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UDA\PRN Melaka 2021\"/>
    </mc:Choice>
  </mc:AlternateContent>
  <xr:revisionPtr revIDLastSave="0" documentId="13_ncr:1_{14791938-0D6A-4AE2-8735-BB7DB44AD992}" xr6:coauthVersionLast="47" xr6:coauthVersionMax="47" xr10:uidLastSave="{00000000-0000-0000-0000-000000000000}"/>
  <bookViews>
    <workbookView xWindow="-120" yWindow="-120" windowWidth="29040" windowHeight="15840" activeTab="2" xr2:uid="{D4776968-467B-4CC9-8721-E10C110DA6E6}"/>
  </bookViews>
  <sheets>
    <sheet name="SCORESHEET" sheetId="1" r:id="rId1"/>
    <sheet name="UNDI POS" sheetId="3" r:id="rId2"/>
    <sheet name="SALURAN" sheetId="4" r:id="rId3"/>
    <sheet name="BACKUP (2)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9" i="4" l="1" a="1"/>
  <c r="C249" i="4" s="1"/>
  <c r="X241" i="4"/>
  <c r="U241" i="4"/>
  <c r="T241" i="4"/>
  <c r="X233" i="4"/>
  <c r="U233" i="4"/>
  <c r="T233" i="4"/>
  <c r="X225" i="4"/>
  <c r="U225" i="4"/>
  <c r="T225" i="4"/>
  <c r="X214" i="4"/>
  <c r="U214" i="4"/>
  <c r="T214" i="4"/>
  <c r="X204" i="4"/>
  <c r="X249" i="4" s="1"/>
  <c r="U204" i="4"/>
  <c r="T204" i="4"/>
  <c r="X196" i="4"/>
  <c r="U196" i="4"/>
  <c r="T196" i="4"/>
  <c r="X185" i="4"/>
  <c r="U185" i="4"/>
  <c r="T185" i="4"/>
  <c r="X178" i="4"/>
  <c r="U178" i="4"/>
  <c r="T178" i="4"/>
  <c r="X162" i="4"/>
  <c r="U162" i="4"/>
  <c r="T162" i="4"/>
  <c r="X152" i="4"/>
  <c r="U152" i="4"/>
  <c r="T152" i="4"/>
  <c r="X143" i="4"/>
  <c r="U143" i="4"/>
  <c r="T143" i="4"/>
  <c r="X134" i="4"/>
  <c r="U134" i="4"/>
  <c r="T134" i="4"/>
  <c r="X125" i="4"/>
  <c r="U125" i="4"/>
  <c r="T125" i="4"/>
  <c r="X115" i="4"/>
  <c r="U115" i="4"/>
  <c r="T115" i="4"/>
  <c r="X106" i="4"/>
  <c r="U106" i="4"/>
  <c r="T106" i="4"/>
  <c r="X99" i="4"/>
  <c r="U99" i="4"/>
  <c r="T99" i="4"/>
  <c r="X91" i="4"/>
  <c r="U91" i="4"/>
  <c r="T91" i="4"/>
  <c r="X86" i="4"/>
  <c r="U86" i="4"/>
  <c r="T86" i="4"/>
  <c r="X73" i="4"/>
  <c r="U73" i="4"/>
  <c r="T73" i="4"/>
  <c r="X67" i="4"/>
  <c r="U67" i="4"/>
  <c r="T67" i="4"/>
  <c r="X58" i="4"/>
  <c r="U58" i="4"/>
  <c r="T58" i="4"/>
  <c r="X39" i="4"/>
  <c r="U39" i="4"/>
  <c r="T39" i="4"/>
  <c r="X47" i="4"/>
  <c r="U47" i="4"/>
  <c r="T47" i="4"/>
  <c r="X30" i="4"/>
  <c r="U30" i="4"/>
  <c r="T30" i="4"/>
  <c r="X25" i="4"/>
  <c r="U25" i="4"/>
  <c r="T25" i="4"/>
  <c r="U17" i="4"/>
  <c r="U249" i="4" s="1"/>
  <c r="X17" i="4"/>
  <c r="T17" i="4"/>
  <c r="Q249" i="4"/>
  <c r="P249" i="4"/>
  <c r="R249" i="4"/>
  <c r="S249" i="4"/>
  <c r="M249" i="4" s="1"/>
  <c r="O249" i="4"/>
  <c r="N249" i="4"/>
  <c r="D13" i="4"/>
  <c r="E13" i="4"/>
  <c r="E11" i="4" s="1"/>
  <c r="F13" i="4"/>
  <c r="G13" i="4"/>
  <c r="G11" i="4" s="1"/>
  <c r="H13" i="4"/>
  <c r="I13" i="4"/>
  <c r="Q13" i="4" s="1"/>
  <c r="J13" i="4"/>
  <c r="K13" i="4"/>
  <c r="O13" i="4" s="1"/>
  <c r="D14" i="4"/>
  <c r="E14" i="4"/>
  <c r="F14" i="4"/>
  <c r="G14" i="4"/>
  <c r="H14" i="4"/>
  <c r="I14" i="4"/>
  <c r="R14" i="4" s="1"/>
  <c r="J14" i="4"/>
  <c r="K14" i="4"/>
  <c r="D15" i="4"/>
  <c r="E15" i="4"/>
  <c r="F15" i="4"/>
  <c r="G15" i="4"/>
  <c r="H15" i="4"/>
  <c r="I15" i="4"/>
  <c r="Q15" i="4" s="1"/>
  <c r="J15" i="4"/>
  <c r="K15" i="4"/>
  <c r="D16" i="4"/>
  <c r="E16" i="4"/>
  <c r="F16" i="4"/>
  <c r="G16" i="4"/>
  <c r="H16" i="4"/>
  <c r="I16" i="4"/>
  <c r="S16" i="4" s="1"/>
  <c r="J16" i="4"/>
  <c r="K16" i="4"/>
  <c r="D19" i="4"/>
  <c r="E19" i="4"/>
  <c r="F19" i="4"/>
  <c r="F17" i="4" s="1"/>
  <c r="G19" i="4"/>
  <c r="G17" i="4" s="1"/>
  <c r="H19" i="4"/>
  <c r="I19" i="4"/>
  <c r="J19" i="4"/>
  <c r="P19" i="4" s="1"/>
  <c r="K19" i="4"/>
  <c r="Q19" i="4" s="1"/>
  <c r="D20" i="4"/>
  <c r="E20" i="4"/>
  <c r="F20" i="4"/>
  <c r="G20" i="4"/>
  <c r="H20" i="4"/>
  <c r="I20" i="4"/>
  <c r="J20" i="4"/>
  <c r="S20" i="4" s="1"/>
  <c r="K20" i="4"/>
  <c r="R20" i="4" s="1"/>
  <c r="D21" i="4"/>
  <c r="E21" i="4"/>
  <c r="F21" i="4"/>
  <c r="G21" i="4"/>
  <c r="H21" i="4"/>
  <c r="I21" i="4"/>
  <c r="J21" i="4"/>
  <c r="S21" i="4" s="1"/>
  <c r="K21" i="4"/>
  <c r="O21" i="4" s="1"/>
  <c r="D22" i="4"/>
  <c r="E22" i="4"/>
  <c r="F22" i="4"/>
  <c r="G22" i="4"/>
  <c r="H22" i="4"/>
  <c r="I22" i="4"/>
  <c r="J22" i="4"/>
  <c r="P22" i="4" s="1"/>
  <c r="K22" i="4"/>
  <c r="O22" i="4" s="1"/>
  <c r="D23" i="4"/>
  <c r="E23" i="4"/>
  <c r="F23" i="4"/>
  <c r="G23" i="4"/>
  <c r="H23" i="4"/>
  <c r="P23" i="4" s="1"/>
  <c r="I23" i="4"/>
  <c r="J23" i="4"/>
  <c r="Q23" i="4" s="1"/>
  <c r="K23" i="4"/>
  <c r="S23" i="4" s="1"/>
  <c r="D24" i="4"/>
  <c r="E24" i="4"/>
  <c r="F24" i="4"/>
  <c r="G24" i="4"/>
  <c r="H24" i="4"/>
  <c r="S24" i="4" s="1"/>
  <c r="I24" i="4"/>
  <c r="J24" i="4"/>
  <c r="R24" i="4" s="1"/>
  <c r="K24" i="4"/>
  <c r="P24" i="4" s="1"/>
  <c r="D27" i="4"/>
  <c r="E27" i="4"/>
  <c r="F27" i="4"/>
  <c r="G27" i="4"/>
  <c r="G25" i="4" s="1"/>
  <c r="H27" i="4"/>
  <c r="I27" i="4"/>
  <c r="J27" i="4"/>
  <c r="J25" i="4" s="1"/>
  <c r="K27" i="4"/>
  <c r="K25" i="4" s="1"/>
  <c r="D28" i="4"/>
  <c r="E28" i="4"/>
  <c r="F28" i="4"/>
  <c r="G28" i="4"/>
  <c r="H28" i="4"/>
  <c r="I28" i="4"/>
  <c r="J28" i="4"/>
  <c r="P28" i="4" s="1"/>
  <c r="K28" i="4"/>
  <c r="D29" i="4"/>
  <c r="E29" i="4"/>
  <c r="F29" i="4"/>
  <c r="G29" i="4"/>
  <c r="H29" i="4"/>
  <c r="I29" i="4"/>
  <c r="J29" i="4"/>
  <c r="Q29" i="4" s="1"/>
  <c r="K29" i="4"/>
  <c r="D32" i="4"/>
  <c r="E32" i="4"/>
  <c r="F32" i="4"/>
  <c r="G32" i="4"/>
  <c r="G30" i="4" s="1"/>
  <c r="H32" i="4"/>
  <c r="I32" i="4"/>
  <c r="J32" i="4"/>
  <c r="R32" i="4" s="1"/>
  <c r="K32" i="4"/>
  <c r="D33" i="4"/>
  <c r="E33" i="4"/>
  <c r="F33" i="4"/>
  <c r="G33" i="4"/>
  <c r="H33" i="4"/>
  <c r="I33" i="4"/>
  <c r="J33" i="4"/>
  <c r="S33" i="4" s="1"/>
  <c r="K33" i="4"/>
  <c r="O33" i="4" s="1"/>
  <c r="D34" i="4"/>
  <c r="E34" i="4"/>
  <c r="F34" i="4"/>
  <c r="G34" i="4"/>
  <c r="H34" i="4"/>
  <c r="I34" i="4"/>
  <c r="J34" i="4"/>
  <c r="S34" i="4" s="1"/>
  <c r="K34" i="4"/>
  <c r="O34" i="4" s="1"/>
  <c r="D35" i="4"/>
  <c r="E35" i="4"/>
  <c r="F35" i="4"/>
  <c r="G35" i="4"/>
  <c r="H35" i="4"/>
  <c r="I35" i="4"/>
  <c r="J35" i="4"/>
  <c r="Q35" i="4" s="1"/>
  <c r="K35" i="4"/>
  <c r="D36" i="4"/>
  <c r="E36" i="4"/>
  <c r="F36" i="4"/>
  <c r="G36" i="4"/>
  <c r="H36" i="4"/>
  <c r="I36" i="4"/>
  <c r="J36" i="4"/>
  <c r="R36" i="4" s="1"/>
  <c r="K36" i="4"/>
  <c r="S36" i="4" s="1"/>
  <c r="D37" i="4"/>
  <c r="E37" i="4"/>
  <c r="F37" i="4"/>
  <c r="G37" i="4"/>
  <c r="H37" i="4"/>
  <c r="I37" i="4"/>
  <c r="J37" i="4"/>
  <c r="K37" i="4"/>
  <c r="Q37" i="4" s="1"/>
  <c r="D41" i="4"/>
  <c r="E41" i="4"/>
  <c r="F41" i="4"/>
  <c r="G41" i="4"/>
  <c r="G39" i="4" s="1"/>
  <c r="H41" i="4"/>
  <c r="I41" i="4"/>
  <c r="J41" i="4"/>
  <c r="S41" i="4" s="1"/>
  <c r="K41" i="4"/>
  <c r="O41" i="4" s="1"/>
  <c r="D42" i="4"/>
  <c r="E42" i="4"/>
  <c r="F42" i="4"/>
  <c r="G42" i="4"/>
  <c r="H42" i="4"/>
  <c r="I42" i="4"/>
  <c r="J42" i="4"/>
  <c r="P42" i="4" s="1"/>
  <c r="K42" i="4"/>
  <c r="O42" i="4" s="1"/>
  <c r="D43" i="4"/>
  <c r="E43" i="4"/>
  <c r="F43" i="4"/>
  <c r="G43" i="4"/>
  <c r="H43" i="4"/>
  <c r="I43" i="4"/>
  <c r="J43" i="4"/>
  <c r="Q43" i="4" s="1"/>
  <c r="K43" i="4"/>
  <c r="S43" i="4" s="1"/>
  <c r="D44" i="4"/>
  <c r="E44" i="4"/>
  <c r="F44" i="4"/>
  <c r="G44" i="4"/>
  <c r="H44" i="4"/>
  <c r="I44" i="4"/>
  <c r="J44" i="4"/>
  <c r="R44" i="4" s="1"/>
  <c r="K44" i="4"/>
  <c r="P44" i="4" s="1"/>
  <c r="D45" i="4"/>
  <c r="E45" i="4"/>
  <c r="F45" i="4"/>
  <c r="G45" i="4"/>
  <c r="H45" i="4"/>
  <c r="I45" i="4"/>
  <c r="J45" i="4"/>
  <c r="S45" i="4" s="1"/>
  <c r="K45" i="4"/>
  <c r="Q45" i="4" s="1"/>
  <c r="D46" i="4"/>
  <c r="E46" i="4"/>
  <c r="F46" i="4"/>
  <c r="G46" i="4"/>
  <c r="H46" i="4"/>
  <c r="I46" i="4"/>
  <c r="J46" i="4"/>
  <c r="P46" i="4" s="1"/>
  <c r="K46" i="4"/>
  <c r="R46" i="4" s="1"/>
  <c r="D47" i="4"/>
  <c r="E47" i="4"/>
  <c r="F47" i="4"/>
  <c r="G47" i="4"/>
  <c r="H47" i="4"/>
  <c r="I47" i="4"/>
  <c r="J47" i="4"/>
  <c r="K47" i="4"/>
  <c r="S47" i="4" s="1"/>
  <c r="D49" i="4"/>
  <c r="E49" i="4"/>
  <c r="F49" i="4"/>
  <c r="G49" i="4"/>
  <c r="H49" i="4"/>
  <c r="I49" i="4"/>
  <c r="J49" i="4"/>
  <c r="K49" i="4"/>
  <c r="S49" i="4" s="1"/>
  <c r="D50" i="4"/>
  <c r="E50" i="4"/>
  <c r="F50" i="4"/>
  <c r="G50" i="4"/>
  <c r="H50" i="4"/>
  <c r="I50" i="4"/>
  <c r="J50" i="4"/>
  <c r="K50" i="4"/>
  <c r="Q50" i="4" s="1"/>
  <c r="D51" i="4"/>
  <c r="E51" i="4"/>
  <c r="F51" i="4"/>
  <c r="G51" i="4"/>
  <c r="H51" i="4"/>
  <c r="I51" i="4"/>
  <c r="J51" i="4"/>
  <c r="R51" i="4" s="1"/>
  <c r="K51" i="4"/>
  <c r="S51" i="4" s="1"/>
  <c r="D52" i="4"/>
  <c r="E52" i="4"/>
  <c r="F52" i="4"/>
  <c r="G52" i="4"/>
  <c r="H52" i="4"/>
  <c r="I52" i="4"/>
  <c r="J52" i="4"/>
  <c r="S52" i="4" s="1"/>
  <c r="K52" i="4"/>
  <c r="O52" i="4" s="1"/>
  <c r="D53" i="4"/>
  <c r="E53" i="4"/>
  <c r="F53" i="4"/>
  <c r="G53" i="4"/>
  <c r="H53" i="4"/>
  <c r="I53" i="4"/>
  <c r="J53" i="4"/>
  <c r="S53" i="4" s="1"/>
  <c r="K53" i="4"/>
  <c r="O53" i="4" s="1"/>
  <c r="D54" i="4"/>
  <c r="E54" i="4"/>
  <c r="F54" i="4"/>
  <c r="G54" i="4"/>
  <c r="H54" i="4"/>
  <c r="I54" i="4"/>
  <c r="J54" i="4"/>
  <c r="Q54" i="4" s="1"/>
  <c r="K54" i="4"/>
  <c r="O54" i="4" s="1"/>
  <c r="D55" i="4"/>
  <c r="E55" i="4"/>
  <c r="F55" i="4"/>
  <c r="G55" i="4"/>
  <c r="H55" i="4"/>
  <c r="I55" i="4"/>
  <c r="J55" i="4"/>
  <c r="R55" i="4" s="1"/>
  <c r="K55" i="4"/>
  <c r="P55" i="4" s="1"/>
  <c r="D56" i="4"/>
  <c r="E56" i="4"/>
  <c r="F56" i="4"/>
  <c r="G56" i="4"/>
  <c r="H56" i="4"/>
  <c r="I56" i="4"/>
  <c r="J56" i="4"/>
  <c r="K56" i="4"/>
  <c r="Q56" i="4" s="1"/>
  <c r="D57" i="4"/>
  <c r="E57" i="4"/>
  <c r="F57" i="4"/>
  <c r="G57" i="4"/>
  <c r="H57" i="4"/>
  <c r="I57" i="4"/>
  <c r="J57" i="4"/>
  <c r="S57" i="4" s="1"/>
  <c r="K57" i="4"/>
  <c r="R57" i="4" s="1"/>
  <c r="D58" i="4"/>
  <c r="E58" i="4"/>
  <c r="F58" i="4"/>
  <c r="G58" i="4"/>
  <c r="H58" i="4"/>
  <c r="I58" i="4"/>
  <c r="J58" i="4"/>
  <c r="K58" i="4"/>
  <c r="O58" i="4" s="1"/>
  <c r="D67" i="4"/>
  <c r="E67" i="4"/>
  <c r="F67" i="4"/>
  <c r="G67" i="4"/>
  <c r="H67" i="4"/>
  <c r="I67" i="4"/>
  <c r="J67" i="4"/>
  <c r="K67" i="4"/>
  <c r="Q67" i="4" s="1"/>
  <c r="D73" i="4"/>
  <c r="E73" i="4"/>
  <c r="F73" i="4"/>
  <c r="G73" i="4"/>
  <c r="H73" i="4"/>
  <c r="I73" i="4"/>
  <c r="J73" i="4"/>
  <c r="K73" i="4"/>
  <c r="S73" i="4" s="1"/>
  <c r="D86" i="4"/>
  <c r="E86" i="4"/>
  <c r="F86" i="4"/>
  <c r="G86" i="4"/>
  <c r="H86" i="4"/>
  <c r="I86" i="4"/>
  <c r="J86" i="4"/>
  <c r="P86" i="4" s="1"/>
  <c r="K86" i="4"/>
  <c r="S86" i="4" s="1"/>
  <c r="D91" i="4"/>
  <c r="E91" i="4"/>
  <c r="F91" i="4"/>
  <c r="G91" i="4"/>
  <c r="H91" i="4"/>
  <c r="I91" i="4"/>
  <c r="J91" i="4"/>
  <c r="K91" i="4"/>
  <c r="R91" i="4" s="1"/>
  <c r="D99" i="4"/>
  <c r="E99" i="4"/>
  <c r="F99" i="4"/>
  <c r="G99" i="4"/>
  <c r="H99" i="4"/>
  <c r="I99" i="4"/>
  <c r="Q99" i="4" s="1"/>
  <c r="J99" i="4"/>
  <c r="K99" i="4"/>
  <c r="S99" i="4" s="1"/>
  <c r="D106" i="4"/>
  <c r="E106" i="4"/>
  <c r="F106" i="4"/>
  <c r="G106" i="4"/>
  <c r="H106" i="4"/>
  <c r="I106" i="4"/>
  <c r="J106" i="4"/>
  <c r="K106" i="4"/>
  <c r="S106" i="4" s="1"/>
  <c r="D115" i="4"/>
  <c r="E115" i="4"/>
  <c r="F115" i="4"/>
  <c r="G115" i="4"/>
  <c r="H115" i="4"/>
  <c r="I115" i="4"/>
  <c r="J115" i="4"/>
  <c r="K115" i="4"/>
  <c r="R115" i="4" s="1"/>
  <c r="D125" i="4"/>
  <c r="E125" i="4"/>
  <c r="F125" i="4"/>
  <c r="G125" i="4"/>
  <c r="H125" i="4"/>
  <c r="I125" i="4"/>
  <c r="J125" i="4"/>
  <c r="K125" i="4"/>
  <c r="Q125" i="4" s="1"/>
  <c r="D134" i="4"/>
  <c r="E134" i="4"/>
  <c r="F134" i="4"/>
  <c r="G134" i="4"/>
  <c r="H134" i="4"/>
  <c r="I134" i="4"/>
  <c r="J134" i="4"/>
  <c r="K134" i="4"/>
  <c r="S134" i="4" s="1"/>
  <c r="D143" i="4"/>
  <c r="E143" i="4"/>
  <c r="F143" i="4"/>
  <c r="G143" i="4"/>
  <c r="H143" i="4"/>
  <c r="I143" i="4"/>
  <c r="J143" i="4"/>
  <c r="K143" i="4"/>
  <c r="Q143" i="4" s="1"/>
  <c r="D152" i="4"/>
  <c r="E152" i="4"/>
  <c r="F152" i="4"/>
  <c r="G152" i="4"/>
  <c r="H152" i="4"/>
  <c r="I152" i="4"/>
  <c r="J152" i="4"/>
  <c r="K152" i="4"/>
  <c r="Q152" i="4" s="1"/>
  <c r="D162" i="4"/>
  <c r="E162" i="4"/>
  <c r="F162" i="4"/>
  <c r="G162" i="4"/>
  <c r="H162" i="4"/>
  <c r="I162" i="4"/>
  <c r="J162" i="4"/>
  <c r="K162" i="4"/>
  <c r="S162" i="4" s="1"/>
  <c r="D243" i="4"/>
  <c r="E243" i="4"/>
  <c r="F243" i="4"/>
  <c r="G243" i="4"/>
  <c r="H243" i="4"/>
  <c r="I243" i="4"/>
  <c r="J243" i="4"/>
  <c r="K243" i="4"/>
  <c r="D244" i="4"/>
  <c r="E244" i="4"/>
  <c r="F244" i="4"/>
  <c r="G244" i="4"/>
  <c r="H244" i="4"/>
  <c r="I244" i="4"/>
  <c r="J244" i="4"/>
  <c r="K244" i="4"/>
  <c r="D245" i="4"/>
  <c r="E245" i="4"/>
  <c r="F245" i="4"/>
  <c r="G245" i="4"/>
  <c r="H245" i="4"/>
  <c r="I245" i="4"/>
  <c r="J245" i="4"/>
  <c r="K245" i="4"/>
  <c r="Q245" i="4" s="1"/>
  <c r="D246" i="4"/>
  <c r="E246" i="4"/>
  <c r="F246" i="4"/>
  <c r="G246" i="4"/>
  <c r="G241" i="4" s="1"/>
  <c r="H246" i="4"/>
  <c r="I246" i="4"/>
  <c r="R246" i="4" s="1"/>
  <c r="J246" i="4"/>
  <c r="J241" i="4" s="1"/>
  <c r="K246" i="4"/>
  <c r="D241" i="4"/>
  <c r="E241" i="4"/>
  <c r="F241" i="4"/>
  <c r="H241" i="4"/>
  <c r="K241" i="4"/>
  <c r="D225" i="4"/>
  <c r="E225" i="4"/>
  <c r="F225" i="4"/>
  <c r="G225" i="4"/>
  <c r="H225" i="4"/>
  <c r="I225" i="4"/>
  <c r="J225" i="4"/>
  <c r="K225" i="4"/>
  <c r="Q225" i="4" s="1"/>
  <c r="D233" i="4"/>
  <c r="E233" i="4"/>
  <c r="F233" i="4"/>
  <c r="G233" i="4"/>
  <c r="H233" i="4"/>
  <c r="I233" i="4"/>
  <c r="J233" i="4"/>
  <c r="K233" i="4"/>
  <c r="Q233" i="4" s="1"/>
  <c r="D235" i="4"/>
  <c r="E235" i="4"/>
  <c r="F235" i="4"/>
  <c r="G235" i="4"/>
  <c r="H235" i="4"/>
  <c r="I235" i="4"/>
  <c r="J235" i="4"/>
  <c r="K235" i="4"/>
  <c r="D236" i="4"/>
  <c r="E236" i="4"/>
  <c r="F236" i="4"/>
  <c r="G236" i="4"/>
  <c r="H236" i="4"/>
  <c r="I236" i="4"/>
  <c r="J236" i="4"/>
  <c r="K236" i="4"/>
  <c r="D237" i="4"/>
  <c r="E237" i="4"/>
  <c r="F237" i="4"/>
  <c r="G237" i="4"/>
  <c r="H237" i="4"/>
  <c r="I237" i="4"/>
  <c r="J237" i="4"/>
  <c r="K237" i="4"/>
  <c r="D238" i="4"/>
  <c r="E238" i="4"/>
  <c r="F238" i="4"/>
  <c r="G238" i="4"/>
  <c r="H238" i="4"/>
  <c r="Q238" i="4" s="1"/>
  <c r="I238" i="4"/>
  <c r="J238" i="4"/>
  <c r="R238" i="4" s="1"/>
  <c r="K238" i="4"/>
  <c r="D239" i="4"/>
  <c r="E239" i="4"/>
  <c r="F239" i="4"/>
  <c r="G239" i="4"/>
  <c r="H239" i="4"/>
  <c r="R239" i="4" s="1"/>
  <c r="I239" i="4"/>
  <c r="J239" i="4"/>
  <c r="K239" i="4"/>
  <c r="S239" i="4" s="1"/>
  <c r="D240" i="4"/>
  <c r="E240" i="4"/>
  <c r="F240" i="4"/>
  <c r="G240" i="4"/>
  <c r="H240" i="4"/>
  <c r="S240" i="4" s="1"/>
  <c r="I240" i="4"/>
  <c r="J240" i="4"/>
  <c r="P240" i="4" s="1"/>
  <c r="K240" i="4"/>
  <c r="O240" i="4" s="1"/>
  <c r="D227" i="4"/>
  <c r="E227" i="4"/>
  <c r="F227" i="4"/>
  <c r="G227" i="4"/>
  <c r="H227" i="4"/>
  <c r="I227" i="4"/>
  <c r="J227" i="4"/>
  <c r="K227" i="4"/>
  <c r="Q227" i="4" s="1"/>
  <c r="D228" i="4"/>
  <c r="E228" i="4"/>
  <c r="F228" i="4"/>
  <c r="G228" i="4"/>
  <c r="H228" i="4"/>
  <c r="I228" i="4"/>
  <c r="J228" i="4"/>
  <c r="K228" i="4"/>
  <c r="R228" i="4" s="1"/>
  <c r="D229" i="4"/>
  <c r="E229" i="4"/>
  <c r="F229" i="4"/>
  <c r="G229" i="4"/>
  <c r="H229" i="4"/>
  <c r="I229" i="4"/>
  <c r="J229" i="4"/>
  <c r="K229" i="4"/>
  <c r="P229" i="4" s="1"/>
  <c r="D230" i="4"/>
  <c r="E230" i="4"/>
  <c r="F230" i="4"/>
  <c r="G230" i="4"/>
  <c r="H230" i="4"/>
  <c r="S230" i="4" s="1"/>
  <c r="I230" i="4"/>
  <c r="J230" i="4"/>
  <c r="K230" i="4"/>
  <c r="Q230" i="4" s="1"/>
  <c r="D231" i="4"/>
  <c r="E231" i="4"/>
  <c r="F231" i="4"/>
  <c r="G231" i="4"/>
  <c r="H231" i="4"/>
  <c r="Q231" i="4" s="1"/>
  <c r="I231" i="4"/>
  <c r="J231" i="4"/>
  <c r="K231" i="4"/>
  <c r="S231" i="4" s="1"/>
  <c r="D232" i="4"/>
  <c r="E232" i="4"/>
  <c r="F232" i="4"/>
  <c r="G232" i="4"/>
  <c r="H232" i="4"/>
  <c r="R232" i="4" s="1"/>
  <c r="I232" i="4"/>
  <c r="J232" i="4"/>
  <c r="K232" i="4"/>
  <c r="O232" i="4" s="1"/>
  <c r="C216" i="4"/>
  <c r="D216" i="4"/>
  <c r="E216" i="4"/>
  <c r="F216" i="4"/>
  <c r="G216" i="4"/>
  <c r="H216" i="4"/>
  <c r="I216" i="4"/>
  <c r="J216" i="4"/>
  <c r="K216" i="4"/>
  <c r="C217" i="4"/>
  <c r="D217" i="4"/>
  <c r="E217" i="4"/>
  <c r="F217" i="4"/>
  <c r="G217" i="4"/>
  <c r="H217" i="4"/>
  <c r="I217" i="4"/>
  <c r="J217" i="4"/>
  <c r="K217" i="4"/>
  <c r="C218" i="4"/>
  <c r="D218" i="4"/>
  <c r="E218" i="4"/>
  <c r="F218" i="4"/>
  <c r="G218" i="4"/>
  <c r="H218" i="4"/>
  <c r="I218" i="4"/>
  <c r="J218" i="4"/>
  <c r="K218" i="4"/>
  <c r="C219" i="4"/>
  <c r="D219" i="4"/>
  <c r="E219" i="4"/>
  <c r="E214" i="4" s="1"/>
  <c r="F219" i="4"/>
  <c r="G219" i="4"/>
  <c r="G214" i="4" s="1"/>
  <c r="H219" i="4"/>
  <c r="I219" i="4"/>
  <c r="I214" i="4" s="1"/>
  <c r="J219" i="4"/>
  <c r="K219" i="4"/>
  <c r="K214" i="4" s="1"/>
  <c r="C220" i="4"/>
  <c r="D220" i="4"/>
  <c r="E220" i="4"/>
  <c r="F220" i="4"/>
  <c r="G220" i="4"/>
  <c r="H220" i="4"/>
  <c r="S220" i="4" s="1"/>
  <c r="I220" i="4"/>
  <c r="J220" i="4"/>
  <c r="P220" i="4" s="1"/>
  <c r="K220" i="4"/>
  <c r="C221" i="4"/>
  <c r="D221" i="4"/>
  <c r="E221" i="4"/>
  <c r="F221" i="4"/>
  <c r="G221" i="4"/>
  <c r="H221" i="4"/>
  <c r="I221" i="4"/>
  <c r="Q221" i="4" s="1"/>
  <c r="J221" i="4"/>
  <c r="K221" i="4"/>
  <c r="C222" i="4"/>
  <c r="D222" i="4"/>
  <c r="D214" i="4" s="1"/>
  <c r="E222" i="4"/>
  <c r="F222" i="4"/>
  <c r="G222" i="4"/>
  <c r="H222" i="4"/>
  <c r="S222" i="4" s="1"/>
  <c r="I222" i="4"/>
  <c r="J222" i="4"/>
  <c r="K222" i="4"/>
  <c r="C223" i="4"/>
  <c r="C214" i="4" s="1"/>
  <c r="D223" i="4"/>
  <c r="E223" i="4"/>
  <c r="F223" i="4"/>
  <c r="G223" i="4"/>
  <c r="H223" i="4"/>
  <c r="Q223" i="4" s="1"/>
  <c r="I223" i="4"/>
  <c r="M223" i="4" s="1"/>
  <c r="J223" i="4"/>
  <c r="K223" i="4"/>
  <c r="R223" i="4" s="1"/>
  <c r="C224" i="4"/>
  <c r="D224" i="4"/>
  <c r="E224" i="4"/>
  <c r="F224" i="4"/>
  <c r="G224" i="4"/>
  <c r="H224" i="4"/>
  <c r="P224" i="4" s="1"/>
  <c r="I224" i="4"/>
  <c r="J224" i="4"/>
  <c r="K224" i="4"/>
  <c r="F214" i="4"/>
  <c r="D204" i="4"/>
  <c r="E204" i="4"/>
  <c r="F204" i="4"/>
  <c r="G204" i="4"/>
  <c r="H204" i="4"/>
  <c r="I204" i="4"/>
  <c r="J204" i="4"/>
  <c r="K204" i="4"/>
  <c r="S204" i="4" s="1"/>
  <c r="D206" i="4"/>
  <c r="E206" i="4"/>
  <c r="F206" i="4"/>
  <c r="G206" i="4"/>
  <c r="H206" i="4"/>
  <c r="I206" i="4"/>
  <c r="J206" i="4"/>
  <c r="K206" i="4"/>
  <c r="D207" i="4"/>
  <c r="E207" i="4"/>
  <c r="F207" i="4"/>
  <c r="G207" i="4"/>
  <c r="H207" i="4"/>
  <c r="I207" i="4"/>
  <c r="J207" i="4"/>
  <c r="K207" i="4"/>
  <c r="D208" i="4"/>
  <c r="E208" i="4"/>
  <c r="F208" i="4"/>
  <c r="G208" i="4"/>
  <c r="H208" i="4"/>
  <c r="I208" i="4"/>
  <c r="J208" i="4"/>
  <c r="K208" i="4"/>
  <c r="D209" i="4"/>
  <c r="E209" i="4"/>
  <c r="F209" i="4"/>
  <c r="G209" i="4"/>
  <c r="H209" i="4"/>
  <c r="R209" i="4" s="1"/>
  <c r="I209" i="4"/>
  <c r="J209" i="4"/>
  <c r="S209" i="4" s="1"/>
  <c r="K209" i="4"/>
  <c r="O209" i="4" s="1"/>
  <c r="D210" i="4"/>
  <c r="E210" i="4"/>
  <c r="F210" i="4"/>
  <c r="G210" i="4"/>
  <c r="H210" i="4"/>
  <c r="R210" i="4" s="1"/>
  <c r="I210" i="4"/>
  <c r="J210" i="4"/>
  <c r="K210" i="4"/>
  <c r="D211" i="4"/>
  <c r="E211" i="4"/>
  <c r="F211" i="4"/>
  <c r="G211" i="4"/>
  <c r="H211" i="4"/>
  <c r="P211" i="4" s="1"/>
  <c r="I211" i="4"/>
  <c r="J211" i="4"/>
  <c r="K211" i="4"/>
  <c r="D212" i="4"/>
  <c r="E212" i="4"/>
  <c r="F212" i="4"/>
  <c r="G212" i="4"/>
  <c r="H212" i="4"/>
  <c r="S212" i="4" s="1"/>
  <c r="I212" i="4"/>
  <c r="J212" i="4"/>
  <c r="K212" i="4"/>
  <c r="O212" i="4" s="1"/>
  <c r="D213" i="4"/>
  <c r="E213" i="4"/>
  <c r="F213" i="4"/>
  <c r="G213" i="4"/>
  <c r="H213" i="4"/>
  <c r="R213" i="4" s="1"/>
  <c r="I213" i="4"/>
  <c r="J213" i="4"/>
  <c r="K213" i="4"/>
  <c r="O213" i="4" s="1"/>
  <c r="D198" i="4"/>
  <c r="E198" i="4"/>
  <c r="F198" i="4"/>
  <c r="G198" i="4"/>
  <c r="H198" i="4"/>
  <c r="I198" i="4"/>
  <c r="J198" i="4"/>
  <c r="K198" i="4"/>
  <c r="D199" i="4"/>
  <c r="E199" i="4"/>
  <c r="F199" i="4"/>
  <c r="G199" i="4"/>
  <c r="H199" i="4"/>
  <c r="I199" i="4"/>
  <c r="J199" i="4"/>
  <c r="K199" i="4"/>
  <c r="D200" i="4"/>
  <c r="E200" i="4"/>
  <c r="F200" i="4"/>
  <c r="G200" i="4"/>
  <c r="G196" i="4" s="1"/>
  <c r="H200" i="4"/>
  <c r="I200" i="4"/>
  <c r="J200" i="4"/>
  <c r="K200" i="4"/>
  <c r="S200" i="4" s="1"/>
  <c r="D201" i="4"/>
  <c r="E201" i="4"/>
  <c r="F201" i="4"/>
  <c r="G201" i="4"/>
  <c r="H201" i="4"/>
  <c r="S201" i="4" s="1"/>
  <c r="I201" i="4"/>
  <c r="J201" i="4"/>
  <c r="Q201" i="4" s="1"/>
  <c r="K201" i="4"/>
  <c r="D202" i="4"/>
  <c r="D196" i="4" s="1"/>
  <c r="E202" i="4"/>
  <c r="F202" i="4"/>
  <c r="G202" i="4"/>
  <c r="H202" i="4"/>
  <c r="Q202" i="4" s="1"/>
  <c r="I202" i="4"/>
  <c r="J202" i="4"/>
  <c r="K202" i="4"/>
  <c r="D187" i="4"/>
  <c r="E187" i="4"/>
  <c r="F187" i="4"/>
  <c r="G187" i="4"/>
  <c r="H187" i="4"/>
  <c r="I187" i="4"/>
  <c r="J187" i="4"/>
  <c r="K187" i="4"/>
  <c r="D188" i="4"/>
  <c r="E188" i="4"/>
  <c r="F188" i="4"/>
  <c r="G188" i="4"/>
  <c r="H188" i="4"/>
  <c r="I188" i="4"/>
  <c r="J188" i="4"/>
  <c r="K188" i="4"/>
  <c r="D189" i="4"/>
  <c r="E189" i="4"/>
  <c r="F189" i="4"/>
  <c r="G189" i="4"/>
  <c r="H189" i="4"/>
  <c r="I189" i="4"/>
  <c r="J189" i="4"/>
  <c r="K189" i="4"/>
  <c r="D190" i="4"/>
  <c r="E190" i="4"/>
  <c r="F190" i="4"/>
  <c r="G190" i="4"/>
  <c r="H190" i="4"/>
  <c r="I190" i="4"/>
  <c r="J190" i="4"/>
  <c r="K190" i="4"/>
  <c r="D191" i="4"/>
  <c r="E191" i="4"/>
  <c r="F191" i="4"/>
  <c r="G191" i="4"/>
  <c r="H191" i="4"/>
  <c r="I191" i="4"/>
  <c r="J191" i="4"/>
  <c r="K191" i="4"/>
  <c r="Q191" i="4" s="1"/>
  <c r="D192" i="4"/>
  <c r="E192" i="4"/>
  <c r="F192" i="4"/>
  <c r="G192" i="4"/>
  <c r="H192" i="4"/>
  <c r="I192" i="4"/>
  <c r="J192" i="4"/>
  <c r="K192" i="4"/>
  <c r="R192" i="4" s="1"/>
  <c r="D193" i="4"/>
  <c r="E193" i="4"/>
  <c r="F193" i="4"/>
  <c r="G193" i="4"/>
  <c r="H193" i="4"/>
  <c r="I193" i="4"/>
  <c r="J193" i="4"/>
  <c r="K193" i="4"/>
  <c r="S193" i="4" s="1"/>
  <c r="D194" i="4"/>
  <c r="E194" i="4"/>
  <c r="F194" i="4"/>
  <c r="G194" i="4"/>
  <c r="G185" i="4" s="1"/>
  <c r="H194" i="4"/>
  <c r="I194" i="4"/>
  <c r="J194" i="4"/>
  <c r="K194" i="4"/>
  <c r="S194" i="4" s="1"/>
  <c r="D195" i="4"/>
  <c r="E195" i="4"/>
  <c r="F195" i="4"/>
  <c r="G195" i="4"/>
  <c r="H195" i="4"/>
  <c r="P195" i="4" s="1"/>
  <c r="I195" i="4"/>
  <c r="J195" i="4"/>
  <c r="K195" i="4"/>
  <c r="Q195" i="4" s="1"/>
  <c r="E196" i="4"/>
  <c r="F196" i="4"/>
  <c r="H196" i="4"/>
  <c r="I196" i="4"/>
  <c r="K196" i="4"/>
  <c r="D185" i="4"/>
  <c r="E185" i="4"/>
  <c r="F185" i="4"/>
  <c r="H185" i="4"/>
  <c r="I185" i="4"/>
  <c r="J185" i="4"/>
  <c r="D178" i="4"/>
  <c r="E178" i="4"/>
  <c r="F178" i="4"/>
  <c r="G178" i="4"/>
  <c r="H178" i="4"/>
  <c r="I178" i="4"/>
  <c r="J178" i="4"/>
  <c r="K178" i="4"/>
  <c r="D180" i="4"/>
  <c r="E180" i="4"/>
  <c r="F180" i="4"/>
  <c r="G180" i="4"/>
  <c r="H180" i="4"/>
  <c r="I180" i="4"/>
  <c r="J180" i="4"/>
  <c r="K180" i="4"/>
  <c r="D181" i="4"/>
  <c r="E181" i="4"/>
  <c r="F181" i="4"/>
  <c r="G181" i="4"/>
  <c r="H181" i="4"/>
  <c r="I181" i="4"/>
  <c r="J181" i="4"/>
  <c r="K181" i="4"/>
  <c r="Q181" i="4" s="1"/>
  <c r="D182" i="4"/>
  <c r="E182" i="4"/>
  <c r="F182" i="4"/>
  <c r="G182" i="4"/>
  <c r="H182" i="4"/>
  <c r="I182" i="4"/>
  <c r="J182" i="4"/>
  <c r="K182" i="4"/>
  <c r="S182" i="4" s="1"/>
  <c r="D183" i="4"/>
  <c r="E183" i="4"/>
  <c r="F183" i="4"/>
  <c r="G183" i="4"/>
  <c r="H183" i="4"/>
  <c r="R183" i="4" s="1"/>
  <c r="I183" i="4"/>
  <c r="J183" i="4"/>
  <c r="K183" i="4"/>
  <c r="D184" i="4"/>
  <c r="E184" i="4"/>
  <c r="F184" i="4"/>
  <c r="G184" i="4"/>
  <c r="H184" i="4"/>
  <c r="P184" i="4" s="1"/>
  <c r="I184" i="4"/>
  <c r="J184" i="4"/>
  <c r="K184" i="4"/>
  <c r="D164" i="4"/>
  <c r="E164" i="4"/>
  <c r="F164" i="4"/>
  <c r="G164" i="4"/>
  <c r="H164" i="4"/>
  <c r="I164" i="4"/>
  <c r="J164" i="4"/>
  <c r="K164" i="4"/>
  <c r="P164" i="4" s="1"/>
  <c r="D165" i="4"/>
  <c r="E165" i="4"/>
  <c r="F165" i="4"/>
  <c r="G165" i="4"/>
  <c r="H165" i="4"/>
  <c r="I165" i="4"/>
  <c r="J165" i="4"/>
  <c r="K165" i="4"/>
  <c r="S165" i="4" s="1"/>
  <c r="D166" i="4"/>
  <c r="E166" i="4"/>
  <c r="F166" i="4"/>
  <c r="G166" i="4"/>
  <c r="H166" i="4"/>
  <c r="I166" i="4"/>
  <c r="J166" i="4"/>
  <c r="K166" i="4"/>
  <c r="R166" i="4" s="1"/>
  <c r="D167" i="4"/>
  <c r="E167" i="4"/>
  <c r="F167" i="4"/>
  <c r="G167" i="4"/>
  <c r="H167" i="4"/>
  <c r="R167" i="4" s="1"/>
  <c r="I167" i="4"/>
  <c r="J167" i="4"/>
  <c r="K167" i="4"/>
  <c r="D168" i="4"/>
  <c r="E168" i="4"/>
  <c r="F168" i="4"/>
  <c r="G168" i="4"/>
  <c r="H168" i="4"/>
  <c r="P168" i="4" s="1"/>
  <c r="I168" i="4"/>
  <c r="J168" i="4"/>
  <c r="K168" i="4"/>
  <c r="D169" i="4"/>
  <c r="E169" i="4"/>
  <c r="F169" i="4"/>
  <c r="G169" i="4"/>
  <c r="H169" i="4"/>
  <c r="S169" i="4" s="1"/>
  <c r="I169" i="4"/>
  <c r="J169" i="4"/>
  <c r="K169" i="4"/>
  <c r="D170" i="4"/>
  <c r="E170" i="4"/>
  <c r="F170" i="4"/>
  <c r="G170" i="4"/>
  <c r="H170" i="4"/>
  <c r="R170" i="4" s="1"/>
  <c r="I170" i="4"/>
  <c r="J170" i="4"/>
  <c r="K170" i="4"/>
  <c r="D171" i="4"/>
  <c r="E171" i="4"/>
  <c r="F171" i="4"/>
  <c r="G171" i="4"/>
  <c r="H171" i="4"/>
  <c r="R171" i="4" s="1"/>
  <c r="I171" i="4"/>
  <c r="J171" i="4"/>
  <c r="K171" i="4"/>
  <c r="D172" i="4"/>
  <c r="E172" i="4"/>
  <c r="F172" i="4"/>
  <c r="G172" i="4"/>
  <c r="H172" i="4"/>
  <c r="P172" i="4" s="1"/>
  <c r="I172" i="4"/>
  <c r="J172" i="4"/>
  <c r="K172" i="4"/>
  <c r="D173" i="4"/>
  <c r="E173" i="4"/>
  <c r="F173" i="4"/>
  <c r="G173" i="4"/>
  <c r="H173" i="4"/>
  <c r="S173" i="4" s="1"/>
  <c r="I173" i="4"/>
  <c r="J173" i="4"/>
  <c r="K173" i="4"/>
  <c r="O173" i="4" s="1"/>
  <c r="D174" i="4"/>
  <c r="E174" i="4"/>
  <c r="F174" i="4"/>
  <c r="G174" i="4"/>
  <c r="H174" i="4"/>
  <c r="R174" i="4" s="1"/>
  <c r="I174" i="4"/>
  <c r="J174" i="4"/>
  <c r="K174" i="4"/>
  <c r="O174" i="4" s="1"/>
  <c r="D175" i="4"/>
  <c r="E175" i="4"/>
  <c r="F175" i="4"/>
  <c r="G175" i="4"/>
  <c r="H175" i="4"/>
  <c r="R175" i="4" s="1"/>
  <c r="I175" i="4"/>
  <c r="J175" i="4"/>
  <c r="K175" i="4"/>
  <c r="D176" i="4"/>
  <c r="E176" i="4"/>
  <c r="F176" i="4"/>
  <c r="G176" i="4"/>
  <c r="H176" i="4"/>
  <c r="P176" i="4" s="1"/>
  <c r="I176" i="4"/>
  <c r="J176" i="4"/>
  <c r="K176" i="4"/>
  <c r="D177" i="4"/>
  <c r="E177" i="4"/>
  <c r="F177" i="4"/>
  <c r="G177" i="4"/>
  <c r="H177" i="4"/>
  <c r="S177" i="4" s="1"/>
  <c r="I177" i="4"/>
  <c r="J177" i="4"/>
  <c r="K177" i="4"/>
  <c r="D154" i="4"/>
  <c r="E154" i="4"/>
  <c r="F154" i="4"/>
  <c r="G154" i="4"/>
  <c r="H154" i="4"/>
  <c r="I154" i="4"/>
  <c r="J154" i="4"/>
  <c r="K154" i="4"/>
  <c r="Q154" i="4" s="1"/>
  <c r="D155" i="4"/>
  <c r="E155" i="4"/>
  <c r="F155" i="4"/>
  <c r="G155" i="4"/>
  <c r="H155" i="4"/>
  <c r="I155" i="4"/>
  <c r="J155" i="4"/>
  <c r="K155" i="4"/>
  <c r="R155" i="4" s="1"/>
  <c r="D156" i="4"/>
  <c r="E156" i="4"/>
  <c r="F156" i="4"/>
  <c r="G156" i="4"/>
  <c r="H156" i="4"/>
  <c r="I156" i="4"/>
  <c r="J156" i="4"/>
  <c r="K156" i="4"/>
  <c r="S156" i="4" s="1"/>
  <c r="D157" i="4"/>
  <c r="E157" i="4"/>
  <c r="F157" i="4"/>
  <c r="G157" i="4"/>
  <c r="H157" i="4"/>
  <c r="P157" i="4" s="1"/>
  <c r="I157" i="4"/>
  <c r="J157" i="4"/>
  <c r="S157" i="4" s="1"/>
  <c r="K157" i="4"/>
  <c r="D158" i="4"/>
  <c r="E158" i="4"/>
  <c r="F158" i="4"/>
  <c r="G158" i="4"/>
  <c r="H158" i="4"/>
  <c r="Q158" i="4" s="1"/>
  <c r="I158" i="4"/>
  <c r="J158" i="4"/>
  <c r="K158" i="4"/>
  <c r="R158" i="4" s="1"/>
  <c r="D159" i="4"/>
  <c r="E159" i="4"/>
  <c r="F159" i="4"/>
  <c r="G159" i="4"/>
  <c r="H159" i="4"/>
  <c r="R159" i="4" s="1"/>
  <c r="I159" i="4"/>
  <c r="J159" i="4"/>
  <c r="K159" i="4"/>
  <c r="D160" i="4"/>
  <c r="E160" i="4"/>
  <c r="F160" i="4"/>
  <c r="G160" i="4"/>
  <c r="H160" i="4"/>
  <c r="S160" i="4" s="1"/>
  <c r="I160" i="4"/>
  <c r="J160" i="4"/>
  <c r="K160" i="4"/>
  <c r="P160" i="4" s="1"/>
  <c r="D161" i="4"/>
  <c r="E161" i="4"/>
  <c r="F161" i="4"/>
  <c r="G161" i="4"/>
  <c r="H161" i="4"/>
  <c r="P161" i="4" s="1"/>
  <c r="I161" i="4"/>
  <c r="J161" i="4"/>
  <c r="K161" i="4"/>
  <c r="S161" i="4" s="1"/>
  <c r="D145" i="4"/>
  <c r="E145" i="4"/>
  <c r="F145" i="4"/>
  <c r="G145" i="4"/>
  <c r="H145" i="4"/>
  <c r="I145" i="4"/>
  <c r="J145" i="4"/>
  <c r="K145" i="4"/>
  <c r="D146" i="4"/>
  <c r="E146" i="4"/>
  <c r="F146" i="4"/>
  <c r="G146" i="4"/>
  <c r="H146" i="4"/>
  <c r="I146" i="4"/>
  <c r="J146" i="4"/>
  <c r="K146" i="4"/>
  <c r="D147" i="4"/>
  <c r="E147" i="4"/>
  <c r="F147" i="4"/>
  <c r="G147" i="4"/>
  <c r="H147" i="4"/>
  <c r="I147" i="4"/>
  <c r="J147" i="4"/>
  <c r="K147" i="4"/>
  <c r="D148" i="4"/>
  <c r="E148" i="4"/>
  <c r="F148" i="4"/>
  <c r="G148" i="4"/>
  <c r="H148" i="4"/>
  <c r="P148" i="4" s="1"/>
  <c r="I148" i="4"/>
  <c r="J148" i="4"/>
  <c r="K148" i="4"/>
  <c r="D149" i="4"/>
  <c r="E149" i="4"/>
  <c r="F149" i="4"/>
  <c r="G149" i="4"/>
  <c r="H149" i="4"/>
  <c r="S149" i="4" s="1"/>
  <c r="I149" i="4"/>
  <c r="J149" i="4"/>
  <c r="K149" i="4"/>
  <c r="D150" i="4"/>
  <c r="E150" i="4"/>
  <c r="F150" i="4"/>
  <c r="G150" i="4"/>
  <c r="H150" i="4"/>
  <c r="R150" i="4" s="1"/>
  <c r="I150" i="4"/>
  <c r="J150" i="4"/>
  <c r="N150" i="4" s="1"/>
  <c r="K150" i="4"/>
  <c r="D136" i="4"/>
  <c r="E136" i="4"/>
  <c r="F136" i="4"/>
  <c r="G136" i="4"/>
  <c r="H136" i="4"/>
  <c r="I136" i="4"/>
  <c r="J136" i="4"/>
  <c r="K136" i="4"/>
  <c r="D137" i="4"/>
  <c r="E137" i="4"/>
  <c r="F137" i="4"/>
  <c r="G137" i="4"/>
  <c r="H137" i="4"/>
  <c r="I137" i="4"/>
  <c r="J137" i="4"/>
  <c r="K137" i="4"/>
  <c r="S137" i="4" s="1"/>
  <c r="D138" i="4"/>
  <c r="E138" i="4"/>
  <c r="F138" i="4"/>
  <c r="G138" i="4"/>
  <c r="H138" i="4"/>
  <c r="I138" i="4"/>
  <c r="J138" i="4"/>
  <c r="K138" i="4"/>
  <c r="Q138" i="4" s="1"/>
  <c r="D139" i="4"/>
  <c r="E139" i="4"/>
  <c r="F139" i="4"/>
  <c r="G139" i="4"/>
  <c r="H139" i="4"/>
  <c r="I139" i="4"/>
  <c r="R139" i="4" s="1"/>
  <c r="J139" i="4"/>
  <c r="K139" i="4"/>
  <c r="D140" i="4"/>
  <c r="E140" i="4"/>
  <c r="F140" i="4"/>
  <c r="G140" i="4"/>
  <c r="H140" i="4"/>
  <c r="I140" i="4"/>
  <c r="Q140" i="4" s="1"/>
  <c r="J140" i="4"/>
  <c r="K140" i="4"/>
  <c r="S140" i="4" s="1"/>
  <c r="D141" i="4"/>
  <c r="E141" i="4"/>
  <c r="F141" i="4"/>
  <c r="G141" i="4"/>
  <c r="H141" i="4"/>
  <c r="I141" i="4"/>
  <c r="S141" i="4" s="1"/>
  <c r="J141" i="4"/>
  <c r="K141" i="4"/>
  <c r="O141" i="4" s="1"/>
  <c r="D142" i="4"/>
  <c r="E142" i="4"/>
  <c r="F142" i="4"/>
  <c r="G142" i="4"/>
  <c r="H142" i="4"/>
  <c r="I142" i="4"/>
  <c r="Q142" i="4" s="1"/>
  <c r="J142" i="4"/>
  <c r="K142" i="4"/>
  <c r="P142" i="4" s="1"/>
  <c r="D101" i="4"/>
  <c r="E101" i="4"/>
  <c r="F101" i="4"/>
  <c r="G101" i="4"/>
  <c r="H101" i="4"/>
  <c r="I101" i="4"/>
  <c r="J101" i="4"/>
  <c r="S101" i="4" s="1"/>
  <c r="K101" i="4"/>
  <c r="P101" i="4" s="1"/>
  <c r="D102" i="4"/>
  <c r="E102" i="4"/>
  <c r="F102" i="4"/>
  <c r="G102" i="4"/>
  <c r="H102" i="4"/>
  <c r="I102" i="4"/>
  <c r="J102" i="4"/>
  <c r="R102" i="4" s="1"/>
  <c r="K102" i="4"/>
  <c r="Q102" i="4" s="1"/>
  <c r="D103" i="4"/>
  <c r="E103" i="4"/>
  <c r="F103" i="4"/>
  <c r="G103" i="4"/>
  <c r="H103" i="4"/>
  <c r="I103" i="4"/>
  <c r="J103" i="4"/>
  <c r="K103" i="4"/>
  <c r="R103" i="4" s="1"/>
  <c r="D104" i="4"/>
  <c r="E104" i="4"/>
  <c r="F104" i="4"/>
  <c r="G104" i="4"/>
  <c r="H104" i="4"/>
  <c r="I104" i="4"/>
  <c r="J104" i="4"/>
  <c r="P104" i="4" s="1"/>
  <c r="K104" i="4"/>
  <c r="D105" i="4"/>
  <c r="E105" i="4"/>
  <c r="F105" i="4"/>
  <c r="G105" i="4"/>
  <c r="H105" i="4"/>
  <c r="I105" i="4"/>
  <c r="S105" i="4" s="1"/>
  <c r="J105" i="4"/>
  <c r="P105" i="4" s="1"/>
  <c r="K105" i="4"/>
  <c r="O105" i="4" s="1"/>
  <c r="D93" i="4"/>
  <c r="E93" i="4"/>
  <c r="F93" i="4"/>
  <c r="G93" i="4"/>
  <c r="H93" i="4"/>
  <c r="Q93" i="4" s="1"/>
  <c r="I93" i="4"/>
  <c r="J93" i="4"/>
  <c r="K93" i="4"/>
  <c r="D94" i="4"/>
  <c r="E94" i="4"/>
  <c r="F94" i="4"/>
  <c r="G94" i="4"/>
  <c r="H94" i="4"/>
  <c r="P94" i="4" s="1"/>
  <c r="I94" i="4"/>
  <c r="J94" i="4"/>
  <c r="K94" i="4"/>
  <c r="D95" i="4"/>
  <c r="E95" i="4"/>
  <c r="F95" i="4"/>
  <c r="G95" i="4"/>
  <c r="H95" i="4"/>
  <c r="Q95" i="4" s="1"/>
  <c r="I95" i="4"/>
  <c r="J95" i="4"/>
  <c r="K95" i="4"/>
  <c r="D96" i="4"/>
  <c r="E96" i="4"/>
  <c r="F96" i="4"/>
  <c r="G96" i="4"/>
  <c r="H96" i="4"/>
  <c r="S96" i="4" s="1"/>
  <c r="I96" i="4"/>
  <c r="J96" i="4"/>
  <c r="K96" i="4"/>
  <c r="D97" i="4"/>
  <c r="E97" i="4"/>
  <c r="F97" i="4"/>
  <c r="G97" i="4"/>
  <c r="H97" i="4"/>
  <c r="Q97" i="4" s="1"/>
  <c r="I97" i="4"/>
  <c r="J97" i="4"/>
  <c r="K97" i="4"/>
  <c r="D98" i="4"/>
  <c r="E98" i="4"/>
  <c r="F98" i="4"/>
  <c r="G98" i="4"/>
  <c r="H98" i="4"/>
  <c r="P98" i="4" s="1"/>
  <c r="I98" i="4"/>
  <c r="J98" i="4"/>
  <c r="K98" i="4"/>
  <c r="D88" i="4"/>
  <c r="E88" i="4"/>
  <c r="F88" i="4"/>
  <c r="G88" i="4"/>
  <c r="H88" i="4"/>
  <c r="I88" i="4"/>
  <c r="J88" i="4"/>
  <c r="K88" i="4"/>
  <c r="Q88" i="4" s="1"/>
  <c r="D89" i="4"/>
  <c r="E89" i="4"/>
  <c r="F89" i="4"/>
  <c r="G89" i="4"/>
  <c r="H89" i="4"/>
  <c r="I89" i="4"/>
  <c r="J89" i="4"/>
  <c r="K89" i="4"/>
  <c r="S89" i="4" s="1"/>
  <c r="D90" i="4"/>
  <c r="E90" i="4"/>
  <c r="F90" i="4"/>
  <c r="G90" i="4"/>
  <c r="H90" i="4"/>
  <c r="I90" i="4"/>
  <c r="J90" i="4"/>
  <c r="K90" i="4"/>
  <c r="S90" i="4" s="1"/>
  <c r="D75" i="4"/>
  <c r="E75" i="4"/>
  <c r="F75" i="4"/>
  <c r="G75" i="4"/>
  <c r="H75" i="4"/>
  <c r="I75" i="4"/>
  <c r="J75" i="4"/>
  <c r="Q75" i="4" s="1"/>
  <c r="K75" i="4"/>
  <c r="D76" i="4"/>
  <c r="E76" i="4"/>
  <c r="F76" i="4"/>
  <c r="G76" i="4"/>
  <c r="H76" i="4"/>
  <c r="I76" i="4"/>
  <c r="J76" i="4"/>
  <c r="S76" i="4" s="1"/>
  <c r="K76" i="4"/>
  <c r="P76" i="4" s="1"/>
  <c r="D77" i="4"/>
  <c r="E77" i="4"/>
  <c r="F77" i="4"/>
  <c r="G77" i="4"/>
  <c r="H77" i="4"/>
  <c r="I77" i="4"/>
  <c r="J77" i="4"/>
  <c r="R77" i="4" s="1"/>
  <c r="K77" i="4"/>
  <c r="Q77" i="4" s="1"/>
  <c r="D78" i="4"/>
  <c r="E78" i="4"/>
  <c r="F78" i="4"/>
  <c r="G78" i="4"/>
  <c r="H78" i="4"/>
  <c r="I78" i="4"/>
  <c r="J78" i="4"/>
  <c r="P78" i="4" s="1"/>
  <c r="K78" i="4"/>
  <c r="S78" i="4" s="1"/>
  <c r="D79" i="4"/>
  <c r="E79" i="4"/>
  <c r="F79" i="4"/>
  <c r="G79" i="4"/>
  <c r="H79" i="4"/>
  <c r="I79" i="4"/>
  <c r="J79" i="4"/>
  <c r="Q79" i="4" s="1"/>
  <c r="K79" i="4"/>
  <c r="D80" i="4"/>
  <c r="E80" i="4"/>
  <c r="F80" i="4"/>
  <c r="G80" i="4"/>
  <c r="H80" i="4"/>
  <c r="I80" i="4"/>
  <c r="J80" i="4"/>
  <c r="S80" i="4" s="1"/>
  <c r="K80" i="4"/>
  <c r="O80" i="4" s="1"/>
  <c r="D81" i="4"/>
  <c r="E81" i="4"/>
  <c r="F81" i="4"/>
  <c r="G81" i="4"/>
  <c r="H81" i="4"/>
  <c r="I81" i="4"/>
  <c r="J81" i="4"/>
  <c r="R81" i="4" s="1"/>
  <c r="K81" i="4"/>
  <c r="Q81" i="4" s="1"/>
  <c r="D82" i="4"/>
  <c r="E82" i="4"/>
  <c r="F82" i="4"/>
  <c r="G82" i="4"/>
  <c r="H82" i="4"/>
  <c r="I82" i="4"/>
  <c r="J82" i="4"/>
  <c r="P82" i="4" s="1"/>
  <c r="K82" i="4"/>
  <c r="D83" i="4"/>
  <c r="E83" i="4"/>
  <c r="F83" i="4"/>
  <c r="G83" i="4"/>
  <c r="H83" i="4"/>
  <c r="I83" i="4"/>
  <c r="J83" i="4"/>
  <c r="Q83" i="4" s="1"/>
  <c r="K83" i="4"/>
  <c r="D84" i="4"/>
  <c r="E84" i="4"/>
  <c r="F84" i="4"/>
  <c r="G84" i="4"/>
  <c r="H84" i="4"/>
  <c r="I84" i="4"/>
  <c r="J84" i="4"/>
  <c r="S84" i="4" s="1"/>
  <c r="K84" i="4"/>
  <c r="O84" i="4" s="1"/>
  <c r="D60" i="4"/>
  <c r="E60" i="4"/>
  <c r="F60" i="4"/>
  <c r="G60" i="4"/>
  <c r="H60" i="4"/>
  <c r="I60" i="4"/>
  <c r="J60" i="4"/>
  <c r="K60" i="4"/>
  <c r="S60" i="4" s="1"/>
  <c r="D61" i="4"/>
  <c r="E61" i="4"/>
  <c r="F61" i="4"/>
  <c r="G61" i="4"/>
  <c r="H61" i="4"/>
  <c r="I61" i="4"/>
  <c r="J61" i="4"/>
  <c r="K61" i="4"/>
  <c r="R61" i="4" s="1"/>
  <c r="D62" i="4"/>
  <c r="E62" i="4"/>
  <c r="F62" i="4"/>
  <c r="G62" i="4"/>
  <c r="H62" i="4"/>
  <c r="I62" i="4"/>
  <c r="J62" i="4"/>
  <c r="K62" i="4"/>
  <c r="R62" i="4" s="1"/>
  <c r="D63" i="4"/>
  <c r="E63" i="4"/>
  <c r="F63" i="4"/>
  <c r="G63" i="4"/>
  <c r="H63" i="4"/>
  <c r="I63" i="4"/>
  <c r="J63" i="4"/>
  <c r="K63" i="4"/>
  <c r="P63" i="4" s="1"/>
  <c r="D64" i="4"/>
  <c r="E64" i="4"/>
  <c r="F64" i="4"/>
  <c r="G64" i="4"/>
  <c r="H64" i="4"/>
  <c r="I64" i="4"/>
  <c r="J64" i="4"/>
  <c r="K64" i="4"/>
  <c r="S64" i="4" s="1"/>
  <c r="D65" i="4"/>
  <c r="E65" i="4"/>
  <c r="F65" i="4"/>
  <c r="G65" i="4"/>
  <c r="H65" i="4"/>
  <c r="I65" i="4"/>
  <c r="J65" i="4"/>
  <c r="Q65" i="4" s="1"/>
  <c r="K65" i="4"/>
  <c r="R65" i="4" s="1"/>
  <c r="D66" i="4"/>
  <c r="E66" i="4"/>
  <c r="F66" i="4"/>
  <c r="G66" i="4"/>
  <c r="H66" i="4"/>
  <c r="R66" i="4" s="1"/>
  <c r="I66" i="4"/>
  <c r="J66" i="4"/>
  <c r="K66" i="4"/>
  <c r="D69" i="4"/>
  <c r="E69" i="4"/>
  <c r="F69" i="4"/>
  <c r="G69" i="4"/>
  <c r="H69" i="4"/>
  <c r="I69" i="4"/>
  <c r="J69" i="4"/>
  <c r="S69" i="4" s="1"/>
  <c r="K69" i="4"/>
  <c r="Q69" i="4" s="1"/>
  <c r="D70" i="4"/>
  <c r="E70" i="4"/>
  <c r="F70" i="4"/>
  <c r="G70" i="4"/>
  <c r="H70" i="4"/>
  <c r="I70" i="4"/>
  <c r="J70" i="4"/>
  <c r="P70" i="4" s="1"/>
  <c r="K70" i="4"/>
  <c r="O70" i="4" s="1"/>
  <c r="D71" i="4"/>
  <c r="E71" i="4"/>
  <c r="F71" i="4"/>
  <c r="G71" i="4"/>
  <c r="H71" i="4"/>
  <c r="I71" i="4"/>
  <c r="J71" i="4"/>
  <c r="Q71" i="4" s="1"/>
  <c r="K71" i="4"/>
  <c r="S71" i="4" s="1"/>
  <c r="D72" i="4"/>
  <c r="E72" i="4"/>
  <c r="F72" i="4"/>
  <c r="G72" i="4"/>
  <c r="H72" i="4"/>
  <c r="S72" i="4" s="1"/>
  <c r="I72" i="4"/>
  <c r="J72" i="4"/>
  <c r="R72" i="4" s="1"/>
  <c r="K72" i="4"/>
  <c r="O72" i="4" s="1"/>
  <c r="K242" i="4"/>
  <c r="J242" i="4"/>
  <c r="I242" i="4"/>
  <c r="H242" i="4"/>
  <c r="S242" i="4" s="1"/>
  <c r="K234" i="4"/>
  <c r="J234" i="4"/>
  <c r="I234" i="4"/>
  <c r="H234" i="4"/>
  <c r="S234" i="4" s="1"/>
  <c r="K226" i="4"/>
  <c r="J226" i="4"/>
  <c r="I226" i="4"/>
  <c r="H226" i="4"/>
  <c r="S226" i="4" s="1"/>
  <c r="K215" i="4"/>
  <c r="J215" i="4"/>
  <c r="I215" i="4"/>
  <c r="H215" i="4"/>
  <c r="Q215" i="4" s="1"/>
  <c r="K205" i="4"/>
  <c r="J205" i="4"/>
  <c r="I205" i="4"/>
  <c r="H205" i="4"/>
  <c r="Q205" i="4" s="1"/>
  <c r="K197" i="4"/>
  <c r="J197" i="4"/>
  <c r="I197" i="4"/>
  <c r="H197" i="4"/>
  <c r="P197" i="4" s="1"/>
  <c r="K186" i="4"/>
  <c r="J186" i="4"/>
  <c r="I186" i="4"/>
  <c r="H186" i="4"/>
  <c r="Q186" i="4" s="1"/>
  <c r="K179" i="4"/>
  <c r="J179" i="4"/>
  <c r="I179" i="4"/>
  <c r="H179" i="4"/>
  <c r="P179" i="4" s="1"/>
  <c r="K163" i="4"/>
  <c r="J163" i="4"/>
  <c r="I163" i="4"/>
  <c r="H163" i="4"/>
  <c r="P163" i="4" s="1"/>
  <c r="K153" i="4"/>
  <c r="J153" i="4"/>
  <c r="I153" i="4"/>
  <c r="H153" i="4"/>
  <c r="S153" i="4" s="1"/>
  <c r="K144" i="4"/>
  <c r="J144" i="4"/>
  <c r="I144" i="4"/>
  <c r="H144" i="4"/>
  <c r="Q144" i="4" s="1"/>
  <c r="K135" i="4"/>
  <c r="J135" i="4"/>
  <c r="I135" i="4"/>
  <c r="H135" i="4"/>
  <c r="Q135" i="4" s="1"/>
  <c r="D127" i="4"/>
  <c r="E127" i="4"/>
  <c r="F127" i="4"/>
  <c r="G127" i="4"/>
  <c r="H127" i="4"/>
  <c r="I127" i="4"/>
  <c r="J127" i="4"/>
  <c r="K127" i="4"/>
  <c r="P127" i="4" s="1"/>
  <c r="D128" i="4"/>
  <c r="E128" i="4"/>
  <c r="F128" i="4"/>
  <c r="G128" i="4"/>
  <c r="H128" i="4"/>
  <c r="I128" i="4"/>
  <c r="J128" i="4"/>
  <c r="S128" i="4" s="1"/>
  <c r="K128" i="4"/>
  <c r="O128" i="4" s="1"/>
  <c r="D129" i="4"/>
  <c r="E129" i="4"/>
  <c r="F129" i="4"/>
  <c r="G129" i="4"/>
  <c r="H129" i="4"/>
  <c r="I129" i="4"/>
  <c r="J129" i="4"/>
  <c r="R129" i="4" s="1"/>
  <c r="K129" i="4"/>
  <c r="O129" i="4" s="1"/>
  <c r="D130" i="4"/>
  <c r="E130" i="4"/>
  <c r="F130" i="4"/>
  <c r="G130" i="4"/>
  <c r="H130" i="4"/>
  <c r="I130" i="4"/>
  <c r="J130" i="4"/>
  <c r="R130" i="4" s="1"/>
  <c r="K130" i="4"/>
  <c r="D131" i="4"/>
  <c r="E131" i="4"/>
  <c r="F131" i="4"/>
  <c r="G131" i="4"/>
  <c r="H131" i="4"/>
  <c r="S131" i="4" s="1"/>
  <c r="I131" i="4"/>
  <c r="J131" i="4"/>
  <c r="P131" i="4" s="1"/>
  <c r="K131" i="4"/>
  <c r="R131" i="4" s="1"/>
  <c r="D132" i="4"/>
  <c r="E132" i="4"/>
  <c r="F132" i="4"/>
  <c r="G132" i="4"/>
  <c r="H132" i="4"/>
  <c r="P132" i="4" s="1"/>
  <c r="I132" i="4"/>
  <c r="J132" i="4"/>
  <c r="S132" i="4" s="1"/>
  <c r="K132" i="4"/>
  <c r="D133" i="4"/>
  <c r="E133" i="4"/>
  <c r="F133" i="4"/>
  <c r="G133" i="4"/>
  <c r="H133" i="4"/>
  <c r="Q133" i="4" s="1"/>
  <c r="I133" i="4"/>
  <c r="J133" i="4"/>
  <c r="R133" i="4" s="1"/>
  <c r="K133" i="4"/>
  <c r="P133" i="4" s="1"/>
  <c r="D117" i="4"/>
  <c r="E117" i="4"/>
  <c r="F117" i="4"/>
  <c r="G117" i="4"/>
  <c r="H117" i="4"/>
  <c r="I117" i="4"/>
  <c r="J117" i="4"/>
  <c r="K117" i="4"/>
  <c r="Q117" i="4" s="1"/>
  <c r="D118" i="4"/>
  <c r="E118" i="4"/>
  <c r="F118" i="4"/>
  <c r="G118" i="4"/>
  <c r="H118" i="4"/>
  <c r="I118" i="4"/>
  <c r="J118" i="4"/>
  <c r="K118" i="4"/>
  <c r="R118" i="4" s="1"/>
  <c r="D119" i="4"/>
  <c r="E119" i="4"/>
  <c r="F119" i="4"/>
  <c r="G119" i="4"/>
  <c r="H119" i="4"/>
  <c r="I119" i="4"/>
  <c r="J119" i="4"/>
  <c r="K119" i="4"/>
  <c r="S119" i="4" s="1"/>
  <c r="D120" i="4"/>
  <c r="E120" i="4"/>
  <c r="F120" i="4"/>
  <c r="G120" i="4"/>
  <c r="H120" i="4"/>
  <c r="S120" i="4" s="1"/>
  <c r="I120" i="4"/>
  <c r="J120" i="4"/>
  <c r="N120" i="4" s="1"/>
  <c r="K120" i="4"/>
  <c r="D121" i="4"/>
  <c r="E121" i="4"/>
  <c r="F121" i="4"/>
  <c r="G121" i="4"/>
  <c r="H121" i="4"/>
  <c r="Q121" i="4" s="1"/>
  <c r="I121" i="4"/>
  <c r="J121" i="4"/>
  <c r="N121" i="4" s="1"/>
  <c r="K121" i="4"/>
  <c r="D122" i="4"/>
  <c r="E122" i="4"/>
  <c r="F122" i="4"/>
  <c r="G122" i="4"/>
  <c r="H122" i="4"/>
  <c r="R122" i="4" s="1"/>
  <c r="I122" i="4"/>
  <c r="J122" i="4"/>
  <c r="K122" i="4"/>
  <c r="D123" i="4"/>
  <c r="E123" i="4"/>
  <c r="F123" i="4"/>
  <c r="G123" i="4"/>
  <c r="H123" i="4"/>
  <c r="S123" i="4" s="1"/>
  <c r="I123" i="4"/>
  <c r="J123" i="4"/>
  <c r="K123" i="4"/>
  <c r="D124" i="4"/>
  <c r="E124" i="4"/>
  <c r="F124" i="4"/>
  <c r="G124" i="4"/>
  <c r="H124" i="4"/>
  <c r="S124" i="4" s="1"/>
  <c r="I124" i="4"/>
  <c r="J124" i="4"/>
  <c r="K124" i="4"/>
  <c r="O124" i="4" s="1"/>
  <c r="D108" i="4"/>
  <c r="E108" i="4"/>
  <c r="F108" i="4"/>
  <c r="G108" i="4"/>
  <c r="H108" i="4"/>
  <c r="I108" i="4"/>
  <c r="J108" i="4"/>
  <c r="K108" i="4"/>
  <c r="Q108" i="4" s="1"/>
  <c r="D109" i="4"/>
  <c r="E109" i="4"/>
  <c r="F109" i="4"/>
  <c r="G109" i="4"/>
  <c r="H109" i="4"/>
  <c r="I109" i="4"/>
  <c r="J109" i="4"/>
  <c r="K109" i="4"/>
  <c r="R109" i="4" s="1"/>
  <c r="D110" i="4"/>
  <c r="E110" i="4"/>
  <c r="F110" i="4"/>
  <c r="G110" i="4"/>
  <c r="H110" i="4"/>
  <c r="I110" i="4"/>
  <c r="J110" i="4"/>
  <c r="K110" i="4"/>
  <c r="D111" i="4"/>
  <c r="E111" i="4"/>
  <c r="F111" i="4"/>
  <c r="G111" i="4"/>
  <c r="H111" i="4"/>
  <c r="I111" i="4"/>
  <c r="S111" i="4" s="1"/>
  <c r="J111" i="4"/>
  <c r="K111" i="4"/>
  <c r="D112" i="4"/>
  <c r="E112" i="4"/>
  <c r="F112" i="4"/>
  <c r="G112" i="4"/>
  <c r="H112" i="4"/>
  <c r="I112" i="4"/>
  <c r="Q112" i="4" s="1"/>
  <c r="J112" i="4"/>
  <c r="K112" i="4"/>
  <c r="P112" i="4" s="1"/>
  <c r="D113" i="4"/>
  <c r="E113" i="4"/>
  <c r="F113" i="4"/>
  <c r="G113" i="4"/>
  <c r="H113" i="4"/>
  <c r="I113" i="4"/>
  <c r="R113" i="4" s="1"/>
  <c r="J113" i="4"/>
  <c r="K113" i="4"/>
  <c r="Q113" i="4" s="1"/>
  <c r="K126" i="4"/>
  <c r="J126" i="4"/>
  <c r="I126" i="4"/>
  <c r="H126" i="4"/>
  <c r="R126" i="4" s="1"/>
  <c r="K116" i="4"/>
  <c r="J116" i="4"/>
  <c r="I116" i="4"/>
  <c r="H116" i="4"/>
  <c r="R116" i="4" s="1"/>
  <c r="K107" i="4"/>
  <c r="J107" i="4"/>
  <c r="I107" i="4"/>
  <c r="H107" i="4"/>
  <c r="R107" i="4" s="1"/>
  <c r="K100" i="4"/>
  <c r="J100" i="4"/>
  <c r="I100" i="4"/>
  <c r="H100" i="4"/>
  <c r="Q100" i="4" s="1"/>
  <c r="K92" i="4"/>
  <c r="J92" i="4"/>
  <c r="I92" i="4"/>
  <c r="H92" i="4"/>
  <c r="S92" i="4" s="1"/>
  <c r="K87" i="4"/>
  <c r="J87" i="4"/>
  <c r="I87" i="4"/>
  <c r="H87" i="4"/>
  <c r="S87" i="4" s="1"/>
  <c r="K74" i="4"/>
  <c r="J74" i="4"/>
  <c r="I74" i="4"/>
  <c r="H74" i="4"/>
  <c r="R74" i="4" s="1"/>
  <c r="K68" i="4"/>
  <c r="J68" i="4"/>
  <c r="I68" i="4"/>
  <c r="H68" i="4"/>
  <c r="S68" i="4" s="1"/>
  <c r="K59" i="4"/>
  <c r="J59" i="4"/>
  <c r="I59" i="4"/>
  <c r="H59" i="4"/>
  <c r="P59" i="4" s="1"/>
  <c r="K48" i="4"/>
  <c r="J48" i="4"/>
  <c r="I48" i="4"/>
  <c r="H48" i="4"/>
  <c r="Q48" i="4" s="1"/>
  <c r="K40" i="4"/>
  <c r="J40" i="4"/>
  <c r="I40" i="4"/>
  <c r="H40" i="4"/>
  <c r="P40" i="4" s="1"/>
  <c r="K31" i="4"/>
  <c r="J31" i="4"/>
  <c r="I31" i="4"/>
  <c r="H31" i="4"/>
  <c r="S31" i="4" s="1"/>
  <c r="K26" i="4"/>
  <c r="J26" i="4"/>
  <c r="I26" i="4"/>
  <c r="I25" i="4" s="1"/>
  <c r="H26" i="4"/>
  <c r="H25" i="4" s="1"/>
  <c r="K18" i="4"/>
  <c r="J18" i="4"/>
  <c r="I18" i="4"/>
  <c r="I17" i="4" s="1"/>
  <c r="H18" i="4"/>
  <c r="Q18" i="4" s="1"/>
  <c r="K12" i="4"/>
  <c r="J12" i="4"/>
  <c r="I12" i="4"/>
  <c r="H12" i="4"/>
  <c r="S12" i="4" s="1"/>
  <c r="X11" i="4"/>
  <c r="U11" i="4"/>
  <c r="T11" i="4"/>
  <c r="X246" i="4"/>
  <c r="U246" i="4"/>
  <c r="T246" i="4"/>
  <c r="X245" i="4"/>
  <c r="U245" i="4"/>
  <c r="T245" i="4"/>
  <c r="X244" i="4"/>
  <c r="U244" i="4"/>
  <c r="T244" i="4"/>
  <c r="V244" i="4" s="1"/>
  <c r="W244" i="4" s="1"/>
  <c r="X243" i="4"/>
  <c r="U243" i="4"/>
  <c r="T243" i="4"/>
  <c r="X242" i="4"/>
  <c r="U242" i="4"/>
  <c r="T242" i="4"/>
  <c r="X240" i="4"/>
  <c r="U240" i="4"/>
  <c r="T240" i="4"/>
  <c r="X239" i="4"/>
  <c r="U239" i="4"/>
  <c r="T239" i="4"/>
  <c r="X238" i="4"/>
  <c r="U238" i="4"/>
  <c r="T238" i="4"/>
  <c r="X237" i="4"/>
  <c r="U237" i="4"/>
  <c r="T237" i="4"/>
  <c r="X236" i="4"/>
  <c r="U236" i="4"/>
  <c r="T236" i="4"/>
  <c r="V236" i="4" s="1"/>
  <c r="W236" i="4" s="1"/>
  <c r="X235" i="4"/>
  <c r="U235" i="4"/>
  <c r="T235" i="4"/>
  <c r="X234" i="4"/>
  <c r="U234" i="4"/>
  <c r="T234" i="4"/>
  <c r="X232" i="4"/>
  <c r="U232" i="4"/>
  <c r="T232" i="4"/>
  <c r="X231" i="4"/>
  <c r="U231" i="4"/>
  <c r="T231" i="4"/>
  <c r="X230" i="4"/>
  <c r="U230" i="4"/>
  <c r="T230" i="4"/>
  <c r="X229" i="4"/>
  <c r="U229" i="4"/>
  <c r="T229" i="4"/>
  <c r="X228" i="4"/>
  <c r="U228" i="4"/>
  <c r="T228" i="4"/>
  <c r="X227" i="4"/>
  <c r="U227" i="4"/>
  <c r="T227" i="4"/>
  <c r="X226" i="4"/>
  <c r="U226" i="4"/>
  <c r="T226" i="4"/>
  <c r="X224" i="4"/>
  <c r="U224" i="4"/>
  <c r="T224" i="4"/>
  <c r="X223" i="4"/>
  <c r="U223" i="4"/>
  <c r="T223" i="4"/>
  <c r="X222" i="4"/>
  <c r="U222" i="4"/>
  <c r="T222" i="4"/>
  <c r="X221" i="4"/>
  <c r="U221" i="4"/>
  <c r="T221" i="4"/>
  <c r="X220" i="4"/>
  <c r="U220" i="4"/>
  <c r="T220" i="4"/>
  <c r="X219" i="4"/>
  <c r="U219" i="4"/>
  <c r="T219" i="4"/>
  <c r="X218" i="4"/>
  <c r="U218" i="4"/>
  <c r="T218" i="4"/>
  <c r="X217" i="4"/>
  <c r="V217" i="4"/>
  <c r="W217" i="4" s="1"/>
  <c r="U217" i="4"/>
  <c r="T217" i="4"/>
  <c r="X216" i="4"/>
  <c r="W216" i="4"/>
  <c r="U216" i="4"/>
  <c r="T216" i="4"/>
  <c r="V216" i="4" s="1"/>
  <c r="X215" i="4"/>
  <c r="U215" i="4"/>
  <c r="T215" i="4"/>
  <c r="X213" i="4"/>
  <c r="U213" i="4"/>
  <c r="T213" i="4"/>
  <c r="X212" i="4"/>
  <c r="U212" i="4"/>
  <c r="T212" i="4"/>
  <c r="X211" i="4"/>
  <c r="U211" i="4"/>
  <c r="T211" i="4"/>
  <c r="X210" i="4"/>
  <c r="U210" i="4"/>
  <c r="T210" i="4"/>
  <c r="X209" i="4"/>
  <c r="U209" i="4"/>
  <c r="T209" i="4"/>
  <c r="X208" i="4"/>
  <c r="U208" i="4"/>
  <c r="T208" i="4"/>
  <c r="V208" i="4" s="1"/>
  <c r="W208" i="4" s="1"/>
  <c r="X207" i="4"/>
  <c r="U207" i="4"/>
  <c r="T207" i="4"/>
  <c r="V207" i="4" s="1"/>
  <c r="W207" i="4" s="1"/>
  <c r="X206" i="4"/>
  <c r="U206" i="4"/>
  <c r="T206" i="4"/>
  <c r="X205" i="4"/>
  <c r="U205" i="4"/>
  <c r="T205" i="4"/>
  <c r="X202" i="4"/>
  <c r="U202" i="4"/>
  <c r="T202" i="4"/>
  <c r="X201" i="4"/>
  <c r="U201" i="4"/>
  <c r="T201" i="4"/>
  <c r="X200" i="4"/>
  <c r="U200" i="4"/>
  <c r="T200" i="4"/>
  <c r="X199" i="4"/>
  <c r="U199" i="4"/>
  <c r="T199" i="4"/>
  <c r="X198" i="4"/>
  <c r="U198" i="4"/>
  <c r="T198" i="4"/>
  <c r="X197" i="4"/>
  <c r="U197" i="4"/>
  <c r="T197" i="4"/>
  <c r="X195" i="4"/>
  <c r="U195" i="4"/>
  <c r="T195" i="4"/>
  <c r="X194" i="4"/>
  <c r="U194" i="4"/>
  <c r="T194" i="4"/>
  <c r="X193" i="4"/>
  <c r="U193" i="4"/>
  <c r="T193" i="4"/>
  <c r="X192" i="4"/>
  <c r="U192" i="4"/>
  <c r="T192" i="4"/>
  <c r="X191" i="4"/>
  <c r="U191" i="4"/>
  <c r="T191" i="4"/>
  <c r="X190" i="4"/>
  <c r="U190" i="4"/>
  <c r="T190" i="4"/>
  <c r="X189" i="4"/>
  <c r="V189" i="4"/>
  <c r="W189" i="4" s="1"/>
  <c r="U189" i="4"/>
  <c r="T189" i="4"/>
  <c r="X188" i="4"/>
  <c r="U188" i="4"/>
  <c r="T188" i="4"/>
  <c r="X187" i="4"/>
  <c r="U187" i="4"/>
  <c r="T187" i="4"/>
  <c r="X186" i="4"/>
  <c r="U186" i="4"/>
  <c r="T186" i="4"/>
  <c r="X184" i="4"/>
  <c r="U184" i="4"/>
  <c r="T184" i="4"/>
  <c r="X183" i="4"/>
  <c r="U183" i="4"/>
  <c r="T183" i="4"/>
  <c r="X182" i="4"/>
  <c r="U182" i="4"/>
  <c r="T182" i="4"/>
  <c r="X181" i="4"/>
  <c r="U181" i="4"/>
  <c r="T181" i="4"/>
  <c r="X180" i="4"/>
  <c r="U180" i="4"/>
  <c r="T180" i="4"/>
  <c r="X179" i="4"/>
  <c r="U179" i="4"/>
  <c r="T179" i="4"/>
  <c r="X177" i="4"/>
  <c r="U177" i="4"/>
  <c r="T177" i="4"/>
  <c r="X176" i="4"/>
  <c r="U176" i="4"/>
  <c r="T176" i="4"/>
  <c r="X175" i="4"/>
  <c r="U175" i="4"/>
  <c r="T175" i="4"/>
  <c r="X174" i="4"/>
  <c r="U174" i="4"/>
  <c r="T174" i="4"/>
  <c r="X173" i="4"/>
  <c r="U173" i="4"/>
  <c r="T173" i="4"/>
  <c r="X172" i="4"/>
  <c r="U172" i="4"/>
  <c r="T172" i="4"/>
  <c r="X171" i="4"/>
  <c r="U171" i="4"/>
  <c r="T171" i="4"/>
  <c r="X170" i="4"/>
  <c r="U170" i="4"/>
  <c r="T170" i="4"/>
  <c r="X169" i="4"/>
  <c r="U169" i="4"/>
  <c r="T169" i="4"/>
  <c r="X168" i="4"/>
  <c r="U168" i="4"/>
  <c r="T168" i="4"/>
  <c r="X167" i="4"/>
  <c r="U167" i="4"/>
  <c r="T167" i="4"/>
  <c r="X166" i="4"/>
  <c r="U166" i="4"/>
  <c r="T166" i="4"/>
  <c r="X165" i="4"/>
  <c r="U165" i="4"/>
  <c r="T165" i="4"/>
  <c r="X164" i="4"/>
  <c r="U164" i="4"/>
  <c r="T164" i="4"/>
  <c r="X163" i="4"/>
  <c r="U163" i="4"/>
  <c r="T163" i="4"/>
  <c r="X161" i="4"/>
  <c r="U161" i="4"/>
  <c r="T161" i="4"/>
  <c r="X160" i="4"/>
  <c r="U160" i="4"/>
  <c r="T160" i="4"/>
  <c r="X159" i="4"/>
  <c r="U159" i="4"/>
  <c r="T159" i="4"/>
  <c r="X158" i="4"/>
  <c r="U158" i="4"/>
  <c r="T158" i="4"/>
  <c r="X157" i="4"/>
  <c r="U157" i="4"/>
  <c r="T157" i="4"/>
  <c r="X156" i="4"/>
  <c r="U156" i="4"/>
  <c r="T156" i="4"/>
  <c r="X155" i="4"/>
  <c r="U155" i="4"/>
  <c r="T155" i="4"/>
  <c r="X154" i="4"/>
  <c r="U154" i="4"/>
  <c r="T154" i="4"/>
  <c r="X153" i="4"/>
  <c r="U153" i="4"/>
  <c r="T153" i="4"/>
  <c r="X150" i="4"/>
  <c r="U150" i="4"/>
  <c r="T150" i="4"/>
  <c r="X149" i="4"/>
  <c r="U149" i="4"/>
  <c r="T149" i="4"/>
  <c r="X148" i="4"/>
  <c r="U148" i="4"/>
  <c r="T148" i="4"/>
  <c r="X147" i="4"/>
  <c r="U147" i="4"/>
  <c r="T147" i="4"/>
  <c r="X146" i="4"/>
  <c r="U146" i="4"/>
  <c r="T146" i="4"/>
  <c r="X145" i="4"/>
  <c r="V145" i="4"/>
  <c r="W145" i="4" s="1"/>
  <c r="U145" i="4"/>
  <c r="T145" i="4"/>
  <c r="X144" i="4"/>
  <c r="U144" i="4"/>
  <c r="T144" i="4"/>
  <c r="X142" i="4"/>
  <c r="U142" i="4"/>
  <c r="T142" i="4"/>
  <c r="X141" i="4"/>
  <c r="U141" i="4"/>
  <c r="T141" i="4"/>
  <c r="X140" i="4"/>
  <c r="U140" i="4"/>
  <c r="T140" i="4"/>
  <c r="X139" i="4"/>
  <c r="U139" i="4"/>
  <c r="T139" i="4"/>
  <c r="X138" i="4"/>
  <c r="U138" i="4"/>
  <c r="T138" i="4"/>
  <c r="X137" i="4"/>
  <c r="U137" i="4"/>
  <c r="T137" i="4"/>
  <c r="X136" i="4"/>
  <c r="U136" i="4"/>
  <c r="T136" i="4"/>
  <c r="V136" i="4" s="1"/>
  <c r="W136" i="4" s="1"/>
  <c r="X135" i="4"/>
  <c r="U135" i="4"/>
  <c r="T135" i="4"/>
  <c r="X133" i="4"/>
  <c r="U133" i="4"/>
  <c r="T133" i="4"/>
  <c r="X132" i="4"/>
  <c r="U132" i="4"/>
  <c r="T132" i="4"/>
  <c r="X131" i="4"/>
  <c r="U131" i="4"/>
  <c r="T131" i="4"/>
  <c r="X130" i="4"/>
  <c r="U130" i="4"/>
  <c r="T130" i="4"/>
  <c r="X129" i="4"/>
  <c r="U129" i="4"/>
  <c r="T129" i="4"/>
  <c r="X128" i="4"/>
  <c r="U128" i="4"/>
  <c r="T128" i="4"/>
  <c r="X127" i="4"/>
  <c r="U127" i="4"/>
  <c r="T127" i="4"/>
  <c r="X126" i="4"/>
  <c r="U126" i="4"/>
  <c r="T126" i="4"/>
  <c r="X124" i="4"/>
  <c r="U124" i="4"/>
  <c r="T124" i="4"/>
  <c r="X123" i="4"/>
  <c r="U123" i="4"/>
  <c r="T123" i="4"/>
  <c r="X122" i="4"/>
  <c r="U122" i="4"/>
  <c r="T122" i="4"/>
  <c r="X121" i="4"/>
  <c r="U121" i="4"/>
  <c r="T121" i="4"/>
  <c r="X120" i="4"/>
  <c r="U120" i="4"/>
  <c r="T120" i="4"/>
  <c r="X119" i="4"/>
  <c r="U119" i="4"/>
  <c r="T119" i="4"/>
  <c r="X118" i="4"/>
  <c r="U118" i="4"/>
  <c r="T118" i="4"/>
  <c r="X117" i="4"/>
  <c r="U117" i="4"/>
  <c r="T117" i="4"/>
  <c r="X116" i="4"/>
  <c r="U116" i="4"/>
  <c r="T116" i="4"/>
  <c r="X113" i="4"/>
  <c r="U113" i="4"/>
  <c r="T113" i="4"/>
  <c r="X112" i="4"/>
  <c r="U112" i="4"/>
  <c r="T112" i="4"/>
  <c r="X111" i="4"/>
  <c r="U111" i="4"/>
  <c r="T111" i="4"/>
  <c r="X110" i="4"/>
  <c r="U110" i="4"/>
  <c r="T110" i="4"/>
  <c r="X109" i="4"/>
  <c r="U109" i="4"/>
  <c r="T109" i="4"/>
  <c r="X108" i="4"/>
  <c r="U108" i="4"/>
  <c r="T108" i="4"/>
  <c r="X107" i="4"/>
  <c r="U107" i="4"/>
  <c r="T107" i="4"/>
  <c r="X105" i="4"/>
  <c r="U105" i="4"/>
  <c r="T105" i="4"/>
  <c r="X104" i="4"/>
  <c r="U104" i="4"/>
  <c r="T104" i="4"/>
  <c r="X103" i="4"/>
  <c r="U103" i="4"/>
  <c r="T103" i="4"/>
  <c r="X102" i="4"/>
  <c r="U102" i="4"/>
  <c r="T102" i="4"/>
  <c r="X101" i="4"/>
  <c r="U101" i="4"/>
  <c r="T101" i="4"/>
  <c r="X100" i="4"/>
  <c r="U100" i="4"/>
  <c r="T100" i="4"/>
  <c r="X98" i="4"/>
  <c r="U98" i="4"/>
  <c r="T98" i="4"/>
  <c r="X97" i="4"/>
  <c r="U97" i="4"/>
  <c r="T97" i="4"/>
  <c r="X96" i="4"/>
  <c r="U96" i="4"/>
  <c r="T96" i="4"/>
  <c r="X95" i="4"/>
  <c r="U95" i="4"/>
  <c r="T95" i="4"/>
  <c r="X94" i="4"/>
  <c r="U94" i="4"/>
  <c r="T94" i="4"/>
  <c r="X93" i="4"/>
  <c r="U93" i="4"/>
  <c r="T93" i="4"/>
  <c r="X92" i="4"/>
  <c r="U92" i="4"/>
  <c r="T92" i="4"/>
  <c r="X90" i="4"/>
  <c r="U90" i="4"/>
  <c r="T90" i="4"/>
  <c r="X89" i="4"/>
  <c r="U89" i="4"/>
  <c r="T89" i="4"/>
  <c r="X88" i="4"/>
  <c r="U88" i="4"/>
  <c r="T88" i="4"/>
  <c r="X87" i="4"/>
  <c r="U87" i="4"/>
  <c r="T87" i="4"/>
  <c r="X84" i="4"/>
  <c r="U84" i="4"/>
  <c r="T84" i="4"/>
  <c r="X83" i="4"/>
  <c r="U83" i="4"/>
  <c r="T83" i="4"/>
  <c r="X82" i="4"/>
  <c r="U82" i="4"/>
  <c r="T82" i="4"/>
  <c r="X81" i="4"/>
  <c r="U81" i="4"/>
  <c r="T81" i="4"/>
  <c r="X80" i="4"/>
  <c r="U80" i="4"/>
  <c r="T80" i="4"/>
  <c r="X79" i="4"/>
  <c r="U79" i="4"/>
  <c r="T79" i="4"/>
  <c r="X78" i="4"/>
  <c r="U78" i="4"/>
  <c r="T78" i="4"/>
  <c r="X77" i="4"/>
  <c r="U77" i="4"/>
  <c r="T77" i="4"/>
  <c r="X76" i="4"/>
  <c r="U76" i="4"/>
  <c r="T76" i="4"/>
  <c r="X75" i="4"/>
  <c r="U75" i="4"/>
  <c r="T75" i="4"/>
  <c r="X74" i="4"/>
  <c r="U74" i="4"/>
  <c r="T74" i="4"/>
  <c r="X72" i="4"/>
  <c r="U72" i="4"/>
  <c r="T72" i="4"/>
  <c r="X71" i="4"/>
  <c r="U71" i="4"/>
  <c r="T71" i="4"/>
  <c r="X70" i="4"/>
  <c r="U70" i="4"/>
  <c r="T70" i="4"/>
  <c r="X69" i="4"/>
  <c r="U69" i="4"/>
  <c r="T69" i="4"/>
  <c r="X68" i="4"/>
  <c r="U68" i="4"/>
  <c r="T68" i="4"/>
  <c r="X66" i="4"/>
  <c r="U66" i="4"/>
  <c r="T66" i="4"/>
  <c r="X65" i="4"/>
  <c r="U65" i="4"/>
  <c r="T65" i="4"/>
  <c r="X64" i="4"/>
  <c r="U64" i="4"/>
  <c r="T64" i="4"/>
  <c r="X63" i="4"/>
  <c r="U63" i="4"/>
  <c r="T63" i="4"/>
  <c r="X62" i="4"/>
  <c r="U62" i="4"/>
  <c r="T62" i="4"/>
  <c r="X61" i="4"/>
  <c r="U61" i="4"/>
  <c r="T61" i="4"/>
  <c r="X60" i="4"/>
  <c r="U60" i="4"/>
  <c r="T60" i="4"/>
  <c r="X59" i="4"/>
  <c r="U59" i="4"/>
  <c r="T59" i="4"/>
  <c r="X57" i="4"/>
  <c r="U57" i="4"/>
  <c r="T57" i="4"/>
  <c r="X56" i="4"/>
  <c r="U56" i="4"/>
  <c r="T56" i="4"/>
  <c r="X55" i="4"/>
  <c r="U55" i="4"/>
  <c r="T55" i="4"/>
  <c r="X54" i="4"/>
  <c r="U54" i="4"/>
  <c r="T54" i="4"/>
  <c r="X53" i="4"/>
  <c r="U53" i="4"/>
  <c r="T53" i="4"/>
  <c r="X52" i="4"/>
  <c r="U52" i="4"/>
  <c r="T52" i="4"/>
  <c r="X51" i="4"/>
  <c r="U51" i="4"/>
  <c r="T51" i="4"/>
  <c r="X50" i="4"/>
  <c r="U50" i="4"/>
  <c r="T50" i="4"/>
  <c r="X49" i="4"/>
  <c r="U49" i="4"/>
  <c r="T49" i="4"/>
  <c r="X48" i="4"/>
  <c r="U48" i="4"/>
  <c r="T48" i="4"/>
  <c r="X46" i="4"/>
  <c r="U46" i="4"/>
  <c r="T46" i="4"/>
  <c r="X45" i="4"/>
  <c r="U45" i="4"/>
  <c r="T45" i="4"/>
  <c r="X44" i="4"/>
  <c r="U44" i="4"/>
  <c r="T44" i="4"/>
  <c r="X43" i="4"/>
  <c r="U43" i="4"/>
  <c r="T43" i="4"/>
  <c r="X42" i="4"/>
  <c r="U42" i="4"/>
  <c r="T42" i="4"/>
  <c r="X41" i="4"/>
  <c r="U41" i="4"/>
  <c r="T41" i="4"/>
  <c r="X40" i="4"/>
  <c r="U40" i="4"/>
  <c r="T40" i="4"/>
  <c r="X37" i="4"/>
  <c r="U37" i="4"/>
  <c r="T37" i="4"/>
  <c r="X36" i="4"/>
  <c r="U36" i="4"/>
  <c r="T36" i="4"/>
  <c r="X35" i="4"/>
  <c r="U35" i="4"/>
  <c r="T35" i="4"/>
  <c r="X34" i="4"/>
  <c r="U34" i="4"/>
  <c r="T34" i="4"/>
  <c r="X33" i="4"/>
  <c r="U33" i="4"/>
  <c r="T33" i="4"/>
  <c r="X32" i="4"/>
  <c r="U32" i="4"/>
  <c r="T32" i="4"/>
  <c r="X31" i="4"/>
  <c r="U31" i="4"/>
  <c r="T31" i="4"/>
  <c r="X29" i="4"/>
  <c r="U29" i="4"/>
  <c r="T29" i="4"/>
  <c r="X28" i="4"/>
  <c r="U28" i="4"/>
  <c r="T28" i="4"/>
  <c r="X27" i="4"/>
  <c r="U27" i="4"/>
  <c r="T27" i="4"/>
  <c r="X26" i="4"/>
  <c r="U26" i="4"/>
  <c r="T26" i="4"/>
  <c r="X24" i="4"/>
  <c r="U24" i="4"/>
  <c r="T24" i="4"/>
  <c r="X23" i="4"/>
  <c r="U23" i="4"/>
  <c r="T23" i="4"/>
  <c r="X22" i="4"/>
  <c r="U22" i="4"/>
  <c r="T22" i="4"/>
  <c r="X21" i="4"/>
  <c r="U21" i="4"/>
  <c r="T21" i="4"/>
  <c r="X20" i="4"/>
  <c r="U20" i="4"/>
  <c r="T20" i="4"/>
  <c r="X19" i="4"/>
  <c r="U19" i="4"/>
  <c r="T19" i="4"/>
  <c r="X18" i="4"/>
  <c r="U18" i="4"/>
  <c r="T18" i="4"/>
  <c r="X16" i="4"/>
  <c r="U16" i="4"/>
  <c r="T16" i="4"/>
  <c r="X15" i="4"/>
  <c r="V15" i="4"/>
  <c r="W15" i="4" s="1"/>
  <c r="U15" i="4"/>
  <c r="T15" i="4"/>
  <c r="X14" i="4"/>
  <c r="U14" i="4"/>
  <c r="T14" i="4"/>
  <c r="X13" i="4"/>
  <c r="U13" i="4"/>
  <c r="T13" i="4"/>
  <c r="X12" i="4"/>
  <c r="U12" i="4"/>
  <c r="T12" i="4"/>
  <c r="S245" i="4"/>
  <c r="V245" i="4" s="1"/>
  <c r="W245" i="4" s="1"/>
  <c r="S244" i="4"/>
  <c r="S243" i="4"/>
  <c r="L243" i="4" s="1"/>
  <c r="S237" i="4"/>
  <c r="V237" i="4" s="1"/>
  <c r="W237" i="4" s="1"/>
  <c r="S236" i="4"/>
  <c r="S235" i="4"/>
  <c r="L235" i="4" s="1"/>
  <c r="S232" i="4"/>
  <c r="L232" i="4" s="1"/>
  <c r="S228" i="4"/>
  <c r="M228" i="4" s="1"/>
  <c r="S227" i="4"/>
  <c r="L227" i="4" s="1"/>
  <c r="S225" i="4"/>
  <c r="N225" i="4" s="1"/>
  <c r="S223" i="4"/>
  <c r="L223" i="4" s="1"/>
  <c r="S219" i="4"/>
  <c r="L219" i="4" s="1"/>
  <c r="S218" i="4"/>
  <c r="M218" i="4" s="1"/>
  <c r="S217" i="4"/>
  <c r="O217" i="4" s="1"/>
  <c r="S216" i="4"/>
  <c r="S213" i="4"/>
  <c r="V213" i="4" s="1"/>
  <c r="W213" i="4" s="1"/>
  <c r="S210" i="4"/>
  <c r="M210" i="4" s="1"/>
  <c r="S208" i="4"/>
  <c r="S207" i="4"/>
  <c r="L207" i="4" s="1"/>
  <c r="S206" i="4"/>
  <c r="N206" i="4" s="1"/>
  <c r="S202" i="4"/>
  <c r="M202" i="4" s="1"/>
  <c r="S199" i="4"/>
  <c r="L199" i="4" s="1"/>
  <c r="S198" i="4"/>
  <c r="N198" i="4" s="1"/>
  <c r="S195" i="4"/>
  <c r="L195" i="4" s="1"/>
  <c r="S191" i="4"/>
  <c r="L191" i="4" s="1"/>
  <c r="S190" i="4"/>
  <c r="L190" i="4" s="1"/>
  <c r="S189" i="4"/>
  <c r="S188" i="4"/>
  <c r="L188" i="4" s="1"/>
  <c r="S187" i="4"/>
  <c r="L187" i="4" s="1"/>
  <c r="S181" i="4"/>
  <c r="V181" i="4" s="1"/>
  <c r="W181" i="4" s="1"/>
  <c r="S180" i="4"/>
  <c r="O180" i="4" s="1"/>
  <c r="S174" i="4"/>
  <c r="N174" i="4" s="1"/>
  <c r="S170" i="4"/>
  <c r="M170" i="4" s="1"/>
  <c r="S166" i="4"/>
  <c r="N166" i="4" s="1"/>
  <c r="S158" i="4"/>
  <c r="N158" i="4" s="1"/>
  <c r="S154" i="4"/>
  <c r="O154" i="4" s="1"/>
  <c r="S150" i="4"/>
  <c r="M150" i="4" s="1"/>
  <c r="S147" i="4"/>
  <c r="L147" i="4" s="1"/>
  <c r="S146" i="4"/>
  <c r="O146" i="4" s="1"/>
  <c r="S145" i="4"/>
  <c r="S138" i="4"/>
  <c r="M138" i="4" s="1"/>
  <c r="S136" i="4"/>
  <c r="M136" i="4" s="1"/>
  <c r="S133" i="4"/>
  <c r="L133" i="4" s="1"/>
  <c r="S129" i="4"/>
  <c r="V129" i="4" s="1"/>
  <c r="W129" i="4" s="1"/>
  <c r="S121" i="4"/>
  <c r="V121" i="4" s="1"/>
  <c r="W121" i="4" s="1"/>
  <c r="S118" i="4"/>
  <c r="N118" i="4" s="1"/>
  <c r="S117" i="4"/>
  <c r="N117" i="4" s="1"/>
  <c r="S112" i="4"/>
  <c r="N112" i="4" s="1"/>
  <c r="S108" i="4"/>
  <c r="V108" i="4" s="1"/>
  <c r="W108" i="4" s="1"/>
  <c r="S102" i="4"/>
  <c r="L102" i="4" s="1"/>
  <c r="S93" i="4"/>
  <c r="N93" i="4" s="1"/>
  <c r="S81" i="4"/>
  <c r="V81" i="4" s="1"/>
  <c r="W81" i="4" s="1"/>
  <c r="S77" i="4"/>
  <c r="M77" i="4" s="1"/>
  <c r="S70" i="4"/>
  <c r="L70" i="4" s="1"/>
  <c r="S65" i="4"/>
  <c r="N65" i="4" s="1"/>
  <c r="S61" i="4"/>
  <c r="L61" i="4" s="1"/>
  <c r="S58" i="4"/>
  <c r="N58" i="4" s="1"/>
  <c r="S54" i="4"/>
  <c r="M54" i="4" s="1"/>
  <c r="S50" i="4"/>
  <c r="L50" i="4" s="1"/>
  <c r="S46" i="4"/>
  <c r="L46" i="4" s="1"/>
  <c r="S42" i="4"/>
  <c r="M42" i="4" s="1"/>
  <c r="S35" i="4"/>
  <c r="L35" i="4" s="1"/>
  <c r="S27" i="4"/>
  <c r="L27" i="4" s="1"/>
  <c r="S22" i="4"/>
  <c r="M22" i="4" s="1"/>
  <c r="S15" i="4"/>
  <c r="L15" i="4" s="1"/>
  <c r="S13" i="4"/>
  <c r="R245" i="4"/>
  <c r="P245" i="4"/>
  <c r="R244" i="4"/>
  <c r="Q244" i="4"/>
  <c r="P244" i="4"/>
  <c r="R243" i="4"/>
  <c r="Q243" i="4"/>
  <c r="P243" i="4"/>
  <c r="Q240" i="4"/>
  <c r="P239" i="4"/>
  <c r="R237" i="4"/>
  <c r="Q237" i="4"/>
  <c r="P237" i="4"/>
  <c r="R236" i="4"/>
  <c r="Q236" i="4"/>
  <c r="P236" i="4"/>
  <c r="R235" i="4"/>
  <c r="Q235" i="4"/>
  <c r="P235" i="4"/>
  <c r="R233" i="4"/>
  <c r="P232" i="4"/>
  <c r="R230" i="4"/>
  <c r="Q229" i="4"/>
  <c r="P228" i="4"/>
  <c r="R227" i="4"/>
  <c r="R225" i="4"/>
  <c r="P223" i="4"/>
  <c r="R221" i="4"/>
  <c r="Q220" i="4"/>
  <c r="P219" i="4"/>
  <c r="R218" i="4"/>
  <c r="Q218" i="4"/>
  <c r="P218" i="4"/>
  <c r="R217" i="4"/>
  <c r="Q217" i="4"/>
  <c r="P217" i="4"/>
  <c r="R216" i="4"/>
  <c r="Q216" i="4"/>
  <c r="P216" i="4"/>
  <c r="P213" i="4"/>
  <c r="R212" i="4"/>
  <c r="R211" i="4"/>
  <c r="Q211" i="4"/>
  <c r="Q210" i="4"/>
  <c r="P210" i="4"/>
  <c r="R208" i="4"/>
  <c r="Q208" i="4"/>
  <c r="P208" i="4"/>
  <c r="R207" i="4"/>
  <c r="Q207" i="4"/>
  <c r="P207" i="4"/>
  <c r="R206" i="4"/>
  <c r="Q206" i="4"/>
  <c r="P206" i="4"/>
  <c r="P204" i="4"/>
  <c r="R202" i="4"/>
  <c r="Q200" i="4"/>
  <c r="P200" i="4"/>
  <c r="R199" i="4"/>
  <c r="Q199" i="4"/>
  <c r="P199" i="4"/>
  <c r="R198" i="4"/>
  <c r="Q198" i="4"/>
  <c r="P198" i="4"/>
  <c r="R195" i="4"/>
  <c r="Q194" i="4"/>
  <c r="P193" i="4"/>
  <c r="R191" i="4"/>
  <c r="R190" i="4"/>
  <c r="Q190" i="4"/>
  <c r="P190" i="4"/>
  <c r="R189" i="4"/>
  <c r="Q189" i="4"/>
  <c r="P189" i="4"/>
  <c r="R188" i="4"/>
  <c r="Q188" i="4"/>
  <c r="P188" i="4"/>
  <c r="R187" i="4"/>
  <c r="Q187" i="4"/>
  <c r="P187" i="4"/>
  <c r="Q184" i="4"/>
  <c r="Q182" i="4"/>
  <c r="P182" i="4"/>
  <c r="R181" i="4"/>
  <c r="P181" i="4"/>
  <c r="R180" i="4"/>
  <c r="Q180" i="4"/>
  <c r="P180" i="4"/>
  <c r="P178" i="4"/>
  <c r="R177" i="4"/>
  <c r="Q176" i="4"/>
  <c r="P175" i="4"/>
  <c r="R173" i="4"/>
  <c r="Q172" i="4"/>
  <c r="P171" i="4"/>
  <c r="R169" i="4"/>
  <c r="Q168" i="4"/>
  <c r="P167" i="4"/>
  <c r="P166" i="4"/>
  <c r="R165" i="4"/>
  <c r="R164" i="4"/>
  <c r="Q164" i="4"/>
  <c r="R162" i="4"/>
  <c r="R161" i="4"/>
  <c r="Q160" i="4"/>
  <c r="P159" i="4"/>
  <c r="Q156" i="4"/>
  <c r="P156" i="4"/>
  <c r="P155" i="4"/>
  <c r="R154" i="4"/>
  <c r="P154" i="4"/>
  <c r="R152" i="4"/>
  <c r="R149" i="4"/>
  <c r="R147" i="4"/>
  <c r="Q147" i="4"/>
  <c r="P147" i="4"/>
  <c r="R146" i="4"/>
  <c r="Q146" i="4"/>
  <c r="P146" i="4"/>
  <c r="R145" i="4"/>
  <c r="Q145" i="4"/>
  <c r="P145" i="4"/>
  <c r="R143" i="4"/>
  <c r="P140" i="4"/>
  <c r="R138" i="4"/>
  <c r="P138" i="4"/>
  <c r="Q137" i="4"/>
  <c r="R136" i="4"/>
  <c r="Q136" i="4"/>
  <c r="P136" i="4"/>
  <c r="Q134" i="4"/>
  <c r="R132" i="4"/>
  <c r="Q131" i="4"/>
  <c r="P130" i="4"/>
  <c r="R128" i="4"/>
  <c r="Q127" i="4"/>
  <c r="R125" i="4"/>
  <c r="Q124" i="4"/>
  <c r="P123" i="4"/>
  <c r="R121" i="4"/>
  <c r="R120" i="4"/>
  <c r="Q120" i="4"/>
  <c r="Q119" i="4"/>
  <c r="P119" i="4"/>
  <c r="P118" i="4"/>
  <c r="R117" i="4"/>
  <c r="R112" i="4"/>
  <c r="Q111" i="4"/>
  <c r="P110" i="4"/>
  <c r="R108" i="4"/>
  <c r="R105" i="4"/>
  <c r="Q104" i="4"/>
  <c r="P103" i="4"/>
  <c r="R101" i="4"/>
  <c r="P99" i="4"/>
  <c r="R95" i="4"/>
  <c r="Q94" i="4"/>
  <c r="P93" i="4"/>
  <c r="P92" i="4"/>
  <c r="P91" i="4"/>
  <c r="R88" i="4"/>
  <c r="Q86" i="4"/>
  <c r="R83" i="4"/>
  <c r="Q82" i="4"/>
  <c r="P81" i="4"/>
  <c r="R79" i="4"/>
  <c r="Q78" i="4"/>
  <c r="P77" i="4"/>
  <c r="R75" i="4"/>
  <c r="P74" i="4"/>
  <c r="P73" i="4"/>
  <c r="R71" i="4"/>
  <c r="Q70" i="4"/>
  <c r="P66" i="4"/>
  <c r="R64" i="4"/>
  <c r="Q63" i="4"/>
  <c r="P62" i="4"/>
  <c r="P58" i="4"/>
  <c r="Q57" i="4"/>
  <c r="P56" i="4"/>
  <c r="R54" i="4"/>
  <c r="Q53" i="4"/>
  <c r="P52" i="4"/>
  <c r="R50" i="4"/>
  <c r="Q49" i="4"/>
  <c r="Q46" i="4"/>
  <c r="P45" i="4"/>
  <c r="R43" i="4"/>
  <c r="Q42" i="4"/>
  <c r="P41" i="4"/>
  <c r="P37" i="4"/>
  <c r="R35" i="4"/>
  <c r="Q34" i="4"/>
  <c r="P33" i="4"/>
  <c r="R29" i="4"/>
  <c r="Q28" i="4"/>
  <c r="P27" i="4"/>
  <c r="P26" i="4"/>
  <c r="R23" i="4"/>
  <c r="Q22" i="4"/>
  <c r="P21" i="4"/>
  <c r="R19" i="4"/>
  <c r="R18" i="4"/>
  <c r="Q16" i="4"/>
  <c r="R15" i="4"/>
  <c r="P15" i="4"/>
  <c r="Q14" i="4"/>
  <c r="R13" i="4"/>
  <c r="P13" i="4"/>
  <c r="R10" i="4"/>
  <c r="Q10" i="4"/>
  <c r="P10" i="4"/>
  <c r="R9" i="4"/>
  <c r="Q9" i="4"/>
  <c r="P9" i="4"/>
  <c r="R8" i="4"/>
  <c r="Q8" i="4"/>
  <c r="P8" i="4"/>
  <c r="R7" i="4"/>
  <c r="Q7" i="4"/>
  <c r="P7" i="4"/>
  <c r="R6" i="4"/>
  <c r="Q6" i="4"/>
  <c r="P6" i="4"/>
  <c r="R5" i="4"/>
  <c r="Q5" i="4"/>
  <c r="P5" i="4"/>
  <c r="R4" i="4"/>
  <c r="Q4" i="4"/>
  <c r="P4" i="4"/>
  <c r="N245" i="4"/>
  <c r="O244" i="4"/>
  <c r="N244" i="4"/>
  <c r="M244" i="4"/>
  <c r="L244" i="4"/>
  <c r="M243" i="4"/>
  <c r="N237" i="4"/>
  <c r="M237" i="4"/>
  <c r="L237" i="4"/>
  <c r="O236" i="4"/>
  <c r="N236" i="4"/>
  <c r="M236" i="4"/>
  <c r="L236" i="4"/>
  <c r="M232" i="4"/>
  <c r="N228" i="4"/>
  <c r="L225" i="4"/>
  <c r="M219" i="4"/>
  <c r="O218" i="4"/>
  <c r="N218" i="4"/>
  <c r="L218" i="4"/>
  <c r="N217" i="4"/>
  <c r="L217" i="4"/>
  <c r="O216" i="4"/>
  <c r="N216" i="4"/>
  <c r="M216" i="4"/>
  <c r="L216" i="4"/>
  <c r="N213" i="4"/>
  <c r="M213" i="4"/>
  <c r="O210" i="4"/>
  <c r="N210" i="4"/>
  <c r="O208" i="4"/>
  <c r="N208" i="4"/>
  <c r="M208" i="4"/>
  <c r="L208" i="4"/>
  <c r="M207" i="4"/>
  <c r="O206" i="4"/>
  <c r="L206" i="4"/>
  <c r="N202" i="4"/>
  <c r="M199" i="4"/>
  <c r="O198" i="4"/>
  <c r="O190" i="4"/>
  <c r="N190" i="4"/>
  <c r="M190" i="4"/>
  <c r="O189" i="4"/>
  <c r="N189" i="4"/>
  <c r="M189" i="4"/>
  <c r="L189" i="4"/>
  <c r="O188" i="4"/>
  <c r="N188" i="4"/>
  <c r="M188" i="4"/>
  <c r="N181" i="4"/>
  <c r="M181" i="4"/>
  <c r="L181" i="4"/>
  <c r="M180" i="4"/>
  <c r="L180" i="4"/>
  <c r="M174" i="4"/>
  <c r="N170" i="4"/>
  <c r="O166" i="4"/>
  <c r="O158" i="4"/>
  <c r="L154" i="4"/>
  <c r="O150" i="4"/>
  <c r="M147" i="4"/>
  <c r="L146" i="4"/>
  <c r="O145" i="4"/>
  <c r="N145" i="4"/>
  <c r="M145" i="4"/>
  <c r="L145" i="4"/>
  <c r="N138" i="4"/>
  <c r="N136" i="4"/>
  <c r="L136" i="4"/>
  <c r="O133" i="4"/>
  <c r="L129" i="4"/>
  <c r="O121" i="4"/>
  <c r="M118" i="4"/>
  <c r="L118" i="4"/>
  <c r="L117" i="4"/>
  <c r="O112" i="4"/>
  <c r="L108" i="4"/>
  <c r="M102" i="4"/>
  <c r="O93" i="4"/>
  <c r="M81" i="4"/>
  <c r="N77" i="4"/>
  <c r="M70" i="4"/>
  <c r="L65" i="4"/>
  <c r="M61" i="4"/>
  <c r="L58" i="4"/>
  <c r="L54" i="4"/>
  <c r="M50" i="4"/>
  <c r="O46" i="4"/>
  <c r="L42" i="4"/>
  <c r="M35" i="4"/>
  <c r="L22" i="4"/>
  <c r="M15" i="4"/>
  <c r="N13" i="4"/>
  <c r="L13" i="4"/>
  <c r="O10" i="4"/>
  <c r="N10" i="4"/>
  <c r="M10" i="4"/>
  <c r="L10" i="4"/>
  <c r="O9" i="4"/>
  <c r="N9" i="4"/>
  <c r="M9" i="4"/>
  <c r="L9" i="4"/>
  <c r="O8" i="4"/>
  <c r="N8" i="4"/>
  <c r="M8" i="4"/>
  <c r="L8" i="4"/>
  <c r="O7" i="4"/>
  <c r="N7" i="4"/>
  <c r="M7" i="4"/>
  <c r="L7" i="4"/>
  <c r="O6" i="4"/>
  <c r="N6" i="4"/>
  <c r="M6" i="4"/>
  <c r="L6" i="4"/>
  <c r="O5" i="4"/>
  <c r="N5" i="4"/>
  <c r="M5" i="4"/>
  <c r="L5" i="4"/>
  <c r="O4" i="4"/>
  <c r="N4" i="4"/>
  <c r="M4" i="4"/>
  <c r="L4" i="4"/>
  <c r="E17" i="4"/>
  <c r="D30" i="4"/>
  <c r="E30" i="4"/>
  <c r="F30" i="4"/>
  <c r="D25" i="4"/>
  <c r="E25" i="4"/>
  <c r="D17" i="4"/>
  <c r="D11" i="4"/>
  <c r="F11" i="4"/>
  <c r="G242" i="4"/>
  <c r="F242" i="4"/>
  <c r="E242" i="4"/>
  <c r="D242" i="4"/>
  <c r="G234" i="4"/>
  <c r="F234" i="4"/>
  <c r="E234" i="4"/>
  <c r="D234" i="4"/>
  <c r="G226" i="4"/>
  <c r="F226" i="4"/>
  <c r="E226" i="4"/>
  <c r="D226" i="4"/>
  <c r="G215" i="4"/>
  <c r="F215" i="4"/>
  <c r="E215" i="4"/>
  <c r="D215" i="4"/>
  <c r="G205" i="4"/>
  <c r="F205" i="4"/>
  <c r="E205" i="4"/>
  <c r="D205" i="4"/>
  <c r="G197" i="4"/>
  <c r="F197" i="4"/>
  <c r="E197" i="4"/>
  <c r="D197" i="4"/>
  <c r="G186" i="4"/>
  <c r="F186" i="4"/>
  <c r="E186" i="4"/>
  <c r="D186" i="4"/>
  <c r="G179" i="4"/>
  <c r="F179" i="4"/>
  <c r="E179" i="4"/>
  <c r="D179" i="4"/>
  <c r="G163" i="4"/>
  <c r="F163" i="4"/>
  <c r="E163" i="4"/>
  <c r="D163" i="4"/>
  <c r="G153" i="4"/>
  <c r="F153" i="4"/>
  <c r="E153" i="4"/>
  <c r="D153" i="4"/>
  <c r="G144" i="4"/>
  <c r="F144" i="4"/>
  <c r="E144" i="4"/>
  <c r="D144" i="4"/>
  <c r="G135" i="4"/>
  <c r="F135" i="4"/>
  <c r="E135" i="4"/>
  <c r="D135" i="4"/>
  <c r="G126" i="4"/>
  <c r="F126" i="4"/>
  <c r="E126" i="4"/>
  <c r="D126" i="4"/>
  <c r="G116" i="4"/>
  <c r="F116" i="4"/>
  <c r="E116" i="4"/>
  <c r="D116" i="4"/>
  <c r="G107" i="4"/>
  <c r="F107" i="4"/>
  <c r="E107" i="4"/>
  <c r="D107" i="4"/>
  <c r="G100" i="4"/>
  <c r="F100" i="4"/>
  <c r="E100" i="4"/>
  <c r="D100" i="4"/>
  <c r="G92" i="4"/>
  <c r="F92" i="4"/>
  <c r="E92" i="4"/>
  <c r="D92" i="4"/>
  <c r="G87" i="4"/>
  <c r="F87" i="4"/>
  <c r="E87" i="4"/>
  <c r="D87" i="4"/>
  <c r="G74" i="4"/>
  <c r="F74" i="4"/>
  <c r="E74" i="4"/>
  <c r="D74" i="4"/>
  <c r="G68" i="4"/>
  <c r="F68" i="4"/>
  <c r="E68" i="4"/>
  <c r="D68" i="4"/>
  <c r="G59" i="4"/>
  <c r="F59" i="4"/>
  <c r="E59" i="4"/>
  <c r="D59" i="4"/>
  <c r="G48" i="4"/>
  <c r="F48" i="4"/>
  <c r="E48" i="4"/>
  <c r="D48" i="4"/>
  <c r="G40" i="4"/>
  <c r="F40" i="4"/>
  <c r="E40" i="4"/>
  <c r="D40" i="4"/>
  <c r="D39" i="4" s="1"/>
  <c r="G31" i="4"/>
  <c r="F31" i="4"/>
  <c r="E31" i="4"/>
  <c r="D31" i="4"/>
  <c r="G26" i="4"/>
  <c r="F26" i="4"/>
  <c r="E26" i="4"/>
  <c r="D26" i="4"/>
  <c r="G18" i="4"/>
  <c r="F18" i="4"/>
  <c r="E18" i="4"/>
  <c r="D18" i="4"/>
  <c r="G12" i="4"/>
  <c r="F12" i="4"/>
  <c r="E12" i="4"/>
  <c r="D12" i="4"/>
  <c r="X10" i="4"/>
  <c r="X9" i="4"/>
  <c r="X8" i="4"/>
  <c r="X7" i="4"/>
  <c r="X6" i="4"/>
  <c r="X5" i="4"/>
  <c r="X3" i="4" s="1"/>
  <c r="X4" i="4"/>
  <c r="U5" i="4"/>
  <c r="U6" i="4"/>
  <c r="U7" i="4"/>
  <c r="U8" i="4"/>
  <c r="U9" i="4"/>
  <c r="U10" i="4"/>
  <c r="U4" i="4"/>
  <c r="T3" i="4"/>
  <c r="T10" i="4"/>
  <c r="T9" i="4"/>
  <c r="T8" i="4"/>
  <c r="T7" i="4"/>
  <c r="T6" i="4"/>
  <c r="T5" i="4"/>
  <c r="T4" i="4"/>
  <c r="S10" i="4"/>
  <c r="S9" i="4"/>
  <c r="S8" i="4"/>
  <c r="S7" i="4"/>
  <c r="S6" i="4"/>
  <c r="S5" i="4"/>
  <c r="S4" i="4"/>
  <c r="Q3" i="4"/>
  <c r="P3" i="4"/>
  <c r="R3" i="4"/>
  <c r="S3" i="4"/>
  <c r="O3" i="4" s="1"/>
  <c r="M3" i="4"/>
  <c r="I5" i="4"/>
  <c r="J5" i="4"/>
  <c r="K5" i="4"/>
  <c r="I6" i="4"/>
  <c r="I3" i="4" s="1"/>
  <c r="J6" i="4"/>
  <c r="K6" i="4"/>
  <c r="I7" i="4"/>
  <c r="J7" i="4"/>
  <c r="K7" i="4"/>
  <c r="I8" i="4"/>
  <c r="J8" i="4"/>
  <c r="K8" i="4"/>
  <c r="I9" i="4"/>
  <c r="J9" i="4"/>
  <c r="K9" i="4"/>
  <c r="I10" i="4"/>
  <c r="J10" i="4"/>
  <c r="K10" i="4"/>
  <c r="K4" i="4"/>
  <c r="J4" i="4"/>
  <c r="J3" i="4" s="1"/>
  <c r="I4" i="4"/>
  <c r="H5" i="4"/>
  <c r="H6" i="4"/>
  <c r="H7" i="4"/>
  <c r="H8" i="4"/>
  <c r="H3" i="4" s="1"/>
  <c r="H9" i="4"/>
  <c r="H10" i="4"/>
  <c r="H4" i="4"/>
  <c r="E39" i="4"/>
  <c r="H39" i="4"/>
  <c r="I39" i="4"/>
  <c r="J39" i="4"/>
  <c r="I30" i="4"/>
  <c r="H17" i="4"/>
  <c r="J17" i="4"/>
  <c r="J11" i="4"/>
  <c r="D5" i="4"/>
  <c r="E5" i="4"/>
  <c r="F5" i="4"/>
  <c r="G5" i="4"/>
  <c r="D6" i="4"/>
  <c r="E6" i="4"/>
  <c r="F6" i="4"/>
  <c r="G6" i="4"/>
  <c r="D7" i="4"/>
  <c r="E7" i="4"/>
  <c r="F7" i="4"/>
  <c r="G7" i="4"/>
  <c r="D8" i="4"/>
  <c r="E8" i="4"/>
  <c r="F8" i="4"/>
  <c r="G8" i="4"/>
  <c r="D9" i="4"/>
  <c r="E9" i="4"/>
  <c r="F9" i="4"/>
  <c r="G9" i="4"/>
  <c r="D10" i="4"/>
  <c r="E10" i="4"/>
  <c r="F10" i="4"/>
  <c r="G10" i="4"/>
  <c r="G4" i="4"/>
  <c r="D4" i="4"/>
  <c r="D3" i="4" s="1"/>
  <c r="E4" i="4"/>
  <c r="E3" i="4" s="1"/>
  <c r="F4" i="4"/>
  <c r="F3" i="4" s="1"/>
  <c r="C10" i="4"/>
  <c r="C9" i="4"/>
  <c r="C8" i="4"/>
  <c r="C7" i="4"/>
  <c r="C6" i="4"/>
  <c r="C5" i="4"/>
  <c r="C4" i="4"/>
  <c r="C16" i="4"/>
  <c r="C15" i="4"/>
  <c r="C14" i="4"/>
  <c r="C13" i="4"/>
  <c r="C12" i="4"/>
  <c r="C24" i="4"/>
  <c r="C23" i="4"/>
  <c r="C22" i="4"/>
  <c r="C21" i="4"/>
  <c r="C20" i="4"/>
  <c r="C17" i="4" s="1"/>
  <c r="C19" i="4"/>
  <c r="C18" i="4"/>
  <c r="C29" i="4"/>
  <c r="C28" i="4"/>
  <c r="C27" i="4"/>
  <c r="C26" i="4"/>
  <c r="C37" i="4"/>
  <c r="C36" i="4"/>
  <c r="C35" i="4"/>
  <c r="C34" i="4"/>
  <c r="C33" i="4"/>
  <c r="C32" i="4"/>
  <c r="C31" i="4"/>
  <c r="C66" i="4"/>
  <c r="C65" i="4"/>
  <c r="C64" i="4"/>
  <c r="C63" i="4"/>
  <c r="C62" i="4"/>
  <c r="C61" i="4"/>
  <c r="C60" i="4"/>
  <c r="C59" i="4"/>
  <c r="C57" i="4"/>
  <c r="C56" i="4"/>
  <c r="C55" i="4"/>
  <c r="C54" i="4"/>
  <c r="C53" i="4"/>
  <c r="C52" i="4"/>
  <c r="C51" i="4"/>
  <c r="C50" i="4"/>
  <c r="C49" i="4"/>
  <c r="C48" i="4"/>
  <c r="C46" i="4"/>
  <c r="C45" i="4"/>
  <c r="C44" i="4"/>
  <c r="C43" i="4"/>
  <c r="C42" i="4"/>
  <c r="C39" i="4" s="1"/>
  <c r="C41" i="4"/>
  <c r="C40" i="4"/>
  <c r="C72" i="4"/>
  <c r="C71" i="4"/>
  <c r="C67" i="4" s="1"/>
  <c r="C70" i="4"/>
  <c r="C69" i="4"/>
  <c r="C68" i="4"/>
  <c r="C84" i="4"/>
  <c r="C83" i="4"/>
  <c r="C82" i="4"/>
  <c r="C81" i="4"/>
  <c r="C80" i="4"/>
  <c r="C79" i="4"/>
  <c r="C78" i="4"/>
  <c r="C77" i="4"/>
  <c r="C76" i="4"/>
  <c r="C73" i="4" s="1"/>
  <c r="C75" i="4"/>
  <c r="C74" i="4"/>
  <c r="C90" i="4"/>
  <c r="C89" i="4"/>
  <c r="C88" i="4"/>
  <c r="C87" i="4"/>
  <c r="C98" i="4"/>
  <c r="C97" i="4"/>
  <c r="C96" i="4"/>
  <c r="C95" i="4"/>
  <c r="C94" i="4"/>
  <c r="C93" i="4"/>
  <c r="C92" i="4"/>
  <c r="C105" i="4"/>
  <c r="C104" i="4"/>
  <c r="C103" i="4"/>
  <c r="C99" i="4" s="1"/>
  <c r="C102" i="4"/>
  <c r="C101" i="4"/>
  <c r="C100" i="4"/>
  <c r="C113" i="4"/>
  <c r="C112" i="4"/>
  <c r="C111" i="4"/>
  <c r="C110" i="4"/>
  <c r="C109" i="4"/>
  <c r="C108" i="4"/>
  <c r="C107" i="4"/>
  <c r="C124" i="4"/>
  <c r="C123" i="4"/>
  <c r="C122" i="4"/>
  <c r="C121" i="4"/>
  <c r="C120" i="4"/>
  <c r="C119" i="4"/>
  <c r="C118" i="4"/>
  <c r="C117" i="4"/>
  <c r="C116" i="4"/>
  <c r="C133" i="4"/>
  <c r="C132" i="4"/>
  <c r="C131" i="4"/>
  <c r="C130" i="4"/>
  <c r="C129" i="4"/>
  <c r="C128" i="4"/>
  <c r="C127" i="4"/>
  <c r="C126" i="4"/>
  <c r="C142" i="4"/>
  <c r="C141" i="4"/>
  <c r="C140" i="4"/>
  <c r="C139" i="4"/>
  <c r="C138" i="4"/>
  <c r="C134" i="4" s="1"/>
  <c r="C137" i="4"/>
  <c r="C136" i="4"/>
  <c r="C135" i="4"/>
  <c r="C150" i="4"/>
  <c r="C149" i="4"/>
  <c r="C148" i="4"/>
  <c r="C147" i="4"/>
  <c r="C146" i="4"/>
  <c r="C145" i="4"/>
  <c r="C144" i="4"/>
  <c r="C161" i="4"/>
  <c r="C160" i="4"/>
  <c r="C159" i="4"/>
  <c r="C158" i="4"/>
  <c r="C157" i="4"/>
  <c r="C156" i="4"/>
  <c r="C155" i="4"/>
  <c r="C154" i="4"/>
  <c r="C153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84" i="4"/>
  <c r="C183" i="4"/>
  <c r="C182" i="4"/>
  <c r="C181" i="4"/>
  <c r="C180" i="4"/>
  <c r="C179" i="4"/>
  <c r="C178" i="4" s="1"/>
  <c r="C195" i="4"/>
  <c r="C194" i="4"/>
  <c r="C193" i="4"/>
  <c r="C192" i="4"/>
  <c r="C191" i="4"/>
  <c r="C190" i="4"/>
  <c r="C189" i="4"/>
  <c r="C188" i="4"/>
  <c r="C187" i="4"/>
  <c r="C186" i="4"/>
  <c r="C202" i="4"/>
  <c r="C201" i="4"/>
  <c r="C200" i="4"/>
  <c r="C199" i="4"/>
  <c r="C198" i="4"/>
  <c r="C197" i="4"/>
  <c r="C196" i="4" s="1"/>
  <c r="C213" i="4"/>
  <c r="C212" i="4"/>
  <c r="C211" i="4"/>
  <c r="C210" i="4"/>
  <c r="C209" i="4"/>
  <c r="C208" i="4"/>
  <c r="C207" i="4"/>
  <c r="C206" i="4"/>
  <c r="C205" i="4"/>
  <c r="C215" i="4"/>
  <c r="C232" i="4"/>
  <c r="C231" i="4"/>
  <c r="C230" i="4"/>
  <c r="C229" i="4"/>
  <c r="C228" i="4"/>
  <c r="C227" i="4"/>
  <c r="C226" i="4"/>
  <c r="C240" i="4"/>
  <c r="C239" i="4"/>
  <c r="C238" i="4"/>
  <c r="C237" i="4"/>
  <c r="C236" i="4"/>
  <c r="C235" i="4"/>
  <c r="C234" i="4"/>
  <c r="C242" i="4"/>
  <c r="C243" i="4"/>
  <c r="C244" i="4"/>
  <c r="C245" i="4"/>
  <c r="C246" i="4"/>
  <c r="S274" i="6"/>
  <c r="P274" i="6"/>
  <c r="O274" i="6"/>
  <c r="I274" i="6"/>
  <c r="H274" i="6"/>
  <c r="G274" i="6"/>
  <c r="F274" i="6"/>
  <c r="E274" i="6"/>
  <c r="D274" i="6"/>
  <c r="C274" i="6"/>
  <c r="S273" i="6"/>
  <c r="Q273" i="6"/>
  <c r="R273" i="6" s="1"/>
  <c r="P273" i="6"/>
  <c r="O273" i="6"/>
  <c r="N273" i="6"/>
  <c r="M273" i="6"/>
  <c r="I273" i="6"/>
  <c r="H273" i="6"/>
  <c r="L273" i="6" s="1"/>
  <c r="G273" i="6"/>
  <c r="K273" i="6" s="1"/>
  <c r="F273" i="6"/>
  <c r="E273" i="6"/>
  <c r="S272" i="6"/>
  <c r="P272" i="6"/>
  <c r="O272" i="6"/>
  <c r="I272" i="6"/>
  <c r="H272" i="6"/>
  <c r="G272" i="6"/>
  <c r="F272" i="6"/>
  <c r="C272" i="6"/>
  <c r="S271" i="6"/>
  <c r="P271" i="6"/>
  <c r="O271" i="6"/>
  <c r="I271" i="6"/>
  <c r="M271" i="6" s="1"/>
  <c r="H271" i="6"/>
  <c r="G271" i="6"/>
  <c r="F271" i="6"/>
  <c r="N271" i="6" s="1"/>
  <c r="D271" i="6"/>
  <c r="C271" i="6"/>
  <c r="S270" i="6"/>
  <c r="P270" i="6"/>
  <c r="O270" i="6"/>
  <c r="I270" i="6"/>
  <c r="H270" i="6"/>
  <c r="G270" i="6"/>
  <c r="F270" i="6"/>
  <c r="E270" i="6"/>
  <c r="D270" i="6"/>
  <c r="C270" i="6"/>
  <c r="S269" i="6"/>
  <c r="R269" i="6"/>
  <c r="P269" i="6"/>
  <c r="O269" i="6"/>
  <c r="N269" i="6"/>
  <c r="Q269" i="6" s="1"/>
  <c r="I269" i="6"/>
  <c r="H269" i="6"/>
  <c r="G269" i="6"/>
  <c r="F269" i="6"/>
  <c r="E269" i="6"/>
  <c r="S268" i="6"/>
  <c r="O268" i="6"/>
  <c r="F268" i="6"/>
  <c r="C268" i="6"/>
  <c r="S267" i="6"/>
  <c r="P267" i="6"/>
  <c r="O267" i="6"/>
  <c r="I267" i="6"/>
  <c r="H267" i="6"/>
  <c r="G267" i="6"/>
  <c r="F267" i="6"/>
  <c r="D267" i="6"/>
  <c r="C267" i="6"/>
  <c r="S266" i="6"/>
  <c r="P266" i="6"/>
  <c r="O266" i="6"/>
  <c r="I266" i="6"/>
  <c r="H266" i="6"/>
  <c r="G266" i="6"/>
  <c r="F266" i="6"/>
  <c r="E266" i="6"/>
  <c r="D266" i="6"/>
  <c r="C266" i="6"/>
  <c r="S265" i="6"/>
  <c r="P265" i="6"/>
  <c r="O265" i="6"/>
  <c r="I265" i="6"/>
  <c r="H265" i="6"/>
  <c r="G265" i="6"/>
  <c r="F265" i="6"/>
  <c r="S264" i="6"/>
  <c r="P264" i="6"/>
  <c r="O264" i="6"/>
  <c r="I264" i="6"/>
  <c r="H264" i="6"/>
  <c r="G264" i="6"/>
  <c r="F264" i="6"/>
  <c r="S263" i="6"/>
  <c r="P263" i="6"/>
  <c r="O263" i="6"/>
  <c r="I263" i="6"/>
  <c r="H263" i="6"/>
  <c r="G263" i="6"/>
  <c r="F263" i="6"/>
  <c r="D263" i="6"/>
  <c r="C263" i="6"/>
  <c r="S262" i="6"/>
  <c r="P262" i="6"/>
  <c r="O262" i="6"/>
  <c r="I262" i="6"/>
  <c r="H262" i="6"/>
  <c r="G262" i="6"/>
  <c r="F262" i="6"/>
  <c r="E262" i="6"/>
  <c r="D262" i="6"/>
  <c r="C262" i="6"/>
  <c r="S261" i="6"/>
  <c r="Q261" i="6"/>
  <c r="R261" i="6" s="1"/>
  <c r="P261" i="6"/>
  <c r="O261" i="6"/>
  <c r="N261" i="6"/>
  <c r="M261" i="6"/>
  <c r="I261" i="6"/>
  <c r="H261" i="6"/>
  <c r="L261" i="6" s="1"/>
  <c r="G261" i="6"/>
  <c r="K261" i="6" s="1"/>
  <c r="F261" i="6"/>
  <c r="E261" i="6"/>
  <c r="S260" i="6"/>
  <c r="P260" i="6"/>
  <c r="O260" i="6"/>
  <c r="O259" i="6" s="1"/>
  <c r="I260" i="6"/>
  <c r="H260" i="6"/>
  <c r="G260" i="6"/>
  <c r="F260" i="6"/>
  <c r="C260" i="6"/>
  <c r="S259" i="6"/>
  <c r="P259" i="6"/>
  <c r="S258" i="6"/>
  <c r="P258" i="6"/>
  <c r="O258" i="6"/>
  <c r="I258" i="6"/>
  <c r="H258" i="6"/>
  <c r="G258" i="6"/>
  <c r="F258" i="6"/>
  <c r="E258" i="6"/>
  <c r="D258" i="6"/>
  <c r="C258" i="6"/>
  <c r="S257" i="6"/>
  <c r="P257" i="6"/>
  <c r="O257" i="6"/>
  <c r="I257" i="6"/>
  <c r="H257" i="6"/>
  <c r="G257" i="6"/>
  <c r="F257" i="6"/>
  <c r="S256" i="6"/>
  <c r="P256" i="6"/>
  <c r="O256" i="6"/>
  <c r="I256" i="6"/>
  <c r="H256" i="6"/>
  <c r="G256" i="6"/>
  <c r="F256" i="6"/>
  <c r="S255" i="6"/>
  <c r="P255" i="6"/>
  <c r="O255" i="6"/>
  <c r="I255" i="6"/>
  <c r="H255" i="6"/>
  <c r="G255" i="6"/>
  <c r="F255" i="6"/>
  <c r="D255" i="6"/>
  <c r="C255" i="6"/>
  <c r="S254" i="6"/>
  <c r="P254" i="6"/>
  <c r="O254" i="6"/>
  <c r="I254" i="6"/>
  <c r="H254" i="6"/>
  <c r="G254" i="6"/>
  <c r="F254" i="6"/>
  <c r="E254" i="6"/>
  <c r="D254" i="6"/>
  <c r="C254" i="6"/>
  <c r="S253" i="6"/>
  <c r="Q253" i="6"/>
  <c r="R253" i="6" s="1"/>
  <c r="P253" i="6"/>
  <c r="O253" i="6"/>
  <c r="N253" i="6"/>
  <c r="M253" i="6"/>
  <c r="I253" i="6"/>
  <c r="H253" i="6"/>
  <c r="L253" i="6" s="1"/>
  <c r="G253" i="6"/>
  <c r="K253" i="6" s="1"/>
  <c r="F253" i="6"/>
  <c r="E253" i="6"/>
  <c r="S252" i="6"/>
  <c r="R252" i="6"/>
  <c r="P252" i="6"/>
  <c r="O252" i="6"/>
  <c r="K252" i="6"/>
  <c r="I252" i="6"/>
  <c r="H252" i="6"/>
  <c r="G252" i="6"/>
  <c r="N252" i="6" s="1"/>
  <c r="Q252" i="6" s="1"/>
  <c r="F252" i="6"/>
  <c r="C252" i="6"/>
  <c r="S251" i="6"/>
  <c r="S250" i="6" s="1"/>
  <c r="P251" i="6"/>
  <c r="P250" i="6" s="1"/>
  <c r="O251" i="6"/>
  <c r="I251" i="6"/>
  <c r="M251" i="6" s="1"/>
  <c r="H251" i="6"/>
  <c r="G251" i="6"/>
  <c r="F251" i="6"/>
  <c r="N251" i="6" s="1"/>
  <c r="D251" i="6"/>
  <c r="C251" i="6"/>
  <c r="S249" i="6"/>
  <c r="Q249" i="6"/>
  <c r="R249" i="6" s="1"/>
  <c r="P249" i="6"/>
  <c r="O249" i="6"/>
  <c r="N249" i="6"/>
  <c r="M249" i="6"/>
  <c r="I249" i="6"/>
  <c r="H249" i="6"/>
  <c r="L249" i="6" s="1"/>
  <c r="G249" i="6"/>
  <c r="K249" i="6" s="1"/>
  <c r="F249" i="6"/>
  <c r="E249" i="6"/>
  <c r="S248" i="6"/>
  <c r="R248" i="6"/>
  <c r="P248" i="6"/>
  <c r="O248" i="6"/>
  <c r="K248" i="6"/>
  <c r="I248" i="6"/>
  <c r="H248" i="6"/>
  <c r="G248" i="6"/>
  <c r="N248" i="6" s="1"/>
  <c r="Q248" i="6" s="1"/>
  <c r="F248" i="6"/>
  <c r="C248" i="6"/>
  <c r="S247" i="6"/>
  <c r="P247" i="6"/>
  <c r="O247" i="6"/>
  <c r="I247" i="6"/>
  <c r="M247" i="6" s="1"/>
  <c r="H247" i="6"/>
  <c r="G247" i="6"/>
  <c r="F247" i="6"/>
  <c r="N247" i="6" s="1"/>
  <c r="D247" i="6"/>
  <c r="C247" i="6"/>
  <c r="S246" i="6"/>
  <c r="P246" i="6"/>
  <c r="O246" i="6"/>
  <c r="I246" i="6"/>
  <c r="H246" i="6"/>
  <c r="G246" i="6"/>
  <c r="F246" i="6"/>
  <c r="N246" i="6" s="1"/>
  <c r="E246" i="6"/>
  <c r="D246" i="6"/>
  <c r="C246" i="6"/>
  <c r="S245" i="6"/>
  <c r="P245" i="6"/>
  <c r="O245" i="6"/>
  <c r="I245" i="6"/>
  <c r="H245" i="6"/>
  <c r="G245" i="6"/>
  <c r="F245" i="6"/>
  <c r="S244" i="6"/>
  <c r="P244" i="6"/>
  <c r="O244" i="6"/>
  <c r="N244" i="6"/>
  <c r="Q244" i="6" s="1"/>
  <c r="R244" i="6" s="1"/>
  <c r="I244" i="6"/>
  <c r="H244" i="6"/>
  <c r="G244" i="6"/>
  <c r="K244" i="6" s="1"/>
  <c r="F244" i="6"/>
  <c r="D244" i="6" s="1"/>
  <c r="E244" i="6"/>
  <c r="S243" i="6"/>
  <c r="P243" i="6"/>
  <c r="O243" i="6"/>
  <c r="I243" i="6"/>
  <c r="H243" i="6"/>
  <c r="L243" i="6" s="1"/>
  <c r="G243" i="6"/>
  <c r="N243" i="6" s="1"/>
  <c r="F243" i="6"/>
  <c r="E243" i="6" s="1"/>
  <c r="D243" i="6"/>
  <c r="C243" i="6"/>
  <c r="S242" i="6"/>
  <c r="P242" i="6"/>
  <c r="O242" i="6"/>
  <c r="N242" i="6"/>
  <c r="Q242" i="6" s="1"/>
  <c r="R242" i="6" s="1"/>
  <c r="I242" i="6"/>
  <c r="H242" i="6"/>
  <c r="G242" i="6"/>
  <c r="F242" i="6"/>
  <c r="S241" i="6"/>
  <c r="P241" i="6"/>
  <c r="O241" i="6"/>
  <c r="O238" i="6" s="1"/>
  <c r="I241" i="6"/>
  <c r="H241" i="6"/>
  <c r="G241" i="6"/>
  <c r="F241" i="6"/>
  <c r="E241" i="6"/>
  <c r="D241" i="6"/>
  <c r="C241" i="6"/>
  <c r="S240" i="6"/>
  <c r="P240" i="6"/>
  <c r="O240" i="6"/>
  <c r="I240" i="6"/>
  <c r="H240" i="6"/>
  <c r="H238" i="6" s="1"/>
  <c r="G240" i="6"/>
  <c r="F240" i="6"/>
  <c r="C240" i="6" s="1"/>
  <c r="E240" i="6"/>
  <c r="D240" i="6"/>
  <c r="S239" i="6"/>
  <c r="P239" i="6"/>
  <c r="O239" i="6"/>
  <c r="I239" i="6"/>
  <c r="H239" i="6"/>
  <c r="G239" i="6"/>
  <c r="F239" i="6"/>
  <c r="D239" i="6" s="1"/>
  <c r="E239" i="6"/>
  <c r="F238" i="6"/>
  <c r="S237" i="6"/>
  <c r="P237" i="6"/>
  <c r="O237" i="6"/>
  <c r="I237" i="6"/>
  <c r="H237" i="6"/>
  <c r="G237" i="6"/>
  <c r="F237" i="6"/>
  <c r="N237" i="6" s="1"/>
  <c r="Q237" i="6" s="1"/>
  <c r="R237" i="6" s="1"/>
  <c r="E237" i="6"/>
  <c r="D237" i="6"/>
  <c r="C237" i="6"/>
  <c r="S236" i="6"/>
  <c r="P236" i="6"/>
  <c r="O236" i="6"/>
  <c r="I236" i="6"/>
  <c r="H236" i="6"/>
  <c r="G236" i="6"/>
  <c r="F236" i="6"/>
  <c r="C236" i="6" s="1"/>
  <c r="E236" i="6"/>
  <c r="D236" i="6"/>
  <c r="S235" i="6"/>
  <c r="P235" i="6"/>
  <c r="O235" i="6"/>
  <c r="I235" i="6"/>
  <c r="H235" i="6"/>
  <c r="G235" i="6"/>
  <c r="F235" i="6"/>
  <c r="E235" i="6"/>
  <c r="S234" i="6"/>
  <c r="P234" i="6"/>
  <c r="O234" i="6"/>
  <c r="I234" i="6"/>
  <c r="M234" i="6" s="1"/>
  <c r="H234" i="6"/>
  <c r="G234" i="6"/>
  <c r="N234" i="6" s="1"/>
  <c r="F234" i="6"/>
  <c r="C234" i="6"/>
  <c r="S233" i="6"/>
  <c r="P233" i="6"/>
  <c r="O233" i="6"/>
  <c r="I233" i="6"/>
  <c r="H233" i="6"/>
  <c r="G233" i="6"/>
  <c r="F233" i="6"/>
  <c r="E233" i="6"/>
  <c r="D233" i="6"/>
  <c r="C233" i="6"/>
  <c r="S232" i="6"/>
  <c r="P232" i="6"/>
  <c r="O232" i="6"/>
  <c r="I232" i="6"/>
  <c r="H232" i="6"/>
  <c r="G232" i="6"/>
  <c r="F232" i="6"/>
  <c r="C232" i="6" s="1"/>
  <c r="E232" i="6"/>
  <c r="D232" i="6"/>
  <c r="S231" i="6"/>
  <c r="P231" i="6"/>
  <c r="O231" i="6"/>
  <c r="I231" i="6"/>
  <c r="H231" i="6"/>
  <c r="G231" i="6"/>
  <c r="F231" i="6"/>
  <c r="S230" i="6"/>
  <c r="P230" i="6"/>
  <c r="O230" i="6"/>
  <c r="I230" i="6"/>
  <c r="H230" i="6"/>
  <c r="G230" i="6"/>
  <c r="N230" i="6" s="1"/>
  <c r="Q230" i="6" s="1"/>
  <c r="R230" i="6" s="1"/>
  <c r="F230" i="6"/>
  <c r="E230" i="6" s="1"/>
  <c r="D230" i="6"/>
  <c r="S229" i="6"/>
  <c r="S227" i="6" s="1"/>
  <c r="P229" i="6"/>
  <c r="O229" i="6"/>
  <c r="O227" i="6" s="1"/>
  <c r="I229" i="6"/>
  <c r="H229" i="6"/>
  <c r="G229" i="6"/>
  <c r="G227" i="6" s="1"/>
  <c r="F229" i="6"/>
  <c r="N229" i="6" s="1"/>
  <c r="Q229" i="6" s="1"/>
  <c r="R229" i="6" s="1"/>
  <c r="E229" i="6"/>
  <c r="C229" i="6"/>
  <c r="S228" i="6"/>
  <c r="P228" i="6"/>
  <c r="P227" i="6" s="1"/>
  <c r="O228" i="6"/>
  <c r="I228" i="6"/>
  <c r="H228" i="6"/>
  <c r="G228" i="6"/>
  <c r="F228" i="6"/>
  <c r="C228" i="6" s="1"/>
  <c r="D228" i="6"/>
  <c r="I227" i="6"/>
  <c r="S225" i="6"/>
  <c r="P225" i="6"/>
  <c r="O225" i="6"/>
  <c r="N225" i="6"/>
  <c r="Q225" i="6" s="1"/>
  <c r="R225" i="6" s="1"/>
  <c r="I225" i="6"/>
  <c r="H225" i="6"/>
  <c r="G225" i="6"/>
  <c r="F225" i="6"/>
  <c r="S224" i="6"/>
  <c r="P224" i="6"/>
  <c r="O224" i="6"/>
  <c r="I224" i="6"/>
  <c r="H224" i="6"/>
  <c r="G224" i="6"/>
  <c r="F224" i="6"/>
  <c r="E224" i="6"/>
  <c r="C224" i="6"/>
  <c r="S223" i="6"/>
  <c r="P223" i="6"/>
  <c r="O223" i="6"/>
  <c r="I223" i="6"/>
  <c r="H223" i="6"/>
  <c r="G223" i="6"/>
  <c r="F223" i="6"/>
  <c r="C223" i="6" s="1"/>
  <c r="D223" i="6"/>
  <c r="S222" i="6"/>
  <c r="P222" i="6"/>
  <c r="O222" i="6"/>
  <c r="I222" i="6"/>
  <c r="H222" i="6"/>
  <c r="G222" i="6"/>
  <c r="F222" i="6"/>
  <c r="E222" i="6"/>
  <c r="D222" i="6"/>
  <c r="C222" i="6"/>
  <c r="S221" i="6"/>
  <c r="P221" i="6"/>
  <c r="O221" i="6"/>
  <c r="I221" i="6"/>
  <c r="H221" i="6"/>
  <c r="G221" i="6"/>
  <c r="F221" i="6"/>
  <c r="S220" i="6"/>
  <c r="S218" i="6" s="1"/>
  <c r="P220" i="6"/>
  <c r="O220" i="6"/>
  <c r="I220" i="6"/>
  <c r="M220" i="6" s="1"/>
  <c r="H220" i="6"/>
  <c r="L220" i="6" s="1"/>
  <c r="G220" i="6"/>
  <c r="F220" i="6"/>
  <c r="N220" i="6" s="1"/>
  <c r="Q220" i="6" s="1"/>
  <c r="R220" i="6" s="1"/>
  <c r="E220" i="6"/>
  <c r="C220" i="6"/>
  <c r="S219" i="6"/>
  <c r="P219" i="6"/>
  <c r="P218" i="6" s="1"/>
  <c r="O219" i="6"/>
  <c r="I219" i="6"/>
  <c r="H219" i="6"/>
  <c r="H218" i="6" s="1"/>
  <c r="G219" i="6"/>
  <c r="F219" i="6"/>
  <c r="C219" i="6" s="1"/>
  <c r="D219" i="6"/>
  <c r="I218" i="6"/>
  <c r="S217" i="6"/>
  <c r="P217" i="6"/>
  <c r="O217" i="6"/>
  <c r="N217" i="6"/>
  <c r="Q217" i="6" s="1"/>
  <c r="R217" i="6" s="1"/>
  <c r="I217" i="6"/>
  <c r="M217" i="6" s="1"/>
  <c r="H217" i="6"/>
  <c r="G217" i="6"/>
  <c r="K217" i="6" s="1"/>
  <c r="F217" i="6"/>
  <c r="S216" i="6"/>
  <c r="P216" i="6"/>
  <c r="O216" i="6"/>
  <c r="I216" i="6"/>
  <c r="H216" i="6"/>
  <c r="G216" i="6"/>
  <c r="F216" i="6"/>
  <c r="E216" i="6"/>
  <c r="C216" i="6"/>
  <c r="S215" i="6"/>
  <c r="P215" i="6"/>
  <c r="O215" i="6"/>
  <c r="I215" i="6"/>
  <c r="H215" i="6"/>
  <c r="G215" i="6"/>
  <c r="F215" i="6"/>
  <c r="C215" i="6" s="1"/>
  <c r="D215" i="6"/>
  <c r="S214" i="6"/>
  <c r="P214" i="6"/>
  <c r="O214" i="6"/>
  <c r="I214" i="6"/>
  <c r="I206" i="6" s="1"/>
  <c r="H214" i="6"/>
  <c r="G214" i="6"/>
  <c r="F214" i="6"/>
  <c r="E214" i="6"/>
  <c r="D214" i="6"/>
  <c r="C214" i="6"/>
  <c r="S213" i="6"/>
  <c r="P213" i="6"/>
  <c r="O213" i="6"/>
  <c r="I213" i="6"/>
  <c r="H213" i="6"/>
  <c r="G213" i="6"/>
  <c r="F213" i="6"/>
  <c r="S212" i="6"/>
  <c r="P212" i="6"/>
  <c r="O212" i="6"/>
  <c r="I212" i="6"/>
  <c r="H212" i="6"/>
  <c r="G212" i="6"/>
  <c r="F212" i="6"/>
  <c r="N212" i="6" s="1"/>
  <c r="Q212" i="6" s="1"/>
  <c r="R212" i="6" s="1"/>
  <c r="E212" i="6"/>
  <c r="C212" i="6"/>
  <c r="S211" i="6"/>
  <c r="P211" i="6"/>
  <c r="O211" i="6"/>
  <c r="I211" i="6"/>
  <c r="H211" i="6"/>
  <c r="G211" i="6"/>
  <c r="F211" i="6"/>
  <c r="C211" i="6" s="1"/>
  <c r="D211" i="6"/>
  <c r="S210" i="6"/>
  <c r="P210" i="6"/>
  <c r="O210" i="6"/>
  <c r="I210" i="6"/>
  <c r="H210" i="6"/>
  <c r="G210" i="6"/>
  <c r="F210" i="6"/>
  <c r="N210" i="6" s="1"/>
  <c r="Q210" i="6" s="1"/>
  <c r="R210" i="6" s="1"/>
  <c r="E210" i="6"/>
  <c r="D210" i="6"/>
  <c r="C210" i="6"/>
  <c r="S209" i="6"/>
  <c r="P209" i="6"/>
  <c r="O209" i="6"/>
  <c r="N209" i="6"/>
  <c r="Q209" i="6" s="1"/>
  <c r="R209" i="6" s="1"/>
  <c r="I209" i="6"/>
  <c r="H209" i="6"/>
  <c r="G209" i="6"/>
  <c r="K209" i="6" s="1"/>
  <c r="F209" i="6"/>
  <c r="S208" i="6"/>
  <c r="P208" i="6"/>
  <c r="O208" i="6"/>
  <c r="O206" i="6" s="1"/>
  <c r="I208" i="6"/>
  <c r="H208" i="6"/>
  <c r="G208" i="6"/>
  <c r="F208" i="6"/>
  <c r="E208" i="6"/>
  <c r="C208" i="6"/>
  <c r="S207" i="6"/>
  <c r="P207" i="6"/>
  <c r="O207" i="6"/>
  <c r="I207" i="6"/>
  <c r="H207" i="6"/>
  <c r="G207" i="6"/>
  <c r="F207" i="6"/>
  <c r="C207" i="6" s="1"/>
  <c r="D207" i="6"/>
  <c r="S205" i="6"/>
  <c r="P205" i="6"/>
  <c r="O205" i="6"/>
  <c r="I205" i="6"/>
  <c r="H205" i="6"/>
  <c r="N205" i="6" s="1"/>
  <c r="Q205" i="6" s="1"/>
  <c r="R205" i="6" s="1"/>
  <c r="G205" i="6"/>
  <c r="F205" i="6"/>
  <c r="D205" i="6" s="1"/>
  <c r="S204" i="6"/>
  <c r="P204" i="6"/>
  <c r="O204" i="6"/>
  <c r="I204" i="6"/>
  <c r="H204" i="6"/>
  <c r="G204" i="6"/>
  <c r="F204" i="6"/>
  <c r="E204" i="6"/>
  <c r="D204" i="6"/>
  <c r="C204" i="6"/>
  <c r="S203" i="6"/>
  <c r="P203" i="6"/>
  <c r="O203" i="6"/>
  <c r="I203" i="6"/>
  <c r="H203" i="6"/>
  <c r="G203" i="6"/>
  <c r="F203" i="6"/>
  <c r="C203" i="6" s="1"/>
  <c r="D203" i="6"/>
  <c r="S202" i="6"/>
  <c r="P202" i="6"/>
  <c r="O202" i="6"/>
  <c r="I202" i="6"/>
  <c r="H202" i="6"/>
  <c r="G202" i="6"/>
  <c r="F202" i="6"/>
  <c r="D202" i="6" s="1"/>
  <c r="E202" i="6"/>
  <c r="C202" i="6"/>
  <c r="S201" i="6"/>
  <c r="P201" i="6"/>
  <c r="O201" i="6"/>
  <c r="I201" i="6"/>
  <c r="H201" i="6"/>
  <c r="G201" i="6"/>
  <c r="F201" i="6"/>
  <c r="S200" i="6"/>
  <c r="P200" i="6"/>
  <c r="O200" i="6"/>
  <c r="I200" i="6"/>
  <c r="H200" i="6"/>
  <c r="G200" i="6"/>
  <c r="F200" i="6"/>
  <c r="N200" i="6" s="1"/>
  <c r="Q200" i="6" s="1"/>
  <c r="R200" i="6" s="1"/>
  <c r="E200" i="6"/>
  <c r="D200" i="6"/>
  <c r="C200" i="6"/>
  <c r="S199" i="6"/>
  <c r="P199" i="6"/>
  <c r="O199" i="6"/>
  <c r="I199" i="6"/>
  <c r="H199" i="6"/>
  <c r="G199" i="6"/>
  <c r="F199" i="6"/>
  <c r="C199" i="6" s="1"/>
  <c r="D199" i="6"/>
  <c r="I198" i="6"/>
  <c r="S197" i="6"/>
  <c r="P197" i="6"/>
  <c r="O197" i="6"/>
  <c r="N197" i="6"/>
  <c r="Q197" i="6" s="1"/>
  <c r="R197" i="6" s="1"/>
  <c r="I197" i="6"/>
  <c r="H197" i="6"/>
  <c r="L197" i="6" s="1"/>
  <c r="G197" i="6"/>
  <c r="K197" i="6" s="1"/>
  <c r="F197" i="6"/>
  <c r="S196" i="6"/>
  <c r="P196" i="6"/>
  <c r="O196" i="6"/>
  <c r="I196" i="6"/>
  <c r="H196" i="6"/>
  <c r="G196" i="6"/>
  <c r="F196" i="6"/>
  <c r="E196" i="6"/>
  <c r="D196" i="6"/>
  <c r="C196" i="6"/>
  <c r="S195" i="6"/>
  <c r="P195" i="6"/>
  <c r="O195" i="6"/>
  <c r="I195" i="6"/>
  <c r="H195" i="6"/>
  <c r="G195" i="6"/>
  <c r="F195" i="6"/>
  <c r="C195" i="6" s="1"/>
  <c r="D195" i="6"/>
  <c r="S194" i="6"/>
  <c r="P194" i="6"/>
  <c r="O194" i="6"/>
  <c r="I194" i="6"/>
  <c r="H194" i="6"/>
  <c r="G194" i="6"/>
  <c r="F194" i="6"/>
  <c r="D194" i="6" s="1"/>
  <c r="E194" i="6"/>
  <c r="C194" i="6"/>
  <c r="S193" i="6"/>
  <c r="P193" i="6"/>
  <c r="O193" i="6"/>
  <c r="N193" i="6"/>
  <c r="Q193" i="6" s="1"/>
  <c r="R193" i="6" s="1"/>
  <c r="I193" i="6"/>
  <c r="M193" i="6" s="1"/>
  <c r="H193" i="6"/>
  <c r="L193" i="6" s="1"/>
  <c r="G193" i="6"/>
  <c r="K193" i="6" s="1"/>
  <c r="F193" i="6"/>
  <c r="S192" i="6"/>
  <c r="P192" i="6"/>
  <c r="O192" i="6"/>
  <c r="I192" i="6"/>
  <c r="H192" i="6"/>
  <c r="G192" i="6"/>
  <c r="F192" i="6"/>
  <c r="E192" i="6"/>
  <c r="D192" i="6"/>
  <c r="C192" i="6"/>
  <c r="S191" i="6"/>
  <c r="P191" i="6"/>
  <c r="O191" i="6"/>
  <c r="I191" i="6"/>
  <c r="H191" i="6"/>
  <c r="G191" i="6"/>
  <c r="F191" i="6"/>
  <c r="C191" i="6" s="1"/>
  <c r="D191" i="6"/>
  <c r="S190" i="6"/>
  <c r="P190" i="6"/>
  <c r="O190" i="6"/>
  <c r="I190" i="6"/>
  <c r="H190" i="6"/>
  <c r="G190" i="6"/>
  <c r="F190" i="6"/>
  <c r="D190" i="6" s="1"/>
  <c r="E190" i="6"/>
  <c r="C190" i="6"/>
  <c r="S189" i="6"/>
  <c r="P189" i="6"/>
  <c r="O189" i="6"/>
  <c r="I189" i="6"/>
  <c r="H189" i="6"/>
  <c r="G189" i="6"/>
  <c r="F189" i="6"/>
  <c r="S188" i="6"/>
  <c r="P188" i="6"/>
  <c r="O188" i="6"/>
  <c r="I188" i="6"/>
  <c r="H188" i="6"/>
  <c r="G188" i="6"/>
  <c r="F188" i="6"/>
  <c r="N188" i="6" s="1"/>
  <c r="Q188" i="6" s="1"/>
  <c r="R188" i="6" s="1"/>
  <c r="E188" i="6"/>
  <c r="D188" i="6"/>
  <c r="C188" i="6"/>
  <c r="S187" i="6"/>
  <c r="P187" i="6"/>
  <c r="O187" i="6"/>
  <c r="I187" i="6"/>
  <c r="H187" i="6"/>
  <c r="G187" i="6"/>
  <c r="F187" i="6"/>
  <c r="C187" i="6" s="1"/>
  <c r="D187" i="6"/>
  <c r="S186" i="6"/>
  <c r="P186" i="6"/>
  <c r="O186" i="6"/>
  <c r="I186" i="6"/>
  <c r="H186" i="6"/>
  <c r="G186" i="6"/>
  <c r="F186" i="6"/>
  <c r="D186" i="6" s="1"/>
  <c r="E186" i="6"/>
  <c r="C186" i="6"/>
  <c r="S185" i="6"/>
  <c r="P185" i="6"/>
  <c r="O185" i="6"/>
  <c r="N185" i="6"/>
  <c r="Q185" i="6" s="1"/>
  <c r="R185" i="6" s="1"/>
  <c r="I185" i="6"/>
  <c r="H185" i="6"/>
  <c r="G185" i="6"/>
  <c r="K185" i="6" s="1"/>
  <c r="F185" i="6"/>
  <c r="S184" i="6"/>
  <c r="P184" i="6"/>
  <c r="O184" i="6"/>
  <c r="I184" i="6"/>
  <c r="H184" i="6"/>
  <c r="G184" i="6"/>
  <c r="F184" i="6"/>
  <c r="E184" i="6"/>
  <c r="D184" i="6"/>
  <c r="C184" i="6"/>
  <c r="S183" i="6"/>
  <c r="P183" i="6"/>
  <c r="O183" i="6"/>
  <c r="I183" i="6"/>
  <c r="H183" i="6"/>
  <c r="G183" i="6"/>
  <c r="F183" i="6"/>
  <c r="C183" i="6" s="1"/>
  <c r="D183" i="6"/>
  <c r="S182" i="6"/>
  <c r="P182" i="6"/>
  <c r="O182" i="6"/>
  <c r="I182" i="6"/>
  <c r="H182" i="6"/>
  <c r="G182" i="6"/>
  <c r="F182" i="6"/>
  <c r="D182" i="6" s="1"/>
  <c r="E182" i="6"/>
  <c r="C182" i="6"/>
  <c r="F181" i="6"/>
  <c r="S180" i="6"/>
  <c r="P180" i="6"/>
  <c r="O180" i="6"/>
  <c r="I180" i="6"/>
  <c r="H180" i="6"/>
  <c r="G180" i="6"/>
  <c r="F180" i="6"/>
  <c r="N180" i="6" s="1"/>
  <c r="Q180" i="6" s="1"/>
  <c r="R180" i="6" s="1"/>
  <c r="E180" i="6"/>
  <c r="D180" i="6"/>
  <c r="C180" i="6"/>
  <c r="S179" i="6"/>
  <c r="P179" i="6"/>
  <c r="O179" i="6"/>
  <c r="I179" i="6"/>
  <c r="H179" i="6"/>
  <c r="G179" i="6"/>
  <c r="F179" i="6"/>
  <c r="C179" i="6" s="1"/>
  <c r="D179" i="6"/>
  <c r="S178" i="6"/>
  <c r="P178" i="6"/>
  <c r="O178" i="6"/>
  <c r="I178" i="6"/>
  <c r="H178" i="6"/>
  <c r="G178" i="6"/>
  <c r="F178" i="6"/>
  <c r="D178" i="6" s="1"/>
  <c r="E178" i="6"/>
  <c r="C178" i="6"/>
  <c r="S177" i="6"/>
  <c r="P177" i="6"/>
  <c r="O177" i="6"/>
  <c r="N177" i="6"/>
  <c r="Q177" i="6" s="1"/>
  <c r="R177" i="6" s="1"/>
  <c r="I177" i="6"/>
  <c r="H177" i="6"/>
  <c r="G177" i="6"/>
  <c r="F177" i="6"/>
  <c r="S176" i="6"/>
  <c r="P176" i="6"/>
  <c r="O176" i="6"/>
  <c r="I176" i="6"/>
  <c r="H176" i="6"/>
  <c r="G176" i="6"/>
  <c r="F176" i="6"/>
  <c r="E176" i="6"/>
  <c r="D176" i="6"/>
  <c r="C176" i="6"/>
  <c r="S175" i="6"/>
  <c r="P175" i="6"/>
  <c r="O175" i="6"/>
  <c r="I175" i="6"/>
  <c r="H175" i="6"/>
  <c r="G175" i="6"/>
  <c r="F175" i="6"/>
  <c r="C175" i="6" s="1"/>
  <c r="D175" i="6"/>
  <c r="S174" i="6"/>
  <c r="P174" i="6"/>
  <c r="O174" i="6"/>
  <c r="I174" i="6"/>
  <c r="H174" i="6"/>
  <c r="G174" i="6"/>
  <c r="F174" i="6"/>
  <c r="D174" i="6" s="1"/>
  <c r="E174" i="6"/>
  <c r="C174" i="6"/>
  <c r="S173" i="6"/>
  <c r="P173" i="6"/>
  <c r="O173" i="6"/>
  <c r="I173" i="6"/>
  <c r="H173" i="6"/>
  <c r="G173" i="6"/>
  <c r="F173" i="6"/>
  <c r="S172" i="6"/>
  <c r="P172" i="6"/>
  <c r="O172" i="6"/>
  <c r="I172" i="6"/>
  <c r="H172" i="6"/>
  <c r="G172" i="6"/>
  <c r="F172" i="6"/>
  <c r="E172" i="6"/>
  <c r="D172" i="6"/>
  <c r="C172" i="6"/>
  <c r="S171" i="6"/>
  <c r="P171" i="6"/>
  <c r="O171" i="6"/>
  <c r="I171" i="6"/>
  <c r="H171" i="6"/>
  <c r="G171" i="6"/>
  <c r="F171" i="6"/>
  <c r="C171" i="6" s="1"/>
  <c r="D171" i="6"/>
  <c r="I170" i="6"/>
  <c r="S168" i="6"/>
  <c r="P168" i="6"/>
  <c r="O168" i="6"/>
  <c r="I168" i="6"/>
  <c r="H168" i="6"/>
  <c r="G168" i="6"/>
  <c r="F168" i="6"/>
  <c r="S167" i="6"/>
  <c r="P167" i="6"/>
  <c r="O167" i="6"/>
  <c r="I167" i="6"/>
  <c r="H167" i="6"/>
  <c r="G167" i="6"/>
  <c r="F167" i="6"/>
  <c r="N167" i="6" s="1"/>
  <c r="Q167" i="6" s="1"/>
  <c r="R167" i="6" s="1"/>
  <c r="E167" i="6"/>
  <c r="D167" i="6"/>
  <c r="C167" i="6"/>
  <c r="S166" i="6"/>
  <c r="P166" i="6"/>
  <c r="O166" i="6"/>
  <c r="I166" i="6"/>
  <c r="H166" i="6"/>
  <c r="G166" i="6"/>
  <c r="F166" i="6"/>
  <c r="C166" i="6" s="1"/>
  <c r="D166" i="6"/>
  <c r="S165" i="6"/>
  <c r="P165" i="6"/>
  <c r="O165" i="6"/>
  <c r="I165" i="6"/>
  <c r="H165" i="6"/>
  <c r="G165" i="6"/>
  <c r="F165" i="6"/>
  <c r="D165" i="6" s="1"/>
  <c r="E165" i="6"/>
  <c r="C165" i="6"/>
  <c r="S164" i="6"/>
  <c r="P164" i="6"/>
  <c r="O164" i="6"/>
  <c r="N164" i="6"/>
  <c r="Q164" i="6" s="1"/>
  <c r="R164" i="6" s="1"/>
  <c r="I164" i="6"/>
  <c r="H164" i="6"/>
  <c r="G164" i="6"/>
  <c r="F164" i="6"/>
  <c r="S163" i="6"/>
  <c r="S160" i="6" s="1"/>
  <c r="P163" i="6"/>
  <c r="O163" i="6"/>
  <c r="O160" i="6" s="1"/>
  <c r="I163" i="6"/>
  <c r="H163" i="6"/>
  <c r="G163" i="6"/>
  <c r="F163" i="6"/>
  <c r="E163" i="6"/>
  <c r="D163" i="6"/>
  <c r="C163" i="6"/>
  <c r="S162" i="6"/>
  <c r="P162" i="6"/>
  <c r="P160" i="6" s="1"/>
  <c r="O162" i="6"/>
  <c r="I162" i="6"/>
  <c r="H162" i="6"/>
  <c r="H160" i="6" s="1"/>
  <c r="G162" i="6"/>
  <c r="F162" i="6"/>
  <c r="C162" i="6" s="1"/>
  <c r="D162" i="6"/>
  <c r="S161" i="6"/>
  <c r="P161" i="6"/>
  <c r="O161" i="6"/>
  <c r="I161" i="6"/>
  <c r="H161" i="6"/>
  <c r="G161" i="6"/>
  <c r="F161" i="6"/>
  <c r="D161" i="6" s="1"/>
  <c r="E161" i="6"/>
  <c r="C161" i="6"/>
  <c r="F160" i="6"/>
  <c r="S159" i="6"/>
  <c r="P159" i="6"/>
  <c r="O159" i="6"/>
  <c r="I159" i="6"/>
  <c r="H159" i="6"/>
  <c r="G159" i="6"/>
  <c r="F159" i="6"/>
  <c r="N159" i="6" s="1"/>
  <c r="Q159" i="6" s="1"/>
  <c r="R159" i="6" s="1"/>
  <c r="E159" i="6"/>
  <c r="D159" i="6"/>
  <c r="C159" i="6"/>
  <c r="S158" i="6"/>
  <c r="P158" i="6"/>
  <c r="O158" i="6"/>
  <c r="I158" i="6"/>
  <c r="H158" i="6"/>
  <c r="G158" i="6"/>
  <c r="F158" i="6"/>
  <c r="S157" i="6"/>
  <c r="P157" i="6"/>
  <c r="O157" i="6"/>
  <c r="N157" i="6"/>
  <c r="Q157" i="6" s="1"/>
  <c r="R157" i="6" s="1"/>
  <c r="I157" i="6"/>
  <c r="H157" i="6"/>
  <c r="G157" i="6"/>
  <c r="F157" i="6"/>
  <c r="D157" i="6" s="1"/>
  <c r="E157" i="6"/>
  <c r="C157" i="6"/>
  <c r="S156" i="6"/>
  <c r="P156" i="6"/>
  <c r="O156" i="6"/>
  <c r="I156" i="6"/>
  <c r="H156" i="6"/>
  <c r="G156" i="6"/>
  <c r="F156" i="6"/>
  <c r="E156" i="6" s="1"/>
  <c r="D156" i="6"/>
  <c r="S155" i="6"/>
  <c r="P155" i="6"/>
  <c r="O155" i="6"/>
  <c r="I155" i="6"/>
  <c r="H155" i="6"/>
  <c r="G155" i="6"/>
  <c r="F155" i="6"/>
  <c r="E155" i="6"/>
  <c r="D155" i="6"/>
  <c r="C155" i="6"/>
  <c r="S154" i="6"/>
  <c r="P154" i="6"/>
  <c r="O154" i="6"/>
  <c r="I154" i="6"/>
  <c r="H154" i="6"/>
  <c r="G154" i="6"/>
  <c r="F154" i="6"/>
  <c r="S153" i="6"/>
  <c r="P153" i="6"/>
  <c r="O153" i="6"/>
  <c r="I153" i="6"/>
  <c r="H153" i="6"/>
  <c r="G153" i="6"/>
  <c r="F153" i="6"/>
  <c r="N153" i="6" s="1"/>
  <c r="Q153" i="6" s="1"/>
  <c r="R153" i="6" s="1"/>
  <c r="E153" i="6"/>
  <c r="C153" i="6"/>
  <c r="S152" i="6"/>
  <c r="P152" i="6"/>
  <c r="O152" i="6"/>
  <c r="I152" i="6"/>
  <c r="H152" i="6"/>
  <c r="G152" i="6"/>
  <c r="F152" i="6"/>
  <c r="D152" i="6"/>
  <c r="C152" i="6"/>
  <c r="S151" i="6"/>
  <c r="P151" i="6"/>
  <c r="O151" i="6"/>
  <c r="O150" i="6" s="1"/>
  <c r="I151" i="6"/>
  <c r="H151" i="6"/>
  <c r="G151" i="6"/>
  <c r="K151" i="6" s="1"/>
  <c r="F151" i="6"/>
  <c r="N151" i="6" s="1"/>
  <c r="M151" i="6" s="1"/>
  <c r="E151" i="6"/>
  <c r="D151" i="6"/>
  <c r="C151" i="6"/>
  <c r="F150" i="6"/>
  <c r="S149" i="6"/>
  <c r="P149" i="6"/>
  <c r="O149" i="6"/>
  <c r="I149" i="6"/>
  <c r="H149" i="6"/>
  <c r="G149" i="6"/>
  <c r="F149" i="6"/>
  <c r="N149" i="6" s="1"/>
  <c r="Q149" i="6" s="1"/>
  <c r="R149" i="6" s="1"/>
  <c r="C149" i="6"/>
  <c r="S148" i="6"/>
  <c r="P148" i="6"/>
  <c r="O148" i="6"/>
  <c r="I148" i="6"/>
  <c r="H148" i="6"/>
  <c r="G148" i="6"/>
  <c r="K148" i="6" s="1"/>
  <c r="F148" i="6"/>
  <c r="N148" i="6" s="1"/>
  <c r="Q148" i="6" s="1"/>
  <c r="R148" i="6" s="1"/>
  <c r="D148" i="6"/>
  <c r="C148" i="6"/>
  <c r="S147" i="6"/>
  <c r="P147" i="6"/>
  <c r="O147" i="6"/>
  <c r="I147" i="6"/>
  <c r="H147" i="6"/>
  <c r="G147" i="6"/>
  <c r="F147" i="6"/>
  <c r="N147" i="6" s="1"/>
  <c r="Q147" i="6" s="1"/>
  <c r="R147" i="6" s="1"/>
  <c r="E147" i="6"/>
  <c r="D147" i="6"/>
  <c r="C147" i="6"/>
  <c r="S146" i="6"/>
  <c r="P146" i="6"/>
  <c r="O146" i="6"/>
  <c r="N146" i="6"/>
  <c r="Q146" i="6" s="1"/>
  <c r="R146" i="6" s="1"/>
  <c r="I146" i="6"/>
  <c r="H146" i="6"/>
  <c r="G146" i="6"/>
  <c r="F146" i="6"/>
  <c r="S145" i="6"/>
  <c r="P145" i="6"/>
  <c r="O145" i="6"/>
  <c r="I145" i="6"/>
  <c r="H145" i="6"/>
  <c r="G145" i="6"/>
  <c r="F145" i="6"/>
  <c r="C145" i="6"/>
  <c r="S144" i="6"/>
  <c r="P144" i="6"/>
  <c r="P140" i="6" s="1"/>
  <c r="O144" i="6"/>
  <c r="I144" i="6"/>
  <c r="H144" i="6"/>
  <c r="G144" i="6"/>
  <c r="F144" i="6"/>
  <c r="D144" i="6"/>
  <c r="C144" i="6"/>
  <c r="S143" i="6"/>
  <c r="P143" i="6"/>
  <c r="O143" i="6"/>
  <c r="I143" i="6"/>
  <c r="H143" i="6"/>
  <c r="G143" i="6"/>
  <c r="K143" i="6" s="1"/>
  <c r="F143" i="6"/>
  <c r="N143" i="6" s="1"/>
  <c r="M143" i="6" s="1"/>
  <c r="E143" i="6"/>
  <c r="D143" i="6"/>
  <c r="C143" i="6"/>
  <c r="S142" i="6"/>
  <c r="P142" i="6"/>
  <c r="O142" i="6"/>
  <c r="N142" i="6"/>
  <c r="Q142" i="6" s="1"/>
  <c r="R142" i="6" s="1"/>
  <c r="I142" i="6"/>
  <c r="H142" i="6"/>
  <c r="L142" i="6" s="1"/>
  <c r="G142" i="6"/>
  <c r="K142" i="6" s="1"/>
  <c r="F142" i="6"/>
  <c r="S141" i="6"/>
  <c r="S140" i="6" s="1"/>
  <c r="P141" i="6"/>
  <c r="O141" i="6"/>
  <c r="I141" i="6"/>
  <c r="H141" i="6"/>
  <c r="G141" i="6"/>
  <c r="F141" i="6"/>
  <c r="C141" i="6"/>
  <c r="S139" i="6"/>
  <c r="P139" i="6"/>
  <c r="O139" i="6"/>
  <c r="I139" i="6"/>
  <c r="H139" i="6"/>
  <c r="G139" i="6"/>
  <c r="F139" i="6"/>
  <c r="N139" i="6" s="1"/>
  <c r="Q139" i="6" s="1"/>
  <c r="R139" i="6" s="1"/>
  <c r="E139" i="6"/>
  <c r="D139" i="6"/>
  <c r="C139" i="6"/>
  <c r="S138" i="6"/>
  <c r="P138" i="6"/>
  <c r="O138" i="6"/>
  <c r="N138" i="6"/>
  <c r="Q138" i="6" s="1"/>
  <c r="R138" i="6" s="1"/>
  <c r="I138" i="6"/>
  <c r="H138" i="6"/>
  <c r="G138" i="6"/>
  <c r="K138" i="6" s="1"/>
  <c r="F138" i="6"/>
  <c r="S137" i="6"/>
  <c r="P137" i="6"/>
  <c r="O137" i="6"/>
  <c r="O129" i="6" s="1"/>
  <c r="I137" i="6"/>
  <c r="H137" i="6"/>
  <c r="G137" i="6"/>
  <c r="F137" i="6"/>
  <c r="E137" i="6"/>
  <c r="C137" i="6"/>
  <c r="S136" i="6"/>
  <c r="P136" i="6"/>
  <c r="O136" i="6"/>
  <c r="I136" i="6"/>
  <c r="H136" i="6"/>
  <c r="G136" i="6"/>
  <c r="F136" i="6"/>
  <c r="C136" i="6" s="1"/>
  <c r="D136" i="6"/>
  <c r="S135" i="6"/>
  <c r="P135" i="6"/>
  <c r="O135" i="6"/>
  <c r="I135" i="6"/>
  <c r="H135" i="6"/>
  <c r="G135" i="6"/>
  <c r="K135" i="6" s="1"/>
  <c r="F135" i="6"/>
  <c r="N135" i="6" s="1"/>
  <c r="M135" i="6" s="1"/>
  <c r="E135" i="6"/>
  <c r="D135" i="6"/>
  <c r="C135" i="6"/>
  <c r="S134" i="6"/>
  <c r="P134" i="6"/>
  <c r="O134" i="6"/>
  <c r="N134" i="6"/>
  <c r="Q134" i="6" s="1"/>
  <c r="R134" i="6" s="1"/>
  <c r="I134" i="6"/>
  <c r="H134" i="6"/>
  <c r="L134" i="6" s="1"/>
  <c r="G134" i="6"/>
  <c r="K134" i="6" s="1"/>
  <c r="F134" i="6"/>
  <c r="S133" i="6"/>
  <c r="P133" i="6"/>
  <c r="O133" i="6"/>
  <c r="I133" i="6"/>
  <c r="H133" i="6"/>
  <c r="G133" i="6"/>
  <c r="F133" i="6"/>
  <c r="E133" i="6"/>
  <c r="C133" i="6"/>
  <c r="S132" i="6"/>
  <c r="P132" i="6"/>
  <c r="O132" i="6"/>
  <c r="I132" i="6"/>
  <c r="H132" i="6"/>
  <c r="G132" i="6"/>
  <c r="F132" i="6"/>
  <c r="C132" i="6" s="1"/>
  <c r="D132" i="6"/>
  <c r="S131" i="6"/>
  <c r="P131" i="6"/>
  <c r="O131" i="6"/>
  <c r="I131" i="6"/>
  <c r="H131" i="6"/>
  <c r="G131" i="6"/>
  <c r="F131" i="6"/>
  <c r="E131" i="6"/>
  <c r="D131" i="6"/>
  <c r="C131" i="6"/>
  <c r="S130" i="6"/>
  <c r="P130" i="6"/>
  <c r="P129" i="6" s="1"/>
  <c r="O130" i="6"/>
  <c r="I130" i="6"/>
  <c r="H130" i="6"/>
  <c r="G130" i="6"/>
  <c r="F130" i="6"/>
  <c r="S129" i="6"/>
  <c r="S127" i="6"/>
  <c r="P127" i="6"/>
  <c r="O127" i="6"/>
  <c r="I127" i="6"/>
  <c r="H127" i="6"/>
  <c r="G127" i="6"/>
  <c r="F127" i="6"/>
  <c r="N127" i="6" s="1"/>
  <c r="Q127" i="6" s="1"/>
  <c r="R127" i="6" s="1"/>
  <c r="D127" i="6"/>
  <c r="C127" i="6"/>
  <c r="S126" i="6"/>
  <c r="P126" i="6"/>
  <c r="O126" i="6"/>
  <c r="I126" i="6"/>
  <c r="H126" i="6"/>
  <c r="G126" i="6"/>
  <c r="F126" i="6"/>
  <c r="E126" i="6"/>
  <c r="D126" i="6"/>
  <c r="C126" i="6"/>
  <c r="S125" i="6"/>
  <c r="P125" i="6"/>
  <c r="O125" i="6"/>
  <c r="I125" i="6"/>
  <c r="H125" i="6"/>
  <c r="G125" i="6"/>
  <c r="F125" i="6"/>
  <c r="S124" i="6"/>
  <c r="P124" i="6"/>
  <c r="O124" i="6"/>
  <c r="I124" i="6"/>
  <c r="H124" i="6"/>
  <c r="G124" i="6"/>
  <c r="F124" i="6"/>
  <c r="N124" i="6" s="1"/>
  <c r="Q124" i="6" s="1"/>
  <c r="R124" i="6" s="1"/>
  <c r="E124" i="6"/>
  <c r="C124" i="6"/>
  <c r="S123" i="6"/>
  <c r="P123" i="6"/>
  <c r="P119" i="6" s="1"/>
  <c r="O123" i="6"/>
  <c r="I123" i="6"/>
  <c r="H123" i="6"/>
  <c r="G123" i="6"/>
  <c r="F123" i="6"/>
  <c r="D123" i="6"/>
  <c r="C123" i="6"/>
  <c r="S122" i="6"/>
  <c r="P122" i="6"/>
  <c r="O122" i="6"/>
  <c r="I122" i="6"/>
  <c r="H122" i="6"/>
  <c r="G122" i="6"/>
  <c r="F122" i="6"/>
  <c r="E122" i="6"/>
  <c r="D122" i="6"/>
  <c r="C122" i="6"/>
  <c r="S121" i="6"/>
  <c r="P121" i="6"/>
  <c r="O121" i="6"/>
  <c r="I121" i="6"/>
  <c r="H121" i="6"/>
  <c r="G121" i="6"/>
  <c r="F121" i="6"/>
  <c r="C121" i="6" s="1"/>
  <c r="E121" i="6"/>
  <c r="D121" i="6"/>
  <c r="S120" i="6"/>
  <c r="P120" i="6"/>
  <c r="O120" i="6"/>
  <c r="I120" i="6"/>
  <c r="H120" i="6"/>
  <c r="G120" i="6"/>
  <c r="F120" i="6"/>
  <c r="D120" i="6" s="1"/>
  <c r="E120" i="6"/>
  <c r="C120" i="6"/>
  <c r="S119" i="6"/>
  <c r="O119" i="6"/>
  <c r="S118" i="6"/>
  <c r="P118" i="6"/>
  <c r="O118" i="6"/>
  <c r="I118" i="6"/>
  <c r="H118" i="6"/>
  <c r="G118" i="6"/>
  <c r="F118" i="6"/>
  <c r="N118" i="6" s="1"/>
  <c r="E118" i="6"/>
  <c r="D118" i="6"/>
  <c r="C118" i="6"/>
  <c r="S117" i="6"/>
  <c r="P117" i="6"/>
  <c r="O117" i="6"/>
  <c r="I117" i="6"/>
  <c r="H117" i="6"/>
  <c r="G117" i="6"/>
  <c r="F117" i="6"/>
  <c r="S116" i="6"/>
  <c r="P116" i="6"/>
  <c r="O116" i="6"/>
  <c r="N116" i="6"/>
  <c r="Q116" i="6" s="1"/>
  <c r="R116" i="6" s="1"/>
  <c r="I116" i="6"/>
  <c r="H116" i="6"/>
  <c r="G116" i="6"/>
  <c r="F116" i="6"/>
  <c r="D116" i="6" s="1"/>
  <c r="E116" i="6"/>
  <c r="C116" i="6"/>
  <c r="S115" i="6"/>
  <c r="P115" i="6"/>
  <c r="O115" i="6"/>
  <c r="I115" i="6"/>
  <c r="H115" i="6"/>
  <c r="G115" i="6"/>
  <c r="F115" i="6"/>
  <c r="E115" i="6" s="1"/>
  <c r="S114" i="6"/>
  <c r="P114" i="6"/>
  <c r="O114" i="6"/>
  <c r="I114" i="6"/>
  <c r="H114" i="6"/>
  <c r="G114" i="6"/>
  <c r="F114" i="6"/>
  <c r="N114" i="6" s="1"/>
  <c r="Q114" i="6" s="1"/>
  <c r="R114" i="6" s="1"/>
  <c r="C114" i="6"/>
  <c r="S113" i="6"/>
  <c r="S111" i="6" s="1"/>
  <c r="P113" i="6"/>
  <c r="O113" i="6"/>
  <c r="O111" i="6" s="1"/>
  <c r="I113" i="6"/>
  <c r="M113" i="6" s="1"/>
  <c r="H113" i="6"/>
  <c r="G113" i="6"/>
  <c r="K113" i="6" s="1"/>
  <c r="F113" i="6"/>
  <c r="N113" i="6" s="1"/>
  <c r="Q113" i="6" s="1"/>
  <c r="R113" i="6" s="1"/>
  <c r="E113" i="6"/>
  <c r="D113" i="6"/>
  <c r="C113" i="6"/>
  <c r="S112" i="6"/>
  <c r="P112" i="6"/>
  <c r="O112" i="6"/>
  <c r="I112" i="6"/>
  <c r="I111" i="6" s="1"/>
  <c r="H112" i="6"/>
  <c r="G112" i="6"/>
  <c r="F112" i="6"/>
  <c r="C112" i="6" s="1"/>
  <c r="E112" i="6"/>
  <c r="D112" i="6"/>
  <c r="F111" i="6"/>
  <c r="S110" i="6"/>
  <c r="S102" i="6" s="1"/>
  <c r="P110" i="6"/>
  <c r="O110" i="6"/>
  <c r="O102" i="6" s="1"/>
  <c r="I110" i="6"/>
  <c r="H110" i="6"/>
  <c r="G110" i="6"/>
  <c r="F110" i="6"/>
  <c r="C110" i="6"/>
  <c r="S109" i="6"/>
  <c r="P109" i="6"/>
  <c r="O109" i="6"/>
  <c r="I109" i="6"/>
  <c r="H109" i="6"/>
  <c r="G109" i="6"/>
  <c r="F109" i="6"/>
  <c r="N109" i="6" s="1"/>
  <c r="Q109" i="6" s="1"/>
  <c r="R109" i="6" s="1"/>
  <c r="E109" i="6"/>
  <c r="D109" i="6"/>
  <c r="C109" i="6"/>
  <c r="S108" i="6"/>
  <c r="P108" i="6"/>
  <c r="O108" i="6"/>
  <c r="I108" i="6"/>
  <c r="H108" i="6"/>
  <c r="G108" i="6"/>
  <c r="F108" i="6"/>
  <c r="C108" i="6" s="1"/>
  <c r="E108" i="6"/>
  <c r="D108" i="6"/>
  <c r="S107" i="6"/>
  <c r="P107" i="6"/>
  <c r="O107" i="6"/>
  <c r="I107" i="6"/>
  <c r="H107" i="6"/>
  <c r="G107" i="6"/>
  <c r="F107" i="6"/>
  <c r="N107" i="6" s="1"/>
  <c r="Q107" i="6" s="1"/>
  <c r="R107" i="6" s="1"/>
  <c r="S106" i="6"/>
  <c r="P106" i="6"/>
  <c r="O106" i="6"/>
  <c r="I106" i="6"/>
  <c r="H106" i="6"/>
  <c r="G106" i="6"/>
  <c r="F106" i="6"/>
  <c r="N106" i="6" s="1"/>
  <c r="Q106" i="6" s="1"/>
  <c r="R106" i="6" s="1"/>
  <c r="C106" i="6"/>
  <c r="S105" i="6"/>
  <c r="P105" i="6"/>
  <c r="O105" i="6"/>
  <c r="I105" i="6"/>
  <c r="M105" i="6" s="1"/>
  <c r="H105" i="6"/>
  <c r="G105" i="6"/>
  <c r="K105" i="6" s="1"/>
  <c r="F105" i="6"/>
  <c r="N105" i="6" s="1"/>
  <c r="Q105" i="6" s="1"/>
  <c r="R105" i="6" s="1"/>
  <c r="E105" i="6"/>
  <c r="D105" i="6"/>
  <c r="C105" i="6"/>
  <c r="S104" i="6"/>
  <c r="P104" i="6"/>
  <c r="O104" i="6"/>
  <c r="I104" i="6"/>
  <c r="H104" i="6"/>
  <c r="G104" i="6"/>
  <c r="F104" i="6"/>
  <c r="C104" i="6" s="1"/>
  <c r="E104" i="6"/>
  <c r="D104" i="6"/>
  <c r="S103" i="6"/>
  <c r="P103" i="6"/>
  <c r="O103" i="6"/>
  <c r="N103" i="6"/>
  <c r="Q103" i="6" s="1"/>
  <c r="R103" i="6" s="1"/>
  <c r="I103" i="6"/>
  <c r="H103" i="6"/>
  <c r="G103" i="6"/>
  <c r="F103" i="6"/>
  <c r="G102" i="6"/>
  <c r="S101" i="6"/>
  <c r="P101" i="6"/>
  <c r="O101" i="6"/>
  <c r="I101" i="6"/>
  <c r="H101" i="6"/>
  <c r="G101" i="6"/>
  <c r="F101" i="6"/>
  <c r="E101" i="6"/>
  <c r="D101" i="6"/>
  <c r="C101" i="6"/>
  <c r="S100" i="6"/>
  <c r="P100" i="6"/>
  <c r="O100" i="6"/>
  <c r="I100" i="6"/>
  <c r="H100" i="6"/>
  <c r="G100" i="6"/>
  <c r="F100" i="6"/>
  <c r="C100" i="6" s="1"/>
  <c r="E100" i="6"/>
  <c r="D100" i="6"/>
  <c r="S99" i="6"/>
  <c r="P99" i="6"/>
  <c r="O99" i="6"/>
  <c r="I99" i="6"/>
  <c r="H99" i="6"/>
  <c r="G99" i="6"/>
  <c r="F99" i="6"/>
  <c r="S98" i="6"/>
  <c r="P98" i="6"/>
  <c r="O98" i="6"/>
  <c r="I98" i="6"/>
  <c r="H98" i="6"/>
  <c r="L98" i="6" s="1"/>
  <c r="G98" i="6"/>
  <c r="F98" i="6"/>
  <c r="N98" i="6" s="1"/>
  <c r="Q98" i="6" s="1"/>
  <c r="R98" i="6" s="1"/>
  <c r="C98" i="6"/>
  <c r="S97" i="6"/>
  <c r="S96" i="6" s="1"/>
  <c r="P97" i="6"/>
  <c r="O97" i="6"/>
  <c r="O96" i="6" s="1"/>
  <c r="I97" i="6"/>
  <c r="H97" i="6"/>
  <c r="G97" i="6"/>
  <c r="F97" i="6"/>
  <c r="E97" i="6"/>
  <c r="D97" i="6"/>
  <c r="C97" i="6"/>
  <c r="I96" i="6"/>
  <c r="S94" i="6"/>
  <c r="P94" i="6"/>
  <c r="O94" i="6"/>
  <c r="I94" i="6"/>
  <c r="H94" i="6"/>
  <c r="G94" i="6"/>
  <c r="F94" i="6"/>
  <c r="N94" i="6" s="1"/>
  <c r="E94" i="6"/>
  <c r="S93" i="6"/>
  <c r="P93" i="6"/>
  <c r="O93" i="6"/>
  <c r="I93" i="6"/>
  <c r="H93" i="6"/>
  <c r="G93" i="6"/>
  <c r="K93" i="6" s="1"/>
  <c r="F93" i="6"/>
  <c r="N93" i="6" s="1"/>
  <c r="Q93" i="6" s="1"/>
  <c r="R93" i="6" s="1"/>
  <c r="C93" i="6"/>
  <c r="S92" i="6"/>
  <c r="P92" i="6"/>
  <c r="O92" i="6"/>
  <c r="I92" i="6"/>
  <c r="H92" i="6"/>
  <c r="G92" i="6"/>
  <c r="F92" i="6"/>
  <c r="E92" i="6"/>
  <c r="D92" i="6"/>
  <c r="C92" i="6"/>
  <c r="S91" i="6"/>
  <c r="P91" i="6"/>
  <c r="O91" i="6"/>
  <c r="I91" i="6"/>
  <c r="H91" i="6"/>
  <c r="G91" i="6"/>
  <c r="F91" i="6"/>
  <c r="C91" i="6" s="1"/>
  <c r="E91" i="6"/>
  <c r="D91" i="6"/>
  <c r="S90" i="6"/>
  <c r="P90" i="6"/>
  <c r="O90" i="6"/>
  <c r="N90" i="6"/>
  <c r="Q90" i="6" s="1"/>
  <c r="R90" i="6" s="1"/>
  <c r="I90" i="6"/>
  <c r="H90" i="6"/>
  <c r="G90" i="6"/>
  <c r="F90" i="6"/>
  <c r="E90" i="6" s="1"/>
  <c r="S89" i="6"/>
  <c r="P89" i="6"/>
  <c r="O89" i="6"/>
  <c r="N89" i="6"/>
  <c r="Q89" i="6" s="1"/>
  <c r="R89" i="6" s="1"/>
  <c r="I89" i="6"/>
  <c r="H89" i="6"/>
  <c r="G89" i="6"/>
  <c r="K89" i="6" s="1"/>
  <c r="F89" i="6"/>
  <c r="C89" i="6" s="1"/>
  <c r="S88" i="6"/>
  <c r="P88" i="6"/>
  <c r="O88" i="6"/>
  <c r="I88" i="6"/>
  <c r="H88" i="6"/>
  <c r="L88" i="6" s="1"/>
  <c r="G88" i="6"/>
  <c r="F88" i="6"/>
  <c r="N88" i="6" s="1"/>
  <c r="Q88" i="6" s="1"/>
  <c r="R88" i="6" s="1"/>
  <c r="E88" i="6"/>
  <c r="D88" i="6"/>
  <c r="C88" i="6"/>
  <c r="S87" i="6"/>
  <c r="P87" i="6"/>
  <c r="O87" i="6"/>
  <c r="I87" i="6"/>
  <c r="H87" i="6"/>
  <c r="G87" i="6"/>
  <c r="F87" i="6"/>
  <c r="C87" i="6" s="1"/>
  <c r="E87" i="6"/>
  <c r="D87" i="6"/>
  <c r="S86" i="6"/>
  <c r="P86" i="6"/>
  <c r="O86" i="6"/>
  <c r="I86" i="6"/>
  <c r="N86" i="6" s="1"/>
  <c r="Q86" i="6" s="1"/>
  <c r="R86" i="6" s="1"/>
  <c r="H86" i="6"/>
  <c r="G86" i="6"/>
  <c r="F86" i="6"/>
  <c r="E86" i="6"/>
  <c r="S85" i="6"/>
  <c r="P85" i="6"/>
  <c r="O85" i="6"/>
  <c r="I85" i="6"/>
  <c r="H85" i="6"/>
  <c r="G85" i="6"/>
  <c r="N85" i="6" s="1"/>
  <c r="Q85" i="6" s="1"/>
  <c r="R85" i="6" s="1"/>
  <c r="F85" i="6"/>
  <c r="C85" i="6"/>
  <c r="S84" i="6"/>
  <c r="P84" i="6"/>
  <c r="O84" i="6"/>
  <c r="I84" i="6"/>
  <c r="H84" i="6"/>
  <c r="G84" i="6"/>
  <c r="G82" i="6" s="1"/>
  <c r="F84" i="6"/>
  <c r="E84" i="6"/>
  <c r="D84" i="6"/>
  <c r="C84" i="6"/>
  <c r="S83" i="6"/>
  <c r="P83" i="6"/>
  <c r="O83" i="6"/>
  <c r="I83" i="6"/>
  <c r="H83" i="6"/>
  <c r="H82" i="6" s="1"/>
  <c r="G83" i="6"/>
  <c r="F83" i="6"/>
  <c r="C83" i="6" s="1"/>
  <c r="E83" i="6"/>
  <c r="D83" i="6"/>
  <c r="S81" i="6"/>
  <c r="P81" i="6"/>
  <c r="O81" i="6"/>
  <c r="I81" i="6"/>
  <c r="H81" i="6"/>
  <c r="G81" i="6"/>
  <c r="N81" i="6" s="1"/>
  <c r="Q81" i="6" s="1"/>
  <c r="R81" i="6" s="1"/>
  <c r="F81" i="6"/>
  <c r="C81" i="6"/>
  <c r="S80" i="6"/>
  <c r="P80" i="6"/>
  <c r="O80" i="6"/>
  <c r="I80" i="6"/>
  <c r="H80" i="6"/>
  <c r="G80" i="6"/>
  <c r="F80" i="6"/>
  <c r="E80" i="6"/>
  <c r="D80" i="6"/>
  <c r="C80" i="6"/>
  <c r="S79" i="6"/>
  <c r="P79" i="6"/>
  <c r="O79" i="6"/>
  <c r="I79" i="6"/>
  <c r="H79" i="6"/>
  <c r="G79" i="6"/>
  <c r="F79" i="6"/>
  <c r="C79" i="6" s="1"/>
  <c r="E79" i="6"/>
  <c r="D79" i="6"/>
  <c r="S78" i="6"/>
  <c r="P78" i="6"/>
  <c r="O78" i="6"/>
  <c r="I78" i="6"/>
  <c r="H78" i="6"/>
  <c r="G78" i="6"/>
  <c r="F78" i="6"/>
  <c r="N78" i="6" s="1"/>
  <c r="Q78" i="6" s="1"/>
  <c r="R78" i="6" s="1"/>
  <c r="S77" i="6"/>
  <c r="P77" i="6"/>
  <c r="O77" i="6"/>
  <c r="I77" i="6"/>
  <c r="H77" i="6"/>
  <c r="G77" i="6"/>
  <c r="F77" i="6"/>
  <c r="E77" i="6" s="1"/>
  <c r="S76" i="6"/>
  <c r="S75" i="6" s="1"/>
  <c r="P76" i="6"/>
  <c r="O76" i="6"/>
  <c r="O75" i="6" s="1"/>
  <c r="I76" i="6"/>
  <c r="M76" i="6" s="1"/>
  <c r="H76" i="6"/>
  <c r="G76" i="6"/>
  <c r="G75" i="6" s="1"/>
  <c r="F76" i="6"/>
  <c r="N76" i="6" s="1"/>
  <c r="Q76" i="6" s="1"/>
  <c r="R76" i="6" s="1"/>
  <c r="E76" i="6"/>
  <c r="C76" i="6"/>
  <c r="P75" i="6"/>
  <c r="H75" i="6"/>
  <c r="S74" i="6"/>
  <c r="P74" i="6"/>
  <c r="O74" i="6"/>
  <c r="I74" i="6"/>
  <c r="M74" i="6" s="1"/>
  <c r="H74" i="6"/>
  <c r="L74" i="6" s="1"/>
  <c r="G74" i="6"/>
  <c r="K74" i="6" s="1"/>
  <c r="F74" i="6"/>
  <c r="N74" i="6" s="1"/>
  <c r="Q74" i="6" s="1"/>
  <c r="R74" i="6" s="1"/>
  <c r="E74" i="6"/>
  <c r="D74" i="6"/>
  <c r="C74" i="6"/>
  <c r="S73" i="6"/>
  <c r="P73" i="6"/>
  <c r="O73" i="6"/>
  <c r="I73" i="6"/>
  <c r="H73" i="6"/>
  <c r="G73" i="6"/>
  <c r="F73" i="6"/>
  <c r="E73" i="6" s="1"/>
  <c r="S72" i="6"/>
  <c r="P72" i="6"/>
  <c r="O72" i="6"/>
  <c r="I72" i="6"/>
  <c r="M72" i="6" s="1"/>
  <c r="H72" i="6"/>
  <c r="G72" i="6"/>
  <c r="F72" i="6"/>
  <c r="N72" i="6" s="1"/>
  <c r="Q72" i="6" s="1"/>
  <c r="R72" i="6" s="1"/>
  <c r="E72" i="6"/>
  <c r="C72" i="6"/>
  <c r="S71" i="6"/>
  <c r="P71" i="6"/>
  <c r="O71" i="6"/>
  <c r="I71" i="6"/>
  <c r="H71" i="6"/>
  <c r="G71" i="6"/>
  <c r="F71" i="6"/>
  <c r="C71" i="6" s="1"/>
  <c r="D71" i="6"/>
  <c r="S70" i="6"/>
  <c r="P70" i="6"/>
  <c r="O70" i="6"/>
  <c r="I70" i="6"/>
  <c r="H70" i="6"/>
  <c r="G70" i="6"/>
  <c r="F70" i="6"/>
  <c r="N70" i="6" s="1"/>
  <c r="Q70" i="6" s="1"/>
  <c r="R70" i="6" s="1"/>
  <c r="E70" i="6"/>
  <c r="D70" i="6"/>
  <c r="C70" i="6"/>
  <c r="S69" i="6"/>
  <c r="P69" i="6"/>
  <c r="O69" i="6"/>
  <c r="I69" i="6"/>
  <c r="H69" i="6"/>
  <c r="G69" i="6"/>
  <c r="F69" i="6"/>
  <c r="E69" i="6" s="1"/>
  <c r="S68" i="6"/>
  <c r="S67" i="6" s="1"/>
  <c r="P68" i="6"/>
  <c r="O68" i="6"/>
  <c r="O67" i="6" s="1"/>
  <c r="I68" i="6"/>
  <c r="H68" i="6"/>
  <c r="L68" i="6" s="1"/>
  <c r="G68" i="6"/>
  <c r="G67" i="6" s="1"/>
  <c r="F68" i="6"/>
  <c r="N68" i="6" s="1"/>
  <c r="Q68" i="6" s="1"/>
  <c r="R68" i="6" s="1"/>
  <c r="E68" i="6"/>
  <c r="C68" i="6"/>
  <c r="P67" i="6"/>
  <c r="P65" i="6" s="1"/>
  <c r="H67" i="6"/>
  <c r="H65" i="6" s="1"/>
  <c r="F67" i="6"/>
  <c r="C67" i="6" s="1"/>
  <c r="D67" i="6"/>
  <c r="S66" i="6"/>
  <c r="S65" i="6" s="1"/>
  <c r="P66" i="6"/>
  <c r="O66" i="6"/>
  <c r="I66" i="6"/>
  <c r="H66" i="6"/>
  <c r="L66" i="6" s="1"/>
  <c r="G66" i="6"/>
  <c r="K66" i="6" s="1"/>
  <c r="F66" i="6"/>
  <c r="N66" i="6" s="1"/>
  <c r="Q66" i="6" s="1"/>
  <c r="R66" i="6" s="1"/>
  <c r="E66" i="6"/>
  <c r="D66" i="6"/>
  <c r="C66" i="6"/>
  <c r="F65" i="6"/>
  <c r="E65" i="6" s="1"/>
  <c r="S64" i="6"/>
  <c r="P64" i="6"/>
  <c r="O64" i="6"/>
  <c r="I64" i="6"/>
  <c r="H64" i="6"/>
  <c r="L64" i="6" s="1"/>
  <c r="G64" i="6"/>
  <c r="K64" i="6" s="1"/>
  <c r="F64" i="6"/>
  <c r="N64" i="6" s="1"/>
  <c r="Q64" i="6" s="1"/>
  <c r="R64" i="6" s="1"/>
  <c r="E64" i="6"/>
  <c r="C64" i="6"/>
  <c r="S63" i="6"/>
  <c r="P63" i="6"/>
  <c r="O63" i="6"/>
  <c r="I63" i="6"/>
  <c r="H63" i="6"/>
  <c r="G63" i="6"/>
  <c r="F63" i="6"/>
  <c r="C63" i="6" s="1"/>
  <c r="D63" i="6"/>
  <c r="S62" i="6"/>
  <c r="P62" i="6"/>
  <c r="O62" i="6"/>
  <c r="I62" i="6"/>
  <c r="M62" i="6" s="1"/>
  <c r="H62" i="6"/>
  <c r="L62" i="6" s="1"/>
  <c r="G62" i="6"/>
  <c r="K62" i="6" s="1"/>
  <c r="F62" i="6"/>
  <c r="N62" i="6" s="1"/>
  <c r="Q62" i="6" s="1"/>
  <c r="R62" i="6" s="1"/>
  <c r="E62" i="6"/>
  <c r="D62" i="6"/>
  <c r="C62" i="6"/>
  <c r="S61" i="6"/>
  <c r="P61" i="6"/>
  <c r="O61" i="6"/>
  <c r="I61" i="6"/>
  <c r="H61" i="6"/>
  <c r="G61" i="6"/>
  <c r="F61" i="6"/>
  <c r="E61" i="6" s="1"/>
  <c r="S60" i="6"/>
  <c r="P60" i="6"/>
  <c r="O60" i="6"/>
  <c r="I60" i="6"/>
  <c r="M60" i="6" s="1"/>
  <c r="H60" i="6"/>
  <c r="G60" i="6"/>
  <c r="F60" i="6"/>
  <c r="N60" i="6" s="1"/>
  <c r="Q60" i="6" s="1"/>
  <c r="R60" i="6" s="1"/>
  <c r="E60" i="6"/>
  <c r="C60" i="6"/>
  <c r="S59" i="6"/>
  <c r="P59" i="6"/>
  <c r="O59" i="6"/>
  <c r="I59" i="6"/>
  <c r="H59" i="6"/>
  <c r="G59" i="6"/>
  <c r="F59" i="6"/>
  <c r="C59" i="6" s="1"/>
  <c r="D59" i="6"/>
  <c r="S58" i="6"/>
  <c r="P58" i="6"/>
  <c r="O58" i="6"/>
  <c r="I58" i="6"/>
  <c r="H58" i="6"/>
  <c r="G58" i="6"/>
  <c r="F58" i="6"/>
  <c r="N58" i="6" s="1"/>
  <c r="Q58" i="6" s="1"/>
  <c r="R58" i="6" s="1"/>
  <c r="E58" i="6"/>
  <c r="D58" i="6"/>
  <c r="C58" i="6"/>
  <c r="S57" i="6"/>
  <c r="P57" i="6"/>
  <c r="O57" i="6"/>
  <c r="I57" i="6"/>
  <c r="H57" i="6"/>
  <c r="G57" i="6"/>
  <c r="F57" i="6"/>
  <c r="E57" i="6" s="1"/>
  <c r="S56" i="6"/>
  <c r="P56" i="6"/>
  <c r="O56" i="6"/>
  <c r="I56" i="6"/>
  <c r="H56" i="6"/>
  <c r="L56" i="6" s="1"/>
  <c r="G56" i="6"/>
  <c r="K56" i="6" s="1"/>
  <c r="F56" i="6"/>
  <c r="N56" i="6" s="1"/>
  <c r="Q56" i="6" s="1"/>
  <c r="R56" i="6" s="1"/>
  <c r="E56" i="6"/>
  <c r="C56" i="6"/>
  <c r="S55" i="6"/>
  <c r="P55" i="6"/>
  <c r="P53" i="6" s="1"/>
  <c r="P52" i="6" s="1"/>
  <c r="O55" i="6"/>
  <c r="I55" i="6"/>
  <c r="H55" i="6"/>
  <c r="H53" i="6" s="1"/>
  <c r="G55" i="6"/>
  <c r="F55" i="6"/>
  <c r="C55" i="6" s="1"/>
  <c r="D55" i="6"/>
  <c r="S54" i="6"/>
  <c r="S53" i="6" s="1"/>
  <c r="S52" i="6" s="1"/>
  <c r="S44" i="6" s="1"/>
  <c r="P54" i="6"/>
  <c r="O54" i="6"/>
  <c r="O53" i="6" s="1"/>
  <c r="O52" i="6" s="1"/>
  <c r="O44" i="6" s="1"/>
  <c r="I54" i="6"/>
  <c r="I53" i="6" s="1"/>
  <c r="H54" i="6"/>
  <c r="L54" i="6" s="1"/>
  <c r="G54" i="6"/>
  <c r="F54" i="6"/>
  <c r="N54" i="6" s="1"/>
  <c r="Q54" i="6" s="1"/>
  <c r="R54" i="6" s="1"/>
  <c r="E54" i="6"/>
  <c r="D54" i="6"/>
  <c r="C54" i="6"/>
  <c r="F53" i="6"/>
  <c r="E53" i="6" s="1"/>
  <c r="S51" i="6"/>
  <c r="P51" i="6"/>
  <c r="O51" i="6"/>
  <c r="I51" i="6"/>
  <c r="H51" i="6"/>
  <c r="G51" i="6"/>
  <c r="F51" i="6"/>
  <c r="C51" i="6" s="1"/>
  <c r="D51" i="6"/>
  <c r="S50" i="6"/>
  <c r="P50" i="6"/>
  <c r="O50" i="6"/>
  <c r="I50" i="6"/>
  <c r="M50" i="6" s="1"/>
  <c r="H50" i="6"/>
  <c r="L50" i="6" s="1"/>
  <c r="G50" i="6"/>
  <c r="K50" i="6" s="1"/>
  <c r="F50" i="6"/>
  <c r="N50" i="6" s="1"/>
  <c r="Q50" i="6" s="1"/>
  <c r="R50" i="6" s="1"/>
  <c r="E50" i="6"/>
  <c r="D50" i="6"/>
  <c r="C50" i="6"/>
  <c r="S49" i="6"/>
  <c r="P49" i="6"/>
  <c r="O49" i="6"/>
  <c r="I49" i="6"/>
  <c r="H49" i="6"/>
  <c r="G49" i="6"/>
  <c r="F49" i="6"/>
  <c r="E49" i="6" s="1"/>
  <c r="S48" i="6"/>
  <c r="P48" i="6"/>
  <c r="O48" i="6"/>
  <c r="I48" i="6"/>
  <c r="M48" i="6" s="1"/>
  <c r="H48" i="6"/>
  <c r="L48" i="6" s="1"/>
  <c r="G48" i="6"/>
  <c r="F48" i="6"/>
  <c r="N48" i="6" s="1"/>
  <c r="Q48" i="6" s="1"/>
  <c r="R48" i="6" s="1"/>
  <c r="E48" i="6"/>
  <c r="C48" i="6"/>
  <c r="S47" i="6"/>
  <c r="P47" i="6"/>
  <c r="O47" i="6"/>
  <c r="I47" i="6"/>
  <c r="H47" i="6"/>
  <c r="G47" i="6"/>
  <c r="F47" i="6"/>
  <c r="C47" i="6" s="1"/>
  <c r="D47" i="6"/>
  <c r="S46" i="6"/>
  <c r="P46" i="6"/>
  <c r="O46" i="6"/>
  <c r="I46" i="6"/>
  <c r="H46" i="6"/>
  <c r="G46" i="6"/>
  <c r="F46" i="6"/>
  <c r="N46" i="6" s="1"/>
  <c r="Q46" i="6" s="1"/>
  <c r="R46" i="6" s="1"/>
  <c r="E46" i="6"/>
  <c r="D46" i="6"/>
  <c r="C46" i="6"/>
  <c r="S45" i="6"/>
  <c r="P45" i="6"/>
  <c r="P44" i="6" s="1"/>
  <c r="O45" i="6"/>
  <c r="I45" i="6"/>
  <c r="H45" i="6"/>
  <c r="G45" i="6"/>
  <c r="F45" i="6"/>
  <c r="E45" i="6" s="1"/>
  <c r="S42" i="6"/>
  <c r="P42" i="6"/>
  <c r="O42" i="6"/>
  <c r="I42" i="6"/>
  <c r="H42" i="6"/>
  <c r="G42" i="6"/>
  <c r="F42" i="6"/>
  <c r="C42" i="6" s="1"/>
  <c r="D42" i="6"/>
  <c r="S41" i="6"/>
  <c r="P41" i="6"/>
  <c r="O41" i="6"/>
  <c r="I41" i="6"/>
  <c r="H41" i="6"/>
  <c r="G41" i="6"/>
  <c r="F41" i="6"/>
  <c r="N41" i="6" s="1"/>
  <c r="Q41" i="6" s="1"/>
  <c r="R41" i="6" s="1"/>
  <c r="E41" i="6"/>
  <c r="D41" i="6"/>
  <c r="C41" i="6"/>
  <c r="S40" i="6"/>
  <c r="P40" i="6"/>
  <c r="O40" i="6"/>
  <c r="I40" i="6"/>
  <c r="H40" i="6"/>
  <c r="G40" i="6"/>
  <c r="F40" i="6"/>
  <c r="E40" i="6" s="1"/>
  <c r="S39" i="6"/>
  <c r="P39" i="6"/>
  <c r="O39" i="6"/>
  <c r="I39" i="6"/>
  <c r="M39" i="6" s="1"/>
  <c r="H39" i="6"/>
  <c r="L39" i="6" s="1"/>
  <c r="G39" i="6"/>
  <c r="K39" i="6" s="1"/>
  <c r="F39" i="6"/>
  <c r="N39" i="6" s="1"/>
  <c r="Q39" i="6" s="1"/>
  <c r="R39" i="6" s="1"/>
  <c r="E39" i="6"/>
  <c r="C39" i="6"/>
  <c r="S38" i="6"/>
  <c r="P38" i="6"/>
  <c r="O38" i="6"/>
  <c r="I38" i="6"/>
  <c r="H38" i="6"/>
  <c r="G38" i="6"/>
  <c r="F38" i="6"/>
  <c r="C38" i="6" s="1"/>
  <c r="D38" i="6"/>
  <c r="S37" i="6"/>
  <c r="P37" i="6"/>
  <c r="O37" i="6"/>
  <c r="I37" i="6"/>
  <c r="M37" i="6" s="1"/>
  <c r="H37" i="6"/>
  <c r="L37" i="6" s="1"/>
  <c r="G37" i="6"/>
  <c r="F37" i="6"/>
  <c r="N37" i="6" s="1"/>
  <c r="Q37" i="6" s="1"/>
  <c r="R37" i="6" s="1"/>
  <c r="E37" i="6"/>
  <c r="D37" i="6"/>
  <c r="C37" i="6"/>
  <c r="S36" i="6"/>
  <c r="P36" i="6"/>
  <c r="O36" i="6"/>
  <c r="I36" i="6"/>
  <c r="H36" i="6"/>
  <c r="G36" i="6"/>
  <c r="F36" i="6"/>
  <c r="E36" i="6" s="1"/>
  <c r="S35" i="6"/>
  <c r="S34" i="6" s="1"/>
  <c r="P35" i="6"/>
  <c r="O35" i="6"/>
  <c r="O34" i="6" s="1"/>
  <c r="I35" i="6"/>
  <c r="M35" i="6" s="1"/>
  <c r="H35" i="6"/>
  <c r="G35" i="6"/>
  <c r="G34" i="6" s="1"/>
  <c r="F35" i="6"/>
  <c r="N35" i="6" s="1"/>
  <c r="Q35" i="6" s="1"/>
  <c r="R35" i="6" s="1"/>
  <c r="E35" i="6"/>
  <c r="C35" i="6"/>
  <c r="P34" i="6"/>
  <c r="H34" i="6"/>
  <c r="S33" i="6"/>
  <c r="P33" i="6"/>
  <c r="O33" i="6"/>
  <c r="I33" i="6"/>
  <c r="M33" i="6" s="1"/>
  <c r="H33" i="6"/>
  <c r="L33" i="6" s="1"/>
  <c r="G33" i="6"/>
  <c r="F33" i="6"/>
  <c r="N33" i="6" s="1"/>
  <c r="Q33" i="6" s="1"/>
  <c r="R33" i="6" s="1"/>
  <c r="E33" i="6"/>
  <c r="D33" i="6"/>
  <c r="C33" i="6"/>
  <c r="S32" i="6"/>
  <c r="P32" i="6"/>
  <c r="O32" i="6"/>
  <c r="I32" i="6"/>
  <c r="H32" i="6"/>
  <c r="G32" i="6"/>
  <c r="F32" i="6"/>
  <c r="E32" i="6" s="1"/>
  <c r="S31" i="6"/>
  <c r="P31" i="6"/>
  <c r="O31" i="6"/>
  <c r="I31" i="6"/>
  <c r="M31" i="6" s="1"/>
  <c r="H31" i="6"/>
  <c r="G31" i="6"/>
  <c r="F31" i="6"/>
  <c r="N31" i="6" s="1"/>
  <c r="Q31" i="6" s="1"/>
  <c r="R31" i="6" s="1"/>
  <c r="E31" i="6"/>
  <c r="C31" i="6"/>
  <c r="S30" i="6"/>
  <c r="P30" i="6"/>
  <c r="P28" i="6" s="1"/>
  <c r="O30" i="6"/>
  <c r="I30" i="6"/>
  <c r="H30" i="6"/>
  <c r="G30" i="6"/>
  <c r="F30" i="6"/>
  <c r="C30" i="6" s="1"/>
  <c r="D30" i="6"/>
  <c r="S29" i="6"/>
  <c r="S28" i="6" s="1"/>
  <c r="P29" i="6"/>
  <c r="O29" i="6"/>
  <c r="O28" i="6" s="1"/>
  <c r="I29" i="6"/>
  <c r="I28" i="6" s="1"/>
  <c r="H29" i="6"/>
  <c r="G29" i="6"/>
  <c r="F29" i="6"/>
  <c r="N29" i="6" s="1"/>
  <c r="Q29" i="6" s="1"/>
  <c r="R29" i="6" s="1"/>
  <c r="E29" i="6"/>
  <c r="D29" i="6"/>
  <c r="C29" i="6"/>
  <c r="F28" i="6"/>
  <c r="E28" i="6" s="1"/>
  <c r="S27" i="6"/>
  <c r="P27" i="6"/>
  <c r="O27" i="6"/>
  <c r="I27" i="6"/>
  <c r="M27" i="6" s="1"/>
  <c r="H27" i="6"/>
  <c r="G27" i="6"/>
  <c r="F27" i="6"/>
  <c r="N27" i="6" s="1"/>
  <c r="Q27" i="6" s="1"/>
  <c r="R27" i="6" s="1"/>
  <c r="E27" i="6"/>
  <c r="C27" i="6"/>
  <c r="S26" i="6"/>
  <c r="P26" i="6"/>
  <c r="O26" i="6"/>
  <c r="I26" i="6"/>
  <c r="H26" i="6"/>
  <c r="G26" i="6"/>
  <c r="F26" i="6"/>
  <c r="C26" i="6" s="1"/>
  <c r="D26" i="6"/>
  <c r="S25" i="6"/>
  <c r="P25" i="6"/>
  <c r="O25" i="6"/>
  <c r="I25" i="6"/>
  <c r="H25" i="6"/>
  <c r="G25" i="6"/>
  <c r="F25" i="6"/>
  <c r="N25" i="6" s="1"/>
  <c r="Q25" i="6" s="1"/>
  <c r="R25" i="6" s="1"/>
  <c r="E25" i="6"/>
  <c r="D25" i="6"/>
  <c r="C25" i="6"/>
  <c r="S24" i="6"/>
  <c r="P24" i="6"/>
  <c r="O24" i="6"/>
  <c r="I24" i="6"/>
  <c r="H24" i="6"/>
  <c r="G24" i="6"/>
  <c r="F24" i="6"/>
  <c r="E24" i="6" s="1"/>
  <c r="S23" i="6"/>
  <c r="P23" i="6"/>
  <c r="O23" i="6"/>
  <c r="I23" i="6"/>
  <c r="M23" i="6" s="1"/>
  <c r="H23" i="6"/>
  <c r="L23" i="6" s="1"/>
  <c r="G23" i="6"/>
  <c r="K23" i="6" s="1"/>
  <c r="F23" i="6"/>
  <c r="N23" i="6" s="1"/>
  <c r="Q23" i="6" s="1"/>
  <c r="R23" i="6" s="1"/>
  <c r="E23" i="6"/>
  <c r="C23" i="6"/>
  <c r="S22" i="6"/>
  <c r="P22" i="6"/>
  <c r="O22" i="6"/>
  <c r="I22" i="6"/>
  <c r="H22" i="6"/>
  <c r="G22" i="6"/>
  <c r="F22" i="6"/>
  <c r="C22" i="6" s="1"/>
  <c r="D22" i="6"/>
  <c r="S21" i="6"/>
  <c r="P21" i="6"/>
  <c r="O21" i="6"/>
  <c r="I21" i="6"/>
  <c r="I19" i="6" s="1"/>
  <c r="H21" i="6"/>
  <c r="L21" i="6" s="1"/>
  <c r="G21" i="6"/>
  <c r="F21" i="6"/>
  <c r="N21" i="6" s="1"/>
  <c r="Q21" i="6" s="1"/>
  <c r="R21" i="6" s="1"/>
  <c r="E21" i="6"/>
  <c r="D21" i="6"/>
  <c r="C21" i="6"/>
  <c r="S20" i="6"/>
  <c r="P20" i="6"/>
  <c r="P19" i="6" s="1"/>
  <c r="O20" i="6"/>
  <c r="I20" i="6"/>
  <c r="H20" i="6"/>
  <c r="G20" i="6"/>
  <c r="F20" i="6"/>
  <c r="E20" i="6" s="1"/>
  <c r="S19" i="6"/>
  <c r="O19" i="6"/>
  <c r="G19" i="6"/>
  <c r="S18" i="6"/>
  <c r="P18" i="6"/>
  <c r="O18" i="6"/>
  <c r="I18" i="6"/>
  <c r="H18" i="6"/>
  <c r="G18" i="6"/>
  <c r="F18" i="6"/>
  <c r="C18" i="6" s="1"/>
  <c r="D18" i="6"/>
  <c r="S17" i="6"/>
  <c r="P17" i="6"/>
  <c r="O17" i="6"/>
  <c r="I17" i="6"/>
  <c r="M17" i="6" s="1"/>
  <c r="H17" i="6"/>
  <c r="L17" i="6" s="1"/>
  <c r="G17" i="6"/>
  <c r="F17" i="6"/>
  <c r="N17" i="6" s="1"/>
  <c r="Q17" i="6" s="1"/>
  <c r="R17" i="6" s="1"/>
  <c r="E17" i="6"/>
  <c r="D17" i="6"/>
  <c r="C17" i="6"/>
  <c r="S16" i="6"/>
  <c r="P16" i="6"/>
  <c r="O16" i="6"/>
  <c r="I16" i="6"/>
  <c r="H16" i="6"/>
  <c r="G16" i="6"/>
  <c r="F16" i="6"/>
  <c r="E16" i="6" s="1"/>
  <c r="S15" i="6"/>
  <c r="P15" i="6"/>
  <c r="O15" i="6"/>
  <c r="I15" i="6"/>
  <c r="M15" i="6" s="1"/>
  <c r="H15" i="6"/>
  <c r="G15" i="6"/>
  <c r="F15" i="6"/>
  <c r="N15" i="6" s="1"/>
  <c r="Q15" i="6" s="1"/>
  <c r="R15" i="6" s="1"/>
  <c r="E15" i="6"/>
  <c r="C15" i="6"/>
  <c r="S14" i="6"/>
  <c r="P14" i="6"/>
  <c r="P12" i="6" s="1"/>
  <c r="O14" i="6"/>
  <c r="I14" i="6"/>
  <c r="H14" i="6"/>
  <c r="G14" i="6"/>
  <c r="F14" i="6"/>
  <c r="C14" i="6" s="1"/>
  <c r="D14" i="6"/>
  <c r="S13" i="6"/>
  <c r="S12" i="6" s="1"/>
  <c r="P13" i="6"/>
  <c r="O13" i="6"/>
  <c r="O12" i="6" s="1"/>
  <c r="I13" i="6"/>
  <c r="I12" i="6" s="1"/>
  <c r="H13" i="6"/>
  <c r="G13" i="6"/>
  <c r="F13" i="6"/>
  <c r="N13" i="6" s="1"/>
  <c r="Q13" i="6" s="1"/>
  <c r="R13" i="6" s="1"/>
  <c r="E13" i="6"/>
  <c r="D13" i="6"/>
  <c r="C13" i="6"/>
  <c r="F12" i="6"/>
  <c r="E12" i="6" s="1"/>
  <c r="S11" i="6"/>
  <c r="P11" i="6"/>
  <c r="O11" i="6"/>
  <c r="I11" i="6"/>
  <c r="M11" i="6" s="1"/>
  <c r="H11" i="6"/>
  <c r="G11" i="6"/>
  <c r="F11" i="6"/>
  <c r="N11" i="6" s="1"/>
  <c r="Q11" i="6" s="1"/>
  <c r="R11" i="6" s="1"/>
  <c r="E11" i="6"/>
  <c r="C11" i="6"/>
  <c r="S10" i="6"/>
  <c r="P10" i="6"/>
  <c r="O10" i="6"/>
  <c r="I10" i="6"/>
  <c r="H10" i="6"/>
  <c r="G10" i="6"/>
  <c r="F10" i="6"/>
  <c r="C10" i="6" s="1"/>
  <c r="D10" i="6"/>
  <c r="S9" i="6"/>
  <c r="P9" i="6"/>
  <c r="O9" i="6"/>
  <c r="I9" i="6"/>
  <c r="H9" i="6"/>
  <c r="G9" i="6"/>
  <c r="F9" i="6"/>
  <c r="N9" i="6" s="1"/>
  <c r="Q9" i="6" s="1"/>
  <c r="R9" i="6" s="1"/>
  <c r="E9" i="6"/>
  <c r="D9" i="6"/>
  <c r="C9" i="6"/>
  <c r="S8" i="6"/>
  <c r="P8" i="6"/>
  <c r="O8" i="6"/>
  <c r="I8" i="6"/>
  <c r="H8" i="6"/>
  <c r="G8" i="6"/>
  <c r="F8" i="6"/>
  <c r="E8" i="6" s="1"/>
  <c r="S7" i="6"/>
  <c r="P7" i="6"/>
  <c r="O7" i="6"/>
  <c r="I7" i="6"/>
  <c r="M7" i="6" s="1"/>
  <c r="H7" i="6"/>
  <c r="L7" i="6" s="1"/>
  <c r="G7" i="6"/>
  <c r="K7" i="6" s="1"/>
  <c r="F7" i="6"/>
  <c r="N7" i="6" s="1"/>
  <c r="Q7" i="6" s="1"/>
  <c r="R7" i="6" s="1"/>
  <c r="E7" i="6"/>
  <c r="C7" i="6"/>
  <c r="S6" i="6"/>
  <c r="P6" i="6"/>
  <c r="O6" i="6"/>
  <c r="I6" i="6"/>
  <c r="H6" i="6"/>
  <c r="G6" i="6"/>
  <c r="F6" i="6"/>
  <c r="C6" i="6" s="1"/>
  <c r="D6" i="6"/>
  <c r="S5" i="6"/>
  <c r="P5" i="6"/>
  <c r="O5" i="6"/>
  <c r="I5" i="6"/>
  <c r="I3" i="6" s="1"/>
  <c r="H5" i="6"/>
  <c r="L5" i="6" s="1"/>
  <c r="G5" i="6"/>
  <c r="F5" i="6"/>
  <c r="N5" i="6" s="1"/>
  <c r="Q5" i="6" s="1"/>
  <c r="R5" i="6" s="1"/>
  <c r="E5" i="6"/>
  <c r="D5" i="6"/>
  <c r="C5" i="6"/>
  <c r="S4" i="6"/>
  <c r="P4" i="6"/>
  <c r="P3" i="6" s="1"/>
  <c r="O4" i="6"/>
  <c r="I4" i="6"/>
  <c r="H4" i="6"/>
  <c r="G4" i="6"/>
  <c r="F4" i="6"/>
  <c r="E4" i="6" s="1"/>
  <c r="S3" i="6"/>
  <c r="O3" i="6"/>
  <c r="G3" i="6"/>
  <c r="D45" i="3"/>
  <c r="D46" i="3"/>
  <c r="D47" i="3"/>
  <c r="D48" i="3"/>
  <c r="D50" i="3" s="1"/>
  <c r="D44" i="3"/>
  <c r="C45" i="3"/>
  <c r="C46" i="3"/>
  <c r="C47" i="3"/>
  <c r="C48" i="3"/>
  <c r="C44" i="3"/>
  <c r="Q37" i="3"/>
  <c r="R37" i="3" s="1"/>
  <c r="P37" i="3"/>
  <c r="S37" i="3"/>
  <c r="O37" i="3"/>
  <c r="N37" i="3"/>
  <c r="M37" i="3"/>
  <c r="L37" i="3"/>
  <c r="K37" i="3"/>
  <c r="J37" i="3"/>
  <c r="I37" i="3"/>
  <c r="H37" i="3"/>
  <c r="G37" i="3"/>
  <c r="F37" i="3"/>
  <c r="D37" i="3" s="1"/>
  <c r="C37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G9" i="3"/>
  <c r="H9" i="3"/>
  <c r="I9" i="3"/>
  <c r="J9" i="3"/>
  <c r="K9" i="3"/>
  <c r="L9" i="3"/>
  <c r="M9" i="3"/>
  <c r="N9" i="3"/>
  <c r="O9" i="3"/>
  <c r="P9" i="3"/>
  <c r="Q9" i="3"/>
  <c r="R9" i="3"/>
  <c r="S9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F35" i="3"/>
  <c r="F34" i="3"/>
  <c r="F33" i="3"/>
  <c r="F32" i="3"/>
  <c r="F31" i="3"/>
  <c r="F29" i="3"/>
  <c r="F28" i="3"/>
  <c r="F27" i="3"/>
  <c r="F26" i="3"/>
  <c r="F25" i="3"/>
  <c r="F23" i="3"/>
  <c r="F22" i="3"/>
  <c r="F21" i="3"/>
  <c r="F20" i="3"/>
  <c r="F18" i="3"/>
  <c r="F17" i="3"/>
  <c r="F16" i="3"/>
  <c r="F15" i="3"/>
  <c r="F13" i="3"/>
  <c r="F12" i="3"/>
  <c r="F11" i="3"/>
  <c r="F10" i="3"/>
  <c r="F9" i="3"/>
  <c r="G7" i="3"/>
  <c r="H7" i="3"/>
  <c r="I7" i="3"/>
  <c r="J7" i="3"/>
  <c r="K7" i="3"/>
  <c r="L7" i="3"/>
  <c r="M7" i="3"/>
  <c r="N7" i="3"/>
  <c r="O7" i="3"/>
  <c r="P7" i="3"/>
  <c r="Q7" i="3"/>
  <c r="R7" i="3"/>
  <c r="S7" i="3"/>
  <c r="F7" i="3"/>
  <c r="G6" i="3"/>
  <c r="H6" i="3"/>
  <c r="I6" i="3"/>
  <c r="J6" i="3"/>
  <c r="K6" i="3"/>
  <c r="L6" i="3"/>
  <c r="M6" i="3"/>
  <c r="N6" i="3"/>
  <c r="O6" i="3"/>
  <c r="P6" i="3"/>
  <c r="Q6" i="3"/>
  <c r="R6" i="3"/>
  <c r="S6" i="3"/>
  <c r="F6" i="3"/>
  <c r="G5" i="3"/>
  <c r="H5" i="3"/>
  <c r="I5" i="3"/>
  <c r="J5" i="3"/>
  <c r="K5" i="3"/>
  <c r="L5" i="3"/>
  <c r="M5" i="3"/>
  <c r="N5" i="3"/>
  <c r="O5" i="3"/>
  <c r="P5" i="3"/>
  <c r="Q5" i="3"/>
  <c r="R5" i="3"/>
  <c r="S5" i="3"/>
  <c r="F5" i="3"/>
  <c r="G4" i="3"/>
  <c r="H4" i="3"/>
  <c r="I4" i="3"/>
  <c r="J4" i="3"/>
  <c r="K4" i="3"/>
  <c r="L4" i="3"/>
  <c r="M4" i="3"/>
  <c r="N4" i="3"/>
  <c r="O4" i="3"/>
  <c r="P4" i="3"/>
  <c r="Q4" i="3"/>
  <c r="R4" i="3"/>
  <c r="S4" i="3"/>
  <c r="F4" i="3"/>
  <c r="G3" i="3"/>
  <c r="H3" i="3"/>
  <c r="I3" i="3"/>
  <c r="J3" i="3"/>
  <c r="K3" i="3"/>
  <c r="L3" i="3"/>
  <c r="M3" i="3"/>
  <c r="N3" i="3"/>
  <c r="O3" i="3"/>
  <c r="P3" i="3"/>
  <c r="Q3" i="3"/>
  <c r="R3" i="3"/>
  <c r="S3" i="3"/>
  <c r="F3" i="3"/>
  <c r="N1349" i="1"/>
  <c r="L1349" i="1" s="1"/>
  <c r="E1349" i="1"/>
  <c r="D1349" i="1"/>
  <c r="C1349" i="1"/>
  <c r="N1348" i="1"/>
  <c r="M1348" i="1" s="1"/>
  <c r="E1348" i="1"/>
  <c r="D1348" i="1"/>
  <c r="C1348" i="1"/>
  <c r="N1347" i="1"/>
  <c r="M1347" i="1" s="1"/>
  <c r="E1347" i="1"/>
  <c r="D1347" i="1"/>
  <c r="C1347" i="1"/>
  <c r="N1346" i="1"/>
  <c r="M1346" i="1" s="1"/>
  <c r="E1346" i="1"/>
  <c r="D1346" i="1"/>
  <c r="C1346" i="1"/>
  <c r="N1345" i="1"/>
  <c r="L1345" i="1" s="1"/>
  <c r="E1345" i="1"/>
  <c r="D1345" i="1"/>
  <c r="C1345" i="1"/>
  <c r="N1344" i="1"/>
  <c r="Q1344" i="1" s="1"/>
  <c r="R1344" i="1" s="1"/>
  <c r="E1344" i="1"/>
  <c r="D1344" i="1"/>
  <c r="C1344" i="1"/>
  <c r="S1343" i="1"/>
  <c r="P1343" i="1"/>
  <c r="O1343" i="1"/>
  <c r="I1343" i="1"/>
  <c r="H1343" i="1"/>
  <c r="G1343" i="1"/>
  <c r="F1343" i="1"/>
  <c r="N1342" i="1"/>
  <c r="L1342" i="1" s="1"/>
  <c r="E1342" i="1"/>
  <c r="D1342" i="1"/>
  <c r="C1342" i="1"/>
  <c r="N1341" i="1"/>
  <c r="M1341" i="1" s="1"/>
  <c r="E1341" i="1"/>
  <c r="D1341" i="1"/>
  <c r="C1341" i="1"/>
  <c r="N1340" i="1"/>
  <c r="L1340" i="1" s="1"/>
  <c r="E1340" i="1"/>
  <c r="D1340" i="1"/>
  <c r="C1340" i="1"/>
  <c r="N1339" i="1"/>
  <c r="L1339" i="1" s="1"/>
  <c r="E1339" i="1"/>
  <c r="D1339" i="1"/>
  <c r="C1339" i="1"/>
  <c r="N1338" i="1"/>
  <c r="M1338" i="1" s="1"/>
  <c r="E1338" i="1"/>
  <c r="D1338" i="1"/>
  <c r="C1338" i="1"/>
  <c r="S1337" i="1"/>
  <c r="P1337" i="1"/>
  <c r="O1337" i="1"/>
  <c r="I1337" i="1"/>
  <c r="H1337" i="1"/>
  <c r="G1337" i="1"/>
  <c r="F1337" i="1"/>
  <c r="N1336" i="1"/>
  <c r="L1336" i="1" s="1"/>
  <c r="E1336" i="1"/>
  <c r="D1336" i="1"/>
  <c r="C1336" i="1"/>
  <c r="N1335" i="1"/>
  <c r="M1335" i="1" s="1"/>
  <c r="E1335" i="1"/>
  <c r="D1335" i="1"/>
  <c r="C1335" i="1"/>
  <c r="N1334" i="1"/>
  <c r="L1334" i="1" s="1"/>
  <c r="E1334" i="1"/>
  <c r="D1334" i="1"/>
  <c r="C1334" i="1"/>
  <c r="S1333" i="1"/>
  <c r="P1333" i="1"/>
  <c r="O1333" i="1"/>
  <c r="I1333" i="1"/>
  <c r="H1333" i="1"/>
  <c r="G1333" i="1"/>
  <c r="F1333" i="1"/>
  <c r="S1358" i="1"/>
  <c r="N1357" i="1"/>
  <c r="L1357" i="1" s="1"/>
  <c r="N1356" i="1"/>
  <c r="Q1356" i="1" s="1"/>
  <c r="R1356" i="1" s="1"/>
  <c r="N1355" i="1"/>
  <c r="M1355" i="1" s="1"/>
  <c r="N1354" i="1"/>
  <c r="M1354" i="1" s="1"/>
  <c r="N1353" i="1"/>
  <c r="L1353" i="1" s="1"/>
  <c r="N1352" i="1"/>
  <c r="Q1352" i="1" s="1"/>
  <c r="R1352" i="1" s="1"/>
  <c r="N1351" i="1"/>
  <c r="M1351" i="1" s="1"/>
  <c r="E1357" i="1"/>
  <c r="D1357" i="1"/>
  <c r="C1357" i="1"/>
  <c r="E1356" i="1"/>
  <c r="D1356" i="1"/>
  <c r="C1356" i="1"/>
  <c r="E1355" i="1"/>
  <c r="D1355" i="1"/>
  <c r="C1355" i="1"/>
  <c r="E1354" i="1"/>
  <c r="D1354" i="1"/>
  <c r="C1354" i="1"/>
  <c r="E1353" i="1"/>
  <c r="D1353" i="1"/>
  <c r="C1353" i="1"/>
  <c r="E1352" i="1"/>
  <c r="D1352" i="1"/>
  <c r="C1352" i="1"/>
  <c r="E1351" i="1"/>
  <c r="D1351" i="1"/>
  <c r="C1351" i="1"/>
  <c r="S1350" i="1"/>
  <c r="P1350" i="1"/>
  <c r="O1350" i="1"/>
  <c r="I1350" i="1"/>
  <c r="H1350" i="1"/>
  <c r="G1350" i="1"/>
  <c r="F1350" i="1"/>
  <c r="P1358" i="1"/>
  <c r="O1358" i="1"/>
  <c r="I1358" i="1"/>
  <c r="H1358" i="1"/>
  <c r="G1358" i="1"/>
  <c r="F1358" i="1"/>
  <c r="C1363" i="1"/>
  <c r="D1363" i="1"/>
  <c r="E1363" i="1"/>
  <c r="N1363" i="1"/>
  <c r="K1363" i="1" s="1"/>
  <c r="C1364" i="1"/>
  <c r="D1364" i="1"/>
  <c r="E1364" i="1"/>
  <c r="N1364" i="1"/>
  <c r="M1364" i="1" s="1"/>
  <c r="C1359" i="1"/>
  <c r="D1359" i="1"/>
  <c r="E1359" i="1"/>
  <c r="N1359" i="1"/>
  <c r="K1359" i="1" s="1"/>
  <c r="C1360" i="1"/>
  <c r="D1360" i="1"/>
  <c r="E1360" i="1"/>
  <c r="N1360" i="1"/>
  <c r="M1360" i="1" s="1"/>
  <c r="C1361" i="1"/>
  <c r="D1361" i="1"/>
  <c r="E1361" i="1"/>
  <c r="N1361" i="1"/>
  <c r="K1361" i="1" s="1"/>
  <c r="C1362" i="1"/>
  <c r="D1362" i="1"/>
  <c r="E1362" i="1"/>
  <c r="N1362" i="1"/>
  <c r="M1362" i="1" s="1"/>
  <c r="N1294" i="1"/>
  <c r="L1294" i="1" s="1"/>
  <c r="E1294" i="1"/>
  <c r="D1294" i="1"/>
  <c r="C1294" i="1"/>
  <c r="N1293" i="1"/>
  <c r="L1293" i="1" s="1"/>
  <c r="E1293" i="1"/>
  <c r="D1293" i="1"/>
  <c r="C1293" i="1"/>
  <c r="N1292" i="1"/>
  <c r="M1292" i="1" s="1"/>
  <c r="E1292" i="1"/>
  <c r="D1292" i="1"/>
  <c r="C1292" i="1"/>
  <c r="S1291" i="1"/>
  <c r="P1291" i="1"/>
  <c r="O1291" i="1"/>
  <c r="I1291" i="1"/>
  <c r="H1291" i="1"/>
  <c r="G1291" i="1"/>
  <c r="F1291" i="1"/>
  <c r="C1290" i="1"/>
  <c r="D1290" i="1"/>
  <c r="E1290" i="1"/>
  <c r="N1290" i="1"/>
  <c r="K1290" i="1" s="1"/>
  <c r="N1298" i="1"/>
  <c r="L1298" i="1" s="1"/>
  <c r="E1298" i="1"/>
  <c r="D1298" i="1"/>
  <c r="C1298" i="1"/>
  <c r="N1297" i="1"/>
  <c r="L1297" i="1" s="1"/>
  <c r="E1297" i="1"/>
  <c r="D1297" i="1"/>
  <c r="C1297" i="1"/>
  <c r="N1296" i="1"/>
  <c r="M1296" i="1" s="1"/>
  <c r="E1296" i="1"/>
  <c r="D1296" i="1"/>
  <c r="C1296" i="1"/>
  <c r="S1295" i="1"/>
  <c r="P1295" i="1"/>
  <c r="O1295" i="1"/>
  <c r="I1295" i="1"/>
  <c r="H1295" i="1"/>
  <c r="G1295" i="1"/>
  <c r="F1295" i="1"/>
  <c r="N1315" i="1"/>
  <c r="L1315" i="1" s="1"/>
  <c r="E1315" i="1"/>
  <c r="D1315" i="1"/>
  <c r="C1315" i="1"/>
  <c r="N1314" i="1"/>
  <c r="Q1314" i="1" s="1"/>
  <c r="R1314" i="1" s="1"/>
  <c r="E1314" i="1"/>
  <c r="D1314" i="1"/>
  <c r="C1314" i="1"/>
  <c r="N1313" i="1"/>
  <c r="L1313" i="1" s="1"/>
  <c r="E1313" i="1"/>
  <c r="D1313" i="1"/>
  <c r="C1313" i="1"/>
  <c r="N1312" i="1"/>
  <c r="L1312" i="1" s="1"/>
  <c r="E1312" i="1"/>
  <c r="D1312" i="1"/>
  <c r="C1312" i="1"/>
  <c r="N1311" i="1"/>
  <c r="L1311" i="1" s="1"/>
  <c r="E1311" i="1"/>
  <c r="D1311" i="1"/>
  <c r="C1311" i="1"/>
  <c r="S1310" i="1"/>
  <c r="P1310" i="1"/>
  <c r="O1310" i="1"/>
  <c r="I1310" i="1"/>
  <c r="H1310" i="1"/>
  <c r="G1310" i="1"/>
  <c r="F1310" i="1"/>
  <c r="N1322" i="1"/>
  <c r="Q1322" i="1" s="1"/>
  <c r="R1322" i="1" s="1"/>
  <c r="E1322" i="1"/>
  <c r="D1322" i="1"/>
  <c r="C1322" i="1"/>
  <c r="N1321" i="1"/>
  <c r="M1321" i="1" s="1"/>
  <c r="E1321" i="1"/>
  <c r="D1321" i="1"/>
  <c r="C1321" i="1"/>
  <c r="N1320" i="1"/>
  <c r="Q1320" i="1" s="1"/>
  <c r="R1320" i="1" s="1"/>
  <c r="E1320" i="1"/>
  <c r="D1320" i="1"/>
  <c r="C1320" i="1"/>
  <c r="N1319" i="1"/>
  <c r="M1319" i="1" s="1"/>
  <c r="E1319" i="1"/>
  <c r="D1319" i="1"/>
  <c r="C1319" i="1"/>
  <c r="N1318" i="1"/>
  <c r="Q1318" i="1" s="1"/>
  <c r="R1318" i="1" s="1"/>
  <c r="E1318" i="1"/>
  <c r="D1318" i="1"/>
  <c r="C1318" i="1"/>
  <c r="N1317" i="1"/>
  <c r="M1317" i="1" s="1"/>
  <c r="E1317" i="1"/>
  <c r="D1317" i="1"/>
  <c r="C1317" i="1"/>
  <c r="S1316" i="1"/>
  <c r="P1316" i="1"/>
  <c r="O1316" i="1"/>
  <c r="I1316" i="1"/>
  <c r="H1316" i="1"/>
  <c r="G1316" i="1"/>
  <c r="F1316" i="1"/>
  <c r="N1309" i="1"/>
  <c r="L1309" i="1" s="1"/>
  <c r="E1309" i="1"/>
  <c r="D1309" i="1"/>
  <c r="C1309" i="1"/>
  <c r="N1308" i="1"/>
  <c r="M1308" i="1" s="1"/>
  <c r="E1308" i="1"/>
  <c r="D1308" i="1"/>
  <c r="C1308" i="1"/>
  <c r="N1307" i="1"/>
  <c r="L1307" i="1" s="1"/>
  <c r="E1307" i="1"/>
  <c r="D1307" i="1"/>
  <c r="C1307" i="1"/>
  <c r="N1306" i="1"/>
  <c r="M1306" i="1" s="1"/>
  <c r="E1306" i="1"/>
  <c r="D1306" i="1"/>
  <c r="C1306" i="1"/>
  <c r="N1305" i="1"/>
  <c r="L1305" i="1" s="1"/>
  <c r="E1305" i="1"/>
  <c r="D1305" i="1"/>
  <c r="C1305" i="1"/>
  <c r="N1304" i="1"/>
  <c r="Q1304" i="1" s="1"/>
  <c r="R1304" i="1" s="1"/>
  <c r="E1304" i="1"/>
  <c r="D1304" i="1"/>
  <c r="C1304" i="1"/>
  <c r="N1303" i="1"/>
  <c r="L1303" i="1" s="1"/>
  <c r="E1303" i="1"/>
  <c r="D1303" i="1"/>
  <c r="C1303" i="1"/>
  <c r="S1302" i="1"/>
  <c r="P1302" i="1"/>
  <c r="O1302" i="1"/>
  <c r="I1302" i="1"/>
  <c r="H1302" i="1"/>
  <c r="G1302" i="1"/>
  <c r="F1302" i="1"/>
  <c r="N1301" i="1"/>
  <c r="L1301" i="1" s="1"/>
  <c r="E1301" i="1"/>
  <c r="D1301" i="1"/>
  <c r="C1301" i="1"/>
  <c r="N1300" i="1"/>
  <c r="M1300" i="1" s="1"/>
  <c r="E1300" i="1"/>
  <c r="D1300" i="1"/>
  <c r="C1300" i="1"/>
  <c r="S1299" i="1"/>
  <c r="P1299" i="1"/>
  <c r="O1299" i="1"/>
  <c r="I1299" i="1"/>
  <c r="H1299" i="1"/>
  <c r="G1299" i="1"/>
  <c r="F1299" i="1"/>
  <c r="N1329" i="1"/>
  <c r="L1329" i="1" s="1"/>
  <c r="E1329" i="1"/>
  <c r="D1329" i="1"/>
  <c r="C1329" i="1"/>
  <c r="N1328" i="1"/>
  <c r="L1328" i="1" s="1"/>
  <c r="E1328" i="1"/>
  <c r="D1328" i="1"/>
  <c r="C1328" i="1"/>
  <c r="N1327" i="1"/>
  <c r="M1327" i="1" s="1"/>
  <c r="E1327" i="1"/>
  <c r="D1327" i="1"/>
  <c r="C1327" i="1"/>
  <c r="N1326" i="1"/>
  <c r="L1326" i="1" s="1"/>
  <c r="E1326" i="1"/>
  <c r="D1326" i="1"/>
  <c r="C1326" i="1"/>
  <c r="N1325" i="1"/>
  <c r="M1325" i="1" s="1"/>
  <c r="E1325" i="1"/>
  <c r="D1325" i="1"/>
  <c r="C1325" i="1"/>
  <c r="N1324" i="1"/>
  <c r="L1324" i="1" s="1"/>
  <c r="E1324" i="1"/>
  <c r="D1324" i="1"/>
  <c r="C1324" i="1"/>
  <c r="S1323" i="1"/>
  <c r="P1323" i="1"/>
  <c r="O1323" i="1"/>
  <c r="I1323" i="1"/>
  <c r="H1323" i="1"/>
  <c r="G1323" i="1"/>
  <c r="F1323" i="1"/>
  <c r="N1254" i="1"/>
  <c r="L1254" i="1" s="1"/>
  <c r="E1254" i="1"/>
  <c r="D1254" i="1"/>
  <c r="C1254" i="1"/>
  <c r="N1253" i="1"/>
  <c r="L1253" i="1" s="1"/>
  <c r="E1253" i="1"/>
  <c r="D1253" i="1"/>
  <c r="C1253" i="1"/>
  <c r="N1252" i="1"/>
  <c r="Q1252" i="1" s="1"/>
  <c r="R1252" i="1" s="1"/>
  <c r="E1252" i="1"/>
  <c r="D1252" i="1"/>
  <c r="C1252" i="1"/>
  <c r="N1251" i="1"/>
  <c r="L1251" i="1" s="1"/>
  <c r="E1251" i="1"/>
  <c r="D1251" i="1"/>
  <c r="C1251" i="1"/>
  <c r="N1250" i="1"/>
  <c r="L1250" i="1" s="1"/>
  <c r="E1250" i="1"/>
  <c r="D1250" i="1"/>
  <c r="C1250" i="1"/>
  <c r="S1249" i="1"/>
  <c r="P1249" i="1"/>
  <c r="O1249" i="1"/>
  <c r="I1249" i="1"/>
  <c r="H1249" i="1"/>
  <c r="G1249" i="1"/>
  <c r="F1249" i="1"/>
  <c r="N1248" i="1"/>
  <c r="L1248" i="1" s="1"/>
  <c r="E1248" i="1"/>
  <c r="D1248" i="1"/>
  <c r="C1248" i="1"/>
  <c r="N1247" i="1"/>
  <c r="M1247" i="1" s="1"/>
  <c r="E1247" i="1"/>
  <c r="D1247" i="1"/>
  <c r="C1247" i="1"/>
  <c r="N1246" i="1"/>
  <c r="L1246" i="1" s="1"/>
  <c r="E1246" i="1"/>
  <c r="D1246" i="1"/>
  <c r="C1246" i="1"/>
  <c r="N1245" i="1"/>
  <c r="L1245" i="1" s="1"/>
  <c r="E1245" i="1"/>
  <c r="D1245" i="1"/>
  <c r="C1245" i="1"/>
  <c r="N1244" i="1"/>
  <c r="L1244" i="1" s="1"/>
  <c r="E1244" i="1"/>
  <c r="D1244" i="1"/>
  <c r="C1244" i="1"/>
  <c r="S1243" i="1"/>
  <c r="P1243" i="1"/>
  <c r="O1243" i="1"/>
  <c r="I1243" i="1"/>
  <c r="H1243" i="1"/>
  <c r="G1243" i="1"/>
  <c r="F1243" i="1"/>
  <c r="N1275" i="1"/>
  <c r="L1275" i="1" s="1"/>
  <c r="E1275" i="1"/>
  <c r="D1275" i="1"/>
  <c r="C1275" i="1"/>
  <c r="N1274" i="1"/>
  <c r="L1274" i="1" s="1"/>
  <c r="E1274" i="1"/>
  <c r="D1274" i="1"/>
  <c r="C1274" i="1"/>
  <c r="N1273" i="1"/>
  <c r="M1273" i="1" s="1"/>
  <c r="E1273" i="1"/>
  <c r="D1273" i="1"/>
  <c r="C1273" i="1"/>
  <c r="N1272" i="1"/>
  <c r="L1272" i="1" s="1"/>
  <c r="E1272" i="1"/>
  <c r="D1272" i="1"/>
  <c r="C1272" i="1"/>
  <c r="N1271" i="1"/>
  <c r="L1271" i="1" s="1"/>
  <c r="E1271" i="1"/>
  <c r="D1271" i="1"/>
  <c r="C1271" i="1"/>
  <c r="N1270" i="1"/>
  <c r="L1270" i="1" s="1"/>
  <c r="E1270" i="1"/>
  <c r="D1270" i="1"/>
  <c r="C1270" i="1"/>
  <c r="S1269" i="1"/>
  <c r="P1269" i="1"/>
  <c r="O1269" i="1"/>
  <c r="I1269" i="1"/>
  <c r="H1269" i="1"/>
  <c r="G1269" i="1"/>
  <c r="F1269" i="1"/>
  <c r="N1261" i="1"/>
  <c r="L1261" i="1" s="1"/>
  <c r="E1261" i="1"/>
  <c r="D1261" i="1"/>
  <c r="C1261" i="1"/>
  <c r="N1260" i="1"/>
  <c r="L1260" i="1" s="1"/>
  <c r="E1260" i="1"/>
  <c r="D1260" i="1"/>
  <c r="C1260" i="1"/>
  <c r="N1259" i="1"/>
  <c r="L1259" i="1" s="1"/>
  <c r="E1259" i="1"/>
  <c r="D1259" i="1"/>
  <c r="C1259" i="1"/>
  <c r="N1258" i="1"/>
  <c r="Q1258" i="1" s="1"/>
  <c r="R1258" i="1" s="1"/>
  <c r="E1258" i="1"/>
  <c r="D1258" i="1"/>
  <c r="C1258" i="1"/>
  <c r="N1257" i="1"/>
  <c r="L1257" i="1" s="1"/>
  <c r="E1257" i="1"/>
  <c r="D1257" i="1"/>
  <c r="C1257" i="1"/>
  <c r="N1256" i="1"/>
  <c r="L1256" i="1" s="1"/>
  <c r="E1256" i="1"/>
  <c r="D1256" i="1"/>
  <c r="C1256" i="1"/>
  <c r="S1255" i="1"/>
  <c r="P1255" i="1"/>
  <c r="O1255" i="1"/>
  <c r="I1255" i="1"/>
  <c r="H1255" i="1"/>
  <c r="G1255" i="1"/>
  <c r="F1255" i="1"/>
  <c r="N1281" i="1"/>
  <c r="L1281" i="1" s="1"/>
  <c r="E1281" i="1"/>
  <c r="D1281" i="1"/>
  <c r="C1281" i="1"/>
  <c r="N1280" i="1"/>
  <c r="M1280" i="1" s="1"/>
  <c r="E1280" i="1"/>
  <c r="D1280" i="1"/>
  <c r="C1280" i="1"/>
  <c r="N1279" i="1"/>
  <c r="Q1279" i="1" s="1"/>
  <c r="R1279" i="1" s="1"/>
  <c r="E1279" i="1"/>
  <c r="D1279" i="1"/>
  <c r="C1279" i="1"/>
  <c r="N1278" i="1"/>
  <c r="M1278" i="1" s="1"/>
  <c r="E1278" i="1"/>
  <c r="D1278" i="1"/>
  <c r="C1278" i="1"/>
  <c r="N1277" i="1"/>
  <c r="L1277" i="1" s="1"/>
  <c r="E1277" i="1"/>
  <c r="D1277" i="1"/>
  <c r="C1277" i="1"/>
  <c r="S1276" i="1"/>
  <c r="P1276" i="1"/>
  <c r="O1276" i="1"/>
  <c r="I1276" i="1"/>
  <c r="H1276" i="1"/>
  <c r="G1276" i="1"/>
  <c r="F1276" i="1"/>
  <c r="N1268" i="1"/>
  <c r="L1268" i="1" s="1"/>
  <c r="E1268" i="1"/>
  <c r="D1268" i="1"/>
  <c r="C1268" i="1"/>
  <c r="N1267" i="1"/>
  <c r="L1267" i="1" s="1"/>
  <c r="E1267" i="1"/>
  <c r="D1267" i="1"/>
  <c r="C1267" i="1"/>
  <c r="N1266" i="1"/>
  <c r="M1266" i="1" s="1"/>
  <c r="E1266" i="1"/>
  <c r="D1266" i="1"/>
  <c r="C1266" i="1"/>
  <c r="N1265" i="1"/>
  <c r="L1265" i="1" s="1"/>
  <c r="E1265" i="1"/>
  <c r="D1265" i="1"/>
  <c r="C1265" i="1"/>
  <c r="N1264" i="1"/>
  <c r="L1264" i="1" s="1"/>
  <c r="E1264" i="1"/>
  <c r="D1264" i="1"/>
  <c r="C1264" i="1"/>
  <c r="N1263" i="1"/>
  <c r="L1263" i="1" s="1"/>
  <c r="E1263" i="1"/>
  <c r="D1263" i="1"/>
  <c r="C1263" i="1"/>
  <c r="S1262" i="1"/>
  <c r="P1262" i="1"/>
  <c r="O1262" i="1"/>
  <c r="I1262" i="1"/>
  <c r="H1262" i="1"/>
  <c r="G1262" i="1"/>
  <c r="F1262" i="1"/>
  <c r="N1287" i="1"/>
  <c r="L1287" i="1" s="1"/>
  <c r="E1287" i="1"/>
  <c r="D1287" i="1"/>
  <c r="C1287" i="1"/>
  <c r="N1286" i="1"/>
  <c r="L1286" i="1" s="1"/>
  <c r="E1286" i="1"/>
  <c r="D1286" i="1"/>
  <c r="C1286" i="1"/>
  <c r="N1285" i="1"/>
  <c r="Q1285" i="1" s="1"/>
  <c r="R1285" i="1" s="1"/>
  <c r="E1285" i="1"/>
  <c r="D1285" i="1"/>
  <c r="C1285" i="1"/>
  <c r="N1284" i="1"/>
  <c r="L1284" i="1" s="1"/>
  <c r="E1284" i="1"/>
  <c r="D1284" i="1"/>
  <c r="C1284" i="1"/>
  <c r="N1283" i="1"/>
  <c r="L1283" i="1" s="1"/>
  <c r="E1283" i="1"/>
  <c r="D1283" i="1"/>
  <c r="C1283" i="1"/>
  <c r="S1282" i="1"/>
  <c r="P1282" i="1"/>
  <c r="O1282" i="1"/>
  <c r="I1282" i="1"/>
  <c r="H1282" i="1"/>
  <c r="G1282" i="1"/>
  <c r="F1282" i="1"/>
  <c r="N1207" i="1"/>
  <c r="L1207" i="1" s="1"/>
  <c r="E1207" i="1"/>
  <c r="D1207" i="1"/>
  <c r="C1207" i="1"/>
  <c r="N1206" i="1"/>
  <c r="M1206" i="1" s="1"/>
  <c r="E1206" i="1"/>
  <c r="D1206" i="1"/>
  <c r="C1206" i="1"/>
  <c r="N1205" i="1"/>
  <c r="L1205" i="1" s="1"/>
  <c r="E1205" i="1"/>
  <c r="D1205" i="1"/>
  <c r="C1205" i="1"/>
  <c r="S1204" i="1"/>
  <c r="P1204" i="1"/>
  <c r="O1204" i="1"/>
  <c r="I1204" i="1"/>
  <c r="H1204" i="1"/>
  <c r="G1204" i="1"/>
  <c r="F1204" i="1"/>
  <c r="N1215" i="1"/>
  <c r="Q1215" i="1" s="1"/>
  <c r="R1215" i="1" s="1"/>
  <c r="E1215" i="1"/>
  <c r="D1215" i="1"/>
  <c r="C1215" i="1"/>
  <c r="N1214" i="1"/>
  <c r="M1214" i="1" s="1"/>
  <c r="E1214" i="1"/>
  <c r="D1214" i="1"/>
  <c r="C1214" i="1"/>
  <c r="S1213" i="1"/>
  <c r="P1213" i="1"/>
  <c r="O1213" i="1"/>
  <c r="I1213" i="1"/>
  <c r="H1213" i="1"/>
  <c r="G1213" i="1"/>
  <c r="F1213" i="1"/>
  <c r="N1203" i="1"/>
  <c r="L1203" i="1" s="1"/>
  <c r="E1203" i="1"/>
  <c r="D1203" i="1"/>
  <c r="C1203" i="1"/>
  <c r="N1202" i="1"/>
  <c r="M1202" i="1" s="1"/>
  <c r="E1202" i="1"/>
  <c r="D1202" i="1"/>
  <c r="C1202" i="1"/>
  <c r="S1201" i="1"/>
  <c r="P1201" i="1"/>
  <c r="O1201" i="1"/>
  <c r="I1201" i="1"/>
  <c r="H1201" i="1"/>
  <c r="G1201" i="1"/>
  <c r="F1201" i="1"/>
  <c r="N1200" i="1"/>
  <c r="L1200" i="1" s="1"/>
  <c r="E1200" i="1"/>
  <c r="D1200" i="1"/>
  <c r="C1200" i="1"/>
  <c r="N1199" i="1"/>
  <c r="M1199" i="1" s="1"/>
  <c r="E1199" i="1"/>
  <c r="D1199" i="1"/>
  <c r="C1199" i="1"/>
  <c r="N1198" i="1"/>
  <c r="L1198" i="1" s="1"/>
  <c r="E1198" i="1"/>
  <c r="D1198" i="1"/>
  <c r="C1198" i="1"/>
  <c r="N1197" i="1"/>
  <c r="L1197" i="1" s="1"/>
  <c r="E1197" i="1"/>
  <c r="D1197" i="1"/>
  <c r="C1197" i="1"/>
  <c r="S1196" i="1"/>
  <c r="P1196" i="1"/>
  <c r="O1196" i="1"/>
  <c r="I1196" i="1"/>
  <c r="H1196" i="1"/>
  <c r="G1196" i="1"/>
  <c r="F1196" i="1"/>
  <c r="N1212" i="1"/>
  <c r="L1212" i="1" s="1"/>
  <c r="E1212" i="1"/>
  <c r="D1212" i="1"/>
  <c r="C1212" i="1"/>
  <c r="N1211" i="1"/>
  <c r="M1211" i="1" s="1"/>
  <c r="E1211" i="1"/>
  <c r="D1211" i="1"/>
  <c r="C1211" i="1"/>
  <c r="N1210" i="1"/>
  <c r="L1210" i="1" s="1"/>
  <c r="E1210" i="1"/>
  <c r="D1210" i="1"/>
  <c r="C1210" i="1"/>
  <c r="N1209" i="1"/>
  <c r="M1209" i="1" s="1"/>
  <c r="E1209" i="1"/>
  <c r="D1209" i="1"/>
  <c r="C1209" i="1"/>
  <c r="S1208" i="1"/>
  <c r="P1208" i="1"/>
  <c r="O1208" i="1"/>
  <c r="I1208" i="1"/>
  <c r="H1208" i="1"/>
  <c r="G1208" i="1"/>
  <c r="F1208" i="1"/>
  <c r="N1223" i="1"/>
  <c r="L1223" i="1" s="1"/>
  <c r="E1223" i="1"/>
  <c r="D1223" i="1"/>
  <c r="C1223" i="1"/>
  <c r="N1222" i="1"/>
  <c r="Q1222" i="1" s="1"/>
  <c r="R1222" i="1" s="1"/>
  <c r="E1222" i="1"/>
  <c r="D1222" i="1"/>
  <c r="C1222" i="1"/>
  <c r="N1221" i="1"/>
  <c r="L1221" i="1" s="1"/>
  <c r="E1221" i="1"/>
  <c r="D1221" i="1"/>
  <c r="C1221" i="1"/>
  <c r="N1220" i="1"/>
  <c r="L1220" i="1" s="1"/>
  <c r="E1220" i="1"/>
  <c r="D1220" i="1"/>
  <c r="C1220" i="1"/>
  <c r="N1219" i="1"/>
  <c r="L1219" i="1" s="1"/>
  <c r="E1219" i="1"/>
  <c r="D1219" i="1"/>
  <c r="C1219" i="1"/>
  <c r="S1218" i="1"/>
  <c r="P1218" i="1"/>
  <c r="O1218" i="1"/>
  <c r="I1218" i="1"/>
  <c r="H1218" i="1"/>
  <c r="G1218" i="1"/>
  <c r="F1218" i="1"/>
  <c r="N1226" i="1"/>
  <c r="L1226" i="1" s="1"/>
  <c r="E1226" i="1"/>
  <c r="D1226" i="1"/>
  <c r="C1226" i="1"/>
  <c r="N1225" i="1"/>
  <c r="L1225" i="1" s="1"/>
  <c r="E1225" i="1"/>
  <c r="D1225" i="1"/>
  <c r="C1225" i="1"/>
  <c r="S1224" i="1"/>
  <c r="P1224" i="1"/>
  <c r="O1224" i="1"/>
  <c r="I1224" i="1"/>
  <c r="H1224" i="1"/>
  <c r="G1224" i="1"/>
  <c r="F1224" i="1"/>
  <c r="N1217" i="1"/>
  <c r="L1217" i="1" s="1"/>
  <c r="E1217" i="1"/>
  <c r="D1217" i="1"/>
  <c r="C1217" i="1"/>
  <c r="S1216" i="1"/>
  <c r="P1216" i="1"/>
  <c r="O1216" i="1"/>
  <c r="I1216" i="1"/>
  <c r="H1216" i="1"/>
  <c r="G1216" i="1"/>
  <c r="F1216" i="1"/>
  <c r="N1233" i="1"/>
  <c r="L1233" i="1" s="1"/>
  <c r="E1233" i="1"/>
  <c r="D1233" i="1"/>
  <c r="C1233" i="1"/>
  <c r="N1232" i="1"/>
  <c r="L1232" i="1" s="1"/>
  <c r="E1232" i="1"/>
  <c r="D1232" i="1"/>
  <c r="C1232" i="1"/>
  <c r="N1231" i="1"/>
  <c r="M1231" i="1" s="1"/>
  <c r="E1231" i="1"/>
  <c r="D1231" i="1"/>
  <c r="C1231" i="1"/>
  <c r="N1230" i="1"/>
  <c r="L1230" i="1" s="1"/>
  <c r="E1230" i="1"/>
  <c r="D1230" i="1"/>
  <c r="C1230" i="1"/>
  <c r="N1229" i="1"/>
  <c r="M1229" i="1" s="1"/>
  <c r="E1229" i="1"/>
  <c r="D1229" i="1"/>
  <c r="C1229" i="1"/>
  <c r="N1228" i="1"/>
  <c r="L1228" i="1" s="1"/>
  <c r="E1228" i="1"/>
  <c r="D1228" i="1"/>
  <c r="C1228" i="1"/>
  <c r="S1227" i="1"/>
  <c r="P1227" i="1"/>
  <c r="O1227" i="1"/>
  <c r="I1227" i="1"/>
  <c r="H1227" i="1"/>
  <c r="G1227" i="1"/>
  <c r="F1227" i="1"/>
  <c r="S1234" i="1"/>
  <c r="P1234" i="1"/>
  <c r="O1234" i="1"/>
  <c r="I1234" i="1"/>
  <c r="H1234" i="1"/>
  <c r="G1234" i="1"/>
  <c r="F1234" i="1"/>
  <c r="C1235" i="1"/>
  <c r="D1235" i="1"/>
  <c r="E1235" i="1"/>
  <c r="N1235" i="1"/>
  <c r="K1235" i="1" s="1"/>
  <c r="C1236" i="1"/>
  <c r="D1236" i="1"/>
  <c r="E1236" i="1"/>
  <c r="N1236" i="1"/>
  <c r="M1236" i="1" s="1"/>
  <c r="C1237" i="1"/>
  <c r="D1237" i="1"/>
  <c r="E1237" i="1"/>
  <c r="N1237" i="1"/>
  <c r="K1237" i="1" s="1"/>
  <c r="C1238" i="1"/>
  <c r="D1238" i="1"/>
  <c r="E1238" i="1"/>
  <c r="N1238" i="1"/>
  <c r="M1238" i="1" s="1"/>
  <c r="C1239" i="1"/>
  <c r="D1239" i="1"/>
  <c r="E1239" i="1"/>
  <c r="N1239" i="1"/>
  <c r="K1239" i="1" s="1"/>
  <c r="N1093" i="1"/>
  <c r="L1093" i="1" s="1"/>
  <c r="N1092" i="1"/>
  <c r="Q1092" i="1" s="1"/>
  <c r="R1092" i="1" s="1"/>
  <c r="N1091" i="1"/>
  <c r="L1091" i="1" s="1"/>
  <c r="N1090" i="1"/>
  <c r="M1090" i="1" s="1"/>
  <c r="N1089" i="1"/>
  <c r="L1089" i="1" s="1"/>
  <c r="N1088" i="1"/>
  <c r="Q1088" i="1" s="1"/>
  <c r="R1088" i="1" s="1"/>
  <c r="E1093" i="1"/>
  <c r="D1093" i="1"/>
  <c r="C1093" i="1"/>
  <c r="E1092" i="1"/>
  <c r="D1092" i="1"/>
  <c r="C1092" i="1"/>
  <c r="E1091" i="1"/>
  <c r="D1091" i="1"/>
  <c r="C1091" i="1"/>
  <c r="E1090" i="1"/>
  <c r="D1090" i="1"/>
  <c r="C1090" i="1"/>
  <c r="E1089" i="1"/>
  <c r="D1089" i="1"/>
  <c r="C1089" i="1"/>
  <c r="E1088" i="1"/>
  <c r="D1088" i="1"/>
  <c r="C1088" i="1"/>
  <c r="S1087" i="1"/>
  <c r="P1087" i="1"/>
  <c r="O1087" i="1"/>
  <c r="I1087" i="1"/>
  <c r="H1087" i="1"/>
  <c r="G1087" i="1"/>
  <c r="F1087" i="1"/>
  <c r="N1158" i="1"/>
  <c r="L1158" i="1" s="1"/>
  <c r="N1157" i="1"/>
  <c r="Q1157" i="1" s="1"/>
  <c r="R1157" i="1" s="1"/>
  <c r="N1156" i="1"/>
  <c r="M1156" i="1" s="1"/>
  <c r="N1155" i="1"/>
  <c r="M1155" i="1" s="1"/>
  <c r="E1158" i="1"/>
  <c r="D1158" i="1"/>
  <c r="C1158" i="1"/>
  <c r="E1157" i="1"/>
  <c r="D1157" i="1"/>
  <c r="C1157" i="1"/>
  <c r="E1156" i="1"/>
  <c r="D1156" i="1"/>
  <c r="C1156" i="1"/>
  <c r="E1155" i="1"/>
  <c r="D1155" i="1"/>
  <c r="C1155" i="1"/>
  <c r="S1154" i="1"/>
  <c r="P1154" i="1"/>
  <c r="O1154" i="1"/>
  <c r="I1154" i="1"/>
  <c r="H1154" i="1"/>
  <c r="G1154" i="1"/>
  <c r="F1154" i="1"/>
  <c r="N1153" i="1"/>
  <c r="L1153" i="1" s="1"/>
  <c r="N1152" i="1"/>
  <c r="Q1152" i="1" s="1"/>
  <c r="R1152" i="1" s="1"/>
  <c r="N1151" i="1"/>
  <c r="M1151" i="1" s="1"/>
  <c r="N1150" i="1"/>
  <c r="M1150" i="1" s="1"/>
  <c r="N1149" i="1"/>
  <c r="M1149" i="1" s="1"/>
  <c r="N1148" i="1"/>
  <c r="Q1148" i="1" s="1"/>
  <c r="R1148" i="1" s="1"/>
  <c r="E1153" i="1"/>
  <c r="D1153" i="1"/>
  <c r="C1153" i="1"/>
  <c r="E1152" i="1"/>
  <c r="D1152" i="1"/>
  <c r="C1152" i="1"/>
  <c r="E1151" i="1"/>
  <c r="D1151" i="1"/>
  <c r="C1151" i="1"/>
  <c r="E1150" i="1"/>
  <c r="D1150" i="1"/>
  <c r="C1150" i="1"/>
  <c r="E1149" i="1"/>
  <c r="D1149" i="1"/>
  <c r="C1149" i="1"/>
  <c r="E1148" i="1"/>
  <c r="D1148" i="1"/>
  <c r="C1148" i="1"/>
  <c r="S1147" i="1"/>
  <c r="P1147" i="1"/>
  <c r="O1147" i="1"/>
  <c r="I1147" i="1"/>
  <c r="H1147" i="1"/>
  <c r="G1147" i="1"/>
  <c r="F1147" i="1"/>
  <c r="N1164" i="1"/>
  <c r="L1164" i="1" s="1"/>
  <c r="N1163" i="1"/>
  <c r="Q1163" i="1" s="1"/>
  <c r="R1163" i="1" s="1"/>
  <c r="N1162" i="1"/>
  <c r="M1162" i="1" s="1"/>
  <c r="N1161" i="1"/>
  <c r="L1161" i="1" s="1"/>
  <c r="N1160" i="1"/>
  <c r="Q1160" i="1" s="1"/>
  <c r="R1160" i="1" s="1"/>
  <c r="E1164" i="1"/>
  <c r="D1164" i="1"/>
  <c r="C1164" i="1"/>
  <c r="E1163" i="1"/>
  <c r="D1163" i="1"/>
  <c r="C1163" i="1"/>
  <c r="E1162" i="1"/>
  <c r="D1162" i="1"/>
  <c r="C1162" i="1"/>
  <c r="E1161" i="1"/>
  <c r="D1161" i="1"/>
  <c r="C1161" i="1"/>
  <c r="E1160" i="1"/>
  <c r="D1160" i="1"/>
  <c r="C1160" i="1"/>
  <c r="S1159" i="1"/>
  <c r="P1159" i="1"/>
  <c r="O1159" i="1"/>
  <c r="I1159" i="1"/>
  <c r="H1159" i="1"/>
  <c r="G1159" i="1"/>
  <c r="F1159" i="1"/>
  <c r="N1177" i="1"/>
  <c r="L1177" i="1" s="1"/>
  <c r="N1176" i="1"/>
  <c r="Q1176" i="1" s="1"/>
  <c r="R1176" i="1" s="1"/>
  <c r="E1177" i="1"/>
  <c r="D1177" i="1"/>
  <c r="C1177" i="1"/>
  <c r="E1176" i="1"/>
  <c r="D1176" i="1"/>
  <c r="C1176" i="1"/>
  <c r="S1175" i="1"/>
  <c r="P1175" i="1"/>
  <c r="O1175" i="1"/>
  <c r="I1175" i="1"/>
  <c r="H1175" i="1"/>
  <c r="G1175" i="1"/>
  <c r="F1175" i="1"/>
  <c r="N1174" i="1"/>
  <c r="L1174" i="1" s="1"/>
  <c r="E1174" i="1"/>
  <c r="D1174" i="1"/>
  <c r="C1174" i="1"/>
  <c r="N1173" i="1"/>
  <c r="L1173" i="1" s="1"/>
  <c r="E1173" i="1"/>
  <c r="D1173" i="1"/>
  <c r="C1173" i="1"/>
  <c r="N1172" i="1"/>
  <c r="M1172" i="1" s="1"/>
  <c r="E1172" i="1"/>
  <c r="D1172" i="1"/>
  <c r="C1172" i="1"/>
  <c r="N1171" i="1"/>
  <c r="L1171" i="1" s="1"/>
  <c r="E1171" i="1"/>
  <c r="D1171" i="1"/>
  <c r="C1171" i="1"/>
  <c r="N1170" i="1"/>
  <c r="M1170" i="1" s="1"/>
  <c r="E1170" i="1"/>
  <c r="D1170" i="1"/>
  <c r="C1170" i="1"/>
  <c r="N1169" i="1"/>
  <c r="L1169" i="1" s="1"/>
  <c r="E1169" i="1"/>
  <c r="D1169" i="1"/>
  <c r="C1169" i="1"/>
  <c r="N1168" i="1"/>
  <c r="Q1168" i="1" s="1"/>
  <c r="R1168" i="1" s="1"/>
  <c r="E1168" i="1"/>
  <c r="D1168" i="1"/>
  <c r="C1168" i="1"/>
  <c r="N1167" i="1"/>
  <c r="L1167" i="1" s="1"/>
  <c r="E1167" i="1"/>
  <c r="D1167" i="1"/>
  <c r="C1167" i="1"/>
  <c r="N1166" i="1"/>
  <c r="L1166" i="1" s="1"/>
  <c r="E1166" i="1"/>
  <c r="D1166" i="1"/>
  <c r="C1166" i="1"/>
  <c r="S1165" i="1"/>
  <c r="P1165" i="1"/>
  <c r="O1165" i="1"/>
  <c r="I1165" i="1"/>
  <c r="H1165" i="1"/>
  <c r="G1165" i="1"/>
  <c r="F1165" i="1"/>
  <c r="N1186" i="1"/>
  <c r="L1186" i="1" s="1"/>
  <c r="E1186" i="1"/>
  <c r="D1186" i="1"/>
  <c r="C1186" i="1"/>
  <c r="N1185" i="1"/>
  <c r="M1185" i="1" s="1"/>
  <c r="E1185" i="1"/>
  <c r="D1185" i="1"/>
  <c r="C1185" i="1"/>
  <c r="N1184" i="1"/>
  <c r="L1184" i="1" s="1"/>
  <c r="E1184" i="1"/>
  <c r="D1184" i="1"/>
  <c r="C1184" i="1"/>
  <c r="N1183" i="1"/>
  <c r="M1183" i="1" s="1"/>
  <c r="E1183" i="1"/>
  <c r="D1183" i="1"/>
  <c r="C1183" i="1"/>
  <c r="N1182" i="1"/>
  <c r="L1182" i="1" s="1"/>
  <c r="E1182" i="1"/>
  <c r="D1182" i="1"/>
  <c r="C1182" i="1"/>
  <c r="N1181" i="1"/>
  <c r="M1181" i="1" s="1"/>
  <c r="E1181" i="1"/>
  <c r="D1181" i="1"/>
  <c r="C1181" i="1"/>
  <c r="N1180" i="1"/>
  <c r="L1180" i="1" s="1"/>
  <c r="E1180" i="1"/>
  <c r="D1180" i="1"/>
  <c r="C1180" i="1"/>
  <c r="N1179" i="1"/>
  <c r="M1179" i="1" s="1"/>
  <c r="E1179" i="1"/>
  <c r="D1179" i="1"/>
  <c r="C1179" i="1"/>
  <c r="S1178" i="1"/>
  <c r="P1178" i="1"/>
  <c r="O1178" i="1"/>
  <c r="I1178" i="1"/>
  <c r="H1178" i="1"/>
  <c r="G1178" i="1"/>
  <c r="F1178" i="1"/>
  <c r="S1145" i="1"/>
  <c r="P1145" i="1"/>
  <c r="O1145" i="1"/>
  <c r="I1145" i="1"/>
  <c r="H1145" i="1"/>
  <c r="G1145" i="1"/>
  <c r="F1145" i="1"/>
  <c r="N1146" i="1"/>
  <c r="L1146" i="1" s="1"/>
  <c r="E1146" i="1"/>
  <c r="D1146" i="1"/>
  <c r="C1146" i="1"/>
  <c r="S1142" i="1"/>
  <c r="P1142" i="1"/>
  <c r="O1142" i="1"/>
  <c r="I1142" i="1"/>
  <c r="H1142" i="1"/>
  <c r="G1142" i="1"/>
  <c r="F1142" i="1"/>
  <c r="N1144" i="1"/>
  <c r="L1144" i="1" s="1"/>
  <c r="E1144" i="1"/>
  <c r="D1144" i="1"/>
  <c r="C1144" i="1"/>
  <c r="N1143" i="1"/>
  <c r="L1143" i="1" s="1"/>
  <c r="E1143" i="1"/>
  <c r="D1143" i="1"/>
  <c r="C1143" i="1"/>
  <c r="S1187" i="1"/>
  <c r="P1187" i="1"/>
  <c r="O1187" i="1"/>
  <c r="I1187" i="1"/>
  <c r="H1187" i="1"/>
  <c r="G1187" i="1"/>
  <c r="F1187" i="1"/>
  <c r="N1192" i="1"/>
  <c r="L1192" i="1" s="1"/>
  <c r="E1192" i="1"/>
  <c r="D1192" i="1"/>
  <c r="C1192" i="1"/>
  <c r="N1191" i="1"/>
  <c r="M1191" i="1" s="1"/>
  <c r="E1191" i="1"/>
  <c r="D1191" i="1"/>
  <c r="C1191" i="1"/>
  <c r="N1190" i="1"/>
  <c r="Q1190" i="1" s="1"/>
  <c r="R1190" i="1" s="1"/>
  <c r="E1190" i="1"/>
  <c r="D1190" i="1"/>
  <c r="C1190" i="1"/>
  <c r="N1189" i="1"/>
  <c r="L1189" i="1" s="1"/>
  <c r="E1189" i="1"/>
  <c r="D1189" i="1"/>
  <c r="C1189" i="1"/>
  <c r="N1188" i="1"/>
  <c r="M1188" i="1" s="1"/>
  <c r="E1188" i="1"/>
  <c r="D1188" i="1"/>
  <c r="C1188" i="1"/>
  <c r="S1100" i="1"/>
  <c r="P1100" i="1"/>
  <c r="O1100" i="1"/>
  <c r="I1100" i="1"/>
  <c r="H1100" i="1"/>
  <c r="G1100" i="1"/>
  <c r="F1100" i="1"/>
  <c r="N1106" i="1"/>
  <c r="L1106" i="1" s="1"/>
  <c r="E1106" i="1"/>
  <c r="D1106" i="1"/>
  <c r="C1106" i="1"/>
  <c r="N1105" i="1"/>
  <c r="M1105" i="1" s="1"/>
  <c r="E1105" i="1"/>
  <c r="D1105" i="1"/>
  <c r="C1105" i="1"/>
  <c r="N1104" i="1"/>
  <c r="L1104" i="1" s="1"/>
  <c r="E1104" i="1"/>
  <c r="D1104" i="1"/>
  <c r="C1104" i="1"/>
  <c r="N1103" i="1"/>
  <c r="M1103" i="1" s="1"/>
  <c r="E1103" i="1"/>
  <c r="D1103" i="1"/>
  <c r="C1103" i="1"/>
  <c r="N1102" i="1"/>
  <c r="L1102" i="1" s="1"/>
  <c r="E1102" i="1"/>
  <c r="D1102" i="1"/>
  <c r="C1102" i="1"/>
  <c r="N1101" i="1"/>
  <c r="M1101" i="1" s="1"/>
  <c r="E1101" i="1"/>
  <c r="D1101" i="1"/>
  <c r="C1101" i="1"/>
  <c r="S1119" i="1"/>
  <c r="P1119" i="1"/>
  <c r="O1119" i="1"/>
  <c r="I1119" i="1"/>
  <c r="H1119" i="1"/>
  <c r="G1119" i="1"/>
  <c r="F1119" i="1"/>
  <c r="N1127" i="1"/>
  <c r="L1127" i="1" s="1"/>
  <c r="E1127" i="1"/>
  <c r="D1127" i="1"/>
  <c r="C1127" i="1"/>
  <c r="N1126" i="1"/>
  <c r="M1126" i="1" s="1"/>
  <c r="E1126" i="1"/>
  <c r="D1126" i="1"/>
  <c r="C1126" i="1"/>
  <c r="N1125" i="1"/>
  <c r="L1125" i="1" s="1"/>
  <c r="E1125" i="1"/>
  <c r="D1125" i="1"/>
  <c r="C1125" i="1"/>
  <c r="N1124" i="1"/>
  <c r="L1124" i="1" s="1"/>
  <c r="E1124" i="1"/>
  <c r="D1124" i="1"/>
  <c r="C1124" i="1"/>
  <c r="N1123" i="1"/>
  <c r="M1123" i="1" s="1"/>
  <c r="E1123" i="1"/>
  <c r="D1123" i="1"/>
  <c r="C1123" i="1"/>
  <c r="N1122" i="1"/>
  <c r="L1122" i="1" s="1"/>
  <c r="E1122" i="1"/>
  <c r="D1122" i="1"/>
  <c r="C1122" i="1"/>
  <c r="N1121" i="1"/>
  <c r="L1121" i="1" s="1"/>
  <c r="E1121" i="1"/>
  <c r="D1121" i="1"/>
  <c r="C1121" i="1"/>
  <c r="N1120" i="1"/>
  <c r="L1120" i="1" s="1"/>
  <c r="E1120" i="1"/>
  <c r="D1120" i="1"/>
  <c r="C1120" i="1"/>
  <c r="S1094" i="1"/>
  <c r="P1094" i="1"/>
  <c r="O1094" i="1"/>
  <c r="I1094" i="1"/>
  <c r="H1094" i="1"/>
  <c r="G1094" i="1"/>
  <c r="F1094" i="1"/>
  <c r="N1099" i="1"/>
  <c r="Q1099" i="1" s="1"/>
  <c r="R1099" i="1" s="1"/>
  <c r="E1099" i="1"/>
  <c r="D1099" i="1"/>
  <c r="C1099" i="1"/>
  <c r="N1098" i="1"/>
  <c r="M1098" i="1" s="1"/>
  <c r="E1098" i="1"/>
  <c r="D1098" i="1"/>
  <c r="C1098" i="1"/>
  <c r="N1097" i="1"/>
  <c r="Q1097" i="1" s="1"/>
  <c r="R1097" i="1" s="1"/>
  <c r="E1097" i="1"/>
  <c r="D1097" i="1"/>
  <c r="C1097" i="1"/>
  <c r="N1096" i="1"/>
  <c r="L1096" i="1" s="1"/>
  <c r="E1096" i="1"/>
  <c r="D1096" i="1"/>
  <c r="C1096" i="1"/>
  <c r="N1095" i="1"/>
  <c r="L1095" i="1" s="1"/>
  <c r="E1095" i="1"/>
  <c r="D1095" i="1"/>
  <c r="C1095" i="1"/>
  <c r="S1107" i="1"/>
  <c r="P1107" i="1"/>
  <c r="O1107" i="1"/>
  <c r="I1107" i="1"/>
  <c r="H1107" i="1"/>
  <c r="G1107" i="1"/>
  <c r="F1107" i="1"/>
  <c r="N1118" i="1"/>
  <c r="L1118" i="1" s="1"/>
  <c r="E1118" i="1"/>
  <c r="D1118" i="1"/>
  <c r="C1118" i="1"/>
  <c r="N1117" i="1"/>
  <c r="L1117" i="1" s="1"/>
  <c r="E1117" i="1"/>
  <c r="D1117" i="1"/>
  <c r="C1117" i="1"/>
  <c r="N1116" i="1"/>
  <c r="L1116" i="1" s="1"/>
  <c r="E1116" i="1"/>
  <c r="D1116" i="1"/>
  <c r="C1116" i="1"/>
  <c r="N1115" i="1"/>
  <c r="L1115" i="1" s="1"/>
  <c r="E1115" i="1"/>
  <c r="D1115" i="1"/>
  <c r="C1115" i="1"/>
  <c r="N1114" i="1"/>
  <c r="L1114" i="1" s="1"/>
  <c r="E1114" i="1"/>
  <c r="D1114" i="1"/>
  <c r="C1114" i="1"/>
  <c r="N1113" i="1"/>
  <c r="L1113" i="1" s="1"/>
  <c r="E1113" i="1"/>
  <c r="D1113" i="1"/>
  <c r="C1113" i="1"/>
  <c r="N1112" i="1"/>
  <c r="L1112" i="1" s="1"/>
  <c r="E1112" i="1"/>
  <c r="D1112" i="1"/>
  <c r="C1112" i="1"/>
  <c r="N1111" i="1"/>
  <c r="L1111" i="1" s="1"/>
  <c r="E1111" i="1"/>
  <c r="D1111" i="1"/>
  <c r="C1111" i="1"/>
  <c r="N1110" i="1"/>
  <c r="L1110" i="1" s="1"/>
  <c r="E1110" i="1"/>
  <c r="D1110" i="1"/>
  <c r="C1110" i="1"/>
  <c r="N1109" i="1"/>
  <c r="L1109" i="1" s="1"/>
  <c r="E1109" i="1"/>
  <c r="D1109" i="1"/>
  <c r="C1109" i="1"/>
  <c r="N1108" i="1"/>
  <c r="L1108" i="1" s="1"/>
  <c r="E1108" i="1"/>
  <c r="D1108" i="1"/>
  <c r="C1108" i="1"/>
  <c r="I1128" i="1"/>
  <c r="H1128" i="1"/>
  <c r="G1128" i="1"/>
  <c r="F1128" i="1"/>
  <c r="P1128" i="1"/>
  <c r="O1128" i="1"/>
  <c r="S1128" i="1"/>
  <c r="N1137" i="1"/>
  <c r="L1137" i="1" s="1"/>
  <c r="E1137" i="1"/>
  <c r="D1137" i="1"/>
  <c r="C1137" i="1"/>
  <c r="N1136" i="1"/>
  <c r="M1136" i="1" s="1"/>
  <c r="E1136" i="1"/>
  <c r="D1136" i="1"/>
  <c r="C1136" i="1"/>
  <c r="N1135" i="1"/>
  <c r="L1135" i="1" s="1"/>
  <c r="E1135" i="1"/>
  <c r="D1135" i="1"/>
  <c r="C1135" i="1"/>
  <c r="N1134" i="1"/>
  <c r="M1134" i="1" s="1"/>
  <c r="E1134" i="1"/>
  <c r="D1134" i="1"/>
  <c r="C1134" i="1"/>
  <c r="N1133" i="1"/>
  <c r="L1133" i="1" s="1"/>
  <c r="E1133" i="1"/>
  <c r="D1133" i="1"/>
  <c r="C1133" i="1"/>
  <c r="N1132" i="1"/>
  <c r="M1132" i="1" s="1"/>
  <c r="E1132" i="1"/>
  <c r="D1132" i="1"/>
  <c r="C1132" i="1"/>
  <c r="N1131" i="1"/>
  <c r="L1131" i="1" s="1"/>
  <c r="E1131" i="1"/>
  <c r="D1131" i="1"/>
  <c r="C1131" i="1"/>
  <c r="N1130" i="1"/>
  <c r="L1130" i="1" s="1"/>
  <c r="E1130" i="1"/>
  <c r="D1130" i="1"/>
  <c r="C1130" i="1"/>
  <c r="N1129" i="1"/>
  <c r="L1129" i="1" s="1"/>
  <c r="E1129" i="1"/>
  <c r="D1129" i="1"/>
  <c r="C1129" i="1"/>
  <c r="S1061" i="1"/>
  <c r="P1061" i="1"/>
  <c r="O1061" i="1"/>
  <c r="I1061" i="1"/>
  <c r="H1061" i="1"/>
  <c r="G1061" i="1"/>
  <c r="F1061" i="1"/>
  <c r="N1066" i="1"/>
  <c r="M1066" i="1" s="1"/>
  <c r="N1067" i="1"/>
  <c r="Q1067" i="1" s="1"/>
  <c r="R1067" i="1" s="1"/>
  <c r="C1066" i="1"/>
  <c r="D1066" i="1"/>
  <c r="E1066" i="1"/>
  <c r="C1067" i="1"/>
  <c r="D1067" i="1"/>
  <c r="E1067" i="1"/>
  <c r="N1048" i="1"/>
  <c r="Q1048" i="1" s="1"/>
  <c r="R1048" i="1" s="1"/>
  <c r="E1048" i="1"/>
  <c r="D1048" i="1"/>
  <c r="C1048" i="1"/>
  <c r="N1047" i="1"/>
  <c r="M1047" i="1" s="1"/>
  <c r="E1047" i="1"/>
  <c r="D1047" i="1"/>
  <c r="C1047" i="1"/>
  <c r="N1046" i="1"/>
  <c r="M1046" i="1" s="1"/>
  <c r="E1046" i="1"/>
  <c r="D1046" i="1"/>
  <c r="C1046" i="1"/>
  <c r="N1045" i="1"/>
  <c r="L1045" i="1" s="1"/>
  <c r="E1045" i="1"/>
  <c r="D1045" i="1"/>
  <c r="C1045" i="1"/>
  <c r="S1044" i="1"/>
  <c r="P1044" i="1"/>
  <c r="O1044" i="1"/>
  <c r="I1044" i="1"/>
  <c r="H1044" i="1"/>
  <c r="G1044" i="1"/>
  <c r="F1044" i="1"/>
  <c r="N1065" i="1"/>
  <c r="L1065" i="1" s="1"/>
  <c r="E1065" i="1"/>
  <c r="D1065" i="1"/>
  <c r="C1065" i="1"/>
  <c r="N1064" i="1"/>
  <c r="M1064" i="1" s="1"/>
  <c r="E1064" i="1"/>
  <c r="D1064" i="1"/>
  <c r="C1064" i="1"/>
  <c r="N1063" i="1"/>
  <c r="L1063" i="1" s="1"/>
  <c r="E1063" i="1"/>
  <c r="D1063" i="1"/>
  <c r="C1063" i="1"/>
  <c r="N1062" i="1"/>
  <c r="M1062" i="1" s="1"/>
  <c r="E1062" i="1"/>
  <c r="D1062" i="1"/>
  <c r="C1062" i="1"/>
  <c r="S1024" i="1"/>
  <c r="P1024" i="1"/>
  <c r="O1024" i="1"/>
  <c r="I1024" i="1"/>
  <c r="H1024" i="1"/>
  <c r="G1024" i="1"/>
  <c r="F1024" i="1"/>
  <c r="N1029" i="1"/>
  <c r="L1029" i="1" s="1"/>
  <c r="E1029" i="1"/>
  <c r="D1029" i="1"/>
  <c r="C1029" i="1"/>
  <c r="N1028" i="1"/>
  <c r="L1028" i="1" s="1"/>
  <c r="E1028" i="1"/>
  <c r="D1028" i="1"/>
  <c r="C1028" i="1"/>
  <c r="N1027" i="1"/>
  <c r="M1027" i="1" s="1"/>
  <c r="E1027" i="1"/>
  <c r="D1027" i="1"/>
  <c r="C1027" i="1"/>
  <c r="N1026" i="1"/>
  <c r="L1026" i="1" s="1"/>
  <c r="E1026" i="1"/>
  <c r="D1026" i="1"/>
  <c r="C1026" i="1"/>
  <c r="N1025" i="1"/>
  <c r="L1025" i="1" s="1"/>
  <c r="E1025" i="1"/>
  <c r="D1025" i="1"/>
  <c r="C1025" i="1"/>
  <c r="S1037" i="1"/>
  <c r="P1037" i="1"/>
  <c r="O1037" i="1"/>
  <c r="I1037" i="1"/>
  <c r="H1037" i="1"/>
  <c r="G1037" i="1"/>
  <c r="F1037" i="1"/>
  <c r="N1043" i="1"/>
  <c r="L1043" i="1" s="1"/>
  <c r="E1043" i="1"/>
  <c r="D1043" i="1"/>
  <c r="C1043" i="1"/>
  <c r="N1042" i="1"/>
  <c r="L1042" i="1" s="1"/>
  <c r="E1042" i="1"/>
  <c r="D1042" i="1"/>
  <c r="C1042" i="1"/>
  <c r="N1041" i="1"/>
  <c r="L1041" i="1" s="1"/>
  <c r="E1041" i="1"/>
  <c r="D1041" i="1"/>
  <c r="C1041" i="1"/>
  <c r="N1040" i="1"/>
  <c r="L1040" i="1" s="1"/>
  <c r="E1040" i="1"/>
  <c r="D1040" i="1"/>
  <c r="C1040" i="1"/>
  <c r="N1039" i="1"/>
  <c r="M1039" i="1" s="1"/>
  <c r="E1039" i="1"/>
  <c r="D1039" i="1"/>
  <c r="C1039" i="1"/>
  <c r="N1038" i="1"/>
  <c r="L1038" i="1" s="1"/>
  <c r="E1038" i="1"/>
  <c r="D1038" i="1"/>
  <c r="C1038" i="1"/>
  <c r="N1074" i="1"/>
  <c r="M1074" i="1" s="1"/>
  <c r="N1073" i="1"/>
  <c r="L1073" i="1" s="1"/>
  <c r="N1072" i="1"/>
  <c r="L1072" i="1" s="1"/>
  <c r="N1071" i="1"/>
  <c r="M1071" i="1" s="1"/>
  <c r="E1074" i="1"/>
  <c r="D1074" i="1"/>
  <c r="C1074" i="1"/>
  <c r="E1073" i="1"/>
  <c r="D1073" i="1"/>
  <c r="C1073" i="1"/>
  <c r="E1072" i="1"/>
  <c r="D1072" i="1"/>
  <c r="C1072" i="1"/>
  <c r="E1071" i="1"/>
  <c r="D1071" i="1"/>
  <c r="C1071" i="1"/>
  <c r="S1070" i="1"/>
  <c r="P1070" i="1"/>
  <c r="O1070" i="1"/>
  <c r="I1070" i="1"/>
  <c r="H1070" i="1"/>
  <c r="G1070" i="1"/>
  <c r="F1070" i="1"/>
  <c r="S1054" i="1"/>
  <c r="P1054" i="1"/>
  <c r="O1054" i="1"/>
  <c r="I1054" i="1"/>
  <c r="H1054" i="1"/>
  <c r="G1054" i="1"/>
  <c r="F1054" i="1"/>
  <c r="N1060" i="1"/>
  <c r="L1060" i="1" s="1"/>
  <c r="E1060" i="1"/>
  <c r="D1060" i="1"/>
  <c r="C1060" i="1"/>
  <c r="N1059" i="1"/>
  <c r="L1059" i="1" s="1"/>
  <c r="E1059" i="1"/>
  <c r="D1059" i="1"/>
  <c r="C1059" i="1"/>
  <c r="N1058" i="1"/>
  <c r="Q1058" i="1" s="1"/>
  <c r="R1058" i="1" s="1"/>
  <c r="E1058" i="1"/>
  <c r="D1058" i="1"/>
  <c r="C1058" i="1"/>
  <c r="N1057" i="1"/>
  <c r="L1057" i="1" s="1"/>
  <c r="E1057" i="1"/>
  <c r="D1057" i="1"/>
  <c r="C1057" i="1"/>
  <c r="N1056" i="1"/>
  <c r="L1056" i="1" s="1"/>
  <c r="E1056" i="1"/>
  <c r="D1056" i="1"/>
  <c r="C1056" i="1"/>
  <c r="N1055" i="1"/>
  <c r="L1055" i="1" s="1"/>
  <c r="E1055" i="1"/>
  <c r="D1055" i="1"/>
  <c r="C1055" i="1"/>
  <c r="S1030" i="1"/>
  <c r="P1030" i="1"/>
  <c r="O1030" i="1"/>
  <c r="I1030" i="1"/>
  <c r="H1030" i="1"/>
  <c r="G1030" i="1"/>
  <c r="F1030" i="1"/>
  <c r="N1036" i="1"/>
  <c r="Q1036" i="1" s="1"/>
  <c r="R1036" i="1" s="1"/>
  <c r="E1036" i="1"/>
  <c r="D1036" i="1"/>
  <c r="C1036" i="1"/>
  <c r="N1035" i="1"/>
  <c r="M1035" i="1" s="1"/>
  <c r="E1035" i="1"/>
  <c r="D1035" i="1"/>
  <c r="C1035" i="1"/>
  <c r="N1034" i="1"/>
  <c r="Q1034" i="1" s="1"/>
  <c r="R1034" i="1" s="1"/>
  <c r="E1034" i="1"/>
  <c r="D1034" i="1"/>
  <c r="C1034" i="1"/>
  <c r="N1033" i="1"/>
  <c r="M1033" i="1" s="1"/>
  <c r="E1033" i="1"/>
  <c r="D1033" i="1"/>
  <c r="C1033" i="1"/>
  <c r="N1032" i="1"/>
  <c r="Q1032" i="1" s="1"/>
  <c r="R1032" i="1" s="1"/>
  <c r="E1032" i="1"/>
  <c r="D1032" i="1"/>
  <c r="C1032" i="1"/>
  <c r="N1031" i="1"/>
  <c r="M1031" i="1" s="1"/>
  <c r="E1031" i="1"/>
  <c r="D1031" i="1"/>
  <c r="C1031" i="1"/>
  <c r="S1049" i="1"/>
  <c r="P1049" i="1"/>
  <c r="O1049" i="1"/>
  <c r="I1049" i="1"/>
  <c r="H1049" i="1"/>
  <c r="G1049" i="1"/>
  <c r="F1049" i="1"/>
  <c r="N1053" i="1"/>
  <c r="L1053" i="1" s="1"/>
  <c r="E1053" i="1"/>
  <c r="D1053" i="1"/>
  <c r="C1053" i="1"/>
  <c r="N1052" i="1"/>
  <c r="M1052" i="1" s="1"/>
  <c r="E1052" i="1"/>
  <c r="D1052" i="1"/>
  <c r="C1052" i="1"/>
  <c r="N1051" i="1"/>
  <c r="L1051" i="1" s="1"/>
  <c r="E1051" i="1"/>
  <c r="D1051" i="1"/>
  <c r="C1051" i="1"/>
  <c r="N1050" i="1"/>
  <c r="M1050" i="1" s="1"/>
  <c r="E1050" i="1"/>
  <c r="D1050" i="1"/>
  <c r="C1050" i="1"/>
  <c r="N1069" i="1"/>
  <c r="Q1069" i="1" s="1"/>
  <c r="R1069" i="1" s="1"/>
  <c r="E1069" i="1"/>
  <c r="D1069" i="1"/>
  <c r="C1069" i="1"/>
  <c r="S1068" i="1"/>
  <c r="P1068" i="1"/>
  <c r="O1068" i="1"/>
  <c r="I1068" i="1"/>
  <c r="H1068" i="1"/>
  <c r="G1068" i="1"/>
  <c r="F1068" i="1"/>
  <c r="F1022" i="1"/>
  <c r="S1075" i="1"/>
  <c r="P1075" i="1"/>
  <c r="O1075" i="1"/>
  <c r="I1075" i="1"/>
  <c r="H1075" i="1"/>
  <c r="G1075" i="1"/>
  <c r="F1075" i="1"/>
  <c r="N1083" i="1"/>
  <c r="Q1083" i="1" s="1"/>
  <c r="R1083" i="1" s="1"/>
  <c r="E1083" i="1"/>
  <c r="D1083" i="1"/>
  <c r="C1083" i="1"/>
  <c r="N1082" i="1"/>
  <c r="M1082" i="1" s="1"/>
  <c r="E1082" i="1"/>
  <c r="D1082" i="1"/>
  <c r="C1082" i="1"/>
  <c r="N1081" i="1"/>
  <c r="Q1081" i="1" s="1"/>
  <c r="R1081" i="1" s="1"/>
  <c r="E1081" i="1"/>
  <c r="D1081" i="1"/>
  <c r="C1081" i="1"/>
  <c r="N1080" i="1"/>
  <c r="M1080" i="1" s="1"/>
  <c r="E1080" i="1"/>
  <c r="D1080" i="1"/>
  <c r="C1080" i="1"/>
  <c r="N1079" i="1"/>
  <c r="Q1079" i="1" s="1"/>
  <c r="R1079" i="1" s="1"/>
  <c r="E1079" i="1"/>
  <c r="D1079" i="1"/>
  <c r="C1079" i="1"/>
  <c r="N1078" i="1"/>
  <c r="M1078" i="1" s="1"/>
  <c r="E1078" i="1"/>
  <c r="D1078" i="1"/>
  <c r="C1078" i="1"/>
  <c r="N1077" i="1"/>
  <c r="Q1077" i="1" s="1"/>
  <c r="R1077" i="1" s="1"/>
  <c r="E1077" i="1"/>
  <c r="D1077" i="1"/>
  <c r="C1077" i="1"/>
  <c r="N1076" i="1"/>
  <c r="M1076" i="1" s="1"/>
  <c r="E1076" i="1"/>
  <c r="D1076" i="1"/>
  <c r="C1076" i="1"/>
  <c r="S1009" i="1"/>
  <c r="P1009" i="1"/>
  <c r="O1009" i="1"/>
  <c r="I1009" i="1"/>
  <c r="H1009" i="1"/>
  <c r="G1009" i="1"/>
  <c r="F1009" i="1"/>
  <c r="N1015" i="1"/>
  <c r="L1015" i="1" s="1"/>
  <c r="E1015" i="1"/>
  <c r="D1015" i="1"/>
  <c r="C1015" i="1"/>
  <c r="N1014" i="1"/>
  <c r="M1014" i="1" s="1"/>
  <c r="E1014" i="1"/>
  <c r="D1014" i="1"/>
  <c r="C1014" i="1"/>
  <c r="N1013" i="1"/>
  <c r="L1013" i="1" s="1"/>
  <c r="E1013" i="1"/>
  <c r="D1013" i="1"/>
  <c r="C1013" i="1"/>
  <c r="N1012" i="1"/>
  <c r="M1012" i="1" s="1"/>
  <c r="E1012" i="1"/>
  <c r="D1012" i="1"/>
  <c r="C1012" i="1"/>
  <c r="N1011" i="1"/>
  <c r="L1011" i="1" s="1"/>
  <c r="E1011" i="1"/>
  <c r="D1011" i="1"/>
  <c r="C1011" i="1"/>
  <c r="N1010" i="1"/>
  <c r="M1010" i="1" s="1"/>
  <c r="E1010" i="1"/>
  <c r="D1010" i="1"/>
  <c r="C1010" i="1"/>
  <c r="S1003" i="1"/>
  <c r="P1003" i="1"/>
  <c r="O1003" i="1"/>
  <c r="I1003" i="1"/>
  <c r="H1003" i="1"/>
  <c r="G1003" i="1"/>
  <c r="F1003" i="1"/>
  <c r="N1008" i="1"/>
  <c r="L1008" i="1" s="1"/>
  <c r="E1008" i="1"/>
  <c r="D1008" i="1"/>
  <c r="C1008" i="1"/>
  <c r="N1007" i="1"/>
  <c r="M1007" i="1" s="1"/>
  <c r="E1007" i="1"/>
  <c r="D1007" i="1"/>
  <c r="C1007" i="1"/>
  <c r="N1006" i="1"/>
  <c r="L1006" i="1" s="1"/>
  <c r="E1006" i="1"/>
  <c r="D1006" i="1"/>
  <c r="C1006" i="1"/>
  <c r="N1005" i="1"/>
  <c r="M1005" i="1" s="1"/>
  <c r="E1005" i="1"/>
  <c r="D1005" i="1"/>
  <c r="C1005" i="1"/>
  <c r="N1004" i="1"/>
  <c r="L1004" i="1" s="1"/>
  <c r="E1004" i="1"/>
  <c r="D1004" i="1"/>
  <c r="C1004" i="1"/>
  <c r="S980" i="1"/>
  <c r="P980" i="1"/>
  <c r="O980" i="1"/>
  <c r="I980" i="1"/>
  <c r="H980" i="1"/>
  <c r="G980" i="1"/>
  <c r="F980" i="1"/>
  <c r="N985" i="1"/>
  <c r="L985" i="1" s="1"/>
  <c r="E985" i="1"/>
  <c r="D985" i="1"/>
  <c r="C985" i="1"/>
  <c r="N984" i="1"/>
  <c r="L984" i="1" s="1"/>
  <c r="E984" i="1"/>
  <c r="D984" i="1"/>
  <c r="C984" i="1"/>
  <c r="N983" i="1"/>
  <c r="M983" i="1" s="1"/>
  <c r="E983" i="1"/>
  <c r="D983" i="1"/>
  <c r="C983" i="1"/>
  <c r="N982" i="1"/>
  <c r="L982" i="1" s="1"/>
  <c r="E982" i="1"/>
  <c r="D982" i="1"/>
  <c r="C982" i="1"/>
  <c r="N981" i="1"/>
  <c r="L981" i="1" s="1"/>
  <c r="E981" i="1"/>
  <c r="D981" i="1"/>
  <c r="C981" i="1"/>
  <c r="S986" i="1"/>
  <c r="P986" i="1"/>
  <c r="O986" i="1"/>
  <c r="I986" i="1"/>
  <c r="H986" i="1"/>
  <c r="G986" i="1"/>
  <c r="F986" i="1"/>
  <c r="N993" i="1"/>
  <c r="L993" i="1" s="1"/>
  <c r="E993" i="1"/>
  <c r="D993" i="1"/>
  <c r="C993" i="1"/>
  <c r="N992" i="1"/>
  <c r="M992" i="1" s="1"/>
  <c r="E992" i="1"/>
  <c r="D992" i="1"/>
  <c r="C992" i="1"/>
  <c r="N991" i="1"/>
  <c r="L991" i="1" s="1"/>
  <c r="E991" i="1"/>
  <c r="D991" i="1"/>
  <c r="C991" i="1"/>
  <c r="N990" i="1"/>
  <c r="M990" i="1" s="1"/>
  <c r="E990" i="1"/>
  <c r="D990" i="1"/>
  <c r="C990" i="1"/>
  <c r="N989" i="1"/>
  <c r="L989" i="1" s="1"/>
  <c r="E989" i="1"/>
  <c r="D989" i="1"/>
  <c r="C989" i="1"/>
  <c r="N988" i="1"/>
  <c r="M988" i="1" s="1"/>
  <c r="E988" i="1"/>
  <c r="D988" i="1"/>
  <c r="C988" i="1"/>
  <c r="N987" i="1"/>
  <c r="L987" i="1" s="1"/>
  <c r="E987" i="1"/>
  <c r="D987" i="1"/>
  <c r="C987" i="1"/>
  <c r="S1016" i="1"/>
  <c r="P1016" i="1"/>
  <c r="O1016" i="1"/>
  <c r="I1016" i="1"/>
  <c r="H1016" i="1"/>
  <c r="G1016" i="1"/>
  <c r="F1016" i="1"/>
  <c r="N1020" i="1"/>
  <c r="L1020" i="1" s="1"/>
  <c r="E1020" i="1"/>
  <c r="D1020" i="1"/>
  <c r="C1020" i="1"/>
  <c r="N1019" i="1"/>
  <c r="M1019" i="1" s="1"/>
  <c r="E1019" i="1"/>
  <c r="D1019" i="1"/>
  <c r="C1019" i="1"/>
  <c r="N1018" i="1"/>
  <c r="L1018" i="1" s="1"/>
  <c r="E1018" i="1"/>
  <c r="D1018" i="1"/>
  <c r="C1018" i="1"/>
  <c r="N1017" i="1"/>
  <c r="M1017" i="1" s="1"/>
  <c r="E1017" i="1"/>
  <c r="D1017" i="1"/>
  <c r="C1017" i="1"/>
  <c r="S994" i="1"/>
  <c r="P994" i="1"/>
  <c r="O994" i="1"/>
  <c r="I994" i="1"/>
  <c r="H994" i="1"/>
  <c r="G994" i="1"/>
  <c r="F994" i="1"/>
  <c r="N1002" i="1"/>
  <c r="L1002" i="1" s="1"/>
  <c r="E1002" i="1"/>
  <c r="D1002" i="1"/>
  <c r="C1002" i="1"/>
  <c r="N1001" i="1"/>
  <c r="M1001" i="1" s="1"/>
  <c r="E1001" i="1"/>
  <c r="D1001" i="1"/>
  <c r="C1001" i="1"/>
  <c r="N1000" i="1"/>
  <c r="L1000" i="1" s="1"/>
  <c r="E1000" i="1"/>
  <c r="D1000" i="1"/>
  <c r="C1000" i="1"/>
  <c r="N999" i="1"/>
  <c r="M999" i="1" s="1"/>
  <c r="E999" i="1"/>
  <c r="D999" i="1"/>
  <c r="C999" i="1"/>
  <c r="N998" i="1"/>
  <c r="L998" i="1" s="1"/>
  <c r="E998" i="1"/>
  <c r="D998" i="1"/>
  <c r="C998" i="1"/>
  <c r="N997" i="1"/>
  <c r="Q997" i="1" s="1"/>
  <c r="R997" i="1" s="1"/>
  <c r="E997" i="1"/>
  <c r="D997" i="1"/>
  <c r="C997" i="1"/>
  <c r="N996" i="1"/>
  <c r="L996" i="1" s="1"/>
  <c r="E996" i="1"/>
  <c r="D996" i="1"/>
  <c r="C996" i="1"/>
  <c r="N995" i="1"/>
  <c r="L995" i="1" s="1"/>
  <c r="E995" i="1"/>
  <c r="D995" i="1"/>
  <c r="C995" i="1"/>
  <c r="O952" i="1"/>
  <c r="S955" i="1"/>
  <c r="P955" i="1"/>
  <c r="O955" i="1"/>
  <c r="I955" i="1"/>
  <c r="H955" i="1"/>
  <c r="G955" i="1"/>
  <c r="F955" i="1"/>
  <c r="N958" i="1"/>
  <c r="L958" i="1" s="1"/>
  <c r="E958" i="1"/>
  <c r="D958" i="1"/>
  <c r="C958" i="1"/>
  <c r="N957" i="1"/>
  <c r="L957" i="1" s="1"/>
  <c r="E957" i="1"/>
  <c r="D957" i="1"/>
  <c r="C957" i="1"/>
  <c r="N956" i="1"/>
  <c r="Q956" i="1" s="1"/>
  <c r="R956" i="1" s="1"/>
  <c r="E956" i="1"/>
  <c r="D956" i="1"/>
  <c r="C956" i="1"/>
  <c r="S932" i="1"/>
  <c r="P932" i="1"/>
  <c r="O932" i="1"/>
  <c r="I932" i="1"/>
  <c r="H932" i="1"/>
  <c r="G932" i="1"/>
  <c r="F932" i="1"/>
  <c r="N936" i="1"/>
  <c r="L936" i="1" s="1"/>
  <c r="E936" i="1"/>
  <c r="D936" i="1"/>
  <c r="C936" i="1"/>
  <c r="N935" i="1"/>
  <c r="M935" i="1" s="1"/>
  <c r="E935" i="1"/>
  <c r="D935" i="1"/>
  <c r="C935" i="1"/>
  <c r="N934" i="1"/>
  <c r="L934" i="1" s="1"/>
  <c r="E934" i="1"/>
  <c r="D934" i="1"/>
  <c r="C934" i="1"/>
  <c r="N933" i="1"/>
  <c r="M933" i="1" s="1"/>
  <c r="E933" i="1"/>
  <c r="D933" i="1"/>
  <c r="C933" i="1"/>
  <c r="S899" i="1"/>
  <c r="P899" i="1"/>
  <c r="O899" i="1"/>
  <c r="I899" i="1"/>
  <c r="H899" i="1"/>
  <c r="G899" i="1"/>
  <c r="F899" i="1"/>
  <c r="N903" i="1"/>
  <c r="L903" i="1" s="1"/>
  <c r="E903" i="1"/>
  <c r="D903" i="1"/>
  <c r="C903" i="1"/>
  <c r="N902" i="1"/>
  <c r="L902" i="1" s="1"/>
  <c r="E902" i="1"/>
  <c r="D902" i="1"/>
  <c r="C902" i="1"/>
  <c r="N901" i="1"/>
  <c r="L901" i="1" s="1"/>
  <c r="E901" i="1"/>
  <c r="D901" i="1"/>
  <c r="C901" i="1"/>
  <c r="N900" i="1"/>
  <c r="L900" i="1" s="1"/>
  <c r="E900" i="1"/>
  <c r="D900" i="1"/>
  <c r="C900" i="1"/>
  <c r="S915" i="1"/>
  <c r="P915" i="1"/>
  <c r="O915" i="1"/>
  <c r="I915" i="1"/>
  <c r="H915" i="1"/>
  <c r="G915" i="1"/>
  <c r="F915" i="1"/>
  <c r="N918" i="1"/>
  <c r="L918" i="1" s="1"/>
  <c r="E918" i="1"/>
  <c r="D918" i="1"/>
  <c r="C918" i="1"/>
  <c r="N917" i="1"/>
  <c r="M917" i="1" s="1"/>
  <c r="E917" i="1"/>
  <c r="D917" i="1"/>
  <c r="C917" i="1"/>
  <c r="N916" i="1"/>
  <c r="L916" i="1" s="1"/>
  <c r="E916" i="1"/>
  <c r="D916" i="1"/>
  <c r="C916" i="1"/>
  <c r="S919" i="1"/>
  <c r="P919" i="1"/>
  <c r="O919" i="1"/>
  <c r="I919" i="1"/>
  <c r="H919" i="1"/>
  <c r="G919" i="1"/>
  <c r="F919" i="1"/>
  <c r="N923" i="1"/>
  <c r="L923" i="1" s="1"/>
  <c r="E923" i="1"/>
  <c r="D923" i="1"/>
  <c r="C923" i="1"/>
  <c r="N922" i="1"/>
  <c r="M922" i="1" s="1"/>
  <c r="E922" i="1"/>
  <c r="D922" i="1"/>
  <c r="C922" i="1"/>
  <c r="N921" i="1"/>
  <c r="M921" i="1" s="1"/>
  <c r="E921" i="1"/>
  <c r="D921" i="1"/>
  <c r="C921" i="1"/>
  <c r="N920" i="1"/>
  <c r="M920" i="1" s="1"/>
  <c r="E920" i="1"/>
  <c r="D920" i="1"/>
  <c r="C920" i="1"/>
  <c r="S945" i="1"/>
  <c r="P945" i="1"/>
  <c r="O945" i="1"/>
  <c r="I945" i="1"/>
  <c r="H945" i="1"/>
  <c r="G945" i="1"/>
  <c r="F945" i="1"/>
  <c r="N951" i="1"/>
  <c r="L951" i="1" s="1"/>
  <c r="E951" i="1"/>
  <c r="D951" i="1"/>
  <c r="C951" i="1"/>
  <c r="N950" i="1"/>
  <c r="M950" i="1" s="1"/>
  <c r="E950" i="1"/>
  <c r="D950" i="1"/>
  <c r="C950" i="1"/>
  <c r="N949" i="1"/>
  <c r="L949" i="1" s="1"/>
  <c r="E949" i="1"/>
  <c r="D949" i="1"/>
  <c r="C949" i="1"/>
  <c r="N948" i="1"/>
  <c r="M948" i="1" s="1"/>
  <c r="E948" i="1"/>
  <c r="D948" i="1"/>
  <c r="C948" i="1"/>
  <c r="N947" i="1"/>
  <c r="L947" i="1" s="1"/>
  <c r="E947" i="1"/>
  <c r="D947" i="1"/>
  <c r="C947" i="1"/>
  <c r="N946" i="1"/>
  <c r="M946" i="1" s="1"/>
  <c r="E946" i="1"/>
  <c r="D946" i="1"/>
  <c r="C946" i="1"/>
  <c r="S959" i="1"/>
  <c r="P959" i="1"/>
  <c r="O959" i="1"/>
  <c r="I959" i="1"/>
  <c r="H959" i="1"/>
  <c r="G959" i="1"/>
  <c r="F959" i="1"/>
  <c r="N965" i="1"/>
  <c r="L965" i="1" s="1"/>
  <c r="E965" i="1"/>
  <c r="D965" i="1"/>
  <c r="C965" i="1"/>
  <c r="N964" i="1"/>
  <c r="L964" i="1" s="1"/>
  <c r="E964" i="1"/>
  <c r="D964" i="1"/>
  <c r="C964" i="1"/>
  <c r="N963" i="1"/>
  <c r="Q963" i="1" s="1"/>
  <c r="R963" i="1" s="1"/>
  <c r="E963" i="1"/>
  <c r="D963" i="1"/>
  <c r="C963" i="1"/>
  <c r="N962" i="1"/>
  <c r="L962" i="1" s="1"/>
  <c r="E962" i="1"/>
  <c r="D962" i="1"/>
  <c r="C962" i="1"/>
  <c r="N961" i="1"/>
  <c r="L961" i="1" s="1"/>
  <c r="E961" i="1"/>
  <c r="D961" i="1"/>
  <c r="C961" i="1"/>
  <c r="N960" i="1"/>
  <c r="L960" i="1" s="1"/>
  <c r="E960" i="1"/>
  <c r="D960" i="1"/>
  <c r="C960" i="1"/>
  <c r="S908" i="1"/>
  <c r="P908" i="1"/>
  <c r="O908" i="1"/>
  <c r="I908" i="1"/>
  <c r="H908" i="1"/>
  <c r="G908" i="1"/>
  <c r="F908" i="1"/>
  <c r="N914" i="1"/>
  <c r="L914" i="1" s="1"/>
  <c r="E914" i="1"/>
  <c r="D914" i="1"/>
  <c r="C914" i="1"/>
  <c r="N913" i="1"/>
  <c r="M913" i="1" s="1"/>
  <c r="E913" i="1"/>
  <c r="D913" i="1"/>
  <c r="C913" i="1"/>
  <c r="N912" i="1"/>
  <c r="L912" i="1" s="1"/>
  <c r="E912" i="1"/>
  <c r="D912" i="1"/>
  <c r="C912" i="1"/>
  <c r="N911" i="1"/>
  <c r="M911" i="1" s="1"/>
  <c r="E911" i="1"/>
  <c r="D911" i="1"/>
  <c r="C911" i="1"/>
  <c r="N910" i="1"/>
  <c r="L910" i="1" s="1"/>
  <c r="E910" i="1"/>
  <c r="D910" i="1"/>
  <c r="C910" i="1"/>
  <c r="N909" i="1"/>
  <c r="M909" i="1" s="1"/>
  <c r="E909" i="1"/>
  <c r="D909" i="1"/>
  <c r="C909" i="1"/>
  <c r="S904" i="1"/>
  <c r="P904" i="1"/>
  <c r="O904" i="1"/>
  <c r="I904" i="1"/>
  <c r="H904" i="1"/>
  <c r="G904" i="1"/>
  <c r="F904" i="1"/>
  <c r="N907" i="1"/>
  <c r="L907" i="1" s="1"/>
  <c r="E907" i="1"/>
  <c r="D907" i="1"/>
  <c r="C907" i="1"/>
  <c r="N906" i="1"/>
  <c r="M906" i="1" s="1"/>
  <c r="E906" i="1"/>
  <c r="D906" i="1"/>
  <c r="C906" i="1"/>
  <c r="N905" i="1"/>
  <c r="L905" i="1" s="1"/>
  <c r="E905" i="1"/>
  <c r="D905" i="1"/>
  <c r="C905" i="1"/>
  <c r="S952" i="1"/>
  <c r="P952" i="1"/>
  <c r="I952" i="1"/>
  <c r="H952" i="1"/>
  <c r="G952" i="1"/>
  <c r="F952" i="1"/>
  <c r="N954" i="1"/>
  <c r="L954" i="1" s="1"/>
  <c r="E954" i="1"/>
  <c r="D954" i="1"/>
  <c r="C954" i="1"/>
  <c r="N953" i="1"/>
  <c r="L953" i="1" s="1"/>
  <c r="E953" i="1"/>
  <c r="D953" i="1"/>
  <c r="C953" i="1"/>
  <c r="S937" i="1"/>
  <c r="P937" i="1"/>
  <c r="O937" i="1"/>
  <c r="I937" i="1"/>
  <c r="H937" i="1"/>
  <c r="G937" i="1"/>
  <c r="F937" i="1"/>
  <c r="N944" i="1"/>
  <c r="L944" i="1" s="1"/>
  <c r="E944" i="1"/>
  <c r="D944" i="1"/>
  <c r="C944" i="1"/>
  <c r="N943" i="1"/>
  <c r="M943" i="1" s="1"/>
  <c r="E943" i="1"/>
  <c r="D943" i="1"/>
  <c r="C943" i="1"/>
  <c r="N942" i="1"/>
  <c r="L942" i="1" s="1"/>
  <c r="E942" i="1"/>
  <c r="D942" i="1"/>
  <c r="C942" i="1"/>
  <c r="N941" i="1"/>
  <c r="L941" i="1" s="1"/>
  <c r="E941" i="1"/>
  <c r="D941" i="1"/>
  <c r="C941" i="1"/>
  <c r="N940" i="1"/>
  <c r="M940" i="1" s="1"/>
  <c r="E940" i="1"/>
  <c r="D940" i="1"/>
  <c r="C940" i="1"/>
  <c r="N939" i="1"/>
  <c r="L939" i="1" s="1"/>
  <c r="E939" i="1"/>
  <c r="D939" i="1"/>
  <c r="C939" i="1"/>
  <c r="N938" i="1"/>
  <c r="L938" i="1" s="1"/>
  <c r="E938" i="1"/>
  <c r="D938" i="1"/>
  <c r="C938" i="1"/>
  <c r="S924" i="1"/>
  <c r="P924" i="1"/>
  <c r="O924" i="1"/>
  <c r="I924" i="1"/>
  <c r="H924" i="1"/>
  <c r="G924" i="1"/>
  <c r="F924" i="1"/>
  <c r="N931" i="1"/>
  <c r="L931" i="1" s="1"/>
  <c r="E931" i="1"/>
  <c r="D931" i="1"/>
  <c r="C931" i="1"/>
  <c r="N930" i="1"/>
  <c r="L930" i="1" s="1"/>
  <c r="E930" i="1"/>
  <c r="D930" i="1"/>
  <c r="C930" i="1"/>
  <c r="N929" i="1"/>
  <c r="M929" i="1" s="1"/>
  <c r="E929" i="1"/>
  <c r="D929" i="1"/>
  <c r="C929" i="1"/>
  <c r="N928" i="1"/>
  <c r="L928" i="1" s="1"/>
  <c r="E928" i="1"/>
  <c r="D928" i="1"/>
  <c r="C928" i="1"/>
  <c r="N927" i="1"/>
  <c r="Q927" i="1" s="1"/>
  <c r="R927" i="1" s="1"/>
  <c r="E927" i="1"/>
  <c r="D927" i="1"/>
  <c r="C927" i="1"/>
  <c r="N926" i="1"/>
  <c r="L926" i="1" s="1"/>
  <c r="E926" i="1"/>
  <c r="D926" i="1"/>
  <c r="C926" i="1"/>
  <c r="N925" i="1"/>
  <c r="L925" i="1" s="1"/>
  <c r="E925" i="1"/>
  <c r="D925" i="1"/>
  <c r="C925" i="1"/>
  <c r="S970" i="1"/>
  <c r="P970" i="1"/>
  <c r="O970" i="1"/>
  <c r="I970" i="1"/>
  <c r="H970" i="1"/>
  <c r="G970" i="1"/>
  <c r="F970" i="1"/>
  <c r="N976" i="1"/>
  <c r="L976" i="1" s="1"/>
  <c r="E976" i="1"/>
  <c r="D976" i="1"/>
  <c r="C976" i="1"/>
  <c r="N975" i="1"/>
  <c r="M975" i="1" s="1"/>
  <c r="E975" i="1"/>
  <c r="D975" i="1"/>
  <c r="C975" i="1"/>
  <c r="N974" i="1"/>
  <c r="L974" i="1" s="1"/>
  <c r="E974" i="1"/>
  <c r="D974" i="1"/>
  <c r="C974" i="1"/>
  <c r="N973" i="1"/>
  <c r="M973" i="1" s="1"/>
  <c r="E973" i="1"/>
  <c r="D973" i="1"/>
  <c r="C973" i="1"/>
  <c r="N972" i="1"/>
  <c r="L972" i="1" s="1"/>
  <c r="E972" i="1"/>
  <c r="D972" i="1"/>
  <c r="C972" i="1"/>
  <c r="N971" i="1"/>
  <c r="M971" i="1" s="1"/>
  <c r="E971" i="1"/>
  <c r="D971" i="1"/>
  <c r="C971" i="1"/>
  <c r="S966" i="1"/>
  <c r="P966" i="1"/>
  <c r="O966" i="1"/>
  <c r="I966" i="1"/>
  <c r="H966" i="1"/>
  <c r="G966" i="1"/>
  <c r="F966" i="1"/>
  <c r="N969" i="1"/>
  <c r="L969" i="1" s="1"/>
  <c r="E969" i="1"/>
  <c r="D969" i="1"/>
  <c r="C969" i="1"/>
  <c r="N968" i="1"/>
  <c r="L968" i="1" s="1"/>
  <c r="E968" i="1"/>
  <c r="D968" i="1"/>
  <c r="C968" i="1"/>
  <c r="N967" i="1"/>
  <c r="M967" i="1" s="1"/>
  <c r="E967" i="1"/>
  <c r="D967" i="1"/>
  <c r="C967" i="1"/>
  <c r="S890" i="1"/>
  <c r="P890" i="1"/>
  <c r="O890" i="1"/>
  <c r="I890" i="1"/>
  <c r="H890" i="1"/>
  <c r="G890" i="1"/>
  <c r="F890" i="1"/>
  <c r="N898" i="1"/>
  <c r="L898" i="1" s="1"/>
  <c r="E898" i="1"/>
  <c r="D898" i="1"/>
  <c r="C898" i="1"/>
  <c r="N897" i="1"/>
  <c r="M897" i="1" s="1"/>
  <c r="E897" i="1"/>
  <c r="D897" i="1"/>
  <c r="C897" i="1"/>
  <c r="N896" i="1"/>
  <c r="L896" i="1" s="1"/>
  <c r="E896" i="1"/>
  <c r="D896" i="1"/>
  <c r="C896" i="1"/>
  <c r="N895" i="1"/>
  <c r="M895" i="1" s="1"/>
  <c r="E895" i="1"/>
  <c r="D895" i="1"/>
  <c r="C895" i="1"/>
  <c r="N894" i="1"/>
  <c r="L894" i="1" s="1"/>
  <c r="E894" i="1"/>
  <c r="D894" i="1"/>
  <c r="C894" i="1"/>
  <c r="N893" i="1"/>
  <c r="L893" i="1" s="1"/>
  <c r="E893" i="1"/>
  <c r="D893" i="1"/>
  <c r="C893" i="1"/>
  <c r="N892" i="1"/>
  <c r="L892" i="1" s="1"/>
  <c r="E892" i="1"/>
  <c r="D892" i="1"/>
  <c r="C892" i="1"/>
  <c r="N891" i="1"/>
  <c r="Q891" i="1" s="1"/>
  <c r="R891" i="1" s="1"/>
  <c r="E891" i="1"/>
  <c r="D891" i="1"/>
  <c r="C891" i="1"/>
  <c r="S872" i="1"/>
  <c r="P872" i="1"/>
  <c r="O872" i="1"/>
  <c r="I872" i="1"/>
  <c r="H872" i="1"/>
  <c r="G872" i="1"/>
  <c r="F872" i="1"/>
  <c r="C873" i="1"/>
  <c r="D873" i="1"/>
  <c r="E873" i="1"/>
  <c r="C874" i="1"/>
  <c r="D874" i="1"/>
  <c r="E874" i="1"/>
  <c r="C875" i="1"/>
  <c r="D875" i="1"/>
  <c r="E875" i="1"/>
  <c r="C876" i="1"/>
  <c r="D876" i="1"/>
  <c r="E876" i="1"/>
  <c r="C877" i="1"/>
  <c r="D877" i="1"/>
  <c r="E877" i="1"/>
  <c r="N873" i="1"/>
  <c r="J873" i="1" s="1"/>
  <c r="N874" i="1"/>
  <c r="K874" i="1" s="1"/>
  <c r="N875" i="1"/>
  <c r="M875" i="1" s="1"/>
  <c r="N876" i="1"/>
  <c r="M876" i="1" s="1"/>
  <c r="N877" i="1"/>
  <c r="M877" i="1" s="1"/>
  <c r="S867" i="1"/>
  <c r="P867" i="1"/>
  <c r="O867" i="1"/>
  <c r="I867" i="1"/>
  <c r="H867" i="1"/>
  <c r="G867" i="1"/>
  <c r="F867" i="1"/>
  <c r="N871" i="1"/>
  <c r="L871" i="1" s="1"/>
  <c r="E871" i="1"/>
  <c r="D871" i="1"/>
  <c r="C871" i="1"/>
  <c r="N870" i="1"/>
  <c r="L870" i="1" s="1"/>
  <c r="E870" i="1"/>
  <c r="D870" i="1"/>
  <c r="C870" i="1"/>
  <c r="N869" i="1"/>
  <c r="M869" i="1" s="1"/>
  <c r="E869" i="1"/>
  <c r="D869" i="1"/>
  <c r="C869" i="1"/>
  <c r="N868" i="1"/>
  <c r="L868" i="1" s="1"/>
  <c r="E868" i="1"/>
  <c r="D868" i="1"/>
  <c r="C868" i="1"/>
  <c r="S814" i="1"/>
  <c r="P814" i="1"/>
  <c r="O814" i="1"/>
  <c r="I814" i="1"/>
  <c r="H814" i="1"/>
  <c r="G814" i="1"/>
  <c r="F814" i="1"/>
  <c r="N821" i="1"/>
  <c r="L821" i="1" s="1"/>
  <c r="E821" i="1"/>
  <c r="D821" i="1"/>
  <c r="C821" i="1"/>
  <c r="N820" i="1"/>
  <c r="M820" i="1" s="1"/>
  <c r="E820" i="1"/>
  <c r="D820" i="1"/>
  <c r="C820" i="1"/>
  <c r="N819" i="1"/>
  <c r="L819" i="1" s="1"/>
  <c r="E819" i="1"/>
  <c r="D819" i="1"/>
  <c r="C819" i="1"/>
  <c r="N818" i="1"/>
  <c r="M818" i="1" s="1"/>
  <c r="E818" i="1"/>
  <c r="D818" i="1"/>
  <c r="C818" i="1"/>
  <c r="N817" i="1"/>
  <c r="L817" i="1" s="1"/>
  <c r="E817" i="1"/>
  <c r="D817" i="1"/>
  <c r="C817" i="1"/>
  <c r="N816" i="1"/>
  <c r="M816" i="1" s="1"/>
  <c r="E816" i="1"/>
  <c r="D816" i="1"/>
  <c r="C816" i="1"/>
  <c r="N815" i="1"/>
  <c r="L815" i="1" s="1"/>
  <c r="E815" i="1"/>
  <c r="D815" i="1"/>
  <c r="C815" i="1"/>
  <c r="S845" i="1"/>
  <c r="P845" i="1"/>
  <c r="O845" i="1"/>
  <c r="I845" i="1"/>
  <c r="H845" i="1"/>
  <c r="G845" i="1"/>
  <c r="F845" i="1"/>
  <c r="N853" i="1"/>
  <c r="L853" i="1" s="1"/>
  <c r="E853" i="1"/>
  <c r="D853" i="1"/>
  <c r="C853" i="1"/>
  <c r="N852" i="1"/>
  <c r="M852" i="1" s="1"/>
  <c r="E852" i="1"/>
  <c r="D852" i="1"/>
  <c r="C852" i="1"/>
  <c r="N851" i="1"/>
  <c r="Q851" i="1" s="1"/>
  <c r="R851" i="1" s="1"/>
  <c r="E851" i="1"/>
  <c r="D851" i="1"/>
  <c r="C851" i="1"/>
  <c r="N850" i="1"/>
  <c r="M850" i="1" s="1"/>
  <c r="E850" i="1"/>
  <c r="D850" i="1"/>
  <c r="C850" i="1"/>
  <c r="N849" i="1"/>
  <c r="Q849" i="1" s="1"/>
  <c r="R849" i="1" s="1"/>
  <c r="E849" i="1"/>
  <c r="D849" i="1"/>
  <c r="C849" i="1"/>
  <c r="N848" i="1"/>
  <c r="M848" i="1" s="1"/>
  <c r="E848" i="1"/>
  <c r="D848" i="1"/>
  <c r="C848" i="1"/>
  <c r="N847" i="1"/>
  <c r="Q847" i="1" s="1"/>
  <c r="R847" i="1" s="1"/>
  <c r="E847" i="1"/>
  <c r="D847" i="1"/>
  <c r="C847" i="1"/>
  <c r="N846" i="1"/>
  <c r="M846" i="1" s="1"/>
  <c r="E846" i="1"/>
  <c r="D846" i="1"/>
  <c r="C846" i="1"/>
  <c r="O832" i="1"/>
  <c r="S822" i="1"/>
  <c r="P822" i="1"/>
  <c r="O822" i="1"/>
  <c r="I822" i="1"/>
  <c r="H822" i="1"/>
  <c r="G822" i="1"/>
  <c r="F822" i="1"/>
  <c r="N831" i="1"/>
  <c r="L831" i="1" s="1"/>
  <c r="E831" i="1"/>
  <c r="D831" i="1"/>
  <c r="C831" i="1"/>
  <c r="N830" i="1"/>
  <c r="M830" i="1" s="1"/>
  <c r="E830" i="1"/>
  <c r="D830" i="1"/>
  <c r="C830" i="1"/>
  <c r="N829" i="1"/>
  <c r="L829" i="1" s="1"/>
  <c r="E829" i="1"/>
  <c r="D829" i="1"/>
  <c r="C829" i="1"/>
  <c r="N828" i="1"/>
  <c r="L828" i="1" s="1"/>
  <c r="E828" i="1"/>
  <c r="D828" i="1"/>
  <c r="C828" i="1"/>
  <c r="N827" i="1"/>
  <c r="M827" i="1" s="1"/>
  <c r="E827" i="1"/>
  <c r="D827" i="1"/>
  <c r="C827" i="1"/>
  <c r="N826" i="1"/>
  <c r="L826" i="1" s="1"/>
  <c r="E826" i="1"/>
  <c r="D826" i="1"/>
  <c r="C826" i="1"/>
  <c r="N825" i="1"/>
  <c r="L825" i="1" s="1"/>
  <c r="E825" i="1"/>
  <c r="D825" i="1"/>
  <c r="C825" i="1"/>
  <c r="N824" i="1"/>
  <c r="L824" i="1" s="1"/>
  <c r="E824" i="1"/>
  <c r="D824" i="1"/>
  <c r="C824" i="1"/>
  <c r="N823" i="1"/>
  <c r="Q823" i="1" s="1"/>
  <c r="R823" i="1" s="1"/>
  <c r="E823" i="1"/>
  <c r="D823" i="1"/>
  <c r="C823" i="1"/>
  <c r="S854" i="1"/>
  <c r="P854" i="1"/>
  <c r="O854" i="1"/>
  <c r="I854" i="1"/>
  <c r="H854" i="1"/>
  <c r="G854" i="1"/>
  <c r="F854" i="1"/>
  <c r="N866" i="1"/>
  <c r="L866" i="1" s="1"/>
  <c r="E866" i="1"/>
  <c r="D866" i="1"/>
  <c r="C866" i="1"/>
  <c r="N865" i="1"/>
  <c r="M865" i="1" s="1"/>
  <c r="E865" i="1"/>
  <c r="D865" i="1"/>
  <c r="C865" i="1"/>
  <c r="N864" i="1"/>
  <c r="M864" i="1" s="1"/>
  <c r="E864" i="1"/>
  <c r="D864" i="1"/>
  <c r="C864" i="1"/>
  <c r="N863" i="1"/>
  <c r="L863" i="1" s="1"/>
  <c r="E863" i="1"/>
  <c r="D863" i="1"/>
  <c r="C863" i="1"/>
  <c r="N862" i="1"/>
  <c r="Q862" i="1" s="1"/>
  <c r="R862" i="1" s="1"/>
  <c r="E862" i="1"/>
  <c r="D862" i="1"/>
  <c r="C862" i="1"/>
  <c r="N861" i="1"/>
  <c r="L861" i="1" s="1"/>
  <c r="E861" i="1"/>
  <c r="D861" i="1"/>
  <c r="C861" i="1"/>
  <c r="N860" i="1"/>
  <c r="L860" i="1" s="1"/>
  <c r="E860" i="1"/>
  <c r="D860" i="1"/>
  <c r="C860" i="1"/>
  <c r="N859" i="1"/>
  <c r="L859" i="1" s="1"/>
  <c r="E859" i="1"/>
  <c r="D859" i="1"/>
  <c r="C859" i="1"/>
  <c r="N858" i="1"/>
  <c r="M858" i="1" s="1"/>
  <c r="E858" i="1"/>
  <c r="D858" i="1"/>
  <c r="C858" i="1"/>
  <c r="N857" i="1"/>
  <c r="L857" i="1" s="1"/>
  <c r="E857" i="1"/>
  <c r="D857" i="1"/>
  <c r="C857" i="1"/>
  <c r="N856" i="1"/>
  <c r="Q856" i="1" s="1"/>
  <c r="R856" i="1" s="1"/>
  <c r="E856" i="1"/>
  <c r="D856" i="1"/>
  <c r="C856" i="1"/>
  <c r="N855" i="1"/>
  <c r="L855" i="1" s="1"/>
  <c r="E855" i="1"/>
  <c r="D855" i="1"/>
  <c r="C855" i="1"/>
  <c r="C833" i="1"/>
  <c r="D833" i="1"/>
  <c r="E833" i="1"/>
  <c r="C834" i="1"/>
  <c r="D834" i="1"/>
  <c r="E834" i="1"/>
  <c r="C835" i="1"/>
  <c r="D835" i="1"/>
  <c r="E835" i="1"/>
  <c r="C836" i="1"/>
  <c r="D836" i="1"/>
  <c r="E836" i="1"/>
  <c r="C837" i="1"/>
  <c r="D837" i="1"/>
  <c r="E837" i="1"/>
  <c r="C838" i="1"/>
  <c r="D838" i="1"/>
  <c r="E838" i="1"/>
  <c r="C839" i="1"/>
  <c r="D839" i="1"/>
  <c r="E839" i="1"/>
  <c r="C840" i="1"/>
  <c r="D840" i="1"/>
  <c r="E840" i="1"/>
  <c r="C841" i="1"/>
  <c r="D841" i="1"/>
  <c r="E841" i="1"/>
  <c r="C842" i="1"/>
  <c r="D842" i="1"/>
  <c r="E842" i="1"/>
  <c r="C843" i="1"/>
  <c r="D843" i="1"/>
  <c r="E843" i="1"/>
  <c r="C844" i="1"/>
  <c r="D844" i="1"/>
  <c r="E844" i="1"/>
  <c r="N844" i="1"/>
  <c r="K844" i="1" s="1"/>
  <c r="N843" i="1"/>
  <c r="K843" i="1" s="1"/>
  <c r="N842" i="1"/>
  <c r="K842" i="1" s="1"/>
  <c r="N841" i="1"/>
  <c r="M841" i="1" s="1"/>
  <c r="N840" i="1"/>
  <c r="J840" i="1" s="1"/>
  <c r="N839" i="1"/>
  <c r="J839" i="1" s="1"/>
  <c r="N838" i="1"/>
  <c r="L838" i="1" s="1"/>
  <c r="N837" i="1"/>
  <c r="M837" i="1" s="1"/>
  <c r="N836" i="1"/>
  <c r="M836" i="1" s="1"/>
  <c r="N835" i="1"/>
  <c r="K835" i="1" s="1"/>
  <c r="N834" i="1"/>
  <c r="K834" i="1" s="1"/>
  <c r="N833" i="1"/>
  <c r="M833" i="1" s="1"/>
  <c r="Q844" i="1"/>
  <c r="R844" i="1" s="1"/>
  <c r="Q843" i="1"/>
  <c r="R843" i="1" s="1"/>
  <c r="Q842" i="1"/>
  <c r="R842" i="1" s="1"/>
  <c r="Q841" i="1"/>
  <c r="R841" i="1" s="1"/>
  <c r="Q840" i="1"/>
  <c r="R840" i="1" s="1"/>
  <c r="Q839" i="1"/>
  <c r="R839" i="1" s="1"/>
  <c r="Q838" i="1"/>
  <c r="R838" i="1" s="1"/>
  <c r="Q837" i="1"/>
  <c r="R837" i="1" s="1"/>
  <c r="Q836" i="1"/>
  <c r="R836" i="1" s="1"/>
  <c r="Q835" i="1"/>
  <c r="R835" i="1" s="1"/>
  <c r="Q834" i="1"/>
  <c r="R834" i="1" s="1"/>
  <c r="S832" i="1"/>
  <c r="P832" i="1"/>
  <c r="I832" i="1"/>
  <c r="H832" i="1"/>
  <c r="G832" i="1"/>
  <c r="F832" i="1"/>
  <c r="S878" i="1"/>
  <c r="P878" i="1"/>
  <c r="O878" i="1"/>
  <c r="I878" i="1"/>
  <c r="H878" i="1"/>
  <c r="G878" i="1"/>
  <c r="F878" i="1"/>
  <c r="N886" i="1"/>
  <c r="L886" i="1" s="1"/>
  <c r="E886" i="1"/>
  <c r="D886" i="1"/>
  <c r="C886" i="1"/>
  <c r="N885" i="1"/>
  <c r="M885" i="1" s="1"/>
  <c r="E885" i="1"/>
  <c r="D885" i="1"/>
  <c r="C885" i="1"/>
  <c r="N884" i="1"/>
  <c r="L884" i="1" s="1"/>
  <c r="E884" i="1"/>
  <c r="D884" i="1"/>
  <c r="C884" i="1"/>
  <c r="N883" i="1"/>
  <c r="M883" i="1" s="1"/>
  <c r="E883" i="1"/>
  <c r="D883" i="1"/>
  <c r="C883" i="1"/>
  <c r="N882" i="1"/>
  <c r="L882" i="1" s="1"/>
  <c r="E882" i="1"/>
  <c r="D882" i="1"/>
  <c r="C882" i="1"/>
  <c r="N881" i="1"/>
  <c r="M881" i="1" s="1"/>
  <c r="E881" i="1"/>
  <c r="D881" i="1"/>
  <c r="C881" i="1"/>
  <c r="N880" i="1"/>
  <c r="L880" i="1" s="1"/>
  <c r="E880" i="1"/>
  <c r="D880" i="1"/>
  <c r="C880" i="1"/>
  <c r="N879" i="1"/>
  <c r="M879" i="1" s="1"/>
  <c r="E879" i="1"/>
  <c r="D879" i="1"/>
  <c r="C879" i="1"/>
  <c r="S805" i="1"/>
  <c r="P805" i="1"/>
  <c r="O805" i="1"/>
  <c r="I805" i="1"/>
  <c r="H805" i="1"/>
  <c r="G805" i="1"/>
  <c r="F805" i="1"/>
  <c r="N813" i="1"/>
  <c r="L813" i="1" s="1"/>
  <c r="E813" i="1"/>
  <c r="D813" i="1"/>
  <c r="C813" i="1"/>
  <c r="N812" i="1"/>
  <c r="M812" i="1" s="1"/>
  <c r="E812" i="1"/>
  <c r="D812" i="1"/>
  <c r="C812" i="1"/>
  <c r="N811" i="1"/>
  <c r="L811" i="1" s="1"/>
  <c r="E811" i="1"/>
  <c r="D811" i="1"/>
  <c r="C811" i="1"/>
  <c r="N810" i="1"/>
  <c r="M810" i="1" s="1"/>
  <c r="E810" i="1"/>
  <c r="D810" i="1"/>
  <c r="C810" i="1"/>
  <c r="N809" i="1"/>
  <c r="L809" i="1" s="1"/>
  <c r="E809" i="1"/>
  <c r="D809" i="1"/>
  <c r="C809" i="1"/>
  <c r="N808" i="1"/>
  <c r="M808" i="1" s="1"/>
  <c r="E808" i="1"/>
  <c r="D808" i="1"/>
  <c r="C808" i="1"/>
  <c r="N807" i="1"/>
  <c r="L807" i="1" s="1"/>
  <c r="E807" i="1"/>
  <c r="D807" i="1"/>
  <c r="C807" i="1"/>
  <c r="N806" i="1"/>
  <c r="M806" i="1" s="1"/>
  <c r="E806" i="1"/>
  <c r="D806" i="1"/>
  <c r="C806" i="1"/>
  <c r="S767" i="1"/>
  <c r="P767" i="1"/>
  <c r="O767" i="1"/>
  <c r="I767" i="1"/>
  <c r="H767" i="1"/>
  <c r="G767" i="1"/>
  <c r="F767" i="1"/>
  <c r="N770" i="1"/>
  <c r="L770" i="1" s="1"/>
  <c r="E770" i="1"/>
  <c r="D770" i="1"/>
  <c r="C770" i="1"/>
  <c r="N769" i="1"/>
  <c r="L769" i="1" s="1"/>
  <c r="E769" i="1"/>
  <c r="D769" i="1"/>
  <c r="C769" i="1"/>
  <c r="N768" i="1"/>
  <c r="L768" i="1" s="1"/>
  <c r="E768" i="1"/>
  <c r="D768" i="1"/>
  <c r="C768" i="1"/>
  <c r="S771" i="1"/>
  <c r="P771" i="1"/>
  <c r="O771" i="1"/>
  <c r="I771" i="1"/>
  <c r="H771" i="1"/>
  <c r="G771" i="1"/>
  <c r="F771" i="1"/>
  <c r="S755" i="1"/>
  <c r="P755" i="1"/>
  <c r="O755" i="1"/>
  <c r="I755" i="1"/>
  <c r="H755" i="1"/>
  <c r="G755" i="1"/>
  <c r="F755" i="1"/>
  <c r="N778" i="1"/>
  <c r="L778" i="1" s="1"/>
  <c r="E778" i="1"/>
  <c r="D778" i="1"/>
  <c r="C778" i="1"/>
  <c r="N777" i="1"/>
  <c r="M777" i="1" s="1"/>
  <c r="E777" i="1"/>
  <c r="D777" i="1"/>
  <c r="C777" i="1"/>
  <c r="N776" i="1"/>
  <c r="L776" i="1" s="1"/>
  <c r="E776" i="1"/>
  <c r="D776" i="1"/>
  <c r="C776" i="1"/>
  <c r="N775" i="1"/>
  <c r="L775" i="1" s="1"/>
  <c r="E775" i="1"/>
  <c r="D775" i="1"/>
  <c r="C775" i="1"/>
  <c r="N774" i="1"/>
  <c r="M774" i="1" s="1"/>
  <c r="E774" i="1"/>
  <c r="D774" i="1"/>
  <c r="C774" i="1"/>
  <c r="N773" i="1"/>
  <c r="L773" i="1" s="1"/>
  <c r="E773" i="1"/>
  <c r="D773" i="1"/>
  <c r="C773" i="1"/>
  <c r="N772" i="1"/>
  <c r="M772" i="1" s="1"/>
  <c r="E772" i="1"/>
  <c r="D772" i="1"/>
  <c r="C772" i="1"/>
  <c r="S779" i="1"/>
  <c r="P779" i="1"/>
  <c r="O779" i="1"/>
  <c r="I779" i="1"/>
  <c r="H779" i="1"/>
  <c r="G779" i="1"/>
  <c r="F779" i="1"/>
  <c r="N785" i="1"/>
  <c r="Q785" i="1" s="1"/>
  <c r="R785" i="1" s="1"/>
  <c r="E785" i="1"/>
  <c r="D785" i="1"/>
  <c r="C785" i="1"/>
  <c r="N784" i="1"/>
  <c r="M784" i="1" s="1"/>
  <c r="E784" i="1"/>
  <c r="D784" i="1"/>
  <c r="C784" i="1"/>
  <c r="N783" i="1"/>
  <c r="Q783" i="1" s="1"/>
  <c r="R783" i="1" s="1"/>
  <c r="E783" i="1"/>
  <c r="D783" i="1"/>
  <c r="C783" i="1"/>
  <c r="N782" i="1"/>
  <c r="M782" i="1" s="1"/>
  <c r="E782" i="1"/>
  <c r="D782" i="1"/>
  <c r="C782" i="1"/>
  <c r="N781" i="1"/>
  <c r="Q781" i="1" s="1"/>
  <c r="R781" i="1" s="1"/>
  <c r="E781" i="1"/>
  <c r="D781" i="1"/>
  <c r="C781" i="1"/>
  <c r="N780" i="1"/>
  <c r="M780" i="1" s="1"/>
  <c r="E780" i="1"/>
  <c r="D780" i="1"/>
  <c r="C780" i="1"/>
  <c r="S786" i="1"/>
  <c r="P786" i="1"/>
  <c r="O786" i="1"/>
  <c r="I786" i="1"/>
  <c r="H786" i="1"/>
  <c r="G786" i="1"/>
  <c r="F786" i="1"/>
  <c r="N794" i="1"/>
  <c r="L794" i="1" s="1"/>
  <c r="E794" i="1"/>
  <c r="D794" i="1"/>
  <c r="C794" i="1"/>
  <c r="N793" i="1"/>
  <c r="L793" i="1" s="1"/>
  <c r="E793" i="1"/>
  <c r="D793" i="1"/>
  <c r="C793" i="1"/>
  <c r="N792" i="1"/>
  <c r="M792" i="1" s="1"/>
  <c r="E792" i="1"/>
  <c r="D792" i="1"/>
  <c r="C792" i="1"/>
  <c r="N791" i="1"/>
  <c r="L791" i="1" s="1"/>
  <c r="E791" i="1"/>
  <c r="D791" i="1"/>
  <c r="C791" i="1"/>
  <c r="N790" i="1"/>
  <c r="L790" i="1" s="1"/>
  <c r="E790" i="1"/>
  <c r="D790" i="1"/>
  <c r="C790" i="1"/>
  <c r="N789" i="1"/>
  <c r="L789" i="1" s="1"/>
  <c r="E789" i="1"/>
  <c r="D789" i="1"/>
  <c r="C789" i="1"/>
  <c r="N788" i="1"/>
  <c r="L788" i="1" s="1"/>
  <c r="E788" i="1"/>
  <c r="D788" i="1"/>
  <c r="C788" i="1"/>
  <c r="N787" i="1"/>
  <c r="L787" i="1" s="1"/>
  <c r="E787" i="1"/>
  <c r="D787" i="1"/>
  <c r="C787" i="1"/>
  <c r="S795" i="1"/>
  <c r="P795" i="1"/>
  <c r="O795" i="1"/>
  <c r="I795" i="1"/>
  <c r="H795" i="1"/>
  <c r="G795" i="1"/>
  <c r="F795" i="1"/>
  <c r="N800" i="1"/>
  <c r="L800" i="1" s="1"/>
  <c r="E800" i="1"/>
  <c r="D800" i="1"/>
  <c r="C800" i="1"/>
  <c r="N799" i="1"/>
  <c r="M799" i="1" s="1"/>
  <c r="E799" i="1"/>
  <c r="D799" i="1"/>
  <c r="C799" i="1"/>
  <c r="N798" i="1"/>
  <c r="L798" i="1" s="1"/>
  <c r="E798" i="1"/>
  <c r="D798" i="1"/>
  <c r="C798" i="1"/>
  <c r="N797" i="1"/>
  <c r="L797" i="1" s="1"/>
  <c r="E797" i="1"/>
  <c r="D797" i="1"/>
  <c r="C797" i="1"/>
  <c r="N796" i="1"/>
  <c r="M796" i="1" s="1"/>
  <c r="E796" i="1"/>
  <c r="D796" i="1"/>
  <c r="C796" i="1"/>
  <c r="S763" i="1"/>
  <c r="P763" i="1"/>
  <c r="O763" i="1"/>
  <c r="I763" i="1"/>
  <c r="H763" i="1"/>
  <c r="G763" i="1"/>
  <c r="F763" i="1"/>
  <c r="N766" i="1"/>
  <c r="L766" i="1" s="1"/>
  <c r="E766" i="1"/>
  <c r="D766" i="1"/>
  <c r="C766" i="1"/>
  <c r="N765" i="1"/>
  <c r="M765" i="1" s="1"/>
  <c r="E765" i="1"/>
  <c r="D765" i="1"/>
  <c r="C765" i="1"/>
  <c r="N764" i="1"/>
  <c r="L764" i="1" s="1"/>
  <c r="E764" i="1"/>
  <c r="D764" i="1"/>
  <c r="C764" i="1"/>
  <c r="N762" i="1"/>
  <c r="L762" i="1" s="1"/>
  <c r="E762" i="1"/>
  <c r="D762" i="1"/>
  <c r="C762" i="1"/>
  <c r="N761" i="1"/>
  <c r="M761" i="1" s="1"/>
  <c r="E761" i="1"/>
  <c r="D761" i="1"/>
  <c r="C761" i="1"/>
  <c r="N760" i="1"/>
  <c r="L760" i="1" s="1"/>
  <c r="E760" i="1"/>
  <c r="D760" i="1"/>
  <c r="C760" i="1"/>
  <c r="N759" i="1"/>
  <c r="M759" i="1" s="1"/>
  <c r="E759" i="1"/>
  <c r="D759" i="1"/>
  <c r="C759" i="1"/>
  <c r="N758" i="1"/>
  <c r="M758" i="1" s="1"/>
  <c r="E758" i="1"/>
  <c r="D758" i="1"/>
  <c r="C758" i="1"/>
  <c r="N757" i="1"/>
  <c r="M757" i="1" s="1"/>
  <c r="E757" i="1"/>
  <c r="D757" i="1"/>
  <c r="C757" i="1"/>
  <c r="N756" i="1"/>
  <c r="M756" i="1" s="1"/>
  <c r="E756" i="1"/>
  <c r="D756" i="1"/>
  <c r="C756" i="1"/>
  <c r="S737" i="1"/>
  <c r="P737" i="1"/>
  <c r="O737" i="1"/>
  <c r="I737" i="1"/>
  <c r="H737" i="1"/>
  <c r="G737" i="1"/>
  <c r="F737" i="1"/>
  <c r="N742" i="1"/>
  <c r="L742" i="1" s="1"/>
  <c r="E742" i="1"/>
  <c r="D742" i="1"/>
  <c r="C742" i="1"/>
  <c r="N741" i="1"/>
  <c r="M741" i="1" s="1"/>
  <c r="E741" i="1"/>
  <c r="D741" i="1"/>
  <c r="C741" i="1"/>
  <c r="N740" i="1"/>
  <c r="L740" i="1" s="1"/>
  <c r="E740" i="1"/>
  <c r="D740" i="1"/>
  <c r="C740" i="1"/>
  <c r="N739" i="1"/>
  <c r="M739" i="1" s="1"/>
  <c r="E739" i="1"/>
  <c r="D739" i="1"/>
  <c r="C739" i="1"/>
  <c r="N738" i="1"/>
  <c r="L738" i="1" s="1"/>
  <c r="E738" i="1"/>
  <c r="D738" i="1"/>
  <c r="C738" i="1"/>
  <c r="S731" i="1"/>
  <c r="P731" i="1"/>
  <c r="O731" i="1"/>
  <c r="I731" i="1"/>
  <c r="H731" i="1"/>
  <c r="G731" i="1"/>
  <c r="F731" i="1"/>
  <c r="N736" i="1"/>
  <c r="L736" i="1" s="1"/>
  <c r="E736" i="1"/>
  <c r="D736" i="1"/>
  <c r="C736" i="1"/>
  <c r="N735" i="1"/>
  <c r="L735" i="1" s="1"/>
  <c r="E735" i="1"/>
  <c r="D735" i="1"/>
  <c r="C735" i="1"/>
  <c r="N734" i="1"/>
  <c r="Q734" i="1" s="1"/>
  <c r="R734" i="1" s="1"/>
  <c r="E734" i="1"/>
  <c r="D734" i="1"/>
  <c r="C734" i="1"/>
  <c r="N733" i="1"/>
  <c r="L733" i="1" s="1"/>
  <c r="E733" i="1"/>
  <c r="D733" i="1"/>
  <c r="C733" i="1"/>
  <c r="N732" i="1"/>
  <c r="Q732" i="1" s="1"/>
  <c r="R732" i="1" s="1"/>
  <c r="E732" i="1"/>
  <c r="D732" i="1"/>
  <c r="C732" i="1"/>
  <c r="S723" i="1"/>
  <c r="P723" i="1"/>
  <c r="O723" i="1"/>
  <c r="I723" i="1"/>
  <c r="H723" i="1"/>
  <c r="G723" i="1"/>
  <c r="F723" i="1"/>
  <c r="N730" i="1"/>
  <c r="L730" i="1" s="1"/>
  <c r="E730" i="1"/>
  <c r="D730" i="1"/>
  <c r="C730" i="1"/>
  <c r="N729" i="1"/>
  <c r="M729" i="1" s="1"/>
  <c r="E729" i="1"/>
  <c r="D729" i="1"/>
  <c r="C729" i="1"/>
  <c r="N728" i="1"/>
  <c r="Q728" i="1" s="1"/>
  <c r="R728" i="1" s="1"/>
  <c r="E728" i="1"/>
  <c r="D728" i="1"/>
  <c r="C728" i="1"/>
  <c r="N727" i="1"/>
  <c r="L727" i="1" s="1"/>
  <c r="E727" i="1"/>
  <c r="D727" i="1"/>
  <c r="C727" i="1"/>
  <c r="N726" i="1"/>
  <c r="L726" i="1" s="1"/>
  <c r="E726" i="1"/>
  <c r="D726" i="1"/>
  <c r="C726" i="1"/>
  <c r="N725" i="1"/>
  <c r="L725" i="1" s="1"/>
  <c r="E725" i="1"/>
  <c r="D725" i="1"/>
  <c r="C725" i="1"/>
  <c r="N724" i="1"/>
  <c r="M724" i="1" s="1"/>
  <c r="E724" i="1"/>
  <c r="D724" i="1"/>
  <c r="C724" i="1"/>
  <c r="S743" i="1"/>
  <c r="P743" i="1"/>
  <c r="O743" i="1"/>
  <c r="I743" i="1"/>
  <c r="H743" i="1"/>
  <c r="G743" i="1"/>
  <c r="F743" i="1"/>
  <c r="N751" i="1"/>
  <c r="L751" i="1" s="1"/>
  <c r="E751" i="1"/>
  <c r="D751" i="1"/>
  <c r="C751" i="1"/>
  <c r="N750" i="1"/>
  <c r="M750" i="1" s="1"/>
  <c r="E750" i="1"/>
  <c r="D750" i="1"/>
  <c r="C750" i="1"/>
  <c r="N749" i="1"/>
  <c r="L749" i="1" s="1"/>
  <c r="E749" i="1"/>
  <c r="D749" i="1"/>
  <c r="C749" i="1"/>
  <c r="N748" i="1"/>
  <c r="M748" i="1" s="1"/>
  <c r="E748" i="1"/>
  <c r="D748" i="1"/>
  <c r="C748" i="1"/>
  <c r="N747" i="1"/>
  <c r="L747" i="1" s="1"/>
  <c r="E747" i="1"/>
  <c r="D747" i="1"/>
  <c r="C747" i="1"/>
  <c r="N746" i="1"/>
  <c r="M746" i="1" s="1"/>
  <c r="E746" i="1"/>
  <c r="D746" i="1"/>
  <c r="C746" i="1"/>
  <c r="N745" i="1"/>
  <c r="L745" i="1" s="1"/>
  <c r="E745" i="1"/>
  <c r="D745" i="1"/>
  <c r="C745" i="1"/>
  <c r="N744" i="1"/>
  <c r="M744" i="1" s="1"/>
  <c r="E744" i="1"/>
  <c r="D744" i="1"/>
  <c r="C744" i="1"/>
  <c r="S717" i="1"/>
  <c r="P717" i="1"/>
  <c r="O717" i="1"/>
  <c r="I717" i="1"/>
  <c r="H717" i="1"/>
  <c r="G717" i="1"/>
  <c r="F717" i="1"/>
  <c r="N722" i="1"/>
  <c r="L722" i="1" s="1"/>
  <c r="E722" i="1"/>
  <c r="D722" i="1"/>
  <c r="C722" i="1"/>
  <c r="N721" i="1"/>
  <c r="M721" i="1" s="1"/>
  <c r="E721" i="1"/>
  <c r="D721" i="1"/>
  <c r="C721" i="1"/>
  <c r="N720" i="1"/>
  <c r="Q720" i="1" s="1"/>
  <c r="R720" i="1" s="1"/>
  <c r="E720" i="1"/>
  <c r="D720" i="1"/>
  <c r="C720" i="1"/>
  <c r="N719" i="1"/>
  <c r="L719" i="1" s="1"/>
  <c r="E719" i="1"/>
  <c r="D719" i="1"/>
  <c r="C719" i="1"/>
  <c r="N718" i="1"/>
  <c r="Q718" i="1" s="1"/>
  <c r="R718" i="1" s="1"/>
  <c r="E718" i="1"/>
  <c r="D718" i="1"/>
  <c r="C718" i="1"/>
  <c r="S713" i="1"/>
  <c r="P713" i="1"/>
  <c r="O713" i="1"/>
  <c r="I713" i="1"/>
  <c r="H713" i="1"/>
  <c r="G713" i="1"/>
  <c r="F713" i="1"/>
  <c r="N716" i="1"/>
  <c r="L716" i="1" s="1"/>
  <c r="E716" i="1"/>
  <c r="D716" i="1"/>
  <c r="C716" i="1"/>
  <c r="N715" i="1"/>
  <c r="L715" i="1" s="1"/>
  <c r="E715" i="1"/>
  <c r="D715" i="1"/>
  <c r="C715" i="1"/>
  <c r="N714" i="1"/>
  <c r="M714" i="1" s="1"/>
  <c r="E714" i="1"/>
  <c r="D714" i="1"/>
  <c r="C714" i="1"/>
  <c r="S705" i="1"/>
  <c r="P705" i="1"/>
  <c r="O705" i="1"/>
  <c r="I705" i="1"/>
  <c r="H705" i="1"/>
  <c r="G705" i="1"/>
  <c r="F705" i="1"/>
  <c r="N712" i="1"/>
  <c r="L712" i="1" s="1"/>
  <c r="E712" i="1"/>
  <c r="D712" i="1"/>
  <c r="C712" i="1"/>
  <c r="N711" i="1"/>
  <c r="M711" i="1" s="1"/>
  <c r="E711" i="1"/>
  <c r="D711" i="1"/>
  <c r="C711" i="1"/>
  <c r="N710" i="1"/>
  <c r="L710" i="1" s="1"/>
  <c r="E710" i="1"/>
  <c r="D710" i="1"/>
  <c r="C710" i="1"/>
  <c r="N709" i="1"/>
  <c r="M709" i="1" s="1"/>
  <c r="E709" i="1"/>
  <c r="D709" i="1"/>
  <c r="C709" i="1"/>
  <c r="N708" i="1"/>
  <c r="L708" i="1" s="1"/>
  <c r="E708" i="1"/>
  <c r="D708" i="1"/>
  <c r="C708" i="1"/>
  <c r="N707" i="1"/>
  <c r="M707" i="1" s="1"/>
  <c r="E707" i="1"/>
  <c r="D707" i="1"/>
  <c r="C707" i="1"/>
  <c r="N706" i="1"/>
  <c r="L706" i="1" s="1"/>
  <c r="E706" i="1"/>
  <c r="D706" i="1"/>
  <c r="C706" i="1"/>
  <c r="S695" i="1"/>
  <c r="P695" i="1"/>
  <c r="O695" i="1"/>
  <c r="I695" i="1"/>
  <c r="H695" i="1"/>
  <c r="G695" i="1"/>
  <c r="F695" i="1"/>
  <c r="N704" i="1"/>
  <c r="L704" i="1" s="1"/>
  <c r="E704" i="1"/>
  <c r="D704" i="1"/>
  <c r="C704" i="1"/>
  <c r="N703" i="1"/>
  <c r="M703" i="1" s="1"/>
  <c r="E703" i="1"/>
  <c r="D703" i="1"/>
  <c r="C703" i="1"/>
  <c r="N702" i="1"/>
  <c r="M702" i="1" s="1"/>
  <c r="E702" i="1"/>
  <c r="D702" i="1"/>
  <c r="C702" i="1"/>
  <c r="N701" i="1"/>
  <c r="M701" i="1" s="1"/>
  <c r="E701" i="1"/>
  <c r="D701" i="1"/>
  <c r="C701" i="1"/>
  <c r="N700" i="1"/>
  <c r="M700" i="1" s="1"/>
  <c r="E700" i="1"/>
  <c r="D700" i="1"/>
  <c r="C700" i="1"/>
  <c r="N699" i="1"/>
  <c r="M699" i="1" s="1"/>
  <c r="E699" i="1"/>
  <c r="D699" i="1"/>
  <c r="C699" i="1"/>
  <c r="N698" i="1"/>
  <c r="Q698" i="1" s="1"/>
  <c r="R698" i="1" s="1"/>
  <c r="E698" i="1"/>
  <c r="D698" i="1"/>
  <c r="C698" i="1"/>
  <c r="N697" i="1"/>
  <c r="L697" i="1" s="1"/>
  <c r="E697" i="1"/>
  <c r="D697" i="1"/>
  <c r="C697" i="1"/>
  <c r="N696" i="1"/>
  <c r="Q696" i="1" s="1"/>
  <c r="R696" i="1" s="1"/>
  <c r="E696" i="1"/>
  <c r="D696" i="1"/>
  <c r="C696" i="1"/>
  <c r="S675" i="1"/>
  <c r="P675" i="1"/>
  <c r="O675" i="1"/>
  <c r="I675" i="1"/>
  <c r="G675" i="1"/>
  <c r="F675" i="1"/>
  <c r="H675" i="1"/>
  <c r="N684" i="1"/>
  <c r="Q684" i="1" s="1"/>
  <c r="R684" i="1" s="1"/>
  <c r="E684" i="1"/>
  <c r="D684" i="1"/>
  <c r="C684" i="1"/>
  <c r="N683" i="1"/>
  <c r="L683" i="1" s="1"/>
  <c r="E683" i="1"/>
  <c r="D683" i="1"/>
  <c r="C683" i="1"/>
  <c r="N682" i="1"/>
  <c r="L682" i="1" s="1"/>
  <c r="E682" i="1"/>
  <c r="D682" i="1"/>
  <c r="C682" i="1"/>
  <c r="N681" i="1"/>
  <c r="L681" i="1" s="1"/>
  <c r="E681" i="1"/>
  <c r="D681" i="1"/>
  <c r="C681" i="1"/>
  <c r="N680" i="1"/>
  <c r="M680" i="1" s="1"/>
  <c r="E680" i="1"/>
  <c r="D680" i="1"/>
  <c r="C680" i="1"/>
  <c r="N679" i="1"/>
  <c r="L679" i="1" s="1"/>
  <c r="E679" i="1"/>
  <c r="D679" i="1"/>
  <c r="C679" i="1"/>
  <c r="N678" i="1"/>
  <c r="M678" i="1" s="1"/>
  <c r="E678" i="1"/>
  <c r="D678" i="1"/>
  <c r="C678" i="1"/>
  <c r="N677" i="1"/>
  <c r="L677" i="1" s="1"/>
  <c r="E677" i="1"/>
  <c r="D677" i="1"/>
  <c r="C677" i="1"/>
  <c r="N676" i="1"/>
  <c r="M676" i="1" s="1"/>
  <c r="E676" i="1"/>
  <c r="D676" i="1"/>
  <c r="C676" i="1"/>
  <c r="S670" i="1"/>
  <c r="P670" i="1"/>
  <c r="O670" i="1"/>
  <c r="I670" i="1"/>
  <c r="H670" i="1"/>
  <c r="G670" i="1"/>
  <c r="F670" i="1"/>
  <c r="N674" i="1"/>
  <c r="L674" i="1" s="1"/>
  <c r="E674" i="1"/>
  <c r="D674" i="1"/>
  <c r="C674" i="1"/>
  <c r="N673" i="1"/>
  <c r="M673" i="1" s="1"/>
  <c r="E673" i="1"/>
  <c r="D673" i="1"/>
  <c r="C673" i="1"/>
  <c r="N672" i="1"/>
  <c r="L672" i="1" s="1"/>
  <c r="E672" i="1"/>
  <c r="D672" i="1"/>
  <c r="C672" i="1"/>
  <c r="N671" i="1"/>
  <c r="M671" i="1" s="1"/>
  <c r="E671" i="1"/>
  <c r="D671" i="1"/>
  <c r="C671" i="1"/>
  <c r="S663" i="1"/>
  <c r="P663" i="1"/>
  <c r="O663" i="1"/>
  <c r="I663" i="1"/>
  <c r="H663" i="1"/>
  <c r="G663" i="1"/>
  <c r="F663" i="1"/>
  <c r="N669" i="1"/>
  <c r="L669" i="1" s="1"/>
  <c r="E669" i="1"/>
  <c r="D669" i="1"/>
  <c r="C669" i="1"/>
  <c r="N668" i="1"/>
  <c r="L668" i="1" s="1"/>
  <c r="E668" i="1"/>
  <c r="D668" i="1"/>
  <c r="C668" i="1"/>
  <c r="N667" i="1"/>
  <c r="M667" i="1" s="1"/>
  <c r="E667" i="1"/>
  <c r="D667" i="1"/>
  <c r="C667" i="1"/>
  <c r="N666" i="1"/>
  <c r="L666" i="1" s="1"/>
  <c r="E666" i="1"/>
  <c r="D666" i="1"/>
  <c r="C666" i="1"/>
  <c r="N665" i="1"/>
  <c r="M665" i="1" s="1"/>
  <c r="E665" i="1"/>
  <c r="D665" i="1"/>
  <c r="C665" i="1"/>
  <c r="N664" i="1"/>
  <c r="L664" i="1" s="1"/>
  <c r="E664" i="1"/>
  <c r="D664" i="1"/>
  <c r="C664" i="1"/>
  <c r="S657" i="1"/>
  <c r="P657" i="1"/>
  <c r="O657" i="1"/>
  <c r="I657" i="1"/>
  <c r="H657" i="1"/>
  <c r="G657" i="1"/>
  <c r="F657" i="1"/>
  <c r="N662" i="1"/>
  <c r="L662" i="1" s="1"/>
  <c r="E662" i="1"/>
  <c r="D662" i="1"/>
  <c r="C662" i="1"/>
  <c r="N661" i="1"/>
  <c r="M661" i="1" s="1"/>
  <c r="E661" i="1"/>
  <c r="D661" i="1"/>
  <c r="C661" i="1"/>
  <c r="N660" i="1"/>
  <c r="L660" i="1" s="1"/>
  <c r="E660" i="1"/>
  <c r="D660" i="1"/>
  <c r="C660" i="1"/>
  <c r="N659" i="1"/>
  <c r="Q659" i="1" s="1"/>
  <c r="R659" i="1" s="1"/>
  <c r="E659" i="1"/>
  <c r="D659" i="1"/>
  <c r="C659" i="1"/>
  <c r="N658" i="1"/>
  <c r="L658" i="1" s="1"/>
  <c r="E658" i="1"/>
  <c r="D658" i="1"/>
  <c r="C658" i="1"/>
  <c r="S685" i="1"/>
  <c r="P685" i="1"/>
  <c r="O685" i="1"/>
  <c r="I685" i="1"/>
  <c r="H685" i="1"/>
  <c r="G685" i="1"/>
  <c r="F685" i="1"/>
  <c r="N691" i="1"/>
  <c r="M691" i="1" s="1"/>
  <c r="E691" i="1"/>
  <c r="D691" i="1"/>
  <c r="C691" i="1"/>
  <c r="N690" i="1"/>
  <c r="M690" i="1" s="1"/>
  <c r="E690" i="1"/>
  <c r="D690" i="1"/>
  <c r="C690" i="1"/>
  <c r="N689" i="1"/>
  <c r="M689" i="1" s="1"/>
  <c r="E689" i="1"/>
  <c r="D689" i="1"/>
  <c r="C689" i="1"/>
  <c r="N688" i="1"/>
  <c r="L688" i="1" s="1"/>
  <c r="E688" i="1"/>
  <c r="D688" i="1"/>
  <c r="C688" i="1"/>
  <c r="N687" i="1"/>
  <c r="M687" i="1" s="1"/>
  <c r="E687" i="1"/>
  <c r="D687" i="1"/>
  <c r="C687" i="1"/>
  <c r="N686" i="1"/>
  <c r="L686" i="1" s="1"/>
  <c r="E686" i="1"/>
  <c r="D686" i="1"/>
  <c r="C686" i="1"/>
  <c r="S648" i="1"/>
  <c r="P648" i="1"/>
  <c r="O648" i="1"/>
  <c r="I648" i="1"/>
  <c r="H648" i="1"/>
  <c r="G648" i="1"/>
  <c r="F648" i="1"/>
  <c r="N656" i="1"/>
  <c r="L656" i="1" s="1"/>
  <c r="E656" i="1"/>
  <c r="D656" i="1"/>
  <c r="C656" i="1"/>
  <c r="N655" i="1"/>
  <c r="M655" i="1" s="1"/>
  <c r="E655" i="1"/>
  <c r="D655" i="1"/>
  <c r="C655" i="1"/>
  <c r="N654" i="1"/>
  <c r="L654" i="1" s="1"/>
  <c r="E654" i="1"/>
  <c r="D654" i="1"/>
  <c r="C654" i="1"/>
  <c r="N653" i="1"/>
  <c r="M653" i="1" s="1"/>
  <c r="E653" i="1"/>
  <c r="D653" i="1"/>
  <c r="C653" i="1"/>
  <c r="N652" i="1"/>
  <c r="L652" i="1" s="1"/>
  <c r="E652" i="1"/>
  <c r="D652" i="1"/>
  <c r="C652" i="1"/>
  <c r="N651" i="1"/>
  <c r="M651" i="1" s="1"/>
  <c r="E651" i="1"/>
  <c r="D651" i="1"/>
  <c r="C651" i="1"/>
  <c r="N650" i="1"/>
  <c r="L650" i="1" s="1"/>
  <c r="E650" i="1"/>
  <c r="D650" i="1"/>
  <c r="C650" i="1"/>
  <c r="N649" i="1"/>
  <c r="M649" i="1" s="1"/>
  <c r="E649" i="1"/>
  <c r="D649" i="1"/>
  <c r="C649" i="1"/>
  <c r="S641" i="1"/>
  <c r="P641" i="1"/>
  <c r="O641" i="1"/>
  <c r="I641" i="1"/>
  <c r="H641" i="1"/>
  <c r="G641" i="1"/>
  <c r="F641" i="1"/>
  <c r="N647" i="1"/>
  <c r="L647" i="1" s="1"/>
  <c r="E647" i="1"/>
  <c r="D647" i="1"/>
  <c r="C647" i="1"/>
  <c r="N646" i="1"/>
  <c r="M646" i="1" s="1"/>
  <c r="E646" i="1"/>
  <c r="D646" i="1"/>
  <c r="C646" i="1"/>
  <c r="N645" i="1"/>
  <c r="L645" i="1" s="1"/>
  <c r="E645" i="1"/>
  <c r="D645" i="1"/>
  <c r="C645" i="1"/>
  <c r="N644" i="1"/>
  <c r="M644" i="1" s="1"/>
  <c r="E644" i="1"/>
  <c r="D644" i="1"/>
  <c r="C644" i="1"/>
  <c r="N643" i="1"/>
  <c r="L643" i="1" s="1"/>
  <c r="E643" i="1"/>
  <c r="D643" i="1"/>
  <c r="C643" i="1"/>
  <c r="N642" i="1"/>
  <c r="M642" i="1" s="1"/>
  <c r="E642" i="1"/>
  <c r="D642" i="1"/>
  <c r="C642" i="1"/>
  <c r="S633" i="1"/>
  <c r="P633" i="1"/>
  <c r="O633" i="1"/>
  <c r="I633" i="1"/>
  <c r="H633" i="1"/>
  <c r="G633" i="1"/>
  <c r="F633" i="1"/>
  <c r="N640" i="1"/>
  <c r="L640" i="1" s="1"/>
  <c r="E640" i="1"/>
  <c r="D640" i="1"/>
  <c r="C640" i="1"/>
  <c r="N639" i="1"/>
  <c r="L639" i="1" s="1"/>
  <c r="E639" i="1"/>
  <c r="D639" i="1"/>
  <c r="C639" i="1"/>
  <c r="N638" i="1"/>
  <c r="L638" i="1" s="1"/>
  <c r="E638" i="1"/>
  <c r="D638" i="1"/>
  <c r="C638" i="1"/>
  <c r="N637" i="1"/>
  <c r="Q637" i="1" s="1"/>
  <c r="R637" i="1" s="1"/>
  <c r="E637" i="1"/>
  <c r="D637" i="1"/>
  <c r="C637" i="1"/>
  <c r="N636" i="1"/>
  <c r="L636" i="1" s="1"/>
  <c r="E636" i="1"/>
  <c r="D636" i="1"/>
  <c r="C636" i="1"/>
  <c r="N635" i="1"/>
  <c r="L635" i="1" s="1"/>
  <c r="E635" i="1"/>
  <c r="D635" i="1"/>
  <c r="C635" i="1"/>
  <c r="N634" i="1"/>
  <c r="L634" i="1" s="1"/>
  <c r="E634" i="1"/>
  <c r="D634" i="1"/>
  <c r="C634" i="1"/>
  <c r="N629" i="1"/>
  <c r="L629" i="1" s="1"/>
  <c r="E629" i="1"/>
  <c r="D629" i="1"/>
  <c r="C629" i="1"/>
  <c r="N628" i="1"/>
  <c r="L628" i="1" s="1"/>
  <c r="E628" i="1"/>
  <c r="D628" i="1"/>
  <c r="C628" i="1"/>
  <c r="N627" i="1"/>
  <c r="M627" i="1" s="1"/>
  <c r="E627" i="1"/>
  <c r="D627" i="1"/>
  <c r="C627" i="1"/>
  <c r="S626" i="1"/>
  <c r="P626" i="1"/>
  <c r="O626" i="1"/>
  <c r="I626" i="1"/>
  <c r="H626" i="1"/>
  <c r="G626" i="1"/>
  <c r="F626" i="1"/>
  <c r="S622" i="1"/>
  <c r="P622" i="1"/>
  <c r="O622" i="1"/>
  <c r="I622" i="1"/>
  <c r="H622" i="1"/>
  <c r="G622" i="1"/>
  <c r="F622" i="1"/>
  <c r="N625" i="1"/>
  <c r="L625" i="1" s="1"/>
  <c r="E625" i="1"/>
  <c r="D625" i="1"/>
  <c r="C625" i="1"/>
  <c r="N624" i="1"/>
  <c r="L624" i="1" s="1"/>
  <c r="E624" i="1"/>
  <c r="D624" i="1"/>
  <c r="C624" i="1"/>
  <c r="N623" i="1"/>
  <c r="L623" i="1" s="1"/>
  <c r="E623" i="1"/>
  <c r="D623" i="1"/>
  <c r="C623" i="1"/>
  <c r="S616" i="1"/>
  <c r="P616" i="1"/>
  <c r="O616" i="1"/>
  <c r="I616" i="1"/>
  <c r="H616" i="1"/>
  <c r="G616" i="1"/>
  <c r="F616" i="1"/>
  <c r="N621" i="1"/>
  <c r="L621" i="1" s="1"/>
  <c r="E621" i="1"/>
  <c r="D621" i="1"/>
  <c r="C621" i="1"/>
  <c r="N620" i="1"/>
  <c r="M620" i="1" s="1"/>
  <c r="E620" i="1"/>
  <c r="D620" i="1"/>
  <c r="C620" i="1"/>
  <c r="N619" i="1"/>
  <c r="L619" i="1" s="1"/>
  <c r="E619" i="1"/>
  <c r="D619" i="1"/>
  <c r="C619" i="1"/>
  <c r="N618" i="1"/>
  <c r="L618" i="1" s="1"/>
  <c r="E618" i="1"/>
  <c r="D618" i="1"/>
  <c r="C618" i="1"/>
  <c r="N617" i="1"/>
  <c r="Q617" i="1" s="1"/>
  <c r="R617" i="1" s="1"/>
  <c r="E617" i="1"/>
  <c r="D617" i="1"/>
  <c r="C617" i="1"/>
  <c r="S609" i="1"/>
  <c r="P609" i="1"/>
  <c r="O609" i="1"/>
  <c r="I609" i="1"/>
  <c r="H609" i="1"/>
  <c r="G609" i="1"/>
  <c r="F609" i="1"/>
  <c r="N615" i="1"/>
  <c r="L615" i="1" s="1"/>
  <c r="E615" i="1"/>
  <c r="D615" i="1"/>
  <c r="C615" i="1"/>
  <c r="N614" i="1"/>
  <c r="M614" i="1" s="1"/>
  <c r="E614" i="1"/>
  <c r="D614" i="1"/>
  <c r="C614" i="1"/>
  <c r="N613" i="1"/>
  <c r="L613" i="1" s="1"/>
  <c r="E613" i="1"/>
  <c r="D613" i="1"/>
  <c r="C613" i="1"/>
  <c r="N612" i="1"/>
  <c r="Q612" i="1" s="1"/>
  <c r="R612" i="1" s="1"/>
  <c r="E612" i="1"/>
  <c r="D612" i="1"/>
  <c r="C612" i="1"/>
  <c r="N611" i="1"/>
  <c r="L611" i="1" s="1"/>
  <c r="E611" i="1"/>
  <c r="D611" i="1"/>
  <c r="C611" i="1"/>
  <c r="N610" i="1"/>
  <c r="M610" i="1" s="1"/>
  <c r="E610" i="1"/>
  <c r="D610" i="1"/>
  <c r="C610" i="1"/>
  <c r="S604" i="1"/>
  <c r="P604" i="1"/>
  <c r="O604" i="1"/>
  <c r="I604" i="1"/>
  <c r="H604" i="1"/>
  <c r="G604" i="1"/>
  <c r="F604" i="1"/>
  <c r="N608" i="1"/>
  <c r="L608" i="1" s="1"/>
  <c r="E608" i="1"/>
  <c r="D608" i="1"/>
  <c r="C608" i="1"/>
  <c r="N607" i="1"/>
  <c r="M607" i="1" s="1"/>
  <c r="E607" i="1"/>
  <c r="D607" i="1"/>
  <c r="C607" i="1"/>
  <c r="N606" i="1"/>
  <c r="L606" i="1" s="1"/>
  <c r="E606" i="1"/>
  <c r="D606" i="1"/>
  <c r="C606" i="1"/>
  <c r="N605" i="1"/>
  <c r="M605" i="1" s="1"/>
  <c r="E605" i="1"/>
  <c r="D605" i="1"/>
  <c r="C605" i="1"/>
  <c r="C168" i="1"/>
  <c r="C167" i="1"/>
  <c r="C166" i="1"/>
  <c r="C165" i="1"/>
  <c r="C163" i="1"/>
  <c r="C162" i="1"/>
  <c r="C160" i="1"/>
  <c r="C159" i="1"/>
  <c r="C158" i="1"/>
  <c r="C157" i="1"/>
  <c r="C155" i="1"/>
  <c r="C154" i="1"/>
  <c r="C152" i="1"/>
  <c r="C151" i="1"/>
  <c r="C150" i="1"/>
  <c r="C149" i="1"/>
  <c r="C148" i="1"/>
  <c r="C146" i="1"/>
  <c r="C145" i="1"/>
  <c r="C144" i="1"/>
  <c r="C143" i="1"/>
  <c r="C142" i="1"/>
  <c r="C140" i="1"/>
  <c r="C139" i="1"/>
  <c r="C137" i="1"/>
  <c r="C134" i="1"/>
  <c r="C133" i="1"/>
  <c r="C132" i="1"/>
  <c r="C131" i="1"/>
  <c r="C130" i="1"/>
  <c r="C128" i="1"/>
  <c r="C127" i="1"/>
  <c r="C126" i="1"/>
  <c r="C125" i="1"/>
  <c r="C124" i="1"/>
  <c r="C123" i="1"/>
  <c r="C121" i="1"/>
  <c r="C120" i="1"/>
  <c r="C119" i="1"/>
  <c r="C118" i="1"/>
  <c r="C117" i="1"/>
  <c r="C115" i="1"/>
  <c r="C114" i="1"/>
  <c r="C113" i="1"/>
  <c r="C112" i="1"/>
  <c r="C111" i="1"/>
  <c r="C110" i="1"/>
  <c r="C109" i="1"/>
  <c r="C107" i="1"/>
  <c r="C104" i="1"/>
  <c r="C103" i="1"/>
  <c r="C102" i="1"/>
  <c r="C101" i="1"/>
  <c r="C100" i="1"/>
  <c r="C98" i="1"/>
  <c r="C97" i="1"/>
  <c r="C96" i="1"/>
  <c r="C95" i="1"/>
  <c r="C94" i="1"/>
  <c r="C93" i="1"/>
  <c r="C92" i="1"/>
  <c r="C90" i="1"/>
  <c r="C89" i="1"/>
  <c r="C87" i="1"/>
  <c r="C85" i="1"/>
  <c r="C83" i="1"/>
  <c r="C82" i="1"/>
  <c r="C81" i="1"/>
  <c r="C80" i="1"/>
  <c r="C79" i="1"/>
  <c r="C77" i="1"/>
  <c r="C76" i="1"/>
  <c r="C75" i="1"/>
  <c r="C74" i="1"/>
  <c r="C73" i="1"/>
  <c r="C71" i="1"/>
  <c r="C68" i="1"/>
  <c r="C67" i="1"/>
  <c r="C66" i="1"/>
  <c r="C65" i="1"/>
  <c r="C64" i="1"/>
  <c r="C63" i="1"/>
  <c r="C61" i="1"/>
  <c r="C60" i="1"/>
  <c r="C59" i="1"/>
  <c r="C58" i="1"/>
  <c r="C57" i="1"/>
  <c r="C56" i="1"/>
  <c r="C54" i="1"/>
  <c r="C53" i="1"/>
  <c r="C52" i="1"/>
  <c r="C51" i="1"/>
  <c r="C49" i="1"/>
  <c r="C48" i="1"/>
  <c r="C47" i="1"/>
  <c r="C45" i="1"/>
  <c r="C44" i="1"/>
  <c r="C43" i="1"/>
  <c r="C41" i="1"/>
  <c r="C38" i="1"/>
  <c r="C37" i="1"/>
  <c r="C36" i="1"/>
  <c r="C35" i="1"/>
  <c r="C34" i="1"/>
  <c r="C32" i="1"/>
  <c r="C31" i="1"/>
  <c r="C30" i="1"/>
  <c r="C29" i="1"/>
  <c r="C27" i="1"/>
  <c r="C26" i="1"/>
  <c r="C25" i="1"/>
  <c r="C23" i="1"/>
  <c r="C22" i="1"/>
  <c r="C21" i="1"/>
  <c r="C20" i="1"/>
  <c r="C18" i="1"/>
  <c r="C17" i="1"/>
  <c r="C16" i="1"/>
  <c r="C14" i="1"/>
  <c r="C13" i="1"/>
  <c r="C12" i="1"/>
  <c r="C10" i="1"/>
  <c r="C9" i="1"/>
  <c r="C8" i="1"/>
  <c r="C7" i="1"/>
  <c r="C5" i="1"/>
  <c r="C389" i="1"/>
  <c r="C388" i="1"/>
  <c r="C386" i="1"/>
  <c r="C384" i="1"/>
  <c r="C383" i="1"/>
  <c r="C382" i="1"/>
  <c r="C381" i="1"/>
  <c r="C379" i="1"/>
  <c r="C378" i="1"/>
  <c r="C377" i="1"/>
  <c r="C376" i="1"/>
  <c r="C375" i="1"/>
  <c r="C373" i="1"/>
  <c r="C372" i="1"/>
  <c r="C371" i="1"/>
  <c r="C370" i="1"/>
  <c r="C369" i="1"/>
  <c r="C367" i="1"/>
  <c r="C366" i="1"/>
  <c r="C365" i="1"/>
  <c r="C363" i="1"/>
  <c r="C362" i="1"/>
  <c r="C361" i="1"/>
  <c r="C360" i="1"/>
  <c r="C359" i="1"/>
  <c r="C357" i="1"/>
  <c r="C356" i="1"/>
  <c r="C355" i="1"/>
  <c r="C354" i="1"/>
  <c r="C353" i="1"/>
  <c r="C351" i="1"/>
  <c r="C349" i="1"/>
  <c r="C348" i="1"/>
  <c r="C347" i="1"/>
  <c r="C346" i="1"/>
  <c r="C344" i="1"/>
  <c r="C343" i="1"/>
  <c r="C341" i="1"/>
  <c r="C338" i="1"/>
  <c r="C337" i="1"/>
  <c r="C336" i="1"/>
  <c r="C335" i="1"/>
  <c r="C334" i="1"/>
  <c r="C333" i="1"/>
  <c r="C332" i="1"/>
  <c r="C331" i="1"/>
  <c r="C329" i="1"/>
  <c r="C328" i="1"/>
  <c r="C327" i="1"/>
  <c r="C326" i="1"/>
  <c r="C325" i="1"/>
  <c r="C323" i="1"/>
  <c r="C322" i="1"/>
  <c r="C321" i="1"/>
  <c r="C320" i="1"/>
  <c r="C319" i="1"/>
  <c r="C318" i="1"/>
  <c r="C317" i="1"/>
  <c r="C315" i="1"/>
  <c r="C314" i="1"/>
  <c r="C313" i="1"/>
  <c r="C311" i="1"/>
  <c r="C310" i="1"/>
  <c r="C309" i="1"/>
  <c r="C308" i="1"/>
  <c r="C307" i="1"/>
  <c r="C305" i="1"/>
  <c r="C302" i="1"/>
  <c r="C301" i="1"/>
  <c r="C299" i="1"/>
  <c r="C298" i="1"/>
  <c r="C297" i="1"/>
  <c r="C296" i="1"/>
  <c r="C295" i="1"/>
  <c r="C293" i="1"/>
  <c r="C292" i="1"/>
  <c r="C291" i="1"/>
  <c r="C290" i="1"/>
  <c r="C289" i="1"/>
  <c r="C288" i="1"/>
  <c r="C286" i="1"/>
  <c r="C285" i="1"/>
  <c r="C283" i="1"/>
  <c r="C282" i="1"/>
  <c r="C281" i="1"/>
  <c r="C280" i="1"/>
  <c r="C279" i="1"/>
  <c r="C278" i="1"/>
  <c r="C276" i="1"/>
  <c r="C275" i="1"/>
  <c r="C273" i="1"/>
  <c r="C272" i="1"/>
  <c r="C271" i="1"/>
  <c r="C270" i="1"/>
  <c r="C269" i="1"/>
  <c r="C267" i="1"/>
  <c r="C266" i="1"/>
  <c r="C265" i="1"/>
  <c r="C263" i="1"/>
  <c r="C260" i="1"/>
  <c r="C259" i="1"/>
  <c r="C258" i="1"/>
  <c r="C257" i="1"/>
  <c r="C256" i="1"/>
  <c r="C254" i="1"/>
  <c r="C253" i="1"/>
  <c r="C251" i="1"/>
  <c r="C250" i="1"/>
  <c r="C248" i="1"/>
  <c r="C247" i="1"/>
  <c r="C245" i="1"/>
  <c r="C244" i="1"/>
  <c r="C243" i="1"/>
  <c r="C242" i="1"/>
  <c r="C240" i="1"/>
  <c r="C239" i="1"/>
  <c r="C237" i="1"/>
  <c r="C236" i="1"/>
  <c r="C234" i="1"/>
  <c r="C233" i="1"/>
  <c r="C232" i="1"/>
  <c r="C231" i="1"/>
  <c r="C230" i="1"/>
  <c r="C229" i="1"/>
  <c r="C228" i="1"/>
  <c r="C226" i="1"/>
  <c r="C225" i="1"/>
  <c r="C223" i="1"/>
  <c r="C222" i="1"/>
  <c r="C221" i="1"/>
  <c r="C220" i="1"/>
  <c r="C218" i="1"/>
  <c r="C215" i="1"/>
  <c r="C214" i="1"/>
  <c r="C213" i="1"/>
  <c r="C211" i="1"/>
  <c r="C210" i="1"/>
  <c r="C209" i="1"/>
  <c r="C208" i="1"/>
  <c r="C207" i="1"/>
  <c r="C206" i="1"/>
  <c r="C204" i="1"/>
  <c r="C203" i="1"/>
  <c r="C202" i="1"/>
  <c r="C201" i="1"/>
  <c r="C200" i="1"/>
  <c r="C198" i="1"/>
  <c r="C197" i="1"/>
  <c r="C196" i="1"/>
  <c r="C195" i="1"/>
  <c r="C193" i="1"/>
  <c r="C192" i="1"/>
  <c r="C191" i="1"/>
  <c r="C190" i="1"/>
  <c r="C189" i="1"/>
  <c r="C188" i="1"/>
  <c r="C186" i="1"/>
  <c r="C185" i="1"/>
  <c r="C184" i="1"/>
  <c r="C183" i="1"/>
  <c r="C182" i="1"/>
  <c r="C180" i="1"/>
  <c r="C179" i="1"/>
  <c r="C178" i="1"/>
  <c r="C177" i="1"/>
  <c r="C176" i="1"/>
  <c r="C175" i="1"/>
  <c r="C174" i="1"/>
  <c r="C172" i="1"/>
  <c r="C569" i="1"/>
  <c r="C568" i="1"/>
  <c r="C567" i="1"/>
  <c r="C566" i="1"/>
  <c r="C564" i="1"/>
  <c r="C563" i="1"/>
  <c r="C562" i="1"/>
  <c r="C561" i="1"/>
  <c r="C560" i="1"/>
  <c r="C558" i="1"/>
  <c r="C557" i="1"/>
  <c r="C556" i="1"/>
  <c r="C555" i="1"/>
  <c r="C554" i="1"/>
  <c r="C552" i="1"/>
  <c r="C551" i="1"/>
  <c r="C550" i="1"/>
  <c r="C549" i="1"/>
  <c r="C548" i="1"/>
  <c r="C546" i="1"/>
  <c r="C545" i="1"/>
  <c r="C544" i="1"/>
  <c r="C543" i="1"/>
  <c r="C542" i="1"/>
  <c r="C541" i="1"/>
  <c r="C540" i="1"/>
  <c r="C538" i="1"/>
  <c r="C537" i="1"/>
  <c r="C536" i="1"/>
  <c r="C535" i="1"/>
  <c r="C534" i="1"/>
  <c r="C533" i="1"/>
  <c r="C532" i="1"/>
  <c r="C531" i="1"/>
  <c r="C530" i="1"/>
  <c r="C529" i="1"/>
  <c r="C527" i="1"/>
  <c r="C526" i="1"/>
  <c r="C525" i="1"/>
  <c r="C524" i="1"/>
  <c r="C523" i="1"/>
  <c r="C522" i="1"/>
  <c r="C521" i="1"/>
  <c r="C520" i="1"/>
  <c r="C519" i="1"/>
  <c r="C517" i="1"/>
  <c r="C514" i="1"/>
  <c r="C513" i="1"/>
  <c r="C512" i="1"/>
  <c r="C511" i="1"/>
  <c r="C510" i="1"/>
  <c r="C509" i="1"/>
  <c r="C507" i="1"/>
  <c r="C506" i="1"/>
  <c r="C505" i="1"/>
  <c r="C504" i="1"/>
  <c r="C503" i="1"/>
  <c r="C502" i="1"/>
  <c r="C500" i="1"/>
  <c r="C499" i="1"/>
  <c r="C498" i="1"/>
  <c r="C497" i="1"/>
  <c r="C496" i="1"/>
  <c r="C495" i="1"/>
  <c r="C494" i="1"/>
  <c r="C493" i="1"/>
  <c r="C492" i="1"/>
  <c r="C491" i="1"/>
  <c r="C490" i="1"/>
  <c r="C488" i="1"/>
  <c r="C487" i="1"/>
  <c r="C486" i="1"/>
  <c r="C485" i="1"/>
  <c r="C484" i="1"/>
  <c r="C483" i="1"/>
  <c r="C481" i="1"/>
  <c r="C480" i="1"/>
  <c r="C479" i="1"/>
  <c r="C478" i="1"/>
  <c r="C477" i="1"/>
  <c r="C476" i="1"/>
  <c r="C474" i="1"/>
  <c r="C473" i="1"/>
  <c r="C472" i="1"/>
  <c r="C471" i="1"/>
  <c r="C470" i="1"/>
  <c r="C469" i="1"/>
  <c r="C467" i="1"/>
  <c r="C464" i="1"/>
  <c r="C463" i="1"/>
  <c r="C462" i="1"/>
  <c r="C460" i="1"/>
  <c r="C459" i="1"/>
  <c r="C458" i="1"/>
  <c r="C457" i="1"/>
  <c r="C456" i="1"/>
  <c r="C454" i="1"/>
  <c r="C453" i="1"/>
  <c r="C452" i="1"/>
  <c r="C451" i="1"/>
  <c r="C450" i="1"/>
  <c r="C449" i="1"/>
  <c r="C448" i="1"/>
  <c r="C446" i="1"/>
  <c r="C445" i="1"/>
  <c r="C444" i="1"/>
  <c r="C443" i="1"/>
  <c r="C442" i="1"/>
  <c r="C440" i="1"/>
  <c r="C439" i="1"/>
  <c r="C438" i="1"/>
  <c r="C437" i="1"/>
  <c r="C436" i="1"/>
  <c r="C435" i="1"/>
  <c r="C434" i="1"/>
  <c r="C433" i="1"/>
  <c r="C431" i="1"/>
  <c r="C430" i="1"/>
  <c r="C429" i="1"/>
  <c r="C428" i="1"/>
  <c r="C427" i="1"/>
  <c r="C426" i="1"/>
  <c r="C424" i="1"/>
  <c r="C423" i="1"/>
  <c r="C421" i="1"/>
  <c r="C418" i="1"/>
  <c r="C417" i="1"/>
  <c r="C416" i="1"/>
  <c r="C415" i="1"/>
  <c r="C414" i="1"/>
  <c r="C413" i="1"/>
  <c r="C411" i="1"/>
  <c r="C410" i="1"/>
  <c r="C409" i="1"/>
  <c r="C408" i="1"/>
  <c r="C406" i="1"/>
  <c r="C405" i="1"/>
  <c r="C404" i="1"/>
  <c r="C403" i="1"/>
  <c r="C401" i="1"/>
  <c r="C400" i="1"/>
  <c r="C399" i="1"/>
  <c r="C398" i="1"/>
  <c r="C397" i="1"/>
  <c r="C396" i="1"/>
  <c r="C395" i="1"/>
  <c r="C393" i="1"/>
  <c r="C754" i="1"/>
  <c r="C694" i="1"/>
  <c r="C632" i="1"/>
  <c r="C603" i="1"/>
  <c r="C602" i="1"/>
  <c r="C601" i="1"/>
  <c r="C600" i="1"/>
  <c r="C599" i="1"/>
  <c r="C597" i="1"/>
  <c r="C596" i="1"/>
  <c r="C595" i="1"/>
  <c r="C594" i="1"/>
  <c r="C592" i="1"/>
  <c r="C591" i="1"/>
  <c r="C590" i="1"/>
  <c r="C589" i="1"/>
  <c r="C588" i="1"/>
  <c r="C587" i="1"/>
  <c r="C586" i="1"/>
  <c r="C584" i="1"/>
  <c r="C583" i="1"/>
  <c r="C582" i="1"/>
  <c r="C581" i="1"/>
  <c r="C580" i="1"/>
  <c r="C579" i="1"/>
  <c r="C578" i="1"/>
  <c r="C577" i="1"/>
  <c r="C576" i="1"/>
  <c r="C575" i="1"/>
  <c r="C573" i="1"/>
  <c r="C1086" i="1"/>
  <c r="C1023" i="1"/>
  <c r="C979" i="1"/>
  <c r="C889" i="1"/>
  <c r="C804" i="1"/>
  <c r="C1332" i="1"/>
  <c r="C1242" i="1"/>
  <c r="C1195" i="1"/>
  <c r="C1141" i="1"/>
  <c r="S598" i="1"/>
  <c r="P598" i="1"/>
  <c r="O598" i="1"/>
  <c r="I598" i="1"/>
  <c r="H598" i="1"/>
  <c r="G598" i="1"/>
  <c r="F598" i="1"/>
  <c r="N603" i="1"/>
  <c r="L603" i="1" s="1"/>
  <c r="E603" i="1"/>
  <c r="D603" i="1"/>
  <c r="N602" i="1"/>
  <c r="L602" i="1" s="1"/>
  <c r="E602" i="1"/>
  <c r="D602" i="1"/>
  <c r="N601" i="1"/>
  <c r="M601" i="1" s="1"/>
  <c r="E601" i="1"/>
  <c r="D601" i="1"/>
  <c r="N600" i="1"/>
  <c r="L600" i="1" s="1"/>
  <c r="E600" i="1"/>
  <c r="D600" i="1"/>
  <c r="N599" i="1"/>
  <c r="Q599" i="1" s="1"/>
  <c r="R599" i="1" s="1"/>
  <c r="E599" i="1"/>
  <c r="D599" i="1"/>
  <c r="S593" i="1"/>
  <c r="P593" i="1"/>
  <c r="O593" i="1"/>
  <c r="I593" i="1"/>
  <c r="H593" i="1"/>
  <c r="G593" i="1"/>
  <c r="F593" i="1"/>
  <c r="N597" i="1"/>
  <c r="Q597" i="1" s="1"/>
  <c r="R597" i="1" s="1"/>
  <c r="E597" i="1"/>
  <c r="D597" i="1"/>
  <c r="N596" i="1"/>
  <c r="M596" i="1" s="1"/>
  <c r="E596" i="1"/>
  <c r="D596" i="1"/>
  <c r="N595" i="1"/>
  <c r="Q595" i="1" s="1"/>
  <c r="R595" i="1" s="1"/>
  <c r="E595" i="1"/>
  <c r="D595" i="1"/>
  <c r="N594" i="1"/>
  <c r="M594" i="1" s="1"/>
  <c r="E594" i="1"/>
  <c r="D594" i="1"/>
  <c r="S585" i="1"/>
  <c r="P585" i="1"/>
  <c r="O585" i="1"/>
  <c r="I585" i="1"/>
  <c r="H585" i="1"/>
  <c r="G585" i="1"/>
  <c r="F585" i="1"/>
  <c r="N592" i="1"/>
  <c r="L592" i="1" s="1"/>
  <c r="E592" i="1"/>
  <c r="D592" i="1"/>
  <c r="N591" i="1"/>
  <c r="M591" i="1" s="1"/>
  <c r="E591" i="1"/>
  <c r="D591" i="1"/>
  <c r="N590" i="1"/>
  <c r="L590" i="1" s="1"/>
  <c r="E590" i="1"/>
  <c r="D590" i="1"/>
  <c r="N589" i="1"/>
  <c r="M589" i="1" s="1"/>
  <c r="E589" i="1"/>
  <c r="D589" i="1"/>
  <c r="N588" i="1"/>
  <c r="L588" i="1" s="1"/>
  <c r="E588" i="1"/>
  <c r="D588" i="1"/>
  <c r="N587" i="1"/>
  <c r="M587" i="1" s="1"/>
  <c r="E587" i="1"/>
  <c r="D587" i="1"/>
  <c r="N586" i="1"/>
  <c r="L586" i="1" s="1"/>
  <c r="E586" i="1"/>
  <c r="D586" i="1"/>
  <c r="S574" i="1"/>
  <c r="P574" i="1"/>
  <c r="O574" i="1"/>
  <c r="I574" i="1"/>
  <c r="H574" i="1"/>
  <c r="G574" i="1"/>
  <c r="F574" i="1"/>
  <c r="N584" i="1"/>
  <c r="L584" i="1" s="1"/>
  <c r="E584" i="1"/>
  <c r="D584" i="1"/>
  <c r="N583" i="1"/>
  <c r="L583" i="1" s="1"/>
  <c r="E583" i="1"/>
  <c r="D583" i="1"/>
  <c r="N582" i="1"/>
  <c r="L582" i="1" s="1"/>
  <c r="E582" i="1"/>
  <c r="D582" i="1"/>
  <c r="N581" i="1"/>
  <c r="M581" i="1" s="1"/>
  <c r="E581" i="1"/>
  <c r="D581" i="1"/>
  <c r="N580" i="1"/>
  <c r="L580" i="1" s="1"/>
  <c r="E580" i="1"/>
  <c r="D580" i="1"/>
  <c r="N579" i="1"/>
  <c r="M579" i="1" s="1"/>
  <c r="E579" i="1"/>
  <c r="D579" i="1"/>
  <c r="N578" i="1"/>
  <c r="Q578" i="1" s="1"/>
  <c r="R578" i="1" s="1"/>
  <c r="E578" i="1"/>
  <c r="D578" i="1"/>
  <c r="N577" i="1"/>
  <c r="M577" i="1" s="1"/>
  <c r="E577" i="1"/>
  <c r="D577" i="1"/>
  <c r="N576" i="1"/>
  <c r="Q576" i="1" s="1"/>
  <c r="R576" i="1" s="1"/>
  <c r="E576" i="1"/>
  <c r="D576" i="1"/>
  <c r="N575" i="1"/>
  <c r="M575" i="1" s="1"/>
  <c r="E575" i="1"/>
  <c r="D575" i="1"/>
  <c r="S565" i="1"/>
  <c r="P565" i="1"/>
  <c r="O565" i="1"/>
  <c r="I565" i="1"/>
  <c r="H565" i="1"/>
  <c r="G565" i="1"/>
  <c r="F565" i="1"/>
  <c r="N569" i="1"/>
  <c r="L569" i="1" s="1"/>
  <c r="E569" i="1"/>
  <c r="D569" i="1"/>
  <c r="N568" i="1"/>
  <c r="M568" i="1" s="1"/>
  <c r="E568" i="1"/>
  <c r="D568" i="1"/>
  <c r="N567" i="1"/>
  <c r="L567" i="1" s="1"/>
  <c r="E567" i="1"/>
  <c r="D567" i="1"/>
  <c r="N566" i="1"/>
  <c r="L566" i="1" s="1"/>
  <c r="E566" i="1"/>
  <c r="D566" i="1"/>
  <c r="S559" i="1"/>
  <c r="P559" i="1"/>
  <c r="O559" i="1"/>
  <c r="I559" i="1"/>
  <c r="H559" i="1"/>
  <c r="G559" i="1"/>
  <c r="F559" i="1"/>
  <c r="N564" i="1"/>
  <c r="L564" i="1" s="1"/>
  <c r="E564" i="1"/>
  <c r="D564" i="1"/>
  <c r="N563" i="1"/>
  <c r="M563" i="1" s="1"/>
  <c r="E563" i="1"/>
  <c r="D563" i="1"/>
  <c r="N562" i="1"/>
  <c r="Q562" i="1" s="1"/>
  <c r="R562" i="1" s="1"/>
  <c r="E562" i="1"/>
  <c r="D562" i="1"/>
  <c r="N561" i="1"/>
  <c r="M561" i="1" s="1"/>
  <c r="E561" i="1"/>
  <c r="D561" i="1"/>
  <c r="N560" i="1"/>
  <c r="Q560" i="1" s="1"/>
  <c r="R560" i="1" s="1"/>
  <c r="E560" i="1"/>
  <c r="D560" i="1"/>
  <c r="S553" i="1"/>
  <c r="P553" i="1"/>
  <c r="O553" i="1"/>
  <c r="I553" i="1"/>
  <c r="H553" i="1"/>
  <c r="G553" i="1"/>
  <c r="F553" i="1"/>
  <c r="N558" i="1"/>
  <c r="L558" i="1" s="1"/>
  <c r="E558" i="1"/>
  <c r="D558" i="1"/>
  <c r="N557" i="1"/>
  <c r="M557" i="1" s="1"/>
  <c r="E557" i="1"/>
  <c r="D557" i="1"/>
  <c r="N556" i="1"/>
  <c r="L556" i="1" s="1"/>
  <c r="E556" i="1"/>
  <c r="D556" i="1"/>
  <c r="N555" i="1"/>
  <c r="L555" i="1" s="1"/>
  <c r="E555" i="1"/>
  <c r="D555" i="1"/>
  <c r="N554" i="1"/>
  <c r="L554" i="1" s="1"/>
  <c r="E554" i="1"/>
  <c r="D554" i="1"/>
  <c r="S547" i="1"/>
  <c r="P547" i="1"/>
  <c r="O547" i="1"/>
  <c r="I547" i="1"/>
  <c r="H547" i="1"/>
  <c r="G547" i="1"/>
  <c r="F547" i="1"/>
  <c r="N552" i="1"/>
  <c r="L552" i="1" s="1"/>
  <c r="E552" i="1"/>
  <c r="D552" i="1"/>
  <c r="N551" i="1"/>
  <c r="L551" i="1" s="1"/>
  <c r="E551" i="1"/>
  <c r="D551" i="1"/>
  <c r="N550" i="1"/>
  <c r="Q550" i="1" s="1"/>
  <c r="R550" i="1" s="1"/>
  <c r="E550" i="1"/>
  <c r="D550" i="1"/>
  <c r="N549" i="1"/>
  <c r="L549" i="1" s="1"/>
  <c r="E549" i="1"/>
  <c r="D549" i="1"/>
  <c r="N548" i="1"/>
  <c r="L548" i="1" s="1"/>
  <c r="E548" i="1"/>
  <c r="D548" i="1"/>
  <c r="S539" i="1"/>
  <c r="P539" i="1"/>
  <c r="O539" i="1"/>
  <c r="I539" i="1"/>
  <c r="H539" i="1"/>
  <c r="G539" i="1"/>
  <c r="F539" i="1"/>
  <c r="N546" i="1"/>
  <c r="L546" i="1" s="1"/>
  <c r="E546" i="1"/>
  <c r="D546" i="1"/>
  <c r="N545" i="1"/>
  <c r="M545" i="1" s="1"/>
  <c r="E545" i="1"/>
  <c r="D545" i="1"/>
  <c r="N544" i="1"/>
  <c r="L544" i="1" s="1"/>
  <c r="E544" i="1"/>
  <c r="D544" i="1"/>
  <c r="N543" i="1"/>
  <c r="M543" i="1" s="1"/>
  <c r="E543" i="1"/>
  <c r="D543" i="1"/>
  <c r="N542" i="1"/>
  <c r="L542" i="1" s="1"/>
  <c r="E542" i="1"/>
  <c r="D542" i="1"/>
  <c r="N541" i="1"/>
  <c r="M541" i="1" s="1"/>
  <c r="E541" i="1"/>
  <c r="D541" i="1"/>
  <c r="N540" i="1"/>
  <c r="L540" i="1" s="1"/>
  <c r="E540" i="1"/>
  <c r="D540" i="1"/>
  <c r="S528" i="1"/>
  <c r="P528" i="1"/>
  <c r="O528" i="1"/>
  <c r="I528" i="1"/>
  <c r="H528" i="1"/>
  <c r="G528" i="1"/>
  <c r="F528" i="1"/>
  <c r="N538" i="1"/>
  <c r="L538" i="1" s="1"/>
  <c r="E538" i="1"/>
  <c r="D538" i="1"/>
  <c r="N537" i="1"/>
  <c r="M537" i="1" s="1"/>
  <c r="E537" i="1"/>
  <c r="D537" i="1"/>
  <c r="N536" i="1"/>
  <c r="L536" i="1" s="1"/>
  <c r="E536" i="1"/>
  <c r="D536" i="1"/>
  <c r="N535" i="1"/>
  <c r="M535" i="1" s="1"/>
  <c r="E535" i="1"/>
  <c r="D535" i="1"/>
  <c r="N534" i="1"/>
  <c r="L534" i="1" s="1"/>
  <c r="E534" i="1"/>
  <c r="D534" i="1"/>
  <c r="N533" i="1"/>
  <c r="M533" i="1" s="1"/>
  <c r="E533" i="1"/>
  <c r="D533" i="1"/>
  <c r="N532" i="1"/>
  <c r="L532" i="1" s="1"/>
  <c r="E532" i="1"/>
  <c r="D532" i="1"/>
  <c r="N531" i="1"/>
  <c r="M531" i="1" s="1"/>
  <c r="E531" i="1"/>
  <c r="D531" i="1"/>
  <c r="N530" i="1"/>
  <c r="L530" i="1" s="1"/>
  <c r="E530" i="1"/>
  <c r="D530" i="1"/>
  <c r="N529" i="1"/>
  <c r="M529" i="1" s="1"/>
  <c r="E529" i="1"/>
  <c r="D529" i="1"/>
  <c r="S518" i="1"/>
  <c r="P518" i="1"/>
  <c r="O518" i="1"/>
  <c r="I518" i="1"/>
  <c r="H518" i="1"/>
  <c r="G518" i="1"/>
  <c r="F518" i="1"/>
  <c r="N527" i="1"/>
  <c r="Q527" i="1" s="1"/>
  <c r="R527" i="1" s="1"/>
  <c r="E527" i="1"/>
  <c r="D527" i="1"/>
  <c r="N526" i="1"/>
  <c r="M526" i="1" s="1"/>
  <c r="E526" i="1"/>
  <c r="D526" i="1"/>
  <c r="N525" i="1"/>
  <c r="Q525" i="1" s="1"/>
  <c r="R525" i="1" s="1"/>
  <c r="E525" i="1"/>
  <c r="D525" i="1"/>
  <c r="N524" i="1"/>
  <c r="M524" i="1" s="1"/>
  <c r="E524" i="1"/>
  <c r="D524" i="1"/>
  <c r="N523" i="1"/>
  <c r="Q523" i="1" s="1"/>
  <c r="R523" i="1" s="1"/>
  <c r="E523" i="1"/>
  <c r="D523" i="1"/>
  <c r="N522" i="1"/>
  <c r="M522" i="1" s="1"/>
  <c r="E522" i="1"/>
  <c r="D522" i="1"/>
  <c r="N521" i="1"/>
  <c r="Q521" i="1" s="1"/>
  <c r="R521" i="1" s="1"/>
  <c r="E521" i="1"/>
  <c r="D521" i="1"/>
  <c r="N520" i="1"/>
  <c r="M520" i="1" s="1"/>
  <c r="E520" i="1"/>
  <c r="D520" i="1"/>
  <c r="N519" i="1"/>
  <c r="Q519" i="1" s="1"/>
  <c r="R519" i="1" s="1"/>
  <c r="E519" i="1"/>
  <c r="D519" i="1"/>
  <c r="T249" i="4" l="1"/>
  <c r="L249" i="4"/>
  <c r="N16" i="4"/>
  <c r="M16" i="4"/>
  <c r="L16" i="4"/>
  <c r="O16" i="4"/>
  <c r="K11" i="4"/>
  <c r="M13" i="4"/>
  <c r="M14" i="4"/>
  <c r="P14" i="4"/>
  <c r="R16" i="4"/>
  <c r="S14" i="4"/>
  <c r="I11" i="4"/>
  <c r="P16" i="4"/>
  <c r="V16" i="4"/>
  <c r="W16" i="4" s="1"/>
  <c r="M21" i="4"/>
  <c r="L21" i="4"/>
  <c r="L20" i="4"/>
  <c r="M20" i="4"/>
  <c r="L23" i="4"/>
  <c r="M23" i="4"/>
  <c r="V23" i="4"/>
  <c r="W23" i="4" s="1"/>
  <c r="M24" i="4"/>
  <c r="L24" i="4"/>
  <c r="O24" i="4"/>
  <c r="P20" i="4"/>
  <c r="Q21" i="4"/>
  <c r="R22" i="4"/>
  <c r="S19" i="4"/>
  <c r="N20" i="4"/>
  <c r="N21" i="4"/>
  <c r="N22" i="4"/>
  <c r="Q20" i="4"/>
  <c r="R21" i="4"/>
  <c r="Q24" i="4"/>
  <c r="V20" i="4"/>
  <c r="W20" i="4" s="1"/>
  <c r="K17" i="4"/>
  <c r="O20" i="4"/>
  <c r="N24" i="4"/>
  <c r="V22" i="4"/>
  <c r="W22" i="4" s="1"/>
  <c r="V24" i="4"/>
  <c r="W24" i="4" s="1"/>
  <c r="Q27" i="4"/>
  <c r="R28" i="4"/>
  <c r="S28" i="4"/>
  <c r="N28" i="4"/>
  <c r="N29" i="4"/>
  <c r="R27" i="4"/>
  <c r="P29" i="4"/>
  <c r="S29" i="4"/>
  <c r="V27" i="4"/>
  <c r="W27" i="4" s="1"/>
  <c r="M27" i="4"/>
  <c r="V28" i="4"/>
  <c r="W28" i="4" s="1"/>
  <c r="L34" i="4"/>
  <c r="M34" i="4"/>
  <c r="L33" i="4"/>
  <c r="M33" i="4"/>
  <c r="M36" i="4"/>
  <c r="O36" i="4"/>
  <c r="L36" i="4"/>
  <c r="P32" i="4"/>
  <c r="Q33" i="4"/>
  <c r="R34" i="4"/>
  <c r="P36" i="4"/>
  <c r="S32" i="4"/>
  <c r="K30" i="4"/>
  <c r="N32" i="4"/>
  <c r="N33" i="4"/>
  <c r="N34" i="4"/>
  <c r="Q32" i="4"/>
  <c r="R33" i="4"/>
  <c r="P35" i="4"/>
  <c r="Q36" i="4"/>
  <c r="R37" i="4"/>
  <c r="S37" i="4"/>
  <c r="V37" i="4" s="1"/>
  <c r="W37" i="4" s="1"/>
  <c r="V32" i="4"/>
  <c r="W32" i="4" s="1"/>
  <c r="V35" i="4"/>
  <c r="W35" i="4" s="1"/>
  <c r="J30" i="4"/>
  <c r="N36" i="4"/>
  <c r="P34" i="4"/>
  <c r="V34" i="4"/>
  <c r="W34" i="4" s="1"/>
  <c r="V36" i="4"/>
  <c r="W36" i="4" s="1"/>
  <c r="L43" i="4"/>
  <c r="V43" i="4"/>
  <c r="W43" i="4" s="1"/>
  <c r="M43" i="4"/>
  <c r="M45" i="4"/>
  <c r="O45" i="4"/>
  <c r="L45" i="4"/>
  <c r="M41" i="4"/>
  <c r="L41" i="4"/>
  <c r="R42" i="4"/>
  <c r="V46" i="4"/>
  <c r="W46" i="4" s="1"/>
  <c r="N41" i="4"/>
  <c r="N42" i="4"/>
  <c r="M46" i="4"/>
  <c r="R41" i="4"/>
  <c r="P43" i="4"/>
  <c r="Q44" i="4"/>
  <c r="R45" i="4"/>
  <c r="S44" i="4"/>
  <c r="Q41" i="4"/>
  <c r="K39" i="4"/>
  <c r="N44" i="4"/>
  <c r="N45" i="4"/>
  <c r="N46" i="4"/>
  <c r="V42" i="4"/>
  <c r="W42" i="4" s="1"/>
  <c r="V44" i="4"/>
  <c r="W44" i="4" s="1"/>
  <c r="L47" i="4"/>
  <c r="M47" i="4"/>
  <c r="V47" i="4"/>
  <c r="W47" i="4" s="1"/>
  <c r="P47" i="4"/>
  <c r="Q47" i="4"/>
  <c r="R47" i="4"/>
  <c r="L49" i="4"/>
  <c r="M49" i="4"/>
  <c r="N49" i="4"/>
  <c r="L57" i="4"/>
  <c r="O57" i="4"/>
  <c r="M57" i="4"/>
  <c r="M53" i="4"/>
  <c r="L53" i="4"/>
  <c r="L52" i="4"/>
  <c r="M52" i="4"/>
  <c r="L51" i="4"/>
  <c r="V51" i="4"/>
  <c r="W51" i="4" s="1"/>
  <c r="M51" i="4"/>
  <c r="P51" i="4"/>
  <c r="R53" i="4"/>
  <c r="S55" i="4"/>
  <c r="O49" i="4"/>
  <c r="O50" i="4"/>
  <c r="N52" i="4"/>
  <c r="N53" i="4"/>
  <c r="N54" i="4"/>
  <c r="P50" i="4"/>
  <c r="Q51" i="4"/>
  <c r="R52" i="4"/>
  <c r="P54" i="4"/>
  <c r="Q55" i="4"/>
  <c r="R56" i="4"/>
  <c r="S56" i="4"/>
  <c r="N56" i="4" s="1"/>
  <c r="V50" i="4"/>
  <c r="W50" i="4" s="1"/>
  <c r="V52" i="4"/>
  <c r="W52" i="4" s="1"/>
  <c r="N50" i="4"/>
  <c r="R49" i="4"/>
  <c r="Q52" i="4"/>
  <c r="N57" i="4"/>
  <c r="P49" i="4"/>
  <c r="P53" i="4"/>
  <c r="P57" i="4"/>
  <c r="V54" i="4"/>
  <c r="W54" i="4" s="1"/>
  <c r="V56" i="4"/>
  <c r="W56" i="4" s="1"/>
  <c r="M58" i="4"/>
  <c r="Q58" i="4"/>
  <c r="V58" i="4"/>
  <c r="W58" i="4" s="1"/>
  <c r="R58" i="4"/>
  <c r="S67" i="4"/>
  <c r="R67" i="4"/>
  <c r="P67" i="4"/>
  <c r="L73" i="4"/>
  <c r="M73" i="4"/>
  <c r="N73" i="4"/>
  <c r="Q73" i="4"/>
  <c r="O73" i="4"/>
  <c r="R73" i="4"/>
  <c r="M86" i="4"/>
  <c r="L86" i="4"/>
  <c r="N86" i="4"/>
  <c r="V86" i="4"/>
  <c r="O86" i="4"/>
  <c r="R86" i="4"/>
  <c r="Q91" i="4"/>
  <c r="S91" i="4"/>
  <c r="L99" i="4"/>
  <c r="M99" i="4"/>
  <c r="R99" i="4"/>
  <c r="M106" i="4"/>
  <c r="L106" i="4"/>
  <c r="N106" i="4"/>
  <c r="Q106" i="4"/>
  <c r="O106" i="4"/>
  <c r="R106" i="4"/>
  <c r="V106" i="4"/>
  <c r="W106" i="4" s="1"/>
  <c r="P106" i="4"/>
  <c r="P115" i="4"/>
  <c r="Q115" i="4"/>
  <c r="S115" i="4"/>
  <c r="S125" i="4"/>
  <c r="V125" i="4" s="1"/>
  <c r="W125" i="4" s="1"/>
  <c r="P125" i="4"/>
  <c r="N134" i="4"/>
  <c r="L134" i="4"/>
  <c r="M134" i="4"/>
  <c r="R134" i="4"/>
  <c r="V134" i="4"/>
  <c r="W134" i="4" s="1"/>
  <c r="O134" i="4"/>
  <c r="P134" i="4"/>
  <c r="S143" i="4"/>
  <c r="V143" i="4" s="1"/>
  <c r="W143" i="4" s="1"/>
  <c r="P143" i="4"/>
  <c r="S152" i="4"/>
  <c r="O152" i="4" s="1"/>
  <c r="P152" i="4"/>
  <c r="M162" i="4"/>
  <c r="N162" i="4"/>
  <c r="L162" i="4"/>
  <c r="O162" i="4"/>
  <c r="P162" i="4"/>
  <c r="V162" i="4"/>
  <c r="W162" i="4" s="1"/>
  <c r="Q162" i="4"/>
  <c r="N246" i="4"/>
  <c r="O245" i="4"/>
  <c r="P246" i="4"/>
  <c r="S246" i="4"/>
  <c r="L246" i="4" s="1"/>
  <c r="L245" i="4"/>
  <c r="Q246" i="4"/>
  <c r="V243" i="4"/>
  <c r="W243" i="4" s="1"/>
  <c r="V246" i="4"/>
  <c r="W246" i="4" s="1"/>
  <c r="I241" i="4"/>
  <c r="S241" i="4" s="1"/>
  <c r="N241" i="4" s="1"/>
  <c r="M245" i="4"/>
  <c r="M246" i="4"/>
  <c r="Q241" i="4"/>
  <c r="V225" i="4"/>
  <c r="W225" i="4" s="1"/>
  <c r="M225" i="4"/>
  <c r="P225" i="4"/>
  <c r="O225" i="4"/>
  <c r="P233" i="4"/>
  <c r="S233" i="4"/>
  <c r="L239" i="4"/>
  <c r="M239" i="4"/>
  <c r="L240" i="4"/>
  <c r="M240" i="4"/>
  <c r="P238" i="4"/>
  <c r="Q239" i="4"/>
  <c r="R240" i="4"/>
  <c r="M235" i="4"/>
  <c r="O237" i="4"/>
  <c r="N240" i="4"/>
  <c r="V235" i="4"/>
  <c r="W235" i="4" s="1"/>
  <c r="S238" i="4"/>
  <c r="V239" i="4"/>
  <c r="W239" i="4" s="1"/>
  <c r="V240" i="4"/>
  <c r="W240" i="4" s="1"/>
  <c r="L231" i="4"/>
  <c r="M231" i="4"/>
  <c r="M230" i="4"/>
  <c r="N230" i="4"/>
  <c r="V231" i="4"/>
  <c r="W231" i="4" s="1"/>
  <c r="M227" i="4"/>
  <c r="O228" i="4"/>
  <c r="O230" i="4"/>
  <c r="N232" i="4"/>
  <c r="P227" i="4"/>
  <c r="Q228" i="4"/>
  <c r="R229" i="4"/>
  <c r="P231" i="4"/>
  <c r="Q232" i="4"/>
  <c r="S229" i="4"/>
  <c r="V228" i="4"/>
  <c r="W228" i="4" s="1"/>
  <c r="L228" i="4"/>
  <c r="L230" i="4"/>
  <c r="P230" i="4"/>
  <c r="V227" i="4"/>
  <c r="W227" i="4" s="1"/>
  <c r="V230" i="4"/>
  <c r="W230" i="4" s="1"/>
  <c r="R231" i="4"/>
  <c r="V232" i="4"/>
  <c r="W232" i="4" s="1"/>
  <c r="N222" i="4"/>
  <c r="M222" i="4"/>
  <c r="O222" i="4"/>
  <c r="M220" i="4"/>
  <c r="O220" i="4"/>
  <c r="Q224" i="4"/>
  <c r="J214" i="4"/>
  <c r="V220" i="4"/>
  <c r="W220" i="4" s="1"/>
  <c r="M217" i="4"/>
  <c r="L220" i="4"/>
  <c r="L222" i="4"/>
  <c r="Q219" i="4"/>
  <c r="R220" i="4"/>
  <c r="P222" i="4"/>
  <c r="R224" i="4"/>
  <c r="S224" i="4"/>
  <c r="O224" i="4" s="1"/>
  <c r="V219" i="4"/>
  <c r="W219" i="4" s="1"/>
  <c r="V222" i="4"/>
  <c r="W222" i="4" s="1"/>
  <c r="R219" i="4"/>
  <c r="P221" i="4"/>
  <c r="Q222" i="4"/>
  <c r="S221" i="4"/>
  <c r="V224" i="4"/>
  <c r="W224" i="4" s="1"/>
  <c r="H214" i="4"/>
  <c r="N220" i="4"/>
  <c r="R222" i="4"/>
  <c r="V218" i="4"/>
  <c r="W218" i="4" s="1"/>
  <c r="V223" i="4"/>
  <c r="W223" i="4" s="1"/>
  <c r="Q214" i="4"/>
  <c r="L204" i="4"/>
  <c r="M204" i="4"/>
  <c r="N204" i="4"/>
  <c r="Q204" i="4"/>
  <c r="O204" i="4"/>
  <c r="R204" i="4"/>
  <c r="V204" i="4"/>
  <c r="W204" i="4" s="1"/>
  <c r="M209" i="4"/>
  <c r="V209" i="4"/>
  <c r="W209" i="4" s="1"/>
  <c r="M212" i="4"/>
  <c r="N212" i="4"/>
  <c r="P209" i="4"/>
  <c r="V210" i="4"/>
  <c r="W210" i="4" s="1"/>
  <c r="M206" i="4"/>
  <c r="L209" i="4"/>
  <c r="L210" i="4"/>
  <c r="Q209" i="4"/>
  <c r="P212" i="4"/>
  <c r="Q213" i="4"/>
  <c r="S211" i="4"/>
  <c r="V211" i="4" s="1"/>
  <c r="W211" i="4" s="1"/>
  <c r="V212" i="4"/>
  <c r="W212" i="4" s="1"/>
  <c r="L212" i="4"/>
  <c r="L213" i="4"/>
  <c r="Q212" i="4"/>
  <c r="V206" i="4"/>
  <c r="W206" i="4" s="1"/>
  <c r="N209" i="4"/>
  <c r="N200" i="4"/>
  <c r="M200" i="4"/>
  <c r="L200" i="4"/>
  <c r="O200" i="4"/>
  <c r="V201" i="4"/>
  <c r="W201" i="4" s="1"/>
  <c r="M201" i="4"/>
  <c r="O201" i="4"/>
  <c r="L198" i="4"/>
  <c r="O202" i="4"/>
  <c r="R201" i="4"/>
  <c r="V200" i="4"/>
  <c r="W200" i="4" s="1"/>
  <c r="M198" i="4"/>
  <c r="L201" i="4"/>
  <c r="L202" i="4"/>
  <c r="R200" i="4"/>
  <c r="P202" i="4"/>
  <c r="V199" i="4"/>
  <c r="W199" i="4" s="1"/>
  <c r="V202" i="4"/>
  <c r="W202" i="4" s="1"/>
  <c r="J196" i="4"/>
  <c r="J249" i="4" s="1"/>
  <c r="P201" i="4"/>
  <c r="N201" i="4"/>
  <c r="V198" i="4"/>
  <c r="W198" i="4" s="1"/>
  <c r="L194" i="4"/>
  <c r="N194" i="4"/>
  <c r="M194" i="4"/>
  <c r="L193" i="4"/>
  <c r="V193" i="4"/>
  <c r="W193" i="4" s="1"/>
  <c r="M193" i="4"/>
  <c r="N193" i="4"/>
  <c r="K185" i="4"/>
  <c r="R185" i="4" s="1"/>
  <c r="M187" i="4"/>
  <c r="P192" i="4"/>
  <c r="Q193" i="4"/>
  <c r="R194" i="4"/>
  <c r="S192" i="4"/>
  <c r="V191" i="4"/>
  <c r="W191" i="4" s="1"/>
  <c r="V194" i="4"/>
  <c r="W194" i="4" s="1"/>
  <c r="V192" i="4"/>
  <c r="W192" i="4" s="1"/>
  <c r="M191" i="4"/>
  <c r="O192" i="4"/>
  <c r="O193" i="4"/>
  <c r="O194" i="4"/>
  <c r="P191" i="4"/>
  <c r="Q192" i="4"/>
  <c r="R193" i="4"/>
  <c r="V188" i="4"/>
  <c r="W188" i="4" s="1"/>
  <c r="M195" i="4"/>
  <c r="P194" i="4"/>
  <c r="V187" i="4"/>
  <c r="W187" i="4" s="1"/>
  <c r="V190" i="4"/>
  <c r="W190" i="4" s="1"/>
  <c r="V195" i="4"/>
  <c r="W195" i="4" s="1"/>
  <c r="P196" i="4"/>
  <c r="Q196" i="4"/>
  <c r="P185" i="4"/>
  <c r="S185" i="4"/>
  <c r="Q185" i="4"/>
  <c r="Q178" i="4"/>
  <c r="S178" i="4"/>
  <c r="R178" i="4"/>
  <c r="V178" i="4"/>
  <c r="W178" i="4" s="1"/>
  <c r="O178" i="4"/>
  <c r="N182" i="4"/>
  <c r="M182" i="4"/>
  <c r="L182" i="4"/>
  <c r="P183" i="4"/>
  <c r="S183" i="4"/>
  <c r="V183" i="4" s="1"/>
  <c r="W183" i="4" s="1"/>
  <c r="Q183" i="4"/>
  <c r="R184" i="4"/>
  <c r="S184" i="4"/>
  <c r="N184" i="4" s="1"/>
  <c r="V180" i="4"/>
  <c r="W180" i="4" s="1"/>
  <c r="N180" i="4"/>
  <c r="V182" i="4"/>
  <c r="W182" i="4" s="1"/>
  <c r="O181" i="4"/>
  <c r="O182" i="4"/>
  <c r="R182" i="4"/>
  <c r="V184" i="4"/>
  <c r="W184" i="4" s="1"/>
  <c r="O177" i="4"/>
  <c r="O165" i="4"/>
  <c r="V165" i="4"/>
  <c r="W165" i="4" s="1"/>
  <c r="N165" i="4"/>
  <c r="M165" i="4"/>
  <c r="L165" i="4"/>
  <c r="L177" i="4"/>
  <c r="N177" i="4"/>
  <c r="V177" i="4"/>
  <c r="W177" i="4" s="1"/>
  <c r="M177" i="4"/>
  <c r="M173" i="4"/>
  <c r="V173" i="4"/>
  <c r="W173" i="4" s="1"/>
  <c r="N173" i="4"/>
  <c r="M169" i="4"/>
  <c r="V169" i="4"/>
  <c r="W169" i="4" s="1"/>
  <c r="N169" i="4"/>
  <c r="O169" i="4"/>
  <c r="L166" i="4"/>
  <c r="O170" i="4"/>
  <c r="Q167" i="4"/>
  <c r="R168" i="4"/>
  <c r="P170" i="4"/>
  <c r="Q171" i="4"/>
  <c r="R172" i="4"/>
  <c r="P174" i="4"/>
  <c r="Q175" i="4"/>
  <c r="R176" i="4"/>
  <c r="S167" i="4"/>
  <c r="S171" i="4"/>
  <c r="S175" i="4"/>
  <c r="V167" i="4"/>
  <c r="W167" i="4" s="1"/>
  <c r="V170" i="4"/>
  <c r="W170" i="4" s="1"/>
  <c r="V175" i="4"/>
  <c r="W175" i="4" s="1"/>
  <c r="M166" i="4"/>
  <c r="L169" i="4"/>
  <c r="L170" i="4"/>
  <c r="P165" i="4"/>
  <c r="Q166" i="4"/>
  <c r="P169" i="4"/>
  <c r="Q170" i="4"/>
  <c r="P173" i="4"/>
  <c r="Q174" i="4"/>
  <c r="P177" i="4"/>
  <c r="S164" i="4"/>
  <c r="S168" i="4"/>
  <c r="L168" i="4" s="1"/>
  <c r="S172" i="4"/>
  <c r="S176" i="4"/>
  <c r="V166" i="4"/>
  <c r="W166" i="4" s="1"/>
  <c r="V171" i="4"/>
  <c r="W171" i="4" s="1"/>
  <c r="V174" i="4"/>
  <c r="W174" i="4" s="1"/>
  <c r="L172" i="4"/>
  <c r="L173" i="4"/>
  <c r="L174" i="4"/>
  <c r="Q165" i="4"/>
  <c r="Q169" i="4"/>
  <c r="Q173" i="4"/>
  <c r="Q177" i="4"/>
  <c r="V168" i="4"/>
  <c r="W168" i="4" s="1"/>
  <c r="V176" i="4"/>
  <c r="W176" i="4" s="1"/>
  <c r="M161" i="4"/>
  <c r="V161" i="4"/>
  <c r="W161" i="4" s="1"/>
  <c r="N161" i="4"/>
  <c r="N156" i="4"/>
  <c r="M156" i="4"/>
  <c r="L156" i="4"/>
  <c r="O156" i="4"/>
  <c r="V157" i="4"/>
  <c r="W157" i="4" s="1"/>
  <c r="M157" i="4"/>
  <c r="O157" i="4"/>
  <c r="M160" i="4"/>
  <c r="N160" i="4"/>
  <c r="R157" i="4"/>
  <c r="M154" i="4"/>
  <c r="L157" i="4"/>
  <c r="L158" i="4"/>
  <c r="O160" i="4"/>
  <c r="O161" i="4"/>
  <c r="Q155" i="4"/>
  <c r="R156" i="4"/>
  <c r="P158" i="4"/>
  <c r="Q159" i="4"/>
  <c r="R160" i="4"/>
  <c r="S155" i="4"/>
  <c r="S159" i="4"/>
  <c r="V158" i="4"/>
  <c r="W158" i="4" s="1"/>
  <c r="N154" i="4"/>
  <c r="M158" i="4"/>
  <c r="L160" i="4"/>
  <c r="L161" i="4"/>
  <c r="V160" i="4"/>
  <c r="W160" i="4" s="1"/>
  <c r="V156" i="4"/>
  <c r="W156" i="4" s="1"/>
  <c r="N157" i="4"/>
  <c r="Q157" i="4"/>
  <c r="Q161" i="4"/>
  <c r="V154" i="4"/>
  <c r="W154" i="4" s="1"/>
  <c r="V159" i="4"/>
  <c r="W159" i="4" s="1"/>
  <c r="N149" i="4"/>
  <c r="N148" i="4"/>
  <c r="M149" i="4"/>
  <c r="V149" i="4"/>
  <c r="W149" i="4" s="1"/>
  <c r="O149" i="4"/>
  <c r="M146" i="4"/>
  <c r="L148" i="4"/>
  <c r="L149" i="4"/>
  <c r="L150" i="4"/>
  <c r="R148" i="4"/>
  <c r="P150" i="4"/>
  <c r="V146" i="4"/>
  <c r="W146" i="4" s="1"/>
  <c r="Q148" i="4"/>
  <c r="N146" i="4"/>
  <c r="P149" i="4"/>
  <c r="Q150" i="4"/>
  <c r="S148" i="4"/>
  <c r="V148" i="4"/>
  <c r="W148" i="4" s="1"/>
  <c r="Q149" i="4"/>
  <c r="V147" i="4"/>
  <c r="W147" i="4" s="1"/>
  <c r="V150" i="4"/>
  <c r="W150" i="4" s="1"/>
  <c r="L140" i="4"/>
  <c r="N140" i="4"/>
  <c r="M140" i="4"/>
  <c r="M137" i="4"/>
  <c r="V137" i="4"/>
  <c r="W137" i="4" s="1"/>
  <c r="L137" i="4"/>
  <c r="N137" i="4"/>
  <c r="L141" i="4"/>
  <c r="N141" i="4"/>
  <c r="V141" i="4"/>
  <c r="W141" i="4" s="1"/>
  <c r="M141" i="4"/>
  <c r="Q141" i="4"/>
  <c r="R142" i="4"/>
  <c r="S142" i="4"/>
  <c r="O136" i="4"/>
  <c r="O137" i="4"/>
  <c r="O138" i="4"/>
  <c r="R137" i="4"/>
  <c r="P139" i="4"/>
  <c r="R141" i="4"/>
  <c r="S139" i="4"/>
  <c r="L139" i="4" s="1"/>
  <c r="V138" i="4"/>
  <c r="W138" i="4" s="1"/>
  <c r="L138" i="4"/>
  <c r="M139" i="4"/>
  <c r="O140" i="4"/>
  <c r="O142" i="4"/>
  <c r="Q139" i="4"/>
  <c r="R140" i="4"/>
  <c r="V140" i="4"/>
  <c r="W140" i="4" s="1"/>
  <c r="P137" i="4"/>
  <c r="P141" i="4"/>
  <c r="V142" i="4"/>
  <c r="W142" i="4" s="1"/>
  <c r="L101" i="4"/>
  <c r="N101" i="4"/>
  <c r="M101" i="4"/>
  <c r="M105" i="4"/>
  <c r="V105" i="4"/>
  <c r="W105" i="4" s="1"/>
  <c r="L105" i="4"/>
  <c r="V102" i="4"/>
  <c r="W102" i="4" s="1"/>
  <c r="N102" i="4"/>
  <c r="P102" i="4"/>
  <c r="Q103" i="4"/>
  <c r="R104" i="4"/>
  <c r="S103" i="4"/>
  <c r="V103" i="4" s="1"/>
  <c r="W103" i="4" s="1"/>
  <c r="O101" i="4"/>
  <c r="O102" i="4"/>
  <c r="N105" i="4"/>
  <c r="S104" i="4"/>
  <c r="V101" i="4"/>
  <c r="W101" i="4" s="1"/>
  <c r="Q101" i="4"/>
  <c r="Q105" i="4"/>
  <c r="M96" i="4"/>
  <c r="O96" i="4"/>
  <c r="N96" i="4"/>
  <c r="P96" i="4"/>
  <c r="M93" i="4"/>
  <c r="L96" i="4"/>
  <c r="L98" i="4"/>
  <c r="R93" i="4"/>
  <c r="P95" i="4"/>
  <c r="Q96" i="4"/>
  <c r="R97" i="4"/>
  <c r="S95" i="4"/>
  <c r="V93" i="4"/>
  <c r="W93" i="4" s="1"/>
  <c r="V96" i="4"/>
  <c r="W96" i="4" s="1"/>
  <c r="V98" i="4"/>
  <c r="W98" i="4" s="1"/>
  <c r="P97" i="4"/>
  <c r="Q98" i="4"/>
  <c r="S97" i="4"/>
  <c r="V94" i="4"/>
  <c r="W94" i="4" s="1"/>
  <c r="L93" i="4"/>
  <c r="L94" i="4"/>
  <c r="R94" i="4"/>
  <c r="R98" i="4"/>
  <c r="S94" i="4"/>
  <c r="S98" i="4"/>
  <c r="R96" i="4"/>
  <c r="V95" i="4"/>
  <c r="W95" i="4" s="1"/>
  <c r="L90" i="4"/>
  <c r="M90" i="4"/>
  <c r="N90" i="4"/>
  <c r="L89" i="4"/>
  <c r="M89" i="4"/>
  <c r="V89" i="4"/>
  <c r="W89" i="4" s="1"/>
  <c r="N89" i="4"/>
  <c r="P89" i="4"/>
  <c r="Q90" i="4"/>
  <c r="O89" i="4"/>
  <c r="O90" i="4"/>
  <c r="P88" i="4"/>
  <c r="Q89" i="4"/>
  <c r="R90" i="4"/>
  <c r="S88" i="4"/>
  <c r="P90" i="4"/>
  <c r="V90" i="4"/>
  <c r="W90" i="4" s="1"/>
  <c r="R89" i="4"/>
  <c r="M78" i="4"/>
  <c r="L78" i="4"/>
  <c r="N78" i="4"/>
  <c r="V84" i="4"/>
  <c r="W84" i="4" s="1"/>
  <c r="M84" i="4"/>
  <c r="L84" i="4"/>
  <c r="L80" i="4"/>
  <c r="N80" i="4"/>
  <c r="M80" i="4"/>
  <c r="M76" i="4"/>
  <c r="L76" i="4"/>
  <c r="N76" i="4"/>
  <c r="O77" i="4"/>
  <c r="P80" i="4"/>
  <c r="R82" i="4"/>
  <c r="S82" i="4"/>
  <c r="V80" i="4"/>
  <c r="W80" i="4" s="1"/>
  <c r="L77" i="4"/>
  <c r="O81" i="4"/>
  <c r="N84" i="4"/>
  <c r="P75" i="4"/>
  <c r="Q76" i="4"/>
  <c r="P79" i="4"/>
  <c r="Q80" i="4"/>
  <c r="P83" i="4"/>
  <c r="Q84" i="4"/>
  <c r="S75" i="4"/>
  <c r="S79" i="4"/>
  <c r="S83" i="4"/>
  <c r="V76" i="4"/>
  <c r="W76" i="4" s="1"/>
  <c r="V79" i="4"/>
  <c r="V82" i="4"/>
  <c r="W82" i="4" s="1"/>
  <c r="O76" i="4"/>
  <c r="O78" i="4"/>
  <c r="N81" i="4"/>
  <c r="R78" i="4"/>
  <c r="P84" i="4"/>
  <c r="L81" i="4"/>
  <c r="R76" i="4"/>
  <c r="R80" i="4"/>
  <c r="R84" i="4"/>
  <c r="V78" i="4"/>
  <c r="W78" i="4" s="1"/>
  <c r="N64" i="4"/>
  <c r="M64" i="4"/>
  <c r="L64" i="4"/>
  <c r="L60" i="4"/>
  <c r="N60" i="4"/>
  <c r="M60" i="4"/>
  <c r="N66" i="4"/>
  <c r="R60" i="4"/>
  <c r="V64" i="4"/>
  <c r="W64" i="4" s="1"/>
  <c r="N61" i="4"/>
  <c r="M65" i="4"/>
  <c r="P61" i="4"/>
  <c r="Q62" i="4"/>
  <c r="R63" i="4"/>
  <c r="P65" i="4"/>
  <c r="Q66" i="4"/>
  <c r="S62" i="4"/>
  <c r="O62" i="4" s="1"/>
  <c r="S66" i="4"/>
  <c r="V66" i="4"/>
  <c r="W66" i="4" s="1"/>
  <c r="O60" i="4"/>
  <c r="O61" i="4"/>
  <c r="P60" i="4"/>
  <c r="Q61" i="4"/>
  <c r="P64" i="4"/>
  <c r="S63" i="4"/>
  <c r="V62" i="4"/>
  <c r="W62" i="4" s="1"/>
  <c r="O64" i="4"/>
  <c r="O65" i="4"/>
  <c r="Q60" i="4"/>
  <c r="Q64" i="4"/>
  <c r="V60" i="4"/>
  <c r="W60" i="4" s="1"/>
  <c r="L71" i="4"/>
  <c r="M71" i="4"/>
  <c r="V71" i="4"/>
  <c r="W71" i="4" s="1"/>
  <c r="L69" i="4"/>
  <c r="N69" i="4"/>
  <c r="M69" i="4"/>
  <c r="L72" i="4"/>
  <c r="M72" i="4"/>
  <c r="R70" i="4"/>
  <c r="P69" i="4"/>
  <c r="O69" i="4"/>
  <c r="N72" i="4"/>
  <c r="R69" i="4"/>
  <c r="P71" i="4"/>
  <c r="Q72" i="4"/>
  <c r="N70" i="4"/>
  <c r="P72" i="4"/>
  <c r="V70" i="4"/>
  <c r="W70" i="4" s="1"/>
  <c r="V72" i="4"/>
  <c r="W72" i="4" s="1"/>
  <c r="N242" i="4"/>
  <c r="O242" i="4"/>
  <c r="M242" i="4"/>
  <c r="L242" i="4"/>
  <c r="V242" i="4"/>
  <c r="W242" i="4" s="1"/>
  <c r="P242" i="4"/>
  <c r="R242" i="4"/>
  <c r="Q242" i="4"/>
  <c r="N234" i="4"/>
  <c r="O234" i="4"/>
  <c r="M234" i="4"/>
  <c r="Q234" i="4"/>
  <c r="P234" i="4"/>
  <c r="V234" i="4"/>
  <c r="W234" i="4" s="1"/>
  <c r="L234" i="4"/>
  <c r="R234" i="4"/>
  <c r="N226" i="4"/>
  <c r="O226" i="4"/>
  <c r="M226" i="4"/>
  <c r="L226" i="4"/>
  <c r="Q226" i="4"/>
  <c r="V226" i="4"/>
  <c r="W226" i="4" s="1"/>
  <c r="P226" i="4"/>
  <c r="R226" i="4"/>
  <c r="R215" i="4"/>
  <c r="P215" i="4"/>
  <c r="S215" i="4"/>
  <c r="L215" i="4" s="1"/>
  <c r="S205" i="4"/>
  <c r="L205" i="4" s="1"/>
  <c r="P205" i="4"/>
  <c r="R205" i="4"/>
  <c r="Q197" i="4"/>
  <c r="S197" i="4"/>
  <c r="R197" i="4"/>
  <c r="S186" i="4"/>
  <c r="V186" i="4" s="1"/>
  <c r="W186" i="4" s="1"/>
  <c r="R186" i="4"/>
  <c r="P186" i="4"/>
  <c r="Q179" i="4"/>
  <c r="R179" i="4"/>
  <c r="S179" i="4"/>
  <c r="V179" i="4" s="1"/>
  <c r="W179" i="4" s="1"/>
  <c r="R163" i="4"/>
  <c r="Q163" i="4"/>
  <c r="S163" i="4"/>
  <c r="V163" i="4"/>
  <c r="W163" i="4" s="1"/>
  <c r="N153" i="4"/>
  <c r="V153" i="4"/>
  <c r="W153" i="4" s="1"/>
  <c r="M153" i="4"/>
  <c r="O153" i="4"/>
  <c r="L153" i="4"/>
  <c r="R153" i="4"/>
  <c r="Q153" i="4"/>
  <c r="P153" i="4"/>
  <c r="S144" i="4"/>
  <c r="V144" i="4" s="1"/>
  <c r="W144" i="4" s="1"/>
  <c r="P144" i="4"/>
  <c r="R144" i="4"/>
  <c r="L144" i="4"/>
  <c r="R135" i="4"/>
  <c r="S135" i="4"/>
  <c r="V135" i="4" s="1"/>
  <c r="W135" i="4" s="1"/>
  <c r="P135" i="4"/>
  <c r="M132" i="4"/>
  <c r="V132" i="4"/>
  <c r="W132" i="4" s="1"/>
  <c r="L132" i="4"/>
  <c r="O132" i="4"/>
  <c r="M128" i="4"/>
  <c r="L128" i="4"/>
  <c r="L131" i="4"/>
  <c r="M131" i="4"/>
  <c r="V133" i="4"/>
  <c r="W133" i="4" s="1"/>
  <c r="R127" i="4"/>
  <c r="Q130" i="4"/>
  <c r="S130" i="4"/>
  <c r="N128" i="4"/>
  <c r="N129" i="4"/>
  <c r="N130" i="4"/>
  <c r="M133" i="4"/>
  <c r="P128" i="4"/>
  <c r="Q129" i="4"/>
  <c r="S127" i="4"/>
  <c r="V128" i="4"/>
  <c r="W128" i="4" s="1"/>
  <c r="V130" i="4"/>
  <c r="W130" i="4" s="1"/>
  <c r="M129" i="4"/>
  <c r="P129" i="4"/>
  <c r="N132" i="4"/>
  <c r="N133" i="4"/>
  <c r="Q128" i="4"/>
  <c r="Q132" i="4"/>
  <c r="L119" i="4"/>
  <c r="M119" i="4"/>
  <c r="V124" i="4"/>
  <c r="W124" i="4" s="1"/>
  <c r="N124" i="4"/>
  <c r="M124" i="4"/>
  <c r="L123" i="4"/>
  <c r="M123" i="4"/>
  <c r="O120" i="4"/>
  <c r="M120" i="4"/>
  <c r="L120" i="4"/>
  <c r="M117" i="4"/>
  <c r="L121" i="4"/>
  <c r="P122" i="4"/>
  <c r="Q123" i="4"/>
  <c r="R124" i="4"/>
  <c r="S122" i="4"/>
  <c r="N122" i="4" s="1"/>
  <c r="V117" i="4"/>
  <c r="W117" i="4" s="1"/>
  <c r="V120" i="4"/>
  <c r="W120" i="4" s="1"/>
  <c r="V122" i="4"/>
  <c r="W122" i="4" s="1"/>
  <c r="M121" i="4"/>
  <c r="L124" i="4"/>
  <c r="P117" i="4"/>
  <c r="Q118" i="4"/>
  <c r="R119" i="4"/>
  <c r="P121" i="4"/>
  <c r="Q122" i="4"/>
  <c r="R123" i="4"/>
  <c r="V119" i="4"/>
  <c r="O117" i="4"/>
  <c r="O118" i="4"/>
  <c r="P120" i="4"/>
  <c r="P124" i="4"/>
  <c r="V118" i="4"/>
  <c r="L111" i="4"/>
  <c r="M111" i="4"/>
  <c r="V110" i="4"/>
  <c r="W110" i="4" s="1"/>
  <c r="M108" i="4"/>
  <c r="L112" i="4"/>
  <c r="P109" i="4"/>
  <c r="Q110" i="4"/>
  <c r="R111" i="4"/>
  <c r="P113" i="4"/>
  <c r="S109" i="4"/>
  <c r="S113" i="4"/>
  <c r="N108" i="4"/>
  <c r="M112" i="4"/>
  <c r="P108" i="4"/>
  <c r="Q109" i="4"/>
  <c r="R110" i="4"/>
  <c r="S110" i="4"/>
  <c r="V109" i="4"/>
  <c r="W109" i="4" s="1"/>
  <c r="V112" i="4"/>
  <c r="W112" i="4" s="1"/>
  <c r="O108" i="4"/>
  <c r="O109" i="4"/>
  <c r="P111" i="4"/>
  <c r="V111" i="4"/>
  <c r="P126" i="4"/>
  <c r="L126" i="4"/>
  <c r="Q126" i="4"/>
  <c r="S126" i="4"/>
  <c r="V126" i="4"/>
  <c r="L116" i="4"/>
  <c r="P116" i="4"/>
  <c r="S116" i="4"/>
  <c r="Q116" i="4"/>
  <c r="P107" i="4"/>
  <c r="S107" i="4"/>
  <c r="Q107" i="4"/>
  <c r="S100" i="4"/>
  <c r="L100" i="4" s="1"/>
  <c r="P100" i="4"/>
  <c r="R100" i="4"/>
  <c r="M92" i="4"/>
  <c r="V92" i="4"/>
  <c r="W92" i="4" s="1"/>
  <c r="O92" i="4"/>
  <c r="N92" i="4"/>
  <c r="Q92" i="4"/>
  <c r="L92" i="4"/>
  <c r="R92" i="4"/>
  <c r="L87" i="4"/>
  <c r="M87" i="4"/>
  <c r="Q87" i="4"/>
  <c r="P87" i="4"/>
  <c r="R87" i="4"/>
  <c r="V87" i="4"/>
  <c r="Q74" i="4"/>
  <c r="S74" i="4"/>
  <c r="N68" i="4"/>
  <c r="M68" i="4"/>
  <c r="O68" i="4"/>
  <c r="L68" i="4"/>
  <c r="P68" i="4"/>
  <c r="Q68" i="4"/>
  <c r="V68" i="4"/>
  <c r="W68" i="4" s="1"/>
  <c r="R68" i="4"/>
  <c r="Q59" i="4"/>
  <c r="S59" i="4"/>
  <c r="R59" i="4"/>
  <c r="P48" i="4"/>
  <c r="S48" i="4"/>
  <c r="R48" i="4"/>
  <c r="Q40" i="4"/>
  <c r="S39" i="4"/>
  <c r="Q39" i="4"/>
  <c r="R40" i="4"/>
  <c r="S40" i="4"/>
  <c r="R39" i="4"/>
  <c r="L40" i="4"/>
  <c r="L31" i="4"/>
  <c r="M31" i="4"/>
  <c r="V31" i="4"/>
  <c r="W31" i="4" s="1"/>
  <c r="P31" i="4"/>
  <c r="H30" i="4"/>
  <c r="Q31" i="4"/>
  <c r="R31" i="4"/>
  <c r="R25" i="4"/>
  <c r="Q25" i="4"/>
  <c r="S25" i="4"/>
  <c r="N25" i="4" s="1"/>
  <c r="P25" i="4"/>
  <c r="Q26" i="4"/>
  <c r="R26" i="4"/>
  <c r="S26" i="4"/>
  <c r="P17" i="4"/>
  <c r="Q17" i="4"/>
  <c r="R17" i="4"/>
  <c r="S17" i="4"/>
  <c r="N17" i="4" s="1"/>
  <c r="P18" i="4"/>
  <c r="S18" i="4"/>
  <c r="V18" i="4"/>
  <c r="W18" i="4" s="1"/>
  <c r="L17" i="4"/>
  <c r="L18" i="4"/>
  <c r="N12" i="4"/>
  <c r="M12" i="4"/>
  <c r="O12" i="4"/>
  <c r="L12" i="4"/>
  <c r="P12" i="4"/>
  <c r="H11" i="4"/>
  <c r="Q12" i="4"/>
  <c r="R12" i="4"/>
  <c r="V12" i="4"/>
  <c r="V13" i="4"/>
  <c r="W13" i="4" s="1"/>
  <c r="V17" i="4"/>
  <c r="V21" i="4"/>
  <c r="W21" i="4" s="1"/>
  <c r="V29" i="4"/>
  <c r="W29" i="4" s="1"/>
  <c r="V33" i="4"/>
  <c r="W33" i="4" s="1"/>
  <c r="V41" i="4"/>
  <c r="W41" i="4" s="1"/>
  <c r="V45" i="4"/>
  <c r="W45" i="4" s="1"/>
  <c r="V49" i="4"/>
  <c r="W49" i="4" s="1"/>
  <c r="V53" i="4"/>
  <c r="W53" i="4" s="1"/>
  <c r="V57" i="4"/>
  <c r="W57" i="4" s="1"/>
  <c r="V61" i="4"/>
  <c r="W61" i="4" s="1"/>
  <c r="V65" i="4"/>
  <c r="W65" i="4" s="1"/>
  <c r="V69" i="4"/>
  <c r="W69" i="4" s="1"/>
  <c r="V73" i="4"/>
  <c r="W73" i="4" s="1"/>
  <c r="V77" i="4"/>
  <c r="W77" i="4" s="1"/>
  <c r="W87" i="4"/>
  <c r="W119" i="4"/>
  <c r="W126" i="4"/>
  <c r="W79" i="4"/>
  <c r="W86" i="4"/>
  <c r="W111" i="4"/>
  <c r="W118" i="4"/>
  <c r="V83" i="4"/>
  <c r="W83" i="4" s="1"/>
  <c r="V91" i="4"/>
  <c r="W91" i="4" s="1"/>
  <c r="V99" i="4"/>
  <c r="W99" i="4" s="1"/>
  <c r="V107" i="4"/>
  <c r="W107" i="4" s="1"/>
  <c r="V115" i="4"/>
  <c r="W115" i="4" s="1"/>
  <c r="V123" i="4"/>
  <c r="W123" i="4" s="1"/>
  <c r="V131" i="4"/>
  <c r="W131" i="4" s="1"/>
  <c r="V139" i="4"/>
  <c r="W139" i="4" s="1"/>
  <c r="N15" i="4"/>
  <c r="N19" i="4"/>
  <c r="N23" i="4"/>
  <c r="N27" i="4"/>
  <c r="N31" i="4"/>
  <c r="N35" i="4"/>
  <c r="N43" i="4"/>
  <c r="N47" i="4"/>
  <c r="N51" i="4"/>
  <c r="N55" i="4"/>
  <c r="N59" i="4"/>
  <c r="N63" i="4"/>
  <c r="N67" i="4"/>
  <c r="N71" i="4"/>
  <c r="N79" i="4"/>
  <c r="N83" i="4"/>
  <c r="N87" i="4"/>
  <c r="N91" i="4"/>
  <c r="N95" i="4"/>
  <c r="N99" i="4"/>
  <c r="N103" i="4"/>
  <c r="N107" i="4"/>
  <c r="N111" i="4"/>
  <c r="N115" i="4"/>
  <c r="N119" i="4"/>
  <c r="N123" i="4"/>
  <c r="N131" i="4"/>
  <c r="N135" i="4"/>
  <c r="N139" i="4"/>
  <c r="N143" i="4"/>
  <c r="N147" i="4"/>
  <c r="N155" i="4"/>
  <c r="N159" i="4"/>
  <c r="N167" i="4"/>
  <c r="N171" i="4"/>
  <c r="N179" i="4"/>
  <c r="N183" i="4"/>
  <c r="N187" i="4"/>
  <c r="N191" i="4"/>
  <c r="N195" i="4"/>
  <c r="N199" i="4"/>
  <c r="N207" i="4"/>
  <c r="N211" i="4"/>
  <c r="N215" i="4"/>
  <c r="N219" i="4"/>
  <c r="N223" i="4"/>
  <c r="N227" i="4"/>
  <c r="N231" i="4"/>
  <c r="N235" i="4"/>
  <c r="N239" i="4"/>
  <c r="N243" i="4"/>
  <c r="O15" i="4"/>
  <c r="O19" i="4"/>
  <c r="O23" i="4"/>
  <c r="O27" i="4"/>
  <c r="O31" i="4"/>
  <c r="O35" i="4"/>
  <c r="O43" i="4"/>
  <c r="O47" i="4"/>
  <c r="O51" i="4"/>
  <c r="O55" i="4"/>
  <c r="O59" i="4"/>
  <c r="O63" i="4"/>
  <c r="O67" i="4"/>
  <c r="O71" i="4"/>
  <c r="O79" i="4"/>
  <c r="O83" i="4"/>
  <c r="O87" i="4"/>
  <c r="O91" i="4"/>
  <c r="O95" i="4"/>
  <c r="O99" i="4"/>
  <c r="O103" i="4"/>
  <c r="O107" i="4"/>
  <c r="O111" i="4"/>
  <c r="O115" i="4"/>
  <c r="O119" i="4"/>
  <c r="O123" i="4"/>
  <c r="O131" i="4"/>
  <c r="O135" i="4"/>
  <c r="O139" i="4"/>
  <c r="O143" i="4"/>
  <c r="O147" i="4"/>
  <c r="O155" i="4"/>
  <c r="O159" i="4"/>
  <c r="O163" i="4"/>
  <c r="O167" i="4"/>
  <c r="O171" i="4"/>
  <c r="O175" i="4"/>
  <c r="O179" i="4"/>
  <c r="O183" i="4"/>
  <c r="O187" i="4"/>
  <c r="O191" i="4"/>
  <c r="O195" i="4"/>
  <c r="O199" i="4"/>
  <c r="O207" i="4"/>
  <c r="O211" i="4"/>
  <c r="O215" i="4"/>
  <c r="O219" i="4"/>
  <c r="O223" i="4"/>
  <c r="O227" i="4"/>
  <c r="O231" i="4"/>
  <c r="O235" i="4"/>
  <c r="O239" i="4"/>
  <c r="O243" i="4"/>
  <c r="F39" i="4"/>
  <c r="F25" i="4"/>
  <c r="U3" i="4"/>
  <c r="N3" i="4"/>
  <c r="L3" i="4"/>
  <c r="K3" i="4"/>
  <c r="C152" i="4"/>
  <c r="C125" i="4"/>
  <c r="C115" i="4"/>
  <c r="C47" i="4"/>
  <c r="C241" i="4"/>
  <c r="C225" i="4"/>
  <c r="C185" i="4"/>
  <c r="C162" i="4"/>
  <c r="C143" i="4"/>
  <c r="C106" i="4"/>
  <c r="C86" i="4"/>
  <c r="C233" i="4"/>
  <c r="C204" i="4"/>
  <c r="C91" i="4"/>
  <c r="C58" i="4"/>
  <c r="G3" i="4"/>
  <c r="C11" i="4"/>
  <c r="C3" i="4"/>
  <c r="C30" i="4"/>
  <c r="C25" i="4"/>
  <c r="V9" i="4"/>
  <c r="W9" i="4" s="1"/>
  <c r="V6" i="4"/>
  <c r="W6" i="4" s="1"/>
  <c r="I44" i="6"/>
  <c r="H52" i="6"/>
  <c r="H44" i="6" s="1"/>
  <c r="K4" i="6"/>
  <c r="K13" i="6"/>
  <c r="M18" i="6"/>
  <c r="K29" i="6"/>
  <c r="K32" i="6"/>
  <c r="K41" i="6"/>
  <c r="I52" i="6"/>
  <c r="M57" i="6"/>
  <c r="K58" i="6"/>
  <c r="L4" i="6"/>
  <c r="L9" i="6"/>
  <c r="K11" i="6"/>
  <c r="L13" i="6"/>
  <c r="K15" i="6"/>
  <c r="L20" i="6"/>
  <c r="L25" i="6"/>
  <c r="K27" i="6"/>
  <c r="L29" i="6"/>
  <c r="K31" i="6"/>
  <c r="L41" i="6"/>
  <c r="K46" i="6"/>
  <c r="M51" i="6"/>
  <c r="M56" i="6"/>
  <c r="L58" i="6"/>
  <c r="K60" i="6"/>
  <c r="M64" i="6"/>
  <c r="O65" i="6"/>
  <c r="M68" i="6"/>
  <c r="L70" i="6"/>
  <c r="K72" i="6"/>
  <c r="M78" i="6"/>
  <c r="L101" i="6"/>
  <c r="L22" i="6"/>
  <c r="K9" i="6"/>
  <c r="M24" i="6"/>
  <c r="K25" i="6"/>
  <c r="K70" i="6"/>
  <c r="K5" i="6"/>
  <c r="M9" i="6"/>
  <c r="L11" i="6"/>
  <c r="L15" i="6"/>
  <c r="K17" i="6"/>
  <c r="K21" i="6"/>
  <c r="K22" i="6"/>
  <c r="M25" i="6"/>
  <c r="L27" i="6"/>
  <c r="L31" i="6"/>
  <c r="M32" i="6"/>
  <c r="K33" i="6"/>
  <c r="L35" i="6"/>
  <c r="K37" i="6"/>
  <c r="M41" i="6"/>
  <c r="M42" i="6"/>
  <c r="L46" i="6"/>
  <c r="K48" i="6"/>
  <c r="L49" i="6"/>
  <c r="K54" i="6"/>
  <c r="M58" i="6"/>
  <c r="L60" i="6"/>
  <c r="M70" i="6"/>
  <c r="M71" i="6"/>
  <c r="L72" i="6"/>
  <c r="L76" i="6"/>
  <c r="K80" i="6"/>
  <c r="Q94" i="6"/>
  <c r="R94" i="6" s="1"/>
  <c r="M94" i="6"/>
  <c r="M274" i="6"/>
  <c r="H3" i="6"/>
  <c r="C4" i="6"/>
  <c r="J5" i="6"/>
  <c r="E6" i="6"/>
  <c r="D7" i="6"/>
  <c r="C8" i="6"/>
  <c r="J9" i="6"/>
  <c r="E10" i="6"/>
  <c r="D11" i="6"/>
  <c r="C12" i="6"/>
  <c r="G12" i="6"/>
  <c r="J13" i="6"/>
  <c r="E14" i="6"/>
  <c r="D15" i="6"/>
  <c r="C16" i="6"/>
  <c r="J17" i="6"/>
  <c r="E18" i="6"/>
  <c r="H19" i="6"/>
  <c r="C20" i="6"/>
  <c r="J21" i="6"/>
  <c r="E22" i="6"/>
  <c r="D23" i="6"/>
  <c r="C24" i="6"/>
  <c r="J25" i="6"/>
  <c r="E26" i="6"/>
  <c r="D27" i="6"/>
  <c r="C28" i="6"/>
  <c r="G28" i="6"/>
  <c r="J29" i="6"/>
  <c r="E30" i="6"/>
  <c r="D31" i="6"/>
  <c r="C32" i="6"/>
  <c r="J33" i="6"/>
  <c r="I34" i="6"/>
  <c r="D35" i="6"/>
  <c r="C36" i="6"/>
  <c r="J37" i="6"/>
  <c r="E38" i="6"/>
  <c r="D39" i="6"/>
  <c r="C40" i="6"/>
  <c r="J41" i="6"/>
  <c r="E42" i="6"/>
  <c r="C45" i="6"/>
  <c r="J46" i="6"/>
  <c r="E47" i="6"/>
  <c r="D48" i="6"/>
  <c r="C49" i="6"/>
  <c r="J50" i="6"/>
  <c r="E51" i="6"/>
  <c r="C53" i="6"/>
  <c r="G53" i="6"/>
  <c r="J54" i="6"/>
  <c r="E55" i="6"/>
  <c r="D56" i="6"/>
  <c r="C57" i="6"/>
  <c r="J58" i="6"/>
  <c r="E59" i="6"/>
  <c r="D60" i="6"/>
  <c r="C61" i="6"/>
  <c r="J62" i="6"/>
  <c r="E63" i="6"/>
  <c r="D64" i="6"/>
  <c r="C65" i="6"/>
  <c r="G65" i="6"/>
  <c r="J66" i="6"/>
  <c r="E67" i="6"/>
  <c r="I67" i="6"/>
  <c r="N67" i="6" s="1"/>
  <c r="D68" i="6"/>
  <c r="C69" i="6"/>
  <c r="J70" i="6"/>
  <c r="E71" i="6"/>
  <c r="D72" i="6"/>
  <c r="C73" i="6"/>
  <c r="J74" i="6"/>
  <c r="I75" i="6"/>
  <c r="D76" i="6"/>
  <c r="C77" i="6"/>
  <c r="K78" i="6"/>
  <c r="E81" i="6"/>
  <c r="D81" i="6"/>
  <c r="J81" i="6"/>
  <c r="F82" i="6"/>
  <c r="P82" i="6"/>
  <c r="O82" i="6"/>
  <c r="E85" i="6"/>
  <c r="D85" i="6"/>
  <c r="J85" i="6"/>
  <c r="D86" i="6"/>
  <c r="C86" i="6"/>
  <c r="J86" i="6"/>
  <c r="M89" i="6"/>
  <c r="N92" i="6"/>
  <c r="L93" i="6"/>
  <c r="L94" i="6"/>
  <c r="H96" i="6"/>
  <c r="N97" i="6"/>
  <c r="Q97" i="6" s="1"/>
  <c r="R97" i="6" s="1"/>
  <c r="M98" i="6"/>
  <c r="M99" i="6"/>
  <c r="L103" i="6"/>
  <c r="P102" i="6"/>
  <c r="K107" i="6"/>
  <c r="K109" i="6"/>
  <c r="N110" i="6"/>
  <c r="Q110" i="6" s="1"/>
  <c r="R110" i="6" s="1"/>
  <c r="E111" i="6"/>
  <c r="D111" i="6"/>
  <c r="C111" i="6"/>
  <c r="L112" i="6"/>
  <c r="P111" i="6"/>
  <c r="M116" i="6"/>
  <c r="M118" i="6"/>
  <c r="K124" i="6"/>
  <c r="E125" i="6"/>
  <c r="D125" i="6"/>
  <c r="C125" i="6"/>
  <c r="N125" i="6"/>
  <c r="Q125" i="6" s="1"/>
  <c r="R125" i="6" s="1"/>
  <c r="F119" i="6"/>
  <c r="K137" i="6"/>
  <c r="H140" i="6"/>
  <c r="M147" i="6"/>
  <c r="P150" i="6"/>
  <c r="K153" i="6"/>
  <c r="E154" i="6"/>
  <c r="D154" i="6"/>
  <c r="C154" i="6"/>
  <c r="N154" i="6"/>
  <c r="Q154" i="6" s="1"/>
  <c r="R154" i="6" s="1"/>
  <c r="J154" i="6"/>
  <c r="M5" i="6"/>
  <c r="N16" i="6"/>
  <c r="Q16" i="6" s="1"/>
  <c r="R16" i="6" s="1"/>
  <c r="M21" i="6"/>
  <c r="N24" i="6"/>
  <c r="Q24" i="6" s="1"/>
  <c r="R24" i="6" s="1"/>
  <c r="K35" i="6"/>
  <c r="N36" i="6"/>
  <c r="Q36" i="6" s="1"/>
  <c r="R36" i="6" s="1"/>
  <c r="J40" i="6"/>
  <c r="N40" i="6"/>
  <c r="Q40" i="6" s="1"/>
  <c r="R40" i="6" s="1"/>
  <c r="M46" i="6"/>
  <c r="J49" i="6"/>
  <c r="N49" i="6"/>
  <c r="Q49" i="6" s="1"/>
  <c r="R49" i="6" s="1"/>
  <c r="M54" i="6"/>
  <c r="L55" i="6"/>
  <c r="K68" i="6"/>
  <c r="J69" i="6"/>
  <c r="N69" i="6"/>
  <c r="Q69" i="6" s="1"/>
  <c r="R69" i="6" s="1"/>
  <c r="N73" i="6"/>
  <c r="Q73" i="6" s="1"/>
  <c r="R73" i="6" s="1"/>
  <c r="K76" i="6"/>
  <c r="M81" i="6"/>
  <c r="M85" i="6"/>
  <c r="L90" i="6"/>
  <c r="M92" i="6"/>
  <c r="M97" i="6"/>
  <c r="K106" i="6"/>
  <c r="E107" i="6"/>
  <c r="D107" i="6"/>
  <c r="C107" i="6"/>
  <c r="J107" i="6"/>
  <c r="L109" i="6"/>
  <c r="K114" i="6"/>
  <c r="E160" i="6"/>
  <c r="D160" i="6"/>
  <c r="C160" i="6"/>
  <c r="K200" i="6"/>
  <c r="D4" i="6"/>
  <c r="J6" i="6"/>
  <c r="N6" i="6"/>
  <c r="Q6" i="6" s="1"/>
  <c r="R6" i="6" s="1"/>
  <c r="D8" i="6"/>
  <c r="N10" i="6"/>
  <c r="Q10" i="6" s="1"/>
  <c r="R10" i="6" s="1"/>
  <c r="D12" i="6"/>
  <c r="H12" i="6"/>
  <c r="N14" i="6"/>
  <c r="Q14" i="6" s="1"/>
  <c r="R14" i="6" s="1"/>
  <c r="D16" i="6"/>
  <c r="N18" i="6"/>
  <c r="Q18" i="6" s="1"/>
  <c r="R18" i="6" s="1"/>
  <c r="D20" i="6"/>
  <c r="J22" i="6"/>
  <c r="N22" i="6"/>
  <c r="Q22" i="6" s="1"/>
  <c r="R22" i="6" s="1"/>
  <c r="D24" i="6"/>
  <c r="J26" i="6"/>
  <c r="N26" i="6"/>
  <c r="Q26" i="6" s="1"/>
  <c r="R26" i="6" s="1"/>
  <c r="D28" i="6"/>
  <c r="H28" i="6"/>
  <c r="J30" i="6"/>
  <c r="N30" i="6"/>
  <c r="Q30" i="6" s="1"/>
  <c r="R30" i="6" s="1"/>
  <c r="D32" i="6"/>
  <c r="F34" i="6"/>
  <c r="D36" i="6"/>
  <c r="J38" i="6"/>
  <c r="N38" i="6"/>
  <c r="Q38" i="6" s="1"/>
  <c r="R38" i="6" s="1"/>
  <c r="D40" i="6"/>
  <c r="J42" i="6"/>
  <c r="N42" i="6"/>
  <c r="Q42" i="6" s="1"/>
  <c r="R42" i="6" s="1"/>
  <c r="D45" i="6"/>
  <c r="N47" i="6"/>
  <c r="Q47" i="6" s="1"/>
  <c r="R47" i="6" s="1"/>
  <c r="D49" i="6"/>
  <c r="N51" i="6"/>
  <c r="Q51" i="6" s="1"/>
  <c r="R51" i="6" s="1"/>
  <c r="D53" i="6"/>
  <c r="J55" i="6"/>
  <c r="N55" i="6"/>
  <c r="Q55" i="6" s="1"/>
  <c r="R55" i="6" s="1"/>
  <c r="D57" i="6"/>
  <c r="J59" i="6"/>
  <c r="N59" i="6"/>
  <c r="Q59" i="6" s="1"/>
  <c r="R59" i="6" s="1"/>
  <c r="D61" i="6"/>
  <c r="N63" i="6"/>
  <c r="Q63" i="6" s="1"/>
  <c r="R63" i="6" s="1"/>
  <c r="D65" i="6"/>
  <c r="D69" i="6"/>
  <c r="J71" i="6"/>
  <c r="N71" i="6"/>
  <c r="Q71" i="6" s="1"/>
  <c r="R71" i="6" s="1"/>
  <c r="D73" i="6"/>
  <c r="F75" i="6"/>
  <c r="D77" i="6"/>
  <c r="N77" i="6"/>
  <c r="Q77" i="6" s="1"/>
  <c r="R77" i="6" s="1"/>
  <c r="L78" i="6"/>
  <c r="K81" i="6"/>
  <c r="I82" i="6"/>
  <c r="K85" i="6"/>
  <c r="K86" i="6"/>
  <c r="M86" i="6"/>
  <c r="E89" i="6"/>
  <c r="D89" i="6"/>
  <c r="J89" i="6"/>
  <c r="D90" i="6"/>
  <c r="C90" i="6"/>
  <c r="J90" i="6"/>
  <c r="M93" i="6"/>
  <c r="K97" i="6"/>
  <c r="K98" i="6"/>
  <c r="E99" i="6"/>
  <c r="D99" i="6"/>
  <c r="C99" i="6"/>
  <c r="N101" i="6"/>
  <c r="Q101" i="6" s="1"/>
  <c r="R101" i="6" s="1"/>
  <c r="M103" i="6"/>
  <c r="L106" i="6"/>
  <c r="L107" i="6"/>
  <c r="L114" i="6"/>
  <c r="Q118" i="6"/>
  <c r="R118" i="6" s="1"/>
  <c r="L118" i="6"/>
  <c r="K118" i="6"/>
  <c r="M122" i="6"/>
  <c r="H119" i="6"/>
  <c r="M139" i="6"/>
  <c r="H150" i="6"/>
  <c r="M194" i="6"/>
  <c r="J4" i="6"/>
  <c r="N4" i="6"/>
  <c r="Q4" i="6" s="1"/>
  <c r="R4" i="6" s="1"/>
  <c r="N8" i="6"/>
  <c r="Q8" i="6" s="1"/>
  <c r="R8" i="6" s="1"/>
  <c r="M13" i="6"/>
  <c r="N20" i="6"/>
  <c r="Q20" i="6" s="1"/>
  <c r="R20" i="6" s="1"/>
  <c r="M29" i="6"/>
  <c r="J32" i="6"/>
  <c r="N32" i="6"/>
  <c r="Q32" i="6" s="1"/>
  <c r="R32" i="6" s="1"/>
  <c r="N45" i="6"/>
  <c r="Q45" i="6" s="1"/>
  <c r="R45" i="6" s="1"/>
  <c r="N57" i="6"/>
  <c r="Q57" i="6" s="1"/>
  <c r="R57" i="6" s="1"/>
  <c r="J61" i="6"/>
  <c r="N61" i="6"/>
  <c r="Q61" i="6" s="1"/>
  <c r="R61" i="6" s="1"/>
  <c r="M66" i="6"/>
  <c r="D78" i="6"/>
  <c r="C78" i="6"/>
  <c r="J78" i="6"/>
  <c r="K88" i="6"/>
  <c r="L89" i="6"/>
  <c r="K94" i="6"/>
  <c r="K103" i="6"/>
  <c r="K159" i="6"/>
  <c r="K172" i="6"/>
  <c r="E201" i="6"/>
  <c r="D201" i="6"/>
  <c r="C201" i="6"/>
  <c r="N201" i="6"/>
  <c r="Q201" i="6" s="1"/>
  <c r="R201" i="6" s="1"/>
  <c r="F3" i="6"/>
  <c r="J7" i="6"/>
  <c r="J11" i="6"/>
  <c r="J15" i="6"/>
  <c r="F19" i="6"/>
  <c r="J23" i="6"/>
  <c r="J27" i="6"/>
  <c r="J31" i="6"/>
  <c r="J35" i="6"/>
  <c r="J39" i="6"/>
  <c r="F44" i="6"/>
  <c r="J48" i="6"/>
  <c r="F52" i="6"/>
  <c r="J56" i="6"/>
  <c r="J60" i="6"/>
  <c r="J64" i="6"/>
  <c r="J68" i="6"/>
  <c r="J72" i="6"/>
  <c r="J76" i="6"/>
  <c r="M77" i="6"/>
  <c r="E78" i="6"/>
  <c r="N80" i="6"/>
  <c r="L81" i="6"/>
  <c r="N84" i="6"/>
  <c r="K84" i="6"/>
  <c r="S82" i="6"/>
  <c r="L85" i="6"/>
  <c r="L86" i="6"/>
  <c r="M88" i="6"/>
  <c r="K90" i="6"/>
  <c r="M90" i="6"/>
  <c r="E93" i="6"/>
  <c r="D93" i="6"/>
  <c r="J93" i="6"/>
  <c r="D94" i="6"/>
  <c r="C94" i="6"/>
  <c r="J94" i="6"/>
  <c r="P96" i="6"/>
  <c r="K99" i="6"/>
  <c r="N99" i="6"/>
  <c r="Q99" i="6" s="1"/>
  <c r="R99" i="6" s="1"/>
  <c r="K101" i="6"/>
  <c r="E103" i="6"/>
  <c r="F102" i="6"/>
  <c r="D103" i="6"/>
  <c r="C103" i="6"/>
  <c r="J103" i="6"/>
  <c r="L105" i="6"/>
  <c r="M106" i="6"/>
  <c r="M107" i="6"/>
  <c r="M109" i="6"/>
  <c r="M112" i="6"/>
  <c r="L113" i="6"/>
  <c r="M114" i="6"/>
  <c r="K116" i="6"/>
  <c r="C117" i="6"/>
  <c r="N117" i="6"/>
  <c r="J117" i="6" s="1"/>
  <c r="E117" i="6"/>
  <c r="D117" i="6"/>
  <c r="N121" i="6"/>
  <c r="Q121" i="6" s="1"/>
  <c r="R121" i="6" s="1"/>
  <c r="L127" i="6"/>
  <c r="K146" i="6"/>
  <c r="K149" i="6"/>
  <c r="E150" i="6"/>
  <c r="D150" i="6"/>
  <c r="C150" i="6"/>
  <c r="N150" i="6"/>
  <c r="Q150" i="6" s="1"/>
  <c r="R150" i="6" s="1"/>
  <c r="N79" i="6"/>
  <c r="L79" i="6" s="1"/>
  <c r="N83" i="6"/>
  <c r="L83" i="6" s="1"/>
  <c r="N87" i="6"/>
  <c r="N91" i="6"/>
  <c r="J91" i="6" s="1"/>
  <c r="F96" i="6"/>
  <c r="D98" i="6"/>
  <c r="N100" i="6"/>
  <c r="L100" i="6" s="1"/>
  <c r="H102" i="6"/>
  <c r="N104" i="6"/>
  <c r="Q104" i="6" s="1"/>
  <c r="R104" i="6" s="1"/>
  <c r="D106" i="6"/>
  <c r="N108" i="6"/>
  <c r="D110" i="6"/>
  <c r="G111" i="6"/>
  <c r="N112" i="6"/>
  <c r="Q112" i="6" s="1"/>
  <c r="R112" i="6" s="1"/>
  <c r="D114" i="6"/>
  <c r="C115" i="6"/>
  <c r="J116" i="6"/>
  <c r="I119" i="6"/>
  <c r="N120" i="6"/>
  <c r="L120" i="6" s="1"/>
  <c r="N122" i="6"/>
  <c r="K125" i="6"/>
  <c r="N126" i="6"/>
  <c r="Q126" i="6" s="1"/>
  <c r="R126" i="6" s="1"/>
  <c r="K127" i="6"/>
  <c r="G129" i="6"/>
  <c r="E130" i="6"/>
  <c r="F129" i="6"/>
  <c r="D130" i="6"/>
  <c r="C130" i="6"/>
  <c r="I129" i="6"/>
  <c r="M134" i="6"/>
  <c r="L135" i="6"/>
  <c r="L138" i="6"/>
  <c r="K139" i="6"/>
  <c r="M142" i="6"/>
  <c r="L143" i="6"/>
  <c r="L146" i="6"/>
  <c r="K147" i="6"/>
  <c r="L151" i="6"/>
  <c r="K154" i="6"/>
  <c r="K157" i="6"/>
  <c r="C158" i="6"/>
  <c r="N158" i="6"/>
  <c r="E158" i="6"/>
  <c r="D158" i="6"/>
  <c r="J158" i="6"/>
  <c r="K167" i="6"/>
  <c r="E168" i="6"/>
  <c r="D168" i="6"/>
  <c r="C168" i="6"/>
  <c r="N168" i="6"/>
  <c r="Q168" i="6" s="1"/>
  <c r="R168" i="6" s="1"/>
  <c r="J168" i="6"/>
  <c r="L179" i="6"/>
  <c r="K180" i="6"/>
  <c r="E181" i="6"/>
  <c r="D181" i="6"/>
  <c r="C181" i="6"/>
  <c r="N181" i="6"/>
  <c r="K192" i="6"/>
  <c r="K196" i="6"/>
  <c r="K212" i="6"/>
  <c r="E213" i="6"/>
  <c r="D213" i="6"/>
  <c r="C213" i="6"/>
  <c r="N213" i="6"/>
  <c r="Q213" i="6" s="1"/>
  <c r="R213" i="6" s="1"/>
  <c r="J213" i="6"/>
  <c r="J84" i="6"/>
  <c r="J88" i="6"/>
  <c r="J92" i="6"/>
  <c r="G96" i="6"/>
  <c r="J97" i="6"/>
  <c r="E98" i="6"/>
  <c r="J101" i="6"/>
  <c r="I102" i="6"/>
  <c r="J105" i="6"/>
  <c r="E106" i="6"/>
  <c r="J109" i="6"/>
  <c r="E110" i="6"/>
  <c r="H111" i="6"/>
  <c r="J113" i="6"/>
  <c r="E114" i="6"/>
  <c r="D115" i="6"/>
  <c r="N115" i="6"/>
  <c r="G119" i="6"/>
  <c r="N123" i="6"/>
  <c r="Q123" i="6" s="1"/>
  <c r="R123" i="6" s="1"/>
  <c r="L124" i="6"/>
  <c r="L125" i="6"/>
  <c r="K126" i="6"/>
  <c r="N130" i="6"/>
  <c r="Q130" i="6" s="1"/>
  <c r="R130" i="6" s="1"/>
  <c r="N131" i="6"/>
  <c r="Q131" i="6" s="1"/>
  <c r="R131" i="6" s="1"/>
  <c r="N133" i="6"/>
  <c r="Q133" i="6" s="1"/>
  <c r="R133" i="6" s="1"/>
  <c r="E134" i="6"/>
  <c r="D134" i="6"/>
  <c r="C134" i="6"/>
  <c r="J134" i="6"/>
  <c r="Q135" i="6"/>
  <c r="R135" i="6" s="1"/>
  <c r="M138" i="6"/>
  <c r="L139" i="6"/>
  <c r="N141" i="6"/>
  <c r="Q141" i="6" s="1"/>
  <c r="R141" i="6" s="1"/>
  <c r="E142" i="6"/>
  <c r="D142" i="6"/>
  <c r="F140" i="6"/>
  <c r="C142" i="6"/>
  <c r="J142" i="6"/>
  <c r="Q143" i="6"/>
  <c r="R143" i="6" s="1"/>
  <c r="N144" i="6"/>
  <c r="Q144" i="6" s="1"/>
  <c r="R144" i="6" s="1"/>
  <c r="M146" i="6"/>
  <c r="L147" i="6"/>
  <c r="M148" i="6"/>
  <c r="L149" i="6"/>
  <c r="I150" i="6"/>
  <c r="Q151" i="6"/>
  <c r="R151" i="6" s="1"/>
  <c r="N152" i="6"/>
  <c r="Q152" i="6" s="1"/>
  <c r="R152" i="6" s="1"/>
  <c r="L153" i="6"/>
  <c r="L154" i="6"/>
  <c r="K155" i="6"/>
  <c r="K164" i="6"/>
  <c r="K177" i="6"/>
  <c r="M179" i="6"/>
  <c r="K188" i="6"/>
  <c r="E189" i="6"/>
  <c r="D189" i="6"/>
  <c r="C189" i="6"/>
  <c r="N189" i="6"/>
  <c r="Q189" i="6" s="1"/>
  <c r="R189" i="6" s="1"/>
  <c r="J189" i="6"/>
  <c r="J98" i="6"/>
  <c r="J106" i="6"/>
  <c r="J114" i="6"/>
  <c r="J115" i="6"/>
  <c r="L116" i="6"/>
  <c r="M124" i="6"/>
  <c r="M125" i="6"/>
  <c r="L126" i="6"/>
  <c r="M127" i="6"/>
  <c r="K131" i="6"/>
  <c r="N137" i="6"/>
  <c r="Q137" i="6" s="1"/>
  <c r="R137" i="6" s="1"/>
  <c r="E138" i="6"/>
  <c r="D138" i="6"/>
  <c r="C138" i="6"/>
  <c r="J138" i="6"/>
  <c r="G140" i="6"/>
  <c r="O140" i="6"/>
  <c r="N145" i="6"/>
  <c r="Q145" i="6" s="1"/>
  <c r="R145" i="6" s="1"/>
  <c r="E146" i="6"/>
  <c r="D146" i="6"/>
  <c r="C146" i="6"/>
  <c r="J146" i="6"/>
  <c r="L148" i="6"/>
  <c r="M149" i="6"/>
  <c r="S150" i="6"/>
  <c r="M153" i="6"/>
  <c r="M154" i="6"/>
  <c r="L155" i="6"/>
  <c r="M157" i="6"/>
  <c r="L158" i="6"/>
  <c r="G160" i="6"/>
  <c r="M187" i="6"/>
  <c r="M192" i="6"/>
  <c r="J118" i="6"/>
  <c r="J122" i="6"/>
  <c r="E123" i="6"/>
  <c r="D124" i="6"/>
  <c r="J126" i="6"/>
  <c r="E127" i="6"/>
  <c r="H129" i="6"/>
  <c r="J131" i="6"/>
  <c r="E132" i="6"/>
  <c r="D133" i="6"/>
  <c r="J135" i="6"/>
  <c r="E136" i="6"/>
  <c r="D137" i="6"/>
  <c r="J139" i="6"/>
  <c r="I140" i="6"/>
  <c r="D141" i="6"/>
  <c r="J143" i="6"/>
  <c r="E144" i="6"/>
  <c r="D145" i="6"/>
  <c r="J147" i="6"/>
  <c r="E148" i="6"/>
  <c r="D149" i="6"/>
  <c r="G150" i="6"/>
  <c r="J151" i="6"/>
  <c r="E152" i="6"/>
  <c r="D153" i="6"/>
  <c r="N155" i="6"/>
  <c r="Q155" i="6" s="1"/>
  <c r="R155" i="6" s="1"/>
  <c r="J155" i="6"/>
  <c r="C156" i="6"/>
  <c r="J157" i="6"/>
  <c r="K158" i="6"/>
  <c r="I160" i="6"/>
  <c r="K162" i="6"/>
  <c r="L164" i="6"/>
  <c r="K168" i="6"/>
  <c r="H170" i="6"/>
  <c r="P170" i="6"/>
  <c r="M172" i="6"/>
  <c r="S170" i="6"/>
  <c r="L176" i="6"/>
  <c r="L177" i="6"/>
  <c r="I181" i="6"/>
  <c r="L184" i="6"/>
  <c r="L185" i="6"/>
  <c r="K189" i="6"/>
  <c r="K190" i="6"/>
  <c r="N192" i="6"/>
  <c r="Q192" i="6" s="1"/>
  <c r="R192" i="6" s="1"/>
  <c r="E193" i="6"/>
  <c r="D193" i="6"/>
  <c r="C193" i="6"/>
  <c r="J193" i="6"/>
  <c r="M196" i="6"/>
  <c r="M197" i="6"/>
  <c r="G198" i="6"/>
  <c r="O198" i="6"/>
  <c r="K202" i="6"/>
  <c r="N204" i="6"/>
  <c r="Q204" i="6" s="1"/>
  <c r="R204" i="6" s="1"/>
  <c r="G206" i="6"/>
  <c r="M222" i="6"/>
  <c r="J123" i="6"/>
  <c r="J127" i="6"/>
  <c r="J132" i="6"/>
  <c r="N132" i="6"/>
  <c r="N136" i="6"/>
  <c r="Q136" i="6" s="1"/>
  <c r="R136" i="6" s="1"/>
  <c r="E141" i="6"/>
  <c r="E145" i="6"/>
  <c r="J148" i="6"/>
  <c r="E149" i="6"/>
  <c r="N156" i="6"/>
  <c r="Q156" i="6" s="1"/>
  <c r="R156" i="6" s="1"/>
  <c r="L159" i="6"/>
  <c r="M164" i="6"/>
  <c r="L167" i="6"/>
  <c r="L168" i="6"/>
  <c r="M171" i="6"/>
  <c r="N172" i="6"/>
  <c r="Q172" i="6" s="1"/>
  <c r="R172" i="6" s="1"/>
  <c r="E173" i="6"/>
  <c r="D173" i="6"/>
  <c r="C173" i="6"/>
  <c r="J173" i="6"/>
  <c r="M177" i="6"/>
  <c r="K179" i="6"/>
  <c r="L180" i="6"/>
  <c r="S181" i="6"/>
  <c r="H181" i="6"/>
  <c r="P181" i="6"/>
  <c r="M184" i="6"/>
  <c r="M185" i="6"/>
  <c r="K187" i="6"/>
  <c r="L188" i="6"/>
  <c r="K194" i="6"/>
  <c r="M195" i="6"/>
  <c r="N196" i="6"/>
  <c r="Q196" i="6" s="1"/>
  <c r="R196" i="6" s="1"/>
  <c r="E197" i="6"/>
  <c r="D197" i="6"/>
  <c r="C197" i="6"/>
  <c r="J197" i="6"/>
  <c r="L200" i="6"/>
  <c r="L201" i="6"/>
  <c r="M210" i="6"/>
  <c r="K215" i="6"/>
  <c r="K229" i="6"/>
  <c r="J124" i="6"/>
  <c r="J137" i="6"/>
  <c r="J141" i="6"/>
  <c r="J145" i="6"/>
  <c r="J149" i="6"/>
  <c r="J153" i="6"/>
  <c r="L157" i="6"/>
  <c r="M159" i="6"/>
  <c r="M162" i="6"/>
  <c r="N163" i="6"/>
  <c r="Q163" i="6" s="1"/>
  <c r="R163" i="6" s="1"/>
  <c r="E164" i="6"/>
  <c r="D164" i="6"/>
  <c r="C164" i="6"/>
  <c r="J164" i="6"/>
  <c r="M167" i="6"/>
  <c r="G170" i="6"/>
  <c r="O170" i="6"/>
  <c r="K173" i="6"/>
  <c r="N173" i="6"/>
  <c r="Q173" i="6" s="1"/>
  <c r="R173" i="6" s="1"/>
  <c r="K174" i="6"/>
  <c r="N176" i="6"/>
  <c r="Q176" i="6" s="1"/>
  <c r="R176" i="6" s="1"/>
  <c r="E177" i="6"/>
  <c r="D177" i="6"/>
  <c r="C177" i="6"/>
  <c r="J177" i="6"/>
  <c r="M180" i="6"/>
  <c r="O181" i="6"/>
  <c r="N184" i="6"/>
  <c r="Q184" i="6" s="1"/>
  <c r="R184" i="6" s="1"/>
  <c r="E185" i="6"/>
  <c r="D185" i="6"/>
  <c r="C185" i="6"/>
  <c r="J185" i="6"/>
  <c r="M188" i="6"/>
  <c r="M189" i="6"/>
  <c r="L192" i="6"/>
  <c r="L194" i="6"/>
  <c r="H198" i="6"/>
  <c r="P198" i="6"/>
  <c r="M200" i="6"/>
  <c r="S198" i="6"/>
  <c r="M201" i="6"/>
  <c r="L204" i="6"/>
  <c r="L205" i="6"/>
  <c r="M214" i="6"/>
  <c r="K225" i="6"/>
  <c r="H227" i="6"/>
  <c r="K236" i="6"/>
  <c r="J161" i="6"/>
  <c r="N161" i="6"/>
  <c r="K161" i="6" s="1"/>
  <c r="E162" i="6"/>
  <c r="N165" i="6"/>
  <c r="E166" i="6"/>
  <c r="F170" i="6"/>
  <c r="E171" i="6"/>
  <c r="J174" i="6"/>
  <c r="N174" i="6"/>
  <c r="L174" i="6" s="1"/>
  <c r="E175" i="6"/>
  <c r="N178" i="6"/>
  <c r="J178" i="6" s="1"/>
  <c r="E179" i="6"/>
  <c r="G181" i="6"/>
  <c r="N182" i="6"/>
  <c r="E183" i="6"/>
  <c r="N186" i="6"/>
  <c r="E187" i="6"/>
  <c r="J190" i="6"/>
  <c r="N190" i="6"/>
  <c r="E191" i="6"/>
  <c r="J194" i="6"/>
  <c r="N194" i="6"/>
  <c r="Q194" i="6" s="1"/>
  <c r="R194" i="6" s="1"/>
  <c r="E195" i="6"/>
  <c r="F198" i="6"/>
  <c r="E199" i="6"/>
  <c r="J202" i="6"/>
  <c r="N202" i="6"/>
  <c r="E203" i="6"/>
  <c r="M205" i="6"/>
  <c r="L209" i="6"/>
  <c r="K210" i="6"/>
  <c r="N214" i="6"/>
  <c r="Q214" i="6" s="1"/>
  <c r="R214" i="6" s="1"/>
  <c r="N216" i="6"/>
  <c r="Q216" i="6" s="1"/>
  <c r="R216" i="6" s="1"/>
  <c r="E217" i="6"/>
  <c r="D217" i="6"/>
  <c r="C217" i="6"/>
  <c r="J217" i="6"/>
  <c r="L225" i="6"/>
  <c r="K230" i="6"/>
  <c r="D231" i="6"/>
  <c r="C231" i="6"/>
  <c r="E231" i="6"/>
  <c r="N231" i="6"/>
  <c r="Q231" i="6" s="1"/>
  <c r="R231" i="6" s="1"/>
  <c r="J231" i="6"/>
  <c r="N235" i="6"/>
  <c r="Q235" i="6" s="1"/>
  <c r="R235" i="6" s="1"/>
  <c r="M235" i="6"/>
  <c r="K242" i="6"/>
  <c r="G259" i="6"/>
  <c r="N260" i="6"/>
  <c r="Q260" i="6" s="1"/>
  <c r="R260" i="6" s="1"/>
  <c r="K260" i="6"/>
  <c r="K272" i="6"/>
  <c r="J162" i="6"/>
  <c r="N162" i="6"/>
  <c r="N166" i="6"/>
  <c r="Q166" i="6" s="1"/>
  <c r="R166" i="6" s="1"/>
  <c r="J171" i="6"/>
  <c r="N171" i="6"/>
  <c r="N175" i="6"/>
  <c r="J175" i="6" s="1"/>
  <c r="J179" i="6"/>
  <c r="N179" i="6"/>
  <c r="Q179" i="6" s="1"/>
  <c r="R179" i="6" s="1"/>
  <c r="N183" i="6"/>
  <c r="J187" i="6"/>
  <c r="N187" i="6"/>
  <c r="Q187" i="6" s="1"/>
  <c r="R187" i="6" s="1"/>
  <c r="N191" i="6"/>
  <c r="Q191" i="6" s="1"/>
  <c r="R191" i="6" s="1"/>
  <c r="J195" i="6"/>
  <c r="N195" i="6"/>
  <c r="N199" i="6"/>
  <c r="Q199" i="6" s="1"/>
  <c r="R199" i="6" s="1"/>
  <c r="J203" i="6"/>
  <c r="N203" i="6"/>
  <c r="Q203" i="6" s="1"/>
  <c r="R203" i="6" s="1"/>
  <c r="E205" i="6"/>
  <c r="C205" i="6"/>
  <c r="J205" i="6"/>
  <c r="S206" i="6"/>
  <c r="M209" i="6"/>
  <c r="L210" i="6"/>
  <c r="L212" i="6"/>
  <c r="L213" i="6"/>
  <c r="K214" i="6"/>
  <c r="K220" i="6"/>
  <c r="E221" i="6"/>
  <c r="D221" i="6"/>
  <c r="C221" i="6"/>
  <c r="J221" i="6"/>
  <c r="M225" i="6"/>
  <c r="L229" i="6"/>
  <c r="K237" i="6"/>
  <c r="E238" i="6"/>
  <c r="D238" i="6"/>
  <c r="C238" i="6"/>
  <c r="G238" i="6"/>
  <c r="C245" i="6"/>
  <c r="N245" i="6"/>
  <c r="E245" i="6"/>
  <c r="D245" i="6"/>
  <c r="J159" i="6"/>
  <c r="J167" i="6"/>
  <c r="J172" i="6"/>
  <c r="J176" i="6"/>
  <c r="J180" i="6"/>
  <c r="J184" i="6"/>
  <c r="J188" i="6"/>
  <c r="J192" i="6"/>
  <c r="J196" i="6"/>
  <c r="J200" i="6"/>
  <c r="J204" i="6"/>
  <c r="K205" i="6"/>
  <c r="H206" i="6"/>
  <c r="P206" i="6"/>
  <c r="N208" i="6"/>
  <c r="Q208" i="6" s="1"/>
  <c r="R208" i="6" s="1"/>
  <c r="E209" i="6"/>
  <c r="D209" i="6"/>
  <c r="C209" i="6"/>
  <c r="J209" i="6"/>
  <c r="M212" i="6"/>
  <c r="L214" i="6"/>
  <c r="L216" i="6"/>
  <c r="L217" i="6"/>
  <c r="G218" i="6"/>
  <c r="O218" i="6"/>
  <c r="K221" i="6"/>
  <c r="N221" i="6"/>
  <c r="Q221" i="6" s="1"/>
  <c r="R221" i="6" s="1"/>
  <c r="N222" i="6"/>
  <c r="Q222" i="6" s="1"/>
  <c r="R222" i="6" s="1"/>
  <c r="N224" i="6"/>
  <c r="Q224" i="6" s="1"/>
  <c r="R224" i="6" s="1"/>
  <c r="E225" i="6"/>
  <c r="D225" i="6"/>
  <c r="C225" i="6"/>
  <c r="J225" i="6"/>
  <c r="M229" i="6"/>
  <c r="L230" i="6"/>
  <c r="Q234" i="6"/>
  <c r="R234" i="6" s="1"/>
  <c r="I238" i="6"/>
  <c r="E256" i="6"/>
  <c r="D256" i="6"/>
  <c r="C256" i="6"/>
  <c r="N256" i="6"/>
  <c r="Q256" i="6" s="1"/>
  <c r="R256" i="6" s="1"/>
  <c r="J256" i="6"/>
  <c r="D257" i="6"/>
  <c r="C257" i="6"/>
  <c r="E257" i="6"/>
  <c r="N257" i="6"/>
  <c r="J257" i="6"/>
  <c r="H259" i="6"/>
  <c r="F206" i="6"/>
  <c r="E207" i="6"/>
  <c r="D208" i="6"/>
  <c r="J210" i="6"/>
  <c r="E211" i="6"/>
  <c r="D212" i="6"/>
  <c r="J214" i="6"/>
  <c r="E215" i="6"/>
  <c r="D216" i="6"/>
  <c r="F218" i="6"/>
  <c r="E219" i="6"/>
  <c r="D220" i="6"/>
  <c r="J222" i="6"/>
  <c r="E223" i="6"/>
  <c r="D224" i="6"/>
  <c r="F227" i="6"/>
  <c r="E228" i="6"/>
  <c r="D229" i="6"/>
  <c r="C230" i="6"/>
  <c r="K231" i="6"/>
  <c r="E234" i="6"/>
  <c r="D234" i="6"/>
  <c r="J234" i="6"/>
  <c r="D235" i="6"/>
  <c r="C235" i="6"/>
  <c r="J235" i="6"/>
  <c r="L241" i="6"/>
  <c r="L242" i="6"/>
  <c r="K256" i="6"/>
  <c r="M262" i="6"/>
  <c r="L263" i="6"/>
  <c r="J207" i="6"/>
  <c r="N207" i="6"/>
  <c r="N211" i="6"/>
  <c r="Q211" i="6" s="1"/>
  <c r="R211" i="6" s="1"/>
  <c r="J215" i="6"/>
  <c r="N215" i="6"/>
  <c r="Q215" i="6" s="1"/>
  <c r="R215" i="6" s="1"/>
  <c r="N219" i="6"/>
  <c r="M219" i="6" s="1"/>
  <c r="J223" i="6"/>
  <c r="N223" i="6"/>
  <c r="N228" i="6"/>
  <c r="Q228" i="6" s="1"/>
  <c r="R228" i="6" s="1"/>
  <c r="M230" i="6"/>
  <c r="K234" i="6"/>
  <c r="K235" i="6"/>
  <c r="L237" i="6"/>
  <c r="K239" i="6"/>
  <c r="P238" i="6"/>
  <c r="S238" i="6"/>
  <c r="M242" i="6"/>
  <c r="K243" i="6"/>
  <c r="M244" i="6"/>
  <c r="L254" i="6"/>
  <c r="H250" i="6"/>
  <c r="E264" i="6"/>
  <c r="D264" i="6"/>
  <c r="C264" i="6"/>
  <c r="N264" i="6"/>
  <c r="Q264" i="6" s="1"/>
  <c r="R264" i="6" s="1"/>
  <c r="D265" i="6"/>
  <c r="C265" i="6"/>
  <c r="E265" i="6"/>
  <c r="N265" i="6"/>
  <c r="J265" i="6" s="1"/>
  <c r="K266" i="6"/>
  <c r="J208" i="6"/>
  <c r="J212" i="6"/>
  <c r="J220" i="6"/>
  <c r="J224" i="6"/>
  <c r="J229" i="6"/>
  <c r="J230" i="6"/>
  <c r="N233" i="6"/>
  <c r="M233" i="6" s="1"/>
  <c r="L234" i="6"/>
  <c r="L235" i="6"/>
  <c r="M237" i="6"/>
  <c r="L239" i="6"/>
  <c r="N241" i="6"/>
  <c r="Q241" i="6" s="1"/>
  <c r="R241" i="6" s="1"/>
  <c r="E242" i="6"/>
  <c r="D242" i="6"/>
  <c r="C242" i="6"/>
  <c r="J242" i="6"/>
  <c r="Q243" i="6"/>
  <c r="R243" i="6" s="1"/>
  <c r="M246" i="6"/>
  <c r="Q246" i="6"/>
  <c r="R246" i="6" s="1"/>
  <c r="L246" i="6"/>
  <c r="K246" i="6"/>
  <c r="M254" i="6"/>
  <c r="L255" i="6"/>
  <c r="L266" i="6"/>
  <c r="L269" i="6"/>
  <c r="G268" i="6"/>
  <c r="N272" i="6"/>
  <c r="Q272" i="6" s="1"/>
  <c r="R272" i="6" s="1"/>
  <c r="L274" i="6"/>
  <c r="J239" i="6"/>
  <c r="N239" i="6"/>
  <c r="Q239" i="6" s="1"/>
  <c r="R239" i="6" s="1"/>
  <c r="J244" i="6"/>
  <c r="K245" i="6"/>
  <c r="Q247" i="6"/>
  <c r="R247" i="6" s="1"/>
  <c r="K247" i="6"/>
  <c r="L248" i="6"/>
  <c r="Q251" i="6"/>
  <c r="R251" i="6" s="1"/>
  <c r="K251" i="6"/>
  <c r="L252" i="6"/>
  <c r="K257" i="6"/>
  <c r="L260" i="6"/>
  <c r="E268" i="6"/>
  <c r="D268" i="6"/>
  <c r="I268" i="6"/>
  <c r="N270" i="6"/>
  <c r="Q271" i="6"/>
  <c r="R271" i="6" s="1"/>
  <c r="K271" i="6"/>
  <c r="L272" i="6"/>
  <c r="N232" i="6"/>
  <c r="K232" i="6" s="1"/>
  <c r="J236" i="6"/>
  <c r="N236" i="6"/>
  <c r="C239" i="6"/>
  <c r="J240" i="6"/>
  <c r="N240" i="6"/>
  <c r="K240" i="6" s="1"/>
  <c r="M243" i="6"/>
  <c r="L247" i="6"/>
  <c r="M248" i="6"/>
  <c r="I250" i="6"/>
  <c r="G250" i="6"/>
  <c r="L251" i="6"/>
  <c r="M252" i="6"/>
  <c r="N254" i="6"/>
  <c r="Q254" i="6" s="1"/>
  <c r="R254" i="6" s="1"/>
  <c r="N255" i="6"/>
  <c r="L256" i="6"/>
  <c r="L257" i="6"/>
  <c r="M260" i="6"/>
  <c r="N262" i="6"/>
  <c r="Q262" i="6" s="1"/>
  <c r="R262" i="6" s="1"/>
  <c r="N263" i="6"/>
  <c r="L264" i="6"/>
  <c r="L265" i="6"/>
  <c r="D269" i="6"/>
  <c r="C269" i="6"/>
  <c r="J269" i="6"/>
  <c r="P268" i="6"/>
  <c r="K270" i="6"/>
  <c r="L271" i="6"/>
  <c r="M272" i="6"/>
  <c r="N274" i="6"/>
  <c r="Q274" i="6" s="1"/>
  <c r="R274" i="6" s="1"/>
  <c r="J237" i="6"/>
  <c r="J241" i="6"/>
  <c r="J243" i="6"/>
  <c r="C244" i="6"/>
  <c r="L244" i="6"/>
  <c r="E248" i="6"/>
  <c r="D248" i="6"/>
  <c r="J248" i="6"/>
  <c r="D249" i="6"/>
  <c r="C249" i="6"/>
  <c r="J249" i="6"/>
  <c r="O250" i="6"/>
  <c r="E252" i="6"/>
  <c r="D252" i="6"/>
  <c r="J252" i="6"/>
  <c r="D253" i="6"/>
  <c r="C253" i="6"/>
  <c r="J253" i="6"/>
  <c r="K254" i="6"/>
  <c r="M256" i="6"/>
  <c r="N258" i="6"/>
  <c r="E260" i="6"/>
  <c r="F259" i="6"/>
  <c r="D260" i="6"/>
  <c r="J260" i="6"/>
  <c r="D261" i="6"/>
  <c r="C261" i="6"/>
  <c r="J261" i="6"/>
  <c r="K262" i="6"/>
  <c r="N266" i="6"/>
  <c r="N267" i="6"/>
  <c r="K269" i="6"/>
  <c r="M269" i="6"/>
  <c r="E272" i="6"/>
  <c r="D272" i="6"/>
  <c r="J272" i="6"/>
  <c r="D273" i="6"/>
  <c r="C273" i="6"/>
  <c r="J273" i="6"/>
  <c r="K274" i="6"/>
  <c r="J246" i="6"/>
  <c r="E247" i="6"/>
  <c r="F250" i="6"/>
  <c r="E251" i="6"/>
  <c r="J254" i="6"/>
  <c r="E255" i="6"/>
  <c r="J258" i="6"/>
  <c r="I259" i="6"/>
  <c r="J262" i="6"/>
  <c r="E263" i="6"/>
  <c r="J266" i="6"/>
  <c r="E267" i="6"/>
  <c r="H268" i="6"/>
  <c r="J270" i="6"/>
  <c r="E271" i="6"/>
  <c r="J274" i="6"/>
  <c r="J247" i="6"/>
  <c r="J251" i="6"/>
  <c r="J255" i="6"/>
  <c r="J271" i="6"/>
  <c r="C50" i="3"/>
  <c r="E37" i="3"/>
  <c r="V5" i="4"/>
  <c r="W5" i="4" s="1"/>
  <c r="V10" i="4"/>
  <c r="W10" i="4" s="1"/>
  <c r="C1343" i="1"/>
  <c r="J1345" i="1"/>
  <c r="J1349" i="1"/>
  <c r="J1348" i="1"/>
  <c r="Q1347" i="1"/>
  <c r="R1347" i="1" s="1"/>
  <c r="J1347" i="1"/>
  <c r="K1347" i="1"/>
  <c r="M1344" i="1"/>
  <c r="J1344" i="1"/>
  <c r="L1344" i="1"/>
  <c r="E1343" i="1"/>
  <c r="L1347" i="1"/>
  <c r="K1349" i="1"/>
  <c r="J1346" i="1"/>
  <c r="K1344" i="1"/>
  <c r="M1345" i="1"/>
  <c r="K1346" i="1"/>
  <c r="Q1346" i="1"/>
  <c r="R1346" i="1" s="1"/>
  <c r="K1348" i="1"/>
  <c r="Q1348" i="1"/>
  <c r="R1348" i="1" s="1"/>
  <c r="M1349" i="1"/>
  <c r="N1343" i="1"/>
  <c r="Q1343" i="1" s="1"/>
  <c r="R1343" i="1" s="1"/>
  <c r="L1346" i="1"/>
  <c r="L1348" i="1"/>
  <c r="K1345" i="1"/>
  <c r="Q1345" i="1"/>
  <c r="R1345" i="1" s="1"/>
  <c r="Q1349" i="1"/>
  <c r="R1349" i="1" s="1"/>
  <c r="D1343" i="1"/>
  <c r="J1338" i="1"/>
  <c r="M1340" i="1"/>
  <c r="J1342" i="1"/>
  <c r="J1340" i="1"/>
  <c r="K1338" i="1"/>
  <c r="Q1338" i="1"/>
  <c r="R1338" i="1" s="1"/>
  <c r="J1339" i="1"/>
  <c r="Q1339" i="1"/>
  <c r="R1339" i="1" s="1"/>
  <c r="L1338" i="1"/>
  <c r="K1339" i="1"/>
  <c r="K1340" i="1"/>
  <c r="Q1340" i="1"/>
  <c r="R1340" i="1" s="1"/>
  <c r="J1341" i="1"/>
  <c r="M1342" i="1"/>
  <c r="Q1341" i="1"/>
  <c r="R1341" i="1" s="1"/>
  <c r="M1339" i="1"/>
  <c r="K1341" i="1"/>
  <c r="C1337" i="1"/>
  <c r="L1341" i="1"/>
  <c r="K1342" i="1"/>
  <c r="Q1342" i="1"/>
  <c r="R1342" i="1" s="1"/>
  <c r="N1337" i="1"/>
  <c r="Q1337" i="1" s="1"/>
  <c r="R1337" i="1" s="1"/>
  <c r="E1337" i="1"/>
  <c r="D1337" i="1"/>
  <c r="J1334" i="1"/>
  <c r="M1334" i="1"/>
  <c r="J1335" i="1"/>
  <c r="Q1335" i="1"/>
  <c r="R1335" i="1" s="1"/>
  <c r="J1336" i="1"/>
  <c r="K1335" i="1"/>
  <c r="M1336" i="1"/>
  <c r="L1335" i="1"/>
  <c r="K1334" i="1"/>
  <c r="Q1334" i="1"/>
  <c r="R1334" i="1" s="1"/>
  <c r="K1336" i="1"/>
  <c r="Q1336" i="1"/>
  <c r="R1336" i="1" s="1"/>
  <c r="C1333" i="1"/>
  <c r="N1333" i="1"/>
  <c r="Q1333" i="1" s="1"/>
  <c r="R1333" i="1" s="1"/>
  <c r="E1333" i="1"/>
  <c r="J1333" i="1"/>
  <c r="D1333" i="1"/>
  <c r="J1356" i="1"/>
  <c r="J1354" i="1"/>
  <c r="N1350" i="1"/>
  <c r="Q1350" i="1" s="1"/>
  <c r="R1350" i="1" s="1"/>
  <c r="K1352" i="1"/>
  <c r="J1357" i="1"/>
  <c r="M1357" i="1"/>
  <c r="L1356" i="1"/>
  <c r="M1356" i="1"/>
  <c r="K1356" i="1"/>
  <c r="J1355" i="1"/>
  <c r="K1355" i="1"/>
  <c r="Q1355" i="1"/>
  <c r="R1355" i="1" s="1"/>
  <c r="L1355" i="1"/>
  <c r="M1353" i="1"/>
  <c r="J1352" i="1"/>
  <c r="L1352" i="1"/>
  <c r="M1352" i="1"/>
  <c r="D1350" i="1"/>
  <c r="M1350" i="1"/>
  <c r="J1351" i="1"/>
  <c r="Q1351" i="1"/>
  <c r="R1351" i="1" s="1"/>
  <c r="K1351" i="1"/>
  <c r="C1350" i="1"/>
  <c r="L1351" i="1"/>
  <c r="K1354" i="1"/>
  <c r="Q1354" i="1"/>
  <c r="R1354" i="1" s="1"/>
  <c r="K1353" i="1"/>
  <c r="Q1353" i="1"/>
  <c r="R1353" i="1" s="1"/>
  <c r="L1354" i="1"/>
  <c r="K1357" i="1"/>
  <c r="Q1357" i="1"/>
  <c r="R1357" i="1" s="1"/>
  <c r="J1353" i="1"/>
  <c r="E1350" i="1"/>
  <c r="C1358" i="1"/>
  <c r="L1364" i="1"/>
  <c r="N1358" i="1"/>
  <c r="Q1358" i="1" s="1"/>
  <c r="R1358" i="1" s="1"/>
  <c r="L1362" i="1"/>
  <c r="L1360" i="1"/>
  <c r="E1358" i="1"/>
  <c r="D1358" i="1"/>
  <c r="J1363" i="1"/>
  <c r="Q1364" i="1"/>
  <c r="R1364" i="1" s="1"/>
  <c r="K1364" i="1"/>
  <c r="M1363" i="1"/>
  <c r="J1364" i="1"/>
  <c r="L1363" i="1"/>
  <c r="Q1363" i="1"/>
  <c r="R1363" i="1" s="1"/>
  <c r="Q1362" i="1"/>
  <c r="R1362" i="1" s="1"/>
  <c r="K1362" i="1"/>
  <c r="M1361" i="1"/>
  <c r="Q1360" i="1"/>
  <c r="R1360" i="1" s="1"/>
  <c r="K1360" i="1"/>
  <c r="M1359" i="1"/>
  <c r="J1362" i="1"/>
  <c r="L1361" i="1"/>
  <c r="J1360" i="1"/>
  <c r="L1359" i="1"/>
  <c r="J1361" i="1"/>
  <c r="J1359" i="1"/>
  <c r="Q1361" i="1"/>
  <c r="R1361" i="1" s="1"/>
  <c r="Q1359" i="1"/>
  <c r="R1359" i="1" s="1"/>
  <c r="J1294" i="1"/>
  <c r="M1294" i="1"/>
  <c r="K1292" i="1"/>
  <c r="Q1292" i="1"/>
  <c r="R1292" i="1" s="1"/>
  <c r="J1293" i="1"/>
  <c r="Q1293" i="1"/>
  <c r="R1293" i="1" s="1"/>
  <c r="J1292" i="1"/>
  <c r="L1292" i="1"/>
  <c r="K1293" i="1"/>
  <c r="M1293" i="1"/>
  <c r="C1291" i="1"/>
  <c r="K1294" i="1"/>
  <c r="Q1294" i="1"/>
  <c r="R1294" i="1" s="1"/>
  <c r="N1291" i="1"/>
  <c r="Q1291" i="1" s="1"/>
  <c r="R1291" i="1" s="1"/>
  <c r="E1291" i="1"/>
  <c r="D1291" i="1"/>
  <c r="J1290" i="1"/>
  <c r="M1290" i="1"/>
  <c r="L1290" i="1"/>
  <c r="Q1290" i="1"/>
  <c r="R1290" i="1" s="1"/>
  <c r="J1296" i="1"/>
  <c r="K1296" i="1"/>
  <c r="Q1296" i="1"/>
  <c r="R1296" i="1" s="1"/>
  <c r="J1297" i="1"/>
  <c r="Q1297" i="1"/>
  <c r="R1297" i="1" s="1"/>
  <c r="J1298" i="1"/>
  <c r="L1296" i="1"/>
  <c r="K1297" i="1"/>
  <c r="M1298" i="1"/>
  <c r="M1297" i="1"/>
  <c r="C1295" i="1"/>
  <c r="K1298" i="1"/>
  <c r="Q1298" i="1"/>
  <c r="R1298" i="1" s="1"/>
  <c r="N1295" i="1"/>
  <c r="Q1295" i="1" s="1"/>
  <c r="R1295" i="1" s="1"/>
  <c r="E1295" i="1"/>
  <c r="D1295" i="1"/>
  <c r="J1312" i="1"/>
  <c r="M1313" i="1"/>
  <c r="J1314" i="1"/>
  <c r="L1314" i="1"/>
  <c r="M1314" i="1"/>
  <c r="J1313" i="1"/>
  <c r="M1312" i="1"/>
  <c r="K1312" i="1"/>
  <c r="Q1312" i="1"/>
  <c r="R1312" i="1" s="1"/>
  <c r="M1311" i="1"/>
  <c r="D1310" i="1"/>
  <c r="K1314" i="1"/>
  <c r="M1315" i="1"/>
  <c r="J1315" i="1"/>
  <c r="K1311" i="1"/>
  <c r="Q1311" i="1"/>
  <c r="R1311" i="1" s="1"/>
  <c r="K1313" i="1"/>
  <c r="Q1313" i="1"/>
  <c r="R1313" i="1" s="1"/>
  <c r="K1315" i="1"/>
  <c r="Q1315" i="1"/>
  <c r="R1315" i="1" s="1"/>
  <c r="C1310" i="1"/>
  <c r="J1311" i="1"/>
  <c r="N1310" i="1"/>
  <c r="Q1310" i="1" s="1"/>
  <c r="R1310" i="1" s="1"/>
  <c r="E1310" i="1"/>
  <c r="J1322" i="1"/>
  <c r="L1322" i="1"/>
  <c r="Q1321" i="1"/>
  <c r="R1321" i="1" s="1"/>
  <c r="J1321" i="1"/>
  <c r="M1320" i="1"/>
  <c r="K1319" i="1"/>
  <c r="L1318" i="1"/>
  <c r="J1318" i="1"/>
  <c r="J1317" i="1"/>
  <c r="Q1317" i="1"/>
  <c r="R1317" i="1" s="1"/>
  <c r="K1317" i="1"/>
  <c r="M1318" i="1"/>
  <c r="Q1319" i="1"/>
  <c r="R1319" i="1" s="1"/>
  <c r="J1320" i="1"/>
  <c r="K1321" i="1"/>
  <c r="M1322" i="1"/>
  <c r="J1319" i="1"/>
  <c r="L1320" i="1"/>
  <c r="N1316" i="1"/>
  <c r="Q1316" i="1" s="1"/>
  <c r="R1316" i="1" s="1"/>
  <c r="L1317" i="1"/>
  <c r="L1319" i="1"/>
  <c r="L1321" i="1"/>
  <c r="K1318" i="1"/>
  <c r="K1320" i="1"/>
  <c r="K1322" i="1"/>
  <c r="C1316" i="1"/>
  <c r="M1316" i="1"/>
  <c r="E1316" i="1"/>
  <c r="D1316" i="1"/>
  <c r="J1304" i="1"/>
  <c r="K1304" i="1"/>
  <c r="M1307" i="1"/>
  <c r="L1306" i="1"/>
  <c r="Q1306" i="1"/>
  <c r="R1306" i="1" s="1"/>
  <c r="J1306" i="1"/>
  <c r="L1304" i="1"/>
  <c r="M1304" i="1"/>
  <c r="J1303" i="1"/>
  <c r="M1303" i="1"/>
  <c r="K1306" i="1"/>
  <c r="J1308" i="1"/>
  <c r="Q1308" i="1"/>
  <c r="R1308" i="1" s="1"/>
  <c r="J1309" i="1"/>
  <c r="D1302" i="1"/>
  <c r="J1305" i="1"/>
  <c r="K1308" i="1"/>
  <c r="M1309" i="1"/>
  <c r="M1305" i="1"/>
  <c r="L1308" i="1"/>
  <c r="C1302" i="1"/>
  <c r="K1303" i="1"/>
  <c r="Q1303" i="1"/>
  <c r="R1303" i="1" s="1"/>
  <c r="K1305" i="1"/>
  <c r="Q1305" i="1"/>
  <c r="R1305" i="1" s="1"/>
  <c r="K1307" i="1"/>
  <c r="Q1307" i="1"/>
  <c r="R1307" i="1" s="1"/>
  <c r="K1309" i="1"/>
  <c r="Q1309" i="1"/>
  <c r="R1309" i="1" s="1"/>
  <c r="J1307" i="1"/>
  <c r="N1302" i="1"/>
  <c r="L1302" i="1" s="1"/>
  <c r="E1302" i="1"/>
  <c r="J1300" i="1"/>
  <c r="Q1300" i="1"/>
  <c r="R1300" i="1" s="1"/>
  <c r="J1301" i="1"/>
  <c r="K1300" i="1"/>
  <c r="M1301" i="1"/>
  <c r="L1300" i="1"/>
  <c r="N1299" i="1"/>
  <c r="Q1299" i="1" s="1"/>
  <c r="R1299" i="1" s="1"/>
  <c r="K1301" i="1"/>
  <c r="Q1301" i="1"/>
  <c r="R1301" i="1" s="1"/>
  <c r="C1299" i="1"/>
  <c r="E1299" i="1"/>
  <c r="D1299" i="1"/>
  <c r="D1323" i="1"/>
  <c r="J1325" i="1"/>
  <c r="K1325" i="1"/>
  <c r="J1329" i="1"/>
  <c r="K1326" i="1"/>
  <c r="Q1326" i="1"/>
  <c r="R1326" i="1" s="1"/>
  <c r="J1326" i="1"/>
  <c r="L1325" i="1"/>
  <c r="Q1325" i="1"/>
  <c r="R1325" i="1" s="1"/>
  <c r="J1324" i="1"/>
  <c r="K1324" i="1"/>
  <c r="M1324" i="1"/>
  <c r="K1327" i="1"/>
  <c r="Q1327" i="1"/>
  <c r="R1327" i="1" s="1"/>
  <c r="J1328" i="1"/>
  <c r="Q1328" i="1"/>
  <c r="R1328" i="1" s="1"/>
  <c r="M1326" i="1"/>
  <c r="L1327" i="1"/>
  <c r="K1328" i="1"/>
  <c r="M1329" i="1"/>
  <c r="J1327" i="1"/>
  <c r="Q1324" i="1"/>
  <c r="R1324" i="1" s="1"/>
  <c r="M1328" i="1"/>
  <c r="N1323" i="1"/>
  <c r="Q1323" i="1" s="1"/>
  <c r="R1323" i="1" s="1"/>
  <c r="K1329" i="1"/>
  <c r="Q1329" i="1"/>
  <c r="R1329" i="1" s="1"/>
  <c r="C1323" i="1"/>
  <c r="E1323" i="1"/>
  <c r="J1252" i="1"/>
  <c r="K1254" i="1"/>
  <c r="M1254" i="1"/>
  <c r="M1253" i="1"/>
  <c r="K1253" i="1"/>
  <c r="L1252" i="1"/>
  <c r="M1252" i="1"/>
  <c r="M1251" i="1"/>
  <c r="D1249" i="1"/>
  <c r="J1250" i="1"/>
  <c r="M1250" i="1"/>
  <c r="K1250" i="1"/>
  <c r="Q1250" i="1"/>
  <c r="R1250" i="1" s="1"/>
  <c r="J1251" i="1"/>
  <c r="Q1251" i="1"/>
  <c r="R1251" i="1" s="1"/>
  <c r="K1251" i="1"/>
  <c r="K1252" i="1"/>
  <c r="J1253" i="1"/>
  <c r="Q1253" i="1"/>
  <c r="R1253" i="1" s="1"/>
  <c r="J1254" i="1"/>
  <c r="Q1254" i="1"/>
  <c r="R1254" i="1" s="1"/>
  <c r="C1249" i="1"/>
  <c r="N1249" i="1"/>
  <c r="Q1249" i="1" s="1"/>
  <c r="R1249" i="1" s="1"/>
  <c r="E1249" i="1"/>
  <c r="J1248" i="1"/>
  <c r="J1246" i="1"/>
  <c r="M1246" i="1"/>
  <c r="K1244" i="1"/>
  <c r="K1245" i="1"/>
  <c r="K1246" i="1"/>
  <c r="Q1246" i="1"/>
  <c r="R1246" i="1" s="1"/>
  <c r="J1247" i="1"/>
  <c r="M1248" i="1"/>
  <c r="J1244" i="1"/>
  <c r="Q1244" i="1"/>
  <c r="R1244" i="1" s="1"/>
  <c r="J1245" i="1"/>
  <c r="Q1245" i="1"/>
  <c r="R1245" i="1" s="1"/>
  <c r="Q1247" i="1"/>
  <c r="R1247" i="1" s="1"/>
  <c r="M1244" i="1"/>
  <c r="M1245" i="1"/>
  <c r="K1247" i="1"/>
  <c r="C1243" i="1"/>
  <c r="L1247" i="1"/>
  <c r="K1248" i="1"/>
  <c r="Q1248" i="1"/>
  <c r="R1248" i="1" s="1"/>
  <c r="N1243" i="1"/>
  <c r="Q1243" i="1" s="1"/>
  <c r="R1243" i="1" s="1"/>
  <c r="E1243" i="1"/>
  <c r="D1243" i="1"/>
  <c r="J1275" i="1"/>
  <c r="M1275" i="1"/>
  <c r="J1273" i="1"/>
  <c r="J1272" i="1"/>
  <c r="J1274" i="1"/>
  <c r="K1273" i="1"/>
  <c r="J1270" i="1"/>
  <c r="Q1274" i="1"/>
  <c r="R1274" i="1" s="1"/>
  <c r="K1274" i="1"/>
  <c r="M1274" i="1"/>
  <c r="Q1273" i="1"/>
  <c r="R1273" i="1" s="1"/>
  <c r="L1273" i="1"/>
  <c r="Q1272" i="1"/>
  <c r="R1272" i="1" s="1"/>
  <c r="K1272" i="1"/>
  <c r="M1272" i="1"/>
  <c r="J1271" i="1"/>
  <c r="Q1271" i="1"/>
  <c r="R1271" i="1" s="1"/>
  <c r="K1271" i="1"/>
  <c r="M1271" i="1"/>
  <c r="Q1270" i="1"/>
  <c r="R1270" i="1" s="1"/>
  <c r="K1270" i="1"/>
  <c r="M1270" i="1"/>
  <c r="N1269" i="1"/>
  <c r="Q1269" i="1" s="1"/>
  <c r="R1269" i="1" s="1"/>
  <c r="K1275" i="1"/>
  <c r="Q1275" i="1"/>
  <c r="R1275" i="1" s="1"/>
  <c r="C1269" i="1"/>
  <c r="D1269" i="1"/>
  <c r="E1269" i="1"/>
  <c r="J1261" i="1"/>
  <c r="K1261" i="1"/>
  <c r="M1260" i="1"/>
  <c r="K1260" i="1"/>
  <c r="L1258" i="1"/>
  <c r="M1258" i="1"/>
  <c r="M1256" i="1"/>
  <c r="M1261" i="1"/>
  <c r="K1259" i="1"/>
  <c r="M1259" i="1"/>
  <c r="J1258" i="1"/>
  <c r="M1257" i="1"/>
  <c r="D1255" i="1"/>
  <c r="J1256" i="1"/>
  <c r="K1256" i="1"/>
  <c r="Q1256" i="1"/>
  <c r="R1256" i="1" s="1"/>
  <c r="J1257" i="1"/>
  <c r="Q1257" i="1"/>
  <c r="R1257" i="1" s="1"/>
  <c r="K1257" i="1"/>
  <c r="K1258" i="1"/>
  <c r="J1259" i="1"/>
  <c r="Q1259" i="1"/>
  <c r="R1259" i="1" s="1"/>
  <c r="J1260" i="1"/>
  <c r="Q1260" i="1"/>
  <c r="R1260" i="1" s="1"/>
  <c r="Q1261" i="1"/>
  <c r="R1261" i="1" s="1"/>
  <c r="N1255" i="1"/>
  <c r="Q1255" i="1" s="1"/>
  <c r="R1255" i="1" s="1"/>
  <c r="C1255" i="1"/>
  <c r="E1255" i="1"/>
  <c r="J1279" i="1"/>
  <c r="J1277" i="1"/>
  <c r="K1277" i="1"/>
  <c r="L1279" i="1"/>
  <c r="M1279" i="1"/>
  <c r="K1279" i="1"/>
  <c r="M1277" i="1"/>
  <c r="Q1277" i="1"/>
  <c r="R1277" i="1" s="1"/>
  <c r="Q1278" i="1"/>
  <c r="R1278" i="1" s="1"/>
  <c r="Q1280" i="1"/>
  <c r="R1280" i="1" s="1"/>
  <c r="J1281" i="1"/>
  <c r="J1278" i="1"/>
  <c r="J1280" i="1"/>
  <c r="M1281" i="1"/>
  <c r="K1278" i="1"/>
  <c r="K1280" i="1"/>
  <c r="C1276" i="1"/>
  <c r="L1278" i="1"/>
  <c r="L1280" i="1"/>
  <c r="K1281" i="1"/>
  <c r="Q1281" i="1"/>
  <c r="R1281" i="1" s="1"/>
  <c r="N1276" i="1"/>
  <c r="Q1276" i="1" s="1"/>
  <c r="R1276" i="1" s="1"/>
  <c r="E1276" i="1"/>
  <c r="D1276" i="1"/>
  <c r="J1266" i="1"/>
  <c r="J1265" i="1"/>
  <c r="J1263" i="1"/>
  <c r="Q1263" i="1"/>
  <c r="R1263" i="1" s="1"/>
  <c r="K1263" i="1"/>
  <c r="M1263" i="1"/>
  <c r="J1268" i="1"/>
  <c r="M1268" i="1"/>
  <c r="Q1265" i="1"/>
  <c r="R1265" i="1" s="1"/>
  <c r="K1265" i="1"/>
  <c r="M1265" i="1"/>
  <c r="J1264" i="1"/>
  <c r="Q1264" i="1"/>
  <c r="R1264" i="1" s="1"/>
  <c r="K1264" i="1"/>
  <c r="M1264" i="1"/>
  <c r="K1266" i="1"/>
  <c r="Q1266" i="1"/>
  <c r="R1266" i="1" s="1"/>
  <c r="J1267" i="1"/>
  <c r="Q1267" i="1"/>
  <c r="R1267" i="1" s="1"/>
  <c r="L1266" i="1"/>
  <c r="K1267" i="1"/>
  <c r="M1267" i="1"/>
  <c r="N1262" i="1"/>
  <c r="Q1262" i="1" s="1"/>
  <c r="R1262" i="1" s="1"/>
  <c r="K1268" i="1"/>
  <c r="Q1268" i="1"/>
  <c r="R1268" i="1" s="1"/>
  <c r="C1262" i="1"/>
  <c r="E1262" i="1"/>
  <c r="D1262" i="1"/>
  <c r="J1287" i="1"/>
  <c r="M1287" i="1"/>
  <c r="Q1287" i="1"/>
  <c r="R1287" i="1" s="1"/>
  <c r="J1285" i="1"/>
  <c r="J1283" i="1"/>
  <c r="K1287" i="1"/>
  <c r="K1286" i="1"/>
  <c r="M1286" i="1"/>
  <c r="J1286" i="1"/>
  <c r="Q1286" i="1"/>
  <c r="R1286" i="1" s="1"/>
  <c r="L1285" i="1"/>
  <c r="M1285" i="1"/>
  <c r="K1285" i="1"/>
  <c r="M1284" i="1"/>
  <c r="M1283" i="1"/>
  <c r="D1282" i="1"/>
  <c r="K1283" i="1"/>
  <c r="Q1283" i="1"/>
  <c r="R1283" i="1" s="1"/>
  <c r="J1284" i="1"/>
  <c r="Q1284" i="1"/>
  <c r="R1284" i="1" s="1"/>
  <c r="K1284" i="1"/>
  <c r="C1282" i="1"/>
  <c r="N1282" i="1"/>
  <c r="Q1282" i="1" s="1"/>
  <c r="R1282" i="1" s="1"/>
  <c r="E1282" i="1"/>
  <c r="M1205" i="1"/>
  <c r="J1207" i="1"/>
  <c r="J1206" i="1"/>
  <c r="Q1206" i="1"/>
  <c r="R1206" i="1" s="1"/>
  <c r="D1204" i="1"/>
  <c r="K1206" i="1"/>
  <c r="M1207" i="1"/>
  <c r="L1206" i="1"/>
  <c r="K1205" i="1"/>
  <c r="Q1205" i="1"/>
  <c r="R1205" i="1" s="1"/>
  <c r="K1207" i="1"/>
  <c r="Q1207" i="1"/>
  <c r="R1207" i="1" s="1"/>
  <c r="C1204" i="1"/>
  <c r="J1205" i="1"/>
  <c r="N1204" i="1"/>
  <c r="Q1204" i="1" s="1"/>
  <c r="R1204" i="1" s="1"/>
  <c r="E1204" i="1"/>
  <c r="D1213" i="1"/>
  <c r="J1215" i="1"/>
  <c r="Q1214" i="1"/>
  <c r="R1214" i="1" s="1"/>
  <c r="J1214" i="1"/>
  <c r="L1215" i="1"/>
  <c r="K1214" i="1"/>
  <c r="M1215" i="1"/>
  <c r="C1213" i="1"/>
  <c r="L1214" i="1"/>
  <c r="K1215" i="1"/>
  <c r="E1213" i="1"/>
  <c r="N1213" i="1"/>
  <c r="Q1213" i="1" s="1"/>
  <c r="R1213" i="1" s="1"/>
  <c r="D1201" i="1"/>
  <c r="J1203" i="1"/>
  <c r="J1202" i="1"/>
  <c r="K1202" i="1"/>
  <c r="Q1202" i="1"/>
  <c r="R1202" i="1" s="1"/>
  <c r="L1202" i="1"/>
  <c r="M1203" i="1"/>
  <c r="N1201" i="1"/>
  <c r="Q1201" i="1" s="1"/>
  <c r="R1201" i="1" s="1"/>
  <c r="K1203" i="1"/>
  <c r="Q1203" i="1"/>
  <c r="R1203" i="1" s="1"/>
  <c r="C1201" i="1"/>
  <c r="E1201" i="1"/>
  <c r="J1200" i="1"/>
  <c r="J1198" i="1"/>
  <c r="M1198" i="1"/>
  <c r="D1196" i="1"/>
  <c r="K1197" i="1"/>
  <c r="K1198" i="1"/>
  <c r="Q1198" i="1"/>
  <c r="R1198" i="1" s="1"/>
  <c r="J1199" i="1"/>
  <c r="M1200" i="1"/>
  <c r="J1197" i="1"/>
  <c r="Q1197" i="1"/>
  <c r="R1197" i="1" s="1"/>
  <c r="Q1199" i="1"/>
  <c r="R1199" i="1" s="1"/>
  <c r="M1197" i="1"/>
  <c r="K1199" i="1"/>
  <c r="N1196" i="1"/>
  <c r="Q1196" i="1" s="1"/>
  <c r="R1196" i="1" s="1"/>
  <c r="L1199" i="1"/>
  <c r="K1200" i="1"/>
  <c r="Q1200" i="1"/>
  <c r="R1200" i="1" s="1"/>
  <c r="C1196" i="1"/>
  <c r="E1196" i="1"/>
  <c r="K1211" i="1"/>
  <c r="L1211" i="1"/>
  <c r="M1210" i="1"/>
  <c r="J1210" i="1"/>
  <c r="D1208" i="1"/>
  <c r="J1209" i="1"/>
  <c r="K1209" i="1"/>
  <c r="Q1209" i="1"/>
  <c r="R1209" i="1" s="1"/>
  <c r="L1209" i="1"/>
  <c r="J1211" i="1"/>
  <c r="Q1211" i="1"/>
  <c r="R1211" i="1" s="1"/>
  <c r="M1212" i="1"/>
  <c r="N1208" i="1"/>
  <c r="Q1208" i="1" s="1"/>
  <c r="R1208" i="1" s="1"/>
  <c r="K1210" i="1"/>
  <c r="Q1210" i="1"/>
  <c r="R1210" i="1" s="1"/>
  <c r="K1212" i="1"/>
  <c r="Q1212" i="1"/>
  <c r="R1212" i="1" s="1"/>
  <c r="J1212" i="1"/>
  <c r="C1208" i="1"/>
  <c r="E1208" i="1"/>
  <c r="L1208" i="1"/>
  <c r="M1219" i="1"/>
  <c r="J1220" i="1"/>
  <c r="J1222" i="1"/>
  <c r="L1222" i="1"/>
  <c r="M1222" i="1"/>
  <c r="J1221" i="1"/>
  <c r="M1221" i="1"/>
  <c r="M1220" i="1"/>
  <c r="K1220" i="1"/>
  <c r="Q1220" i="1"/>
  <c r="R1220" i="1" s="1"/>
  <c r="D1218" i="1"/>
  <c r="J1219" i="1"/>
  <c r="K1222" i="1"/>
  <c r="M1223" i="1"/>
  <c r="K1219" i="1"/>
  <c r="Q1219" i="1"/>
  <c r="R1219" i="1" s="1"/>
  <c r="K1221" i="1"/>
  <c r="Q1221" i="1"/>
  <c r="R1221" i="1" s="1"/>
  <c r="K1223" i="1"/>
  <c r="Q1223" i="1"/>
  <c r="R1223" i="1" s="1"/>
  <c r="C1218" i="1"/>
  <c r="J1223" i="1"/>
  <c r="N1218" i="1"/>
  <c r="Q1218" i="1" s="1"/>
  <c r="R1218" i="1" s="1"/>
  <c r="E1218" i="1"/>
  <c r="J1226" i="1"/>
  <c r="J1225" i="1"/>
  <c r="Q1225" i="1"/>
  <c r="R1225" i="1" s="1"/>
  <c r="K1225" i="1"/>
  <c r="M1226" i="1"/>
  <c r="M1225" i="1"/>
  <c r="N1224" i="1"/>
  <c r="Q1224" i="1" s="1"/>
  <c r="R1224" i="1" s="1"/>
  <c r="K1226" i="1"/>
  <c r="Q1226" i="1"/>
  <c r="R1226" i="1" s="1"/>
  <c r="C1224" i="1"/>
  <c r="E1224" i="1"/>
  <c r="D1224" i="1"/>
  <c r="J1217" i="1"/>
  <c r="M1217" i="1"/>
  <c r="D1216" i="1"/>
  <c r="C1216" i="1"/>
  <c r="K1217" i="1"/>
  <c r="Q1217" i="1"/>
  <c r="R1217" i="1" s="1"/>
  <c r="N1216" i="1"/>
  <c r="Q1216" i="1" s="1"/>
  <c r="R1216" i="1" s="1"/>
  <c r="E1216" i="1"/>
  <c r="Q1230" i="1"/>
  <c r="R1230" i="1" s="1"/>
  <c r="J1231" i="1"/>
  <c r="K1230" i="1"/>
  <c r="J1233" i="1"/>
  <c r="J1230" i="1"/>
  <c r="L1229" i="1"/>
  <c r="J1229" i="1"/>
  <c r="Q1229" i="1"/>
  <c r="R1229" i="1" s="1"/>
  <c r="K1229" i="1"/>
  <c r="M1228" i="1"/>
  <c r="J1228" i="1"/>
  <c r="Q1228" i="1"/>
  <c r="R1228" i="1" s="1"/>
  <c r="K1228" i="1"/>
  <c r="K1231" i="1"/>
  <c r="Q1231" i="1"/>
  <c r="R1231" i="1" s="1"/>
  <c r="J1232" i="1"/>
  <c r="M1230" i="1"/>
  <c r="L1231" i="1"/>
  <c r="K1232" i="1"/>
  <c r="M1233" i="1"/>
  <c r="Q1232" i="1"/>
  <c r="R1232" i="1" s="1"/>
  <c r="M1232" i="1"/>
  <c r="N1227" i="1"/>
  <c r="Q1227" i="1" s="1"/>
  <c r="R1227" i="1" s="1"/>
  <c r="K1233" i="1"/>
  <c r="Q1233" i="1"/>
  <c r="R1233" i="1" s="1"/>
  <c r="C1227" i="1"/>
  <c r="E1227" i="1"/>
  <c r="D1227" i="1"/>
  <c r="N1234" i="1"/>
  <c r="Q1234" i="1" s="1"/>
  <c r="R1234" i="1" s="1"/>
  <c r="C1234" i="1"/>
  <c r="L1238" i="1"/>
  <c r="K1238" i="1"/>
  <c r="Q1238" i="1"/>
  <c r="R1238" i="1" s="1"/>
  <c r="L1236" i="1"/>
  <c r="K1236" i="1"/>
  <c r="Q1236" i="1"/>
  <c r="R1236" i="1" s="1"/>
  <c r="D1234" i="1"/>
  <c r="E1234" i="1"/>
  <c r="J1239" i="1"/>
  <c r="J1237" i="1"/>
  <c r="J1235" i="1"/>
  <c r="M1239" i="1"/>
  <c r="M1237" i="1"/>
  <c r="M1235" i="1"/>
  <c r="L1239" i="1"/>
  <c r="J1238" i="1"/>
  <c r="L1237" i="1"/>
  <c r="J1236" i="1"/>
  <c r="L1235" i="1"/>
  <c r="Q1239" i="1"/>
  <c r="R1239" i="1" s="1"/>
  <c r="Q1237" i="1"/>
  <c r="R1237" i="1" s="1"/>
  <c r="Q1235" i="1"/>
  <c r="R1235" i="1" s="1"/>
  <c r="Q1091" i="1"/>
  <c r="R1091" i="1" s="1"/>
  <c r="M1091" i="1"/>
  <c r="J1091" i="1"/>
  <c r="K1091" i="1"/>
  <c r="N1087" i="1"/>
  <c r="Q1087" i="1" s="1"/>
  <c r="R1087" i="1" s="1"/>
  <c r="J1088" i="1"/>
  <c r="M1088" i="1"/>
  <c r="M1093" i="1"/>
  <c r="M1092" i="1"/>
  <c r="J1092" i="1"/>
  <c r="L1092" i="1"/>
  <c r="D1087" i="1"/>
  <c r="M1087" i="1"/>
  <c r="M1089" i="1"/>
  <c r="C1087" i="1"/>
  <c r="L1088" i="1"/>
  <c r="J1090" i="1"/>
  <c r="J1089" i="1"/>
  <c r="K1090" i="1"/>
  <c r="Q1090" i="1"/>
  <c r="R1090" i="1" s="1"/>
  <c r="K1089" i="1"/>
  <c r="Q1089" i="1"/>
  <c r="R1089" i="1" s="1"/>
  <c r="L1090" i="1"/>
  <c r="K1093" i="1"/>
  <c r="Q1093" i="1"/>
  <c r="R1093" i="1" s="1"/>
  <c r="J1093" i="1"/>
  <c r="K1088" i="1"/>
  <c r="K1092" i="1"/>
  <c r="L1087" i="1"/>
  <c r="E1087" i="1"/>
  <c r="L1157" i="1"/>
  <c r="J1157" i="1"/>
  <c r="N1154" i="1"/>
  <c r="Q1154" i="1" s="1"/>
  <c r="R1154" i="1" s="1"/>
  <c r="J1156" i="1"/>
  <c r="J1158" i="1"/>
  <c r="M1158" i="1"/>
  <c r="M1157" i="1"/>
  <c r="K1156" i="1"/>
  <c r="Q1156" i="1"/>
  <c r="R1156" i="1" s="1"/>
  <c r="L1156" i="1"/>
  <c r="D1154" i="1"/>
  <c r="C1154" i="1"/>
  <c r="K1155" i="1"/>
  <c r="Q1155" i="1"/>
  <c r="R1155" i="1" s="1"/>
  <c r="J1155" i="1"/>
  <c r="L1155" i="1"/>
  <c r="K1158" i="1"/>
  <c r="Q1158" i="1"/>
  <c r="R1158" i="1" s="1"/>
  <c r="K1157" i="1"/>
  <c r="E1154" i="1"/>
  <c r="J1153" i="1"/>
  <c r="K1153" i="1"/>
  <c r="M1153" i="1"/>
  <c r="Q1153" i="1"/>
  <c r="R1153" i="1" s="1"/>
  <c r="L1152" i="1"/>
  <c r="N1147" i="1"/>
  <c r="Q1147" i="1" s="1"/>
  <c r="R1147" i="1" s="1"/>
  <c r="J1149" i="1"/>
  <c r="K1149" i="1"/>
  <c r="J1152" i="1"/>
  <c r="K1151" i="1"/>
  <c r="Q1151" i="1"/>
  <c r="R1151" i="1" s="1"/>
  <c r="J1151" i="1"/>
  <c r="D1147" i="1"/>
  <c r="Q1149" i="1"/>
  <c r="R1149" i="1" s="1"/>
  <c r="L1149" i="1"/>
  <c r="J1148" i="1"/>
  <c r="C1147" i="1"/>
  <c r="L1148" i="1"/>
  <c r="M1148" i="1"/>
  <c r="K1150" i="1"/>
  <c r="Q1150" i="1"/>
  <c r="R1150" i="1" s="1"/>
  <c r="L1151" i="1"/>
  <c r="M1152" i="1"/>
  <c r="L1150" i="1"/>
  <c r="J1150" i="1"/>
  <c r="K1148" i="1"/>
  <c r="K1152" i="1"/>
  <c r="E1147" i="1"/>
  <c r="M1163" i="1"/>
  <c r="J1163" i="1"/>
  <c r="N1159" i="1"/>
  <c r="Q1159" i="1" s="1"/>
  <c r="R1159" i="1" s="1"/>
  <c r="J1162" i="1"/>
  <c r="K1162" i="1"/>
  <c r="J1164" i="1"/>
  <c r="M1164" i="1"/>
  <c r="L1163" i="1"/>
  <c r="Q1162" i="1"/>
  <c r="R1162" i="1" s="1"/>
  <c r="L1162" i="1"/>
  <c r="M1159" i="1"/>
  <c r="J1161" i="1"/>
  <c r="M1161" i="1"/>
  <c r="C1159" i="1"/>
  <c r="J1160" i="1"/>
  <c r="L1160" i="1"/>
  <c r="M1160" i="1"/>
  <c r="K1164" i="1"/>
  <c r="Q1164" i="1"/>
  <c r="R1164" i="1" s="1"/>
  <c r="K1163" i="1"/>
  <c r="K1161" i="1"/>
  <c r="Q1161" i="1"/>
  <c r="R1161" i="1" s="1"/>
  <c r="K1160" i="1"/>
  <c r="D1159" i="1"/>
  <c r="E1159" i="1"/>
  <c r="N1175" i="1"/>
  <c r="Q1175" i="1" s="1"/>
  <c r="R1175" i="1" s="1"/>
  <c r="J1177" i="1"/>
  <c r="M1177" i="1"/>
  <c r="J1176" i="1"/>
  <c r="C1175" i="1"/>
  <c r="L1176" i="1"/>
  <c r="M1176" i="1"/>
  <c r="K1177" i="1"/>
  <c r="Q1177" i="1"/>
  <c r="R1177" i="1" s="1"/>
  <c r="K1176" i="1"/>
  <c r="E1175" i="1"/>
  <c r="D1175" i="1"/>
  <c r="M1167" i="1"/>
  <c r="K1171" i="1"/>
  <c r="K1170" i="1"/>
  <c r="Q1170" i="1"/>
  <c r="R1170" i="1" s="1"/>
  <c r="J1174" i="1"/>
  <c r="Q1171" i="1"/>
  <c r="R1171" i="1" s="1"/>
  <c r="J1171" i="1"/>
  <c r="J1170" i="1"/>
  <c r="M1174" i="1"/>
  <c r="J1172" i="1"/>
  <c r="M1171" i="1"/>
  <c r="L1170" i="1"/>
  <c r="K1169" i="1"/>
  <c r="M1169" i="1"/>
  <c r="M1168" i="1"/>
  <c r="J1168" i="1"/>
  <c r="L1168" i="1"/>
  <c r="M1166" i="1"/>
  <c r="D1165" i="1"/>
  <c r="J1166" i="1"/>
  <c r="K1166" i="1"/>
  <c r="Q1166" i="1"/>
  <c r="R1166" i="1" s="1"/>
  <c r="J1167" i="1"/>
  <c r="Q1167" i="1"/>
  <c r="R1167" i="1" s="1"/>
  <c r="L1172" i="1"/>
  <c r="K1173" i="1"/>
  <c r="K1172" i="1"/>
  <c r="Q1172" i="1"/>
  <c r="R1172" i="1" s="1"/>
  <c r="J1173" i="1"/>
  <c r="Q1173" i="1"/>
  <c r="R1173" i="1" s="1"/>
  <c r="K1167" i="1"/>
  <c r="K1168" i="1"/>
  <c r="J1169" i="1"/>
  <c r="Q1169" i="1"/>
  <c r="R1169" i="1" s="1"/>
  <c r="M1173" i="1"/>
  <c r="K1174" i="1"/>
  <c r="Q1174" i="1"/>
  <c r="R1174" i="1" s="1"/>
  <c r="C1165" i="1"/>
  <c r="E1165" i="1"/>
  <c r="N1165" i="1"/>
  <c r="Q1165" i="1" s="1"/>
  <c r="R1165" i="1" s="1"/>
  <c r="C1142" i="1"/>
  <c r="J1181" i="1"/>
  <c r="Q1181" i="1"/>
  <c r="R1181" i="1" s="1"/>
  <c r="D1178" i="1"/>
  <c r="J1184" i="1"/>
  <c r="Q1183" i="1"/>
  <c r="R1183" i="1" s="1"/>
  <c r="M1182" i="1"/>
  <c r="J1182" i="1"/>
  <c r="K1179" i="1"/>
  <c r="J1179" i="1"/>
  <c r="K1181" i="1"/>
  <c r="J1183" i="1"/>
  <c r="M1184" i="1"/>
  <c r="Q1185" i="1"/>
  <c r="R1185" i="1" s="1"/>
  <c r="J1186" i="1"/>
  <c r="Q1179" i="1"/>
  <c r="R1179" i="1" s="1"/>
  <c r="J1180" i="1"/>
  <c r="K1183" i="1"/>
  <c r="J1185" i="1"/>
  <c r="M1186" i="1"/>
  <c r="M1180" i="1"/>
  <c r="K1185" i="1"/>
  <c r="N1178" i="1"/>
  <c r="K1178" i="1" s="1"/>
  <c r="L1179" i="1"/>
  <c r="L1181" i="1"/>
  <c r="L1183" i="1"/>
  <c r="L1185" i="1"/>
  <c r="K1180" i="1"/>
  <c r="Q1180" i="1"/>
  <c r="R1180" i="1" s="1"/>
  <c r="K1182" i="1"/>
  <c r="Q1182" i="1"/>
  <c r="R1182" i="1" s="1"/>
  <c r="K1184" i="1"/>
  <c r="Q1184" i="1"/>
  <c r="R1184" i="1" s="1"/>
  <c r="K1186" i="1"/>
  <c r="Q1186" i="1"/>
  <c r="R1186" i="1" s="1"/>
  <c r="C1178" i="1"/>
  <c r="E1178" i="1"/>
  <c r="D1142" i="1"/>
  <c r="J1146" i="1"/>
  <c r="N1145" i="1"/>
  <c r="M1145" i="1" s="1"/>
  <c r="D1145" i="1"/>
  <c r="M1146" i="1"/>
  <c r="C1145" i="1"/>
  <c r="L1145" i="1"/>
  <c r="E1145" i="1"/>
  <c r="K1146" i="1"/>
  <c r="Q1146" i="1"/>
  <c r="R1146" i="1" s="1"/>
  <c r="N1142" i="1"/>
  <c r="Q1142" i="1" s="1"/>
  <c r="R1142" i="1" s="1"/>
  <c r="E1142" i="1"/>
  <c r="K1143" i="1"/>
  <c r="J1144" i="1"/>
  <c r="K1144" i="1"/>
  <c r="M1144" i="1"/>
  <c r="M1143" i="1"/>
  <c r="J1143" i="1"/>
  <c r="Q1143" i="1"/>
  <c r="R1143" i="1" s="1"/>
  <c r="Q1144" i="1"/>
  <c r="R1144" i="1" s="1"/>
  <c r="C1187" i="1"/>
  <c r="J1190" i="1"/>
  <c r="K1190" i="1"/>
  <c r="L1190" i="1"/>
  <c r="M1190" i="1"/>
  <c r="N1187" i="1"/>
  <c r="Q1187" i="1" s="1"/>
  <c r="R1187" i="1" s="1"/>
  <c r="J1188" i="1"/>
  <c r="K1188" i="1"/>
  <c r="Q1188" i="1"/>
  <c r="R1188" i="1" s="1"/>
  <c r="J1189" i="1"/>
  <c r="Q1189" i="1"/>
  <c r="R1189" i="1" s="1"/>
  <c r="Q1191" i="1"/>
  <c r="R1191" i="1" s="1"/>
  <c r="J1192" i="1"/>
  <c r="L1188" i="1"/>
  <c r="K1189" i="1"/>
  <c r="J1191" i="1"/>
  <c r="M1192" i="1"/>
  <c r="M1189" i="1"/>
  <c r="K1191" i="1"/>
  <c r="D1187" i="1"/>
  <c r="E1187" i="1"/>
  <c r="J1187" i="1"/>
  <c r="L1191" i="1"/>
  <c r="K1192" i="1"/>
  <c r="Q1192" i="1"/>
  <c r="R1192" i="1" s="1"/>
  <c r="C1094" i="1"/>
  <c r="D1100" i="1"/>
  <c r="M1104" i="1"/>
  <c r="J1103" i="1"/>
  <c r="K1105" i="1"/>
  <c r="L1105" i="1"/>
  <c r="J1104" i="1"/>
  <c r="K1103" i="1"/>
  <c r="Q1103" i="1"/>
  <c r="R1103" i="1" s="1"/>
  <c r="K1101" i="1"/>
  <c r="L1101" i="1"/>
  <c r="L1103" i="1"/>
  <c r="J1105" i="1"/>
  <c r="Q1105" i="1"/>
  <c r="R1105" i="1" s="1"/>
  <c r="M1106" i="1"/>
  <c r="J1101" i="1"/>
  <c r="Q1101" i="1"/>
  <c r="R1101" i="1" s="1"/>
  <c r="M1102" i="1"/>
  <c r="C1100" i="1"/>
  <c r="E1100" i="1"/>
  <c r="N1100" i="1"/>
  <c r="Q1100" i="1" s="1"/>
  <c r="R1100" i="1" s="1"/>
  <c r="K1102" i="1"/>
  <c r="Q1102" i="1"/>
  <c r="R1102" i="1" s="1"/>
  <c r="K1104" i="1"/>
  <c r="Q1104" i="1"/>
  <c r="R1104" i="1" s="1"/>
  <c r="K1106" i="1"/>
  <c r="Q1106" i="1"/>
  <c r="R1106" i="1" s="1"/>
  <c r="J1102" i="1"/>
  <c r="J1106" i="1"/>
  <c r="J1125" i="1"/>
  <c r="J1122" i="1"/>
  <c r="M1120" i="1"/>
  <c r="M1121" i="1"/>
  <c r="J1121" i="1"/>
  <c r="Q1121" i="1"/>
  <c r="R1121" i="1" s="1"/>
  <c r="K1121" i="1"/>
  <c r="J1127" i="1"/>
  <c r="M1125" i="1"/>
  <c r="J1123" i="1"/>
  <c r="Q1122" i="1"/>
  <c r="R1122" i="1" s="1"/>
  <c r="K1122" i="1"/>
  <c r="K1120" i="1"/>
  <c r="D1119" i="1"/>
  <c r="K1123" i="1"/>
  <c r="Q1123" i="1"/>
  <c r="R1123" i="1" s="1"/>
  <c r="J1124" i="1"/>
  <c r="Q1124" i="1"/>
  <c r="R1124" i="1" s="1"/>
  <c r="Q1126" i="1"/>
  <c r="R1126" i="1" s="1"/>
  <c r="N1119" i="1"/>
  <c r="Q1119" i="1" s="1"/>
  <c r="R1119" i="1" s="1"/>
  <c r="M1122" i="1"/>
  <c r="L1123" i="1"/>
  <c r="K1124" i="1"/>
  <c r="K1125" i="1"/>
  <c r="Q1125" i="1"/>
  <c r="R1125" i="1" s="1"/>
  <c r="J1126" i="1"/>
  <c r="M1127" i="1"/>
  <c r="J1120" i="1"/>
  <c r="Q1120" i="1"/>
  <c r="R1120" i="1" s="1"/>
  <c r="M1124" i="1"/>
  <c r="K1126" i="1"/>
  <c r="C1119" i="1"/>
  <c r="E1119" i="1"/>
  <c r="L1126" i="1"/>
  <c r="K1127" i="1"/>
  <c r="Q1127" i="1"/>
  <c r="R1127" i="1" s="1"/>
  <c r="N1094" i="1"/>
  <c r="Q1094" i="1" s="1"/>
  <c r="R1094" i="1" s="1"/>
  <c r="E1094" i="1"/>
  <c r="D1094" i="1"/>
  <c r="K1098" i="1"/>
  <c r="J1097" i="1"/>
  <c r="K1097" i="1"/>
  <c r="J1099" i="1"/>
  <c r="L1099" i="1"/>
  <c r="M1099" i="1"/>
  <c r="L1097" i="1"/>
  <c r="M1097" i="1"/>
  <c r="M1096" i="1"/>
  <c r="M1095" i="1"/>
  <c r="J1095" i="1"/>
  <c r="K1095" i="1"/>
  <c r="Q1095" i="1"/>
  <c r="R1095" i="1" s="1"/>
  <c r="J1096" i="1"/>
  <c r="Q1096" i="1"/>
  <c r="R1096" i="1" s="1"/>
  <c r="Q1098" i="1"/>
  <c r="R1098" i="1" s="1"/>
  <c r="K1096" i="1"/>
  <c r="J1098" i="1"/>
  <c r="K1099" i="1"/>
  <c r="L1098" i="1"/>
  <c r="J1048" i="1"/>
  <c r="M1117" i="1"/>
  <c r="J1116" i="1"/>
  <c r="M1116" i="1"/>
  <c r="J1108" i="1"/>
  <c r="Q1108" i="1"/>
  <c r="R1108" i="1" s="1"/>
  <c r="J1109" i="1"/>
  <c r="Q1109" i="1"/>
  <c r="R1109" i="1" s="1"/>
  <c r="J1110" i="1"/>
  <c r="Q1110" i="1"/>
  <c r="R1110" i="1" s="1"/>
  <c r="J1111" i="1"/>
  <c r="Q1111" i="1"/>
  <c r="R1111" i="1" s="1"/>
  <c r="J1112" i="1"/>
  <c r="Q1112" i="1"/>
  <c r="R1112" i="1" s="1"/>
  <c r="J1113" i="1"/>
  <c r="Q1113" i="1"/>
  <c r="R1113" i="1" s="1"/>
  <c r="J1114" i="1"/>
  <c r="Q1114" i="1"/>
  <c r="R1114" i="1" s="1"/>
  <c r="J1115" i="1"/>
  <c r="Q1115" i="1"/>
  <c r="R1115" i="1" s="1"/>
  <c r="K1108" i="1"/>
  <c r="K1109" i="1"/>
  <c r="K1110" i="1"/>
  <c r="K1111" i="1"/>
  <c r="K1112" i="1"/>
  <c r="K1113" i="1"/>
  <c r="K1114" i="1"/>
  <c r="K1115" i="1"/>
  <c r="K1116" i="1"/>
  <c r="Q1116" i="1"/>
  <c r="R1116" i="1" s="1"/>
  <c r="J1117" i="1"/>
  <c r="Q1117" i="1"/>
  <c r="R1117" i="1" s="1"/>
  <c r="J1118" i="1"/>
  <c r="M1108" i="1"/>
  <c r="M1109" i="1"/>
  <c r="M1110" i="1"/>
  <c r="M1111" i="1"/>
  <c r="M1112" i="1"/>
  <c r="M1113" i="1"/>
  <c r="M1114" i="1"/>
  <c r="M1115" i="1"/>
  <c r="K1117" i="1"/>
  <c r="M1118" i="1"/>
  <c r="N1107" i="1"/>
  <c r="Q1107" i="1" s="1"/>
  <c r="R1107" i="1" s="1"/>
  <c r="C1107" i="1"/>
  <c r="E1107" i="1"/>
  <c r="D1107" i="1"/>
  <c r="K1118" i="1"/>
  <c r="Q1118" i="1"/>
  <c r="R1118" i="1" s="1"/>
  <c r="J1045" i="1"/>
  <c r="Q1045" i="1"/>
  <c r="R1045" i="1" s="1"/>
  <c r="J1046" i="1"/>
  <c r="Q1047" i="1"/>
  <c r="R1047" i="1" s="1"/>
  <c r="K1066" i="1"/>
  <c r="N1068" i="1"/>
  <c r="Q1068" i="1" s="1"/>
  <c r="R1068" i="1" s="1"/>
  <c r="J1132" i="1"/>
  <c r="Q1132" i="1"/>
  <c r="R1132" i="1" s="1"/>
  <c r="L1132" i="1"/>
  <c r="M1130" i="1"/>
  <c r="K1130" i="1"/>
  <c r="N1128" i="1"/>
  <c r="J1128" i="1" s="1"/>
  <c r="M1129" i="1"/>
  <c r="M1137" i="1"/>
  <c r="K1136" i="1"/>
  <c r="M1135" i="1"/>
  <c r="L1134" i="1"/>
  <c r="J1134" i="1"/>
  <c r="J1133" i="1"/>
  <c r="M1133" i="1"/>
  <c r="K1132" i="1"/>
  <c r="J1130" i="1"/>
  <c r="Q1130" i="1"/>
  <c r="R1130" i="1" s="1"/>
  <c r="C1128" i="1"/>
  <c r="L1136" i="1"/>
  <c r="J1131" i="1"/>
  <c r="Q1134" i="1"/>
  <c r="R1134" i="1" s="1"/>
  <c r="J1129" i="1"/>
  <c r="M1131" i="1"/>
  <c r="K1134" i="1"/>
  <c r="J1136" i="1"/>
  <c r="Q1136" i="1"/>
  <c r="R1136" i="1" s="1"/>
  <c r="J1137" i="1"/>
  <c r="E1128" i="1"/>
  <c r="D1128" i="1"/>
  <c r="K1129" i="1"/>
  <c r="Q1129" i="1"/>
  <c r="R1129" i="1" s="1"/>
  <c r="K1131" i="1"/>
  <c r="Q1131" i="1"/>
  <c r="R1131" i="1" s="1"/>
  <c r="K1133" i="1"/>
  <c r="Q1133" i="1"/>
  <c r="R1133" i="1" s="1"/>
  <c r="K1135" i="1"/>
  <c r="Q1135" i="1"/>
  <c r="R1135" i="1" s="1"/>
  <c r="K1137" i="1"/>
  <c r="Q1137" i="1"/>
  <c r="R1137" i="1" s="1"/>
  <c r="J1135" i="1"/>
  <c r="K1045" i="1"/>
  <c r="J1047" i="1"/>
  <c r="J1066" i="1"/>
  <c r="M1045" i="1"/>
  <c r="K1047" i="1"/>
  <c r="L1066" i="1"/>
  <c r="Q1066" i="1"/>
  <c r="R1066" i="1" s="1"/>
  <c r="K1067" i="1"/>
  <c r="M1067" i="1"/>
  <c r="L1067" i="1"/>
  <c r="J1067" i="1"/>
  <c r="K1046" i="1"/>
  <c r="Q1046" i="1"/>
  <c r="R1046" i="1" s="1"/>
  <c r="L1048" i="1"/>
  <c r="L1046" i="1"/>
  <c r="M1048" i="1"/>
  <c r="N1044" i="1"/>
  <c r="Q1044" i="1" s="1"/>
  <c r="R1044" i="1" s="1"/>
  <c r="L1047" i="1"/>
  <c r="K1048" i="1"/>
  <c r="C1044" i="1"/>
  <c r="E1044" i="1"/>
  <c r="D1044" i="1"/>
  <c r="M1063" i="1"/>
  <c r="J1065" i="1"/>
  <c r="L1062" i="1"/>
  <c r="D1061" i="1"/>
  <c r="J1062" i="1"/>
  <c r="Q1062" i="1"/>
  <c r="R1062" i="1" s="1"/>
  <c r="K1062" i="1"/>
  <c r="J1064" i="1"/>
  <c r="Q1064" i="1"/>
  <c r="R1064" i="1" s="1"/>
  <c r="K1064" i="1"/>
  <c r="M1065" i="1"/>
  <c r="N1061" i="1"/>
  <c r="Q1061" i="1" s="1"/>
  <c r="R1061" i="1" s="1"/>
  <c r="J1063" i="1"/>
  <c r="L1064" i="1"/>
  <c r="C1061" i="1"/>
  <c r="E1061" i="1"/>
  <c r="K1063" i="1"/>
  <c r="Q1063" i="1"/>
  <c r="R1063" i="1" s="1"/>
  <c r="K1065" i="1"/>
  <c r="Q1065" i="1"/>
  <c r="R1065" i="1" s="1"/>
  <c r="Q1026" i="1"/>
  <c r="R1026" i="1" s="1"/>
  <c r="Q1025" i="1"/>
  <c r="R1025" i="1" s="1"/>
  <c r="J1026" i="1"/>
  <c r="N1024" i="1"/>
  <c r="Q1024" i="1" s="1"/>
  <c r="R1024" i="1" s="1"/>
  <c r="J1025" i="1"/>
  <c r="J1027" i="1"/>
  <c r="C1024" i="1"/>
  <c r="E1024" i="1"/>
  <c r="D1024" i="1"/>
  <c r="K1025" i="1"/>
  <c r="K1026" i="1"/>
  <c r="K1027" i="1"/>
  <c r="Q1027" i="1"/>
  <c r="R1027" i="1" s="1"/>
  <c r="J1028" i="1"/>
  <c r="Q1028" i="1"/>
  <c r="R1028" i="1" s="1"/>
  <c r="J1029" i="1"/>
  <c r="D1054" i="1"/>
  <c r="M1025" i="1"/>
  <c r="M1026" i="1"/>
  <c r="L1027" i="1"/>
  <c r="K1028" i="1"/>
  <c r="M1029" i="1"/>
  <c r="M1028" i="1"/>
  <c r="K1029" i="1"/>
  <c r="Q1029" i="1"/>
  <c r="R1029" i="1" s="1"/>
  <c r="J1039" i="1"/>
  <c r="Q1042" i="1"/>
  <c r="R1042" i="1" s="1"/>
  <c r="J1042" i="1"/>
  <c r="K1042" i="1"/>
  <c r="K1041" i="1"/>
  <c r="M1038" i="1"/>
  <c r="Q1038" i="1"/>
  <c r="R1038" i="1" s="1"/>
  <c r="M1042" i="1"/>
  <c r="J1041" i="1"/>
  <c r="Q1041" i="1"/>
  <c r="R1041" i="1" s="1"/>
  <c r="M1041" i="1"/>
  <c r="J1038" i="1"/>
  <c r="K1038" i="1"/>
  <c r="K1039" i="1"/>
  <c r="Q1039" i="1"/>
  <c r="R1039" i="1" s="1"/>
  <c r="J1040" i="1"/>
  <c r="Q1040" i="1"/>
  <c r="R1040" i="1" s="1"/>
  <c r="N1037" i="1"/>
  <c r="Q1037" i="1" s="1"/>
  <c r="R1037" i="1" s="1"/>
  <c r="L1039" i="1"/>
  <c r="K1040" i="1"/>
  <c r="J1043" i="1"/>
  <c r="M1040" i="1"/>
  <c r="M1043" i="1"/>
  <c r="C1037" i="1"/>
  <c r="E1037" i="1"/>
  <c r="D1037" i="1"/>
  <c r="K1043" i="1"/>
  <c r="Q1043" i="1"/>
  <c r="R1043" i="1" s="1"/>
  <c r="D1049" i="1"/>
  <c r="J1074" i="1"/>
  <c r="J1072" i="1"/>
  <c r="J1073" i="1"/>
  <c r="N1070" i="1"/>
  <c r="Q1070" i="1" s="1"/>
  <c r="R1070" i="1" s="1"/>
  <c r="K1074" i="1"/>
  <c r="L1074" i="1"/>
  <c r="Q1074" i="1"/>
  <c r="R1074" i="1" s="1"/>
  <c r="M1073" i="1"/>
  <c r="K1073" i="1"/>
  <c r="Q1073" i="1"/>
  <c r="R1073" i="1" s="1"/>
  <c r="Q1072" i="1"/>
  <c r="R1072" i="1" s="1"/>
  <c r="M1072" i="1"/>
  <c r="Q1071" i="1"/>
  <c r="R1071" i="1" s="1"/>
  <c r="C1070" i="1"/>
  <c r="D1070" i="1"/>
  <c r="J1071" i="1"/>
  <c r="K1071" i="1"/>
  <c r="L1071" i="1"/>
  <c r="K1072" i="1"/>
  <c r="E1070" i="1"/>
  <c r="N1054" i="1"/>
  <c r="Q1054" i="1" s="1"/>
  <c r="R1054" i="1" s="1"/>
  <c r="C1054" i="1"/>
  <c r="E1054" i="1"/>
  <c r="K1059" i="1"/>
  <c r="K1060" i="1"/>
  <c r="L1058" i="1"/>
  <c r="J1058" i="1"/>
  <c r="J1057" i="1"/>
  <c r="M1057" i="1"/>
  <c r="M1056" i="1"/>
  <c r="J1056" i="1"/>
  <c r="J1055" i="1"/>
  <c r="Q1055" i="1"/>
  <c r="R1055" i="1" s="1"/>
  <c r="M1058" i="1"/>
  <c r="M1059" i="1"/>
  <c r="M1060" i="1"/>
  <c r="K1055" i="1"/>
  <c r="K1056" i="1"/>
  <c r="Q1056" i="1"/>
  <c r="R1056" i="1" s="1"/>
  <c r="Q1057" i="1"/>
  <c r="R1057" i="1" s="1"/>
  <c r="M1055" i="1"/>
  <c r="K1057" i="1"/>
  <c r="K1058" i="1"/>
  <c r="J1059" i="1"/>
  <c r="Q1059" i="1"/>
  <c r="R1059" i="1" s="1"/>
  <c r="J1060" i="1"/>
  <c r="Q1060" i="1"/>
  <c r="R1060" i="1" s="1"/>
  <c r="J1036" i="1"/>
  <c r="M1036" i="1"/>
  <c r="J1034" i="1"/>
  <c r="M1032" i="1"/>
  <c r="J1032" i="1"/>
  <c r="N1030" i="1"/>
  <c r="Q1030" i="1" s="1"/>
  <c r="R1030" i="1" s="1"/>
  <c r="L1036" i="1"/>
  <c r="C1030" i="1"/>
  <c r="L1034" i="1"/>
  <c r="E1030" i="1"/>
  <c r="M1034" i="1"/>
  <c r="L1032" i="1"/>
  <c r="D1030" i="1"/>
  <c r="J1031" i="1"/>
  <c r="J1033" i="1"/>
  <c r="J1035" i="1"/>
  <c r="L1031" i="1"/>
  <c r="L1033" i="1"/>
  <c r="L1035" i="1"/>
  <c r="K1031" i="1"/>
  <c r="Q1031" i="1"/>
  <c r="R1031" i="1" s="1"/>
  <c r="K1033" i="1"/>
  <c r="Q1033" i="1"/>
  <c r="R1033" i="1" s="1"/>
  <c r="K1035" i="1"/>
  <c r="Q1035" i="1"/>
  <c r="R1035" i="1" s="1"/>
  <c r="K1032" i="1"/>
  <c r="K1034" i="1"/>
  <c r="K1036" i="1"/>
  <c r="N1049" i="1"/>
  <c r="Q1049" i="1" s="1"/>
  <c r="R1049" i="1" s="1"/>
  <c r="C1049" i="1"/>
  <c r="E1049" i="1"/>
  <c r="J1051" i="1"/>
  <c r="M1051" i="1"/>
  <c r="K1050" i="1"/>
  <c r="L1050" i="1"/>
  <c r="J1052" i="1"/>
  <c r="Q1052" i="1"/>
  <c r="R1052" i="1" s="1"/>
  <c r="J1053" i="1"/>
  <c r="K1052" i="1"/>
  <c r="M1053" i="1"/>
  <c r="J1050" i="1"/>
  <c r="Q1050" i="1"/>
  <c r="R1050" i="1" s="1"/>
  <c r="L1052" i="1"/>
  <c r="K1051" i="1"/>
  <c r="Q1051" i="1"/>
  <c r="R1051" i="1" s="1"/>
  <c r="K1053" i="1"/>
  <c r="Q1053" i="1"/>
  <c r="R1053" i="1" s="1"/>
  <c r="F1021" i="1"/>
  <c r="C1068" i="1"/>
  <c r="K1069" i="1"/>
  <c r="L1069" i="1"/>
  <c r="M1069" i="1"/>
  <c r="J1069" i="1"/>
  <c r="E1068" i="1"/>
  <c r="D1068" i="1"/>
  <c r="J1080" i="1"/>
  <c r="N1075" i="1"/>
  <c r="Q1075" i="1" s="1"/>
  <c r="R1075" i="1" s="1"/>
  <c r="C1075" i="1"/>
  <c r="E1075" i="1"/>
  <c r="D1075" i="1"/>
  <c r="J1083" i="1"/>
  <c r="J1076" i="1"/>
  <c r="L1083" i="1"/>
  <c r="J1078" i="1"/>
  <c r="J1077" i="1"/>
  <c r="J1079" i="1"/>
  <c r="J1081" i="1"/>
  <c r="L1077" i="1"/>
  <c r="L1079" i="1"/>
  <c r="L1081" i="1"/>
  <c r="M1083" i="1"/>
  <c r="M1077" i="1"/>
  <c r="M1079" i="1"/>
  <c r="M1081" i="1"/>
  <c r="K1080" i="1"/>
  <c r="Q1080" i="1"/>
  <c r="R1080" i="1" s="1"/>
  <c r="K1082" i="1"/>
  <c r="L1076" i="1"/>
  <c r="L1078" i="1"/>
  <c r="L1080" i="1"/>
  <c r="L1082" i="1"/>
  <c r="J1082" i="1"/>
  <c r="K1076" i="1"/>
  <c r="Q1076" i="1"/>
  <c r="R1076" i="1" s="1"/>
  <c r="K1078" i="1"/>
  <c r="Q1078" i="1"/>
  <c r="R1078" i="1" s="1"/>
  <c r="Q1082" i="1"/>
  <c r="R1082" i="1" s="1"/>
  <c r="K1077" i="1"/>
  <c r="K1079" i="1"/>
  <c r="K1081" i="1"/>
  <c r="K1083" i="1"/>
  <c r="D1009" i="1"/>
  <c r="M1011" i="1"/>
  <c r="J1015" i="1"/>
  <c r="M1015" i="1"/>
  <c r="L1014" i="1"/>
  <c r="J1014" i="1"/>
  <c r="Q1014" i="1"/>
  <c r="R1014" i="1" s="1"/>
  <c r="K1014" i="1"/>
  <c r="K1010" i="1"/>
  <c r="L1010" i="1"/>
  <c r="N1009" i="1"/>
  <c r="Q1009" i="1" s="1"/>
  <c r="R1009" i="1" s="1"/>
  <c r="K1012" i="1"/>
  <c r="J1013" i="1"/>
  <c r="J1012" i="1"/>
  <c r="Q1012" i="1"/>
  <c r="R1012" i="1" s="1"/>
  <c r="J1010" i="1"/>
  <c r="Q1010" i="1"/>
  <c r="R1010" i="1" s="1"/>
  <c r="J1011" i="1"/>
  <c r="L1012" i="1"/>
  <c r="M1013" i="1"/>
  <c r="C1009" i="1"/>
  <c r="E1009" i="1"/>
  <c r="K1011" i="1"/>
  <c r="Q1011" i="1"/>
  <c r="R1011" i="1" s="1"/>
  <c r="K1013" i="1"/>
  <c r="Q1013" i="1"/>
  <c r="R1013" i="1" s="1"/>
  <c r="K1015" i="1"/>
  <c r="Q1015" i="1"/>
  <c r="R1015" i="1" s="1"/>
  <c r="J1005" i="1"/>
  <c r="D1003" i="1"/>
  <c r="M1006" i="1"/>
  <c r="J1008" i="1"/>
  <c r="K1005" i="1"/>
  <c r="Q1005" i="1"/>
  <c r="R1005" i="1" s="1"/>
  <c r="L1005" i="1"/>
  <c r="J1004" i="1"/>
  <c r="M1004" i="1"/>
  <c r="J1007" i="1"/>
  <c r="Q1007" i="1"/>
  <c r="R1007" i="1" s="1"/>
  <c r="C1003" i="1"/>
  <c r="K1007" i="1"/>
  <c r="M1008" i="1"/>
  <c r="J1006" i="1"/>
  <c r="L1007" i="1"/>
  <c r="E1003" i="1"/>
  <c r="N1003" i="1"/>
  <c r="Q1003" i="1" s="1"/>
  <c r="R1003" i="1" s="1"/>
  <c r="K1004" i="1"/>
  <c r="Q1004" i="1"/>
  <c r="R1004" i="1" s="1"/>
  <c r="K1006" i="1"/>
  <c r="Q1006" i="1"/>
  <c r="R1006" i="1" s="1"/>
  <c r="K1008" i="1"/>
  <c r="Q1008" i="1"/>
  <c r="R1008" i="1" s="1"/>
  <c r="N980" i="1"/>
  <c r="Q980" i="1" s="1"/>
  <c r="R980" i="1" s="1"/>
  <c r="C980" i="1"/>
  <c r="E980" i="1"/>
  <c r="D980" i="1"/>
  <c r="J981" i="1"/>
  <c r="J983" i="1"/>
  <c r="M982" i="1"/>
  <c r="Q982" i="1"/>
  <c r="R982" i="1" s="1"/>
  <c r="J982" i="1"/>
  <c r="K981" i="1"/>
  <c r="M981" i="1"/>
  <c r="Q981" i="1"/>
  <c r="R981" i="1" s="1"/>
  <c r="K982" i="1"/>
  <c r="K983" i="1"/>
  <c r="Q983" i="1"/>
  <c r="R983" i="1" s="1"/>
  <c r="J984" i="1"/>
  <c r="Q984" i="1"/>
  <c r="R984" i="1" s="1"/>
  <c r="J985" i="1"/>
  <c r="L983" i="1"/>
  <c r="K984" i="1"/>
  <c r="M985" i="1"/>
  <c r="M984" i="1"/>
  <c r="K985" i="1"/>
  <c r="Q985" i="1"/>
  <c r="R985" i="1" s="1"/>
  <c r="L988" i="1"/>
  <c r="J991" i="1"/>
  <c r="J990" i="1"/>
  <c r="K990" i="1"/>
  <c r="Q990" i="1"/>
  <c r="R990" i="1" s="1"/>
  <c r="N986" i="1"/>
  <c r="Q986" i="1" s="1"/>
  <c r="R986" i="1" s="1"/>
  <c r="M987" i="1"/>
  <c r="L992" i="1"/>
  <c r="M991" i="1"/>
  <c r="C986" i="1"/>
  <c r="E986" i="1"/>
  <c r="D986" i="1"/>
  <c r="J988" i="1"/>
  <c r="Q988" i="1"/>
  <c r="R988" i="1" s="1"/>
  <c r="J989" i="1"/>
  <c r="L990" i="1"/>
  <c r="J992" i="1"/>
  <c r="Q992" i="1"/>
  <c r="R992" i="1" s="1"/>
  <c r="M993" i="1"/>
  <c r="K988" i="1"/>
  <c r="M989" i="1"/>
  <c r="K992" i="1"/>
  <c r="J987" i="1"/>
  <c r="K987" i="1"/>
  <c r="Q987" i="1"/>
  <c r="R987" i="1" s="1"/>
  <c r="K989" i="1"/>
  <c r="Q989" i="1"/>
  <c r="R989" i="1" s="1"/>
  <c r="K991" i="1"/>
  <c r="Q991" i="1"/>
  <c r="R991" i="1" s="1"/>
  <c r="K993" i="1"/>
  <c r="Q993" i="1"/>
  <c r="R993" i="1" s="1"/>
  <c r="J993" i="1"/>
  <c r="K1019" i="1"/>
  <c r="N1016" i="1"/>
  <c r="M1018" i="1"/>
  <c r="J1018" i="1"/>
  <c r="J1017" i="1"/>
  <c r="K1018" i="1"/>
  <c r="Q1018" i="1"/>
  <c r="R1018" i="1" s="1"/>
  <c r="Q1019" i="1"/>
  <c r="R1019" i="1" s="1"/>
  <c r="J1020" i="1"/>
  <c r="Q1017" i="1"/>
  <c r="R1017" i="1" s="1"/>
  <c r="K1017" i="1"/>
  <c r="J1019" i="1"/>
  <c r="M1020" i="1"/>
  <c r="C1016" i="1"/>
  <c r="E1016" i="1"/>
  <c r="D1016" i="1"/>
  <c r="L1017" i="1"/>
  <c r="L1019" i="1"/>
  <c r="K1020" i="1"/>
  <c r="Q1020" i="1"/>
  <c r="R1020" i="1" s="1"/>
  <c r="J956" i="1"/>
  <c r="Q995" i="1"/>
  <c r="R995" i="1" s="1"/>
  <c r="M995" i="1"/>
  <c r="L1001" i="1"/>
  <c r="J999" i="1"/>
  <c r="J996" i="1"/>
  <c r="J995" i="1"/>
  <c r="J1001" i="1"/>
  <c r="M996" i="1"/>
  <c r="K995" i="1"/>
  <c r="K1002" i="1"/>
  <c r="J1000" i="1"/>
  <c r="Q1000" i="1"/>
  <c r="R1000" i="1" s="1"/>
  <c r="K1000" i="1"/>
  <c r="M1000" i="1"/>
  <c r="K999" i="1"/>
  <c r="Q999" i="1"/>
  <c r="R999" i="1" s="1"/>
  <c r="L999" i="1"/>
  <c r="J997" i="1"/>
  <c r="Q996" i="1"/>
  <c r="R996" i="1" s="1"/>
  <c r="L997" i="1"/>
  <c r="K998" i="1"/>
  <c r="M997" i="1"/>
  <c r="M998" i="1"/>
  <c r="K1001" i="1"/>
  <c r="Q1001" i="1"/>
  <c r="R1001" i="1" s="1"/>
  <c r="J1002" i="1"/>
  <c r="N994" i="1"/>
  <c r="Q994" i="1" s="1"/>
  <c r="R994" i="1" s="1"/>
  <c r="K996" i="1"/>
  <c r="K997" i="1"/>
  <c r="J998" i="1"/>
  <c r="Q998" i="1"/>
  <c r="R998" i="1" s="1"/>
  <c r="M1002" i="1"/>
  <c r="C994" i="1"/>
  <c r="D994" i="1"/>
  <c r="E994" i="1"/>
  <c r="Q1002" i="1"/>
  <c r="R1002" i="1" s="1"/>
  <c r="K957" i="1"/>
  <c r="D955" i="1"/>
  <c r="L956" i="1"/>
  <c r="M956" i="1"/>
  <c r="K956" i="1"/>
  <c r="K958" i="1"/>
  <c r="M958" i="1"/>
  <c r="J958" i="1"/>
  <c r="Q958" i="1"/>
  <c r="R958" i="1" s="1"/>
  <c r="M957" i="1"/>
  <c r="N955" i="1"/>
  <c r="Q955" i="1" s="1"/>
  <c r="R955" i="1" s="1"/>
  <c r="J957" i="1"/>
  <c r="Q957" i="1"/>
  <c r="R957" i="1" s="1"/>
  <c r="C955" i="1"/>
  <c r="E955" i="1"/>
  <c r="M936" i="1"/>
  <c r="N932" i="1"/>
  <c r="K932" i="1" s="1"/>
  <c r="J936" i="1"/>
  <c r="M934" i="1"/>
  <c r="D932" i="1"/>
  <c r="M932" i="1"/>
  <c r="K933" i="1"/>
  <c r="L933" i="1"/>
  <c r="J935" i="1"/>
  <c r="Q935" i="1"/>
  <c r="R935" i="1" s="1"/>
  <c r="K935" i="1"/>
  <c r="J933" i="1"/>
  <c r="Q933" i="1"/>
  <c r="R933" i="1" s="1"/>
  <c r="J934" i="1"/>
  <c r="L935" i="1"/>
  <c r="C932" i="1"/>
  <c r="E932" i="1"/>
  <c r="J932" i="1"/>
  <c r="K934" i="1"/>
  <c r="Q934" i="1"/>
  <c r="R934" i="1" s="1"/>
  <c r="K936" i="1"/>
  <c r="Q936" i="1"/>
  <c r="R936" i="1" s="1"/>
  <c r="M901" i="1"/>
  <c r="J900" i="1"/>
  <c r="N899" i="1"/>
  <c r="Q899" i="1" s="1"/>
  <c r="R899" i="1" s="1"/>
  <c r="M900" i="1"/>
  <c r="D899" i="1"/>
  <c r="K900" i="1"/>
  <c r="Q900" i="1"/>
  <c r="R900" i="1" s="1"/>
  <c r="M902" i="1"/>
  <c r="K902" i="1"/>
  <c r="Q902" i="1"/>
  <c r="R902" i="1" s="1"/>
  <c r="M903" i="1"/>
  <c r="J902" i="1"/>
  <c r="J901" i="1"/>
  <c r="C899" i="1"/>
  <c r="M899" i="1"/>
  <c r="E899" i="1"/>
  <c r="J903" i="1"/>
  <c r="K901" i="1"/>
  <c r="Q901" i="1"/>
  <c r="R901" i="1" s="1"/>
  <c r="K903" i="1"/>
  <c r="Q903" i="1"/>
  <c r="R903" i="1" s="1"/>
  <c r="C915" i="1"/>
  <c r="N915" i="1"/>
  <c r="Q915" i="1" s="1"/>
  <c r="R915" i="1" s="1"/>
  <c r="J917" i="1"/>
  <c r="Q917" i="1"/>
  <c r="R917" i="1" s="1"/>
  <c r="K917" i="1"/>
  <c r="L917" i="1"/>
  <c r="J916" i="1"/>
  <c r="E915" i="1"/>
  <c r="D915" i="1"/>
  <c r="M916" i="1"/>
  <c r="M918" i="1"/>
  <c r="J918" i="1"/>
  <c r="K916" i="1"/>
  <c r="Q916" i="1"/>
  <c r="R916" i="1" s="1"/>
  <c r="K918" i="1"/>
  <c r="Q918" i="1"/>
  <c r="R918" i="1" s="1"/>
  <c r="J921" i="1"/>
  <c r="J923" i="1"/>
  <c r="N919" i="1"/>
  <c r="Q919" i="1" s="1"/>
  <c r="R919" i="1" s="1"/>
  <c r="J920" i="1"/>
  <c r="Q920" i="1"/>
  <c r="R920" i="1" s="1"/>
  <c r="D919" i="1"/>
  <c r="K921" i="1"/>
  <c r="Q921" i="1"/>
  <c r="R921" i="1" s="1"/>
  <c r="Q922" i="1"/>
  <c r="R922" i="1" s="1"/>
  <c r="K920" i="1"/>
  <c r="L921" i="1"/>
  <c r="J922" i="1"/>
  <c r="M923" i="1"/>
  <c r="K922" i="1"/>
  <c r="C919" i="1"/>
  <c r="E919" i="1"/>
  <c r="L920" i="1"/>
  <c r="L922" i="1"/>
  <c r="K923" i="1"/>
  <c r="Q923" i="1"/>
  <c r="R923" i="1" s="1"/>
  <c r="L948" i="1"/>
  <c r="J947" i="1"/>
  <c r="N945" i="1"/>
  <c r="Q945" i="1" s="1"/>
  <c r="R945" i="1" s="1"/>
  <c r="J951" i="1"/>
  <c r="M949" i="1"/>
  <c r="K948" i="1"/>
  <c r="J948" i="1"/>
  <c r="M947" i="1"/>
  <c r="D945" i="1"/>
  <c r="J946" i="1"/>
  <c r="Q946" i="1"/>
  <c r="R946" i="1" s="1"/>
  <c r="J950" i="1"/>
  <c r="Q950" i="1"/>
  <c r="R950" i="1" s="1"/>
  <c r="K946" i="1"/>
  <c r="K950" i="1"/>
  <c r="M951" i="1"/>
  <c r="L946" i="1"/>
  <c r="Q948" i="1"/>
  <c r="R948" i="1" s="1"/>
  <c r="J949" i="1"/>
  <c r="L950" i="1"/>
  <c r="C945" i="1"/>
  <c r="E945" i="1"/>
  <c r="J945" i="1"/>
  <c r="K947" i="1"/>
  <c r="Q947" i="1"/>
  <c r="R947" i="1" s="1"/>
  <c r="K949" i="1"/>
  <c r="Q949" i="1"/>
  <c r="R949" i="1" s="1"/>
  <c r="K951" i="1"/>
  <c r="Q951" i="1"/>
  <c r="R951" i="1" s="1"/>
  <c r="N959" i="1"/>
  <c r="Q959" i="1" s="1"/>
  <c r="R959" i="1" s="1"/>
  <c r="J938" i="1"/>
  <c r="C959" i="1"/>
  <c r="D959" i="1"/>
  <c r="E959" i="1"/>
  <c r="K965" i="1"/>
  <c r="M965" i="1"/>
  <c r="M964" i="1"/>
  <c r="K964" i="1"/>
  <c r="J963" i="1"/>
  <c r="L963" i="1"/>
  <c r="M963" i="1"/>
  <c r="M962" i="1"/>
  <c r="J961" i="1"/>
  <c r="M961" i="1"/>
  <c r="Q960" i="1"/>
  <c r="R960" i="1" s="1"/>
  <c r="K960" i="1"/>
  <c r="K961" i="1"/>
  <c r="Q961" i="1"/>
  <c r="R961" i="1" s="1"/>
  <c r="J962" i="1"/>
  <c r="Q962" i="1"/>
  <c r="R962" i="1" s="1"/>
  <c r="J960" i="1"/>
  <c r="M960" i="1"/>
  <c r="K962" i="1"/>
  <c r="K963" i="1"/>
  <c r="J964" i="1"/>
  <c r="Q964" i="1"/>
  <c r="R964" i="1" s="1"/>
  <c r="J965" i="1"/>
  <c r="Q965" i="1"/>
  <c r="R965" i="1" s="1"/>
  <c r="M910" i="1"/>
  <c r="D908" i="1"/>
  <c r="K909" i="1"/>
  <c r="L913" i="1"/>
  <c r="M912" i="1"/>
  <c r="J909" i="1"/>
  <c r="Q909" i="1"/>
  <c r="R909" i="1" s="1"/>
  <c r="L909" i="1"/>
  <c r="Q911" i="1"/>
  <c r="R911" i="1" s="1"/>
  <c r="K911" i="1"/>
  <c r="J913" i="1"/>
  <c r="Q913" i="1"/>
  <c r="R913" i="1" s="1"/>
  <c r="M914" i="1"/>
  <c r="J911" i="1"/>
  <c r="C908" i="1"/>
  <c r="J910" i="1"/>
  <c r="L911" i="1"/>
  <c r="K913" i="1"/>
  <c r="E908" i="1"/>
  <c r="N908" i="1"/>
  <c r="J908" i="1" s="1"/>
  <c r="J912" i="1"/>
  <c r="K910" i="1"/>
  <c r="Q910" i="1"/>
  <c r="R910" i="1" s="1"/>
  <c r="K912" i="1"/>
  <c r="Q912" i="1"/>
  <c r="R912" i="1" s="1"/>
  <c r="K914" i="1"/>
  <c r="Q914" i="1"/>
  <c r="R914" i="1" s="1"/>
  <c r="J914" i="1"/>
  <c r="M905" i="1"/>
  <c r="C904" i="1"/>
  <c r="N904" i="1"/>
  <c r="Q904" i="1" s="1"/>
  <c r="R904" i="1" s="1"/>
  <c r="J905" i="1"/>
  <c r="E904" i="1"/>
  <c r="D904" i="1"/>
  <c r="J906" i="1"/>
  <c r="Q906" i="1"/>
  <c r="R906" i="1" s="1"/>
  <c r="J907" i="1"/>
  <c r="K906" i="1"/>
  <c r="M907" i="1"/>
  <c r="L906" i="1"/>
  <c r="K905" i="1"/>
  <c r="Q905" i="1"/>
  <c r="R905" i="1" s="1"/>
  <c r="K907" i="1"/>
  <c r="Q907" i="1"/>
  <c r="R907" i="1" s="1"/>
  <c r="N952" i="1"/>
  <c r="Q952" i="1" s="1"/>
  <c r="R952" i="1" s="1"/>
  <c r="D952" i="1"/>
  <c r="J954" i="1"/>
  <c r="J953" i="1"/>
  <c r="Q953" i="1"/>
  <c r="R953" i="1" s="1"/>
  <c r="K953" i="1"/>
  <c r="M954" i="1"/>
  <c r="M953" i="1"/>
  <c r="C952" i="1"/>
  <c r="E952" i="1"/>
  <c r="K954" i="1"/>
  <c r="Q954" i="1"/>
  <c r="R954" i="1" s="1"/>
  <c r="J944" i="1"/>
  <c r="K939" i="1"/>
  <c r="M938" i="1"/>
  <c r="Q938" i="1"/>
  <c r="R938" i="1" s="1"/>
  <c r="K938" i="1"/>
  <c r="J942" i="1"/>
  <c r="N937" i="1"/>
  <c r="Q937" i="1" s="1"/>
  <c r="R937" i="1" s="1"/>
  <c r="M942" i="1"/>
  <c r="J940" i="1"/>
  <c r="J939" i="1"/>
  <c r="Q939" i="1"/>
  <c r="R939" i="1" s="1"/>
  <c r="M939" i="1"/>
  <c r="C937" i="1"/>
  <c r="L940" i="1"/>
  <c r="K941" i="1"/>
  <c r="K942" i="1"/>
  <c r="Q942" i="1"/>
  <c r="R942" i="1" s="1"/>
  <c r="J943" i="1"/>
  <c r="M944" i="1"/>
  <c r="K940" i="1"/>
  <c r="Q940" i="1"/>
  <c r="R940" i="1" s="1"/>
  <c r="J941" i="1"/>
  <c r="Q941" i="1"/>
  <c r="R941" i="1" s="1"/>
  <c r="Q943" i="1"/>
  <c r="R943" i="1" s="1"/>
  <c r="M941" i="1"/>
  <c r="K943" i="1"/>
  <c r="L937" i="1"/>
  <c r="D937" i="1"/>
  <c r="E937" i="1"/>
  <c r="L943" i="1"/>
  <c r="K944" i="1"/>
  <c r="Q944" i="1"/>
  <c r="R944" i="1" s="1"/>
  <c r="D970" i="1"/>
  <c r="D966" i="1"/>
  <c r="Q928" i="1"/>
  <c r="R928" i="1" s="1"/>
  <c r="K928" i="1"/>
  <c r="K926" i="1"/>
  <c r="K927" i="1"/>
  <c r="L927" i="1"/>
  <c r="J927" i="1"/>
  <c r="M926" i="1"/>
  <c r="J926" i="1"/>
  <c r="Q926" i="1"/>
  <c r="R926" i="1" s="1"/>
  <c r="N924" i="1"/>
  <c r="Q924" i="1" s="1"/>
  <c r="R924" i="1" s="1"/>
  <c r="Q931" i="1"/>
  <c r="R931" i="1" s="1"/>
  <c r="J931" i="1"/>
  <c r="J930" i="1"/>
  <c r="Q930" i="1"/>
  <c r="R930" i="1" s="1"/>
  <c r="C924" i="1"/>
  <c r="Q929" i="1"/>
  <c r="R929" i="1" s="1"/>
  <c r="J929" i="1"/>
  <c r="K929" i="1"/>
  <c r="J928" i="1"/>
  <c r="J925" i="1"/>
  <c r="K925" i="1"/>
  <c r="M925" i="1"/>
  <c r="M927" i="1"/>
  <c r="M928" i="1"/>
  <c r="L929" i="1"/>
  <c r="K930" i="1"/>
  <c r="K931" i="1"/>
  <c r="Q925" i="1"/>
  <c r="R925" i="1" s="1"/>
  <c r="M930" i="1"/>
  <c r="M931" i="1"/>
  <c r="E924" i="1"/>
  <c r="D924" i="1"/>
  <c r="C970" i="1"/>
  <c r="E970" i="1"/>
  <c r="N970" i="1"/>
  <c r="Q970" i="1" s="1"/>
  <c r="R970" i="1" s="1"/>
  <c r="M974" i="1"/>
  <c r="L971" i="1"/>
  <c r="Q971" i="1"/>
  <c r="R971" i="1" s="1"/>
  <c r="J971" i="1"/>
  <c r="L975" i="1"/>
  <c r="J974" i="1"/>
  <c r="Q973" i="1"/>
  <c r="R973" i="1" s="1"/>
  <c r="J973" i="1"/>
  <c r="K973" i="1"/>
  <c r="K971" i="1"/>
  <c r="L973" i="1"/>
  <c r="J975" i="1"/>
  <c r="Q975" i="1"/>
  <c r="R975" i="1" s="1"/>
  <c r="M976" i="1"/>
  <c r="M972" i="1"/>
  <c r="K975" i="1"/>
  <c r="K972" i="1"/>
  <c r="Q972" i="1"/>
  <c r="R972" i="1" s="1"/>
  <c r="K974" i="1"/>
  <c r="Q974" i="1"/>
  <c r="R974" i="1" s="1"/>
  <c r="K976" i="1"/>
  <c r="Q976" i="1"/>
  <c r="R976" i="1" s="1"/>
  <c r="J972" i="1"/>
  <c r="J976" i="1"/>
  <c r="N966" i="1"/>
  <c r="Q966" i="1" s="1"/>
  <c r="R966" i="1" s="1"/>
  <c r="M893" i="1"/>
  <c r="C966" i="1"/>
  <c r="E966" i="1"/>
  <c r="J967" i="1"/>
  <c r="K967" i="1"/>
  <c r="Q967" i="1"/>
  <c r="R967" i="1" s="1"/>
  <c r="J968" i="1"/>
  <c r="Q968" i="1"/>
  <c r="R968" i="1" s="1"/>
  <c r="J969" i="1"/>
  <c r="L967" i="1"/>
  <c r="K968" i="1"/>
  <c r="M969" i="1"/>
  <c r="M968" i="1"/>
  <c r="K969" i="1"/>
  <c r="Q969" i="1"/>
  <c r="R969" i="1" s="1"/>
  <c r="L840" i="1"/>
  <c r="L877" i="1"/>
  <c r="M873" i="1"/>
  <c r="L891" i="1"/>
  <c r="Q895" i="1"/>
  <c r="R895" i="1" s="1"/>
  <c r="K895" i="1"/>
  <c r="N890" i="1"/>
  <c r="Q890" i="1" s="1"/>
  <c r="R890" i="1" s="1"/>
  <c r="J893" i="1"/>
  <c r="J891" i="1"/>
  <c r="L897" i="1"/>
  <c r="J896" i="1"/>
  <c r="M896" i="1"/>
  <c r="J895" i="1"/>
  <c r="C890" i="1"/>
  <c r="M892" i="1"/>
  <c r="M891" i="1"/>
  <c r="D890" i="1"/>
  <c r="K891" i="1"/>
  <c r="E890" i="1"/>
  <c r="K893" i="1"/>
  <c r="Q893" i="1"/>
  <c r="R893" i="1" s="1"/>
  <c r="J894" i="1"/>
  <c r="L895" i="1"/>
  <c r="J897" i="1"/>
  <c r="Q897" i="1"/>
  <c r="R897" i="1" s="1"/>
  <c r="M898" i="1"/>
  <c r="J892" i="1"/>
  <c r="M894" i="1"/>
  <c r="K897" i="1"/>
  <c r="K892" i="1"/>
  <c r="Q892" i="1"/>
  <c r="R892" i="1" s="1"/>
  <c r="K894" i="1"/>
  <c r="Q894" i="1"/>
  <c r="R894" i="1" s="1"/>
  <c r="K896" i="1"/>
  <c r="Q896" i="1"/>
  <c r="R896" i="1" s="1"/>
  <c r="K898" i="1"/>
  <c r="Q898" i="1"/>
  <c r="R898" i="1" s="1"/>
  <c r="J898" i="1"/>
  <c r="J842" i="1"/>
  <c r="L875" i="1"/>
  <c r="L836" i="1"/>
  <c r="J874" i="1"/>
  <c r="K839" i="1"/>
  <c r="J843" i="1"/>
  <c r="D845" i="1"/>
  <c r="J877" i="1"/>
  <c r="L873" i="1"/>
  <c r="L839" i="1"/>
  <c r="L843" i="1"/>
  <c r="Q877" i="1"/>
  <c r="R877" i="1" s="1"/>
  <c r="K873" i="1"/>
  <c r="Q873" i="1"/>
  <c r="R873" i="1" s="1"/>
  <c r="Q874" i="1"/>
  <c r="R874" i="1" s="1"/>
  <c r="M874" i="1"/>
  <c r="K877" i="1"/>
  <c r="N872" i="1"/>
  <c r="Q872" i="1" s="1"/>
  <c r="R872" i="1" s="1"/>
  <c r="L876" i="1"/>
  <c r="K875" i="1"/>
  <c r="L874" i="1"/>
  <c r="C872" i="1"/>
  <c r="E872" i="1"/>
  <c r="D872" i="1"/>
  <c r="Q876" i="1"/>
  <c r="R876" i="1" s="1"/>
  <c r="K876" i="1"/>
  <c r="J876" i="1"/>
  <c r="J875" i="1"/>
  <c r="Q875" i="1"/>
  <c r="R875" i="1" s="1"/>
  <c r="M840" i="1"/>
  <c r="J844" i="1"/>
  <c r="C867" i="1"/>
  <c r="J836" i="1"/>
  <c r="K836" i="1"/>
  <c r="K840" i="1"/>
  <c r="J826" i="1"/>
  <c r="J869" i="1"/>
  <c r="J871" i="1"/>
  <c r="D867" i="1"/>
  <c r="Q868" i="1"/>
  <c r="R868" i="1" s="1"/>
  <c r="J868" i="1"/>
  <c r="K868" i="1"/>
  <c r="K869" i="1"/>
  <c r="Q869" i="1"/>
  <c r="R869" i="1" s="1"/>
  <c r="J870" i="1"/>
  <c r="Q870" i="1"/>
  <c r="R870" i="1" s="1"/>
  <c r="M868" i="1"/>
  <c r="L869" i="1"/>
  <c r="K870" i="1"/>
  <c r="M871" i="1"/>
  <c r="M870" i="1"/>
  <c r="E867" i="1"/>
  <c r="N867" i="1"/>
  <c r="Q867" i="1" s="1"/>
  <c r="R867" i="1" s="1"/>
  <c r="K871" i="1"/>
  <c r="Q871" i="1"/>
  <c r="R871" i="1" s="1"/>
  <c r="M821" i="1"/>
  <c r="J817" i="1"/>
  <c r="C814" i="1"/>
  <c r="M819" i="1"/>
  <c r="J821" i="1"/>
  <c r="L818" i="1"/>
  <c r="K818" i="1"/>
  <c r="M817" i="1"/>
  <c r="D814" i="1"/>
  <c r="M815" i="1"/>
  <c r="E814" i="1"/>
  <c r="N814" i="1"/>
  <c r="Q814" i="1" s="1"/>
  <c r="R814" i="1" s="1"/>
  <c r="J816" i="1"/>
  <c r="Q816" i="1"/>
  <c r="R816" i="1" s="1"/>
  <c r="J820" i="1"/>
  <c r="Q820" i="1"/>
  <c r="R820" i="1" s="1"/>
  <c r="K816" i="1"/>
  <c r="K820" i="1"/>
  <c r="J815" i="1"/>
  <c r="L816" i="1"/>
  <c r="J818" i="1"/>
  <c r="Q818" i="1"/>
  <c r="R818" i="1" s="1"/>
  <c r="J819" i="1"/>
  <c r="L820" i="1"/>
  <c r="K815" i="1"/>
  <c r="Q815" i="1"/>
  <c r="R815" i="1" s="1"/>
  <c r="K817" i="1"/>
  <c r="Q817" i="1"/>
  <c r="R817" i="1" s="1"/>
  <c r="K819" i="1"/>
  <c r="Q819" i="1"/>
  <c r="R819" i="1" s="1"/>
  <c r="K821" i="1"/>
  <c r="Q821" i="1"/>
  <c r="R821" i="1" s="1"/>
  <c r="N845" i="1"/>
  <c r="M845" i="1" s="1"/>
  <c r="D805" i="1"/>
  <c r="J838" i="1"/>
  <c r="C845" i="1"/>
  <c r="E845" i="1"/>
  <c r="J846" i="1"/>
  <c r="M849" i="1"/>
  <c r="J853" i="1"/>
  <c r="M851" i="1"/>
  <c r="J850" i="1"/>
  <c r="J848" i="1"/>
  <c r="M847" i="1"/>
  <c r="J847" i="1"/>
  <c r="J849" i="1"/>
  <c r="J851" i="1"/>
  <c r="M853" i="1"/>
  <c r="L847" i="1"/>
  <c r="L849" i="1"/>
  <c r="L851" i="1"/>
  <c r="L846" i="1"/>
  <c r="L848" i="1"/>
  <c r="L850" i="1"/>
  <c r="L852" i="1"/>
  <c r="J852" i="1"/>
  <c r="K846" i="1"/>
  <c r="Q846" i="1"/>
  <c r="R846" i="1" s="1"/>
  <c r="K848" i="1"/>
  <c r="Q848" i="1"/>
  <c r="R848" i="1" s="1"/>
  <c r="K850" i="1"/>
  <c r="Q850" i="1"/>
  <c r="R850" i="1" s="1"/>
  <c r="K852" i="1"/>
  <c r="Q852" i="1"/>
  <c r="R852" i="1" s="1"/>
  <c r="K847" i="1"/>
  <c r="K849" i="1"/>
  <c r="K851" i="1"/>
  <c r="K853" i="1"/>
  <c r="Q853" i="1"/>
  <c r="R853" i="1" s="1"/>
  <c r="L834" i="1"/>
  <c r="L835" i="1"/>
  <c r="J837" i="1"/>
  <c r="M839" i="1"/>
  <c r="J841" i="1"/>
  <c r="M843" i="1"/>
  <c r="J829" i="1"/>
  <c r="M829" i="1"/>
  <c r="J827" i="1"/>
  <c r="Q826" i="1"/>
  <c r="R826" i="1" s="1"/>
  <c r="M826" i="1"/>
  <c r="K824" i="1"/>
  <c r="D822" i="1"/>
  <c r="M831" i="1"/>
  <c r="K829" i="1"/>
  <c r="Q829" i="1"/>
  <c r="R829" i="1" s="1"/>
  <c r="J825" i="1"/>
  <c r="Q825" i="1"/>
  <c r="R825" i="1" s="1"/>
  <c r="K825" i="1"/>
  <c r="M825" i="1"/>
  <c r="J823" i="1"/>
  <c r="L823" i="1"/>
  <c r="M823" i="1"/>
  <c r="M824" i="1"/>
  <c r="K826" i="1"/>
  <c r="K827" i="1"/>
  <c r="Q827" i="1"/>
  <c r="R827" i="1" s="1"/>
  <c r="J828" i="1"/>
  <c r="Q828" i="1"/>
  <c r="R828" i="1" s="1"/>
  <c r="Q830" i="1"/>
  <c r="R830" i="1" s="1"/>
  <c r="J831" i="1"/>
  <c r="N822" i="1"/>
  <c r="L822" i="1" s="1"/>
  <c r="L827" i="1"/>
  <c r="K828" i="1"/>
  <c r="J830" i="1"/>
  <c r="K823" i="1"/>
  <c r="J824" i="1"/>
  <c r="Q824" i="1"/>
  <c r="R824" i="1" s="1"/>
  <c r="M828" i="1"/>
  <c r="K830" i="1"/>
  <c r="C822" i="1"/>
  <c r="E822" i="1"/>
  <c r="L830" i="1"/>
  <c r="K831" i="1"/>
  <c r="Q831" i="1"/>
  <c r="R831" i="1" s="1"/>
  <c r="M834" i="1"/>
  <c r="K838" i="1"/>
  <c r="L842" i="1"/>
  <c r="J834" i="1"/>
  <c r="M838" i="1"/>
  <c r="J856" i="1"/>
  <c r="M835" i="1"/>
  <c r="L844" i="1"/>
  <c r="K856" i="1"/>
  <c r="Q864" i="1"/>
  <c r="R864" i="1" s="1"/>
  <c r="K864" i="1"/>
  <c r="M862" i="1"/>
  <c r="M860" i="1"/>
  <c r="J865" i="1"/>
  <c r="J864" i="1"/>
  <c r="J858" i="1"/>
  <c r="M856" i="1"/>
  <c r="L856" i="1"/>
  <c r="M855" i="1"/>
  <c r="K855" i="1"/>
  <c r="M866" i="1"/>
  <c r="K865" i="1"/>
  <c r="L864" i="1"/>
  <c r="K863" i="1"/>
  <c r="M863" i="1"/>
  <c r="L862" i="1"/>
  <c r="J862" i="1"/>
  <c r="M861" i="1"/>
  <c r="J860" i="1"/>
  <c r="K857" i="1"/>
  <c r="M857" i="1"/>
  <c r="J857" i="1"/>
  <c r="Q857" i="1"/>
  <c r="R857" i="1" s="1"/>
  <c r="C854" i="1"/>
  <c r="Q859" i="1"/>
  <c r="R859" i="1" s="1"/>
  <c r="L858" i="1"/>
  <c r="K859" i="1"/>
  <c r="K860" i="1"/>
  <c r="Q860" i="1"/>
  <c r="R860" i="1" s="1"/>
  <c r="J861" i="1"/>
  <c r="Q861" i="1"/>
  <c r="R861" i="1" s="1"/>
  <c r="N854" i="1"/>
  <c r="Q854" i="1" s="1"/>
  <c r="R854" i="1" s="1"/>
  <c r="K858" i="1"/>
  <c r="Q858" i="1"/>
  <c r="R858" i="1" s="1"/>
  <c r="J859" i="1"/>
  <c r="J855" i="1"/>
  <c r="Q855" i="1"/>
  <c r="R855" i="1" s="1"/>
  <c r="M859" i="1"/>
  <c r="K861" i="1"/>
  <c r="K862" i="1"/>
  <c r="J863" i="1"/>
  <c r="Q863" i="1"/>
  <c r="R863" i="1" s="1"/>
  <c r="Q865" i="1"/>
  <c r="R865" i="1" s="1"/>
  <c r="J866" i="1"/>
  <c r="E854" i="1"/>
  <c r="D854" i="1"/>
  <c r="L865" i="1"/>
  <c r="K866" i="1"/>
  <c r="Q866" i="1"/>
  <c r="R866" i="1" s="1"/>
  <c r="J835" i="1"/>
  <c r="M844" i="1"/>
  <c r="D832" i="1"/>
  <c r="M842" i="1"/>
  <c r="K833" i="1"/>
  <c r="K837" i="1"/>
  <c r="K841" i="1"/>
  <c r="L833" i="1"/>
  <c r="L837" i="1"/>
  <c r="L841" i="1"/>
  <c r="J833" i="1"/>
  <c r="Q833" i="1"/>
  <c r="R833" i="1" s="1"/>
  <c r="C832" i="1"/>
  <c r="E832" i="1"/>
  <c r="N832" i="1"/>
  <c r="Q832" i="1" s="1"/>
  <c r="R832" i="1" s="1"/>
  <c r="K883" i="1"/>
  <c r="J880" i="1"/>
  <c r="M884" i="1"/>
  <c r="N878" i="1"/>
  <c r="M878" i="1" s="1"/>
  <c r="J884" i="1"/>
  <c r="M882" i="1"/>
  <c r="J882" i="1"/>
  <c r="M880" i="1"/>
  <c r="L879" i="1"/>
  <c r="J879" i="1"/>
  <c r="K879" i="1"/>
  <c r="Q879" i="1"/>
  <c r="R879" i="1" s="1"/>
  <c r="L881" i="1"/>
  <c r="J883" i="1"/>
  <c r="Q883" i="1"/>
  <c r="R883" i="1" s="1"/>
  <c r="L885" i="1"/>
  <c r="D878" i="1"/>
  <c r="J881" i="1"/>
  <c r="Q881" i="1"/>
  <c r="R881" i="1" s="1"/>
  <c r="L883" i="1"/>
  <c r="J885" i="1"/>
  <c r="Q885" i="1"/>
  <c r="R885" i="1" s="1"/>
  <c r="M886" i="1"/>
  <c r="K881" i="1"/>
  <c r="K885" i="1"/>
  <c r="C878" i="1"/>
  <c r="E878" i="1"/>
  <c r="K880" i="1"/>
  <c r="Q880" i="1"/>
  <c r="R880" i="1" s="1"/>
  <c r="K882" i="1"/>
  <c r="Q882" i="1"/>
  <c r="R882" i="1" s="1"/>
  <c r="K884" i="1"/>
  <c r="Q884" i="1"/>
  <c r="R884" i="1" s="1"/>
  <c r="K886" i="1"/>
  <c r="Q886" i="1"/>
  <c r="R886" i="1" s="1"/>
  <c r="J886" i="1"/>
  <c r="N805" i="1"/>
  <c r="Q805" i="1" s="1"/>
  <c r="R805" i="1" s="1"/>
  <c r="C805" i="1"/>
  <c r="E805" i="1"/>
  <c r="M807" i="1"/>
  <c r="J810" i="1"/>
  <c r="K810" i="1"/>
  <c r="L810" i="1"/>
  <c r="J813" i="1"/>
  <c r="M813" i="1"/>
  <c r="M811" i="1"/>
  <c r="J811" i="1"/>
  <c r="Q810" i="1"/>
  <c r="R810" i="1" s="1"/>
  <c r="L808" i="1"/>
  <c r="J807" i="1"/>
  <c r="J806" i="1"/>
  <c r="Q806" i="1"/>
  <c r="R806" i="1" s="1"/>
  <c r="K806" i="1"/>
  <c r="L806" i="1"/>
  <c r="Q812" i="1"/>
  <c r="R812" i="1" s="1"/>
  <c r="J808" i="1"/>
  <c r="Q808" i="1"/>
  <c r="R808" i="1" s="1"/>
  <c r="J809" i="1"/>
  <c r="J812" i="1"/>
  <c r="K808" i="1"/>
  <c r="M809" i="1"/>
  <c r="K812" i="1"/>
  <c r="L812" i="1"/>
  <c r="K807" i="1"/>
  <c r="Q807" i="1"/>
  <c r="R807" i="1" s="1"/>
  <c r="K809" i="1"/>
  <c r="Q809" i="1"/>
  <c r="R809" i="1" s="1"/>
  <c r="K811" i="1"/>
  <c r="Q811" i="1"/>
  <c r="R811" i="1" s="1"/>
  <c r="K813" i="1"/>
  <c r="Q813" i="1"/>
  <c r="R813" i="1" s="1"/>
  <c r="C767" i="1"/>
  <c r="N767" i="1"/>
  <c r="Q767" i="1" s="1"/>
  <c r="R767" i="1" s="1"/>
  <c r="E767" i="1"/>
  <c r="D767" i="1"/>
  <c r="J769" i="1"/>
  <c r="K769" i="1"/>
  <c r="M769" i="1"/>
  <c r="Q769" i="1"/>
  <c r="R769" i="1" s="1"/>
  <c r="J768" i="1"/>
  <c r="M768" i="1"/>
  <c r="M770" i="1"/>
  <c r="K768" i="1"/>
  <c r="Q768" i="1"/>
  <c r="R768" i="1" s="1"/>
  <c r="K770" i="1"/>
  <c r="Q770" i="1"/>
  <c r="R770" i="1" s="1"/>
  <c r="J770" i="1"/>
  <c r="J776" i="1"/>
  <c r="N771" i="1"/>
  <c r="Q771" i="1" s="1"/>
  <c r="R771" i="1" s="1"/>
  <c r="J778" i="1"/>
  <c r="J774" i="1"/>
  <c r="Q773" i="1"/>
  <c r="R773" i="1" s="1"/>
  <c r="J773" i="1"/>
  <c r="M776" i="1"/>
  <c r="C771" i="1"/>
  <c r="K773" i="1"/>
  <c r="J772" i="1"/>
  <c r="Q772" i="1"/>
  <c r="R772" i="1" s="1"/>
  <c r="K772" i="1"/>
  <c r="L772" i="1"/>
  <c r="M771" i="1"/>
  <c r="E771" i="1"/>
  <c r="D771" i="1"/>
  <c r="J775" i="1"/>
  <c r="M773" i="1"/>
  <c r="L774" i="1"/>
  <c r="K775" i="1"/>
  <c r="K776" i="1"/>
  <c r="Q776" i="1"/>
  <c r="R776" i="1" s="1"/>
  <c r="J777" i="1"/>
  <c r="M778" i="1"/>
  <c r="K774" i="1"/>
  <c r="Q774" i="1"/>
  <c r="R774" i="1" s="1"/>
  <c r="Q775" i="1"/>
  <c r="R775" i="1" s="1"/>
  <c r="Q777" i="1"/>
  <c r="R777" i="1" s="1"/>
  <c r="M775" i="1"/>
  <c r="K777" i="1"/>
  <c r="L777" i="1"/>
  <c r="K778" i="1"/>
  <c r="Q778" i="1"/>
  <c r="R778" i="1" s="1"/>
  <c r="L785" i="1"/>
  <c r="C779" i="1"/>
  <c r="J783" i="1"/>
  <c r="M783" i="1"/>
  <c r="N779" i="1"/>
  <c r="Q779" i="1" s="1"/>
  <c r="R779" i="1" s="1"/>
  <c r="J785" i="1"/>
  <c r="L783" i="1"/>
  <c r="J781" i="1"/>
  <c r="L781" i="1"/>
  <c r="M781" i="1"/>
  <c r="D779" i="1"/>
  <c r="E779" i="1"/>
  <c r="J779" i="1"/>
  <c r="M785" i="1"/>
  <c r="J780" i="1"/>
  <c r="J782" i="1"/>
  <c r="J784" i="1"/>
  <c r="K782" i="1"/>
  <c r="Q782" i="1"/>
  <c r="R782" i="1" s="1"/>
  <c r="L780" i="1"/>
  <c r="L782" i="1"/>
  <c r="L784" i="1"/>
  <c r="K780" i="1"/>
  <c r="Q780" i="1"/>
  <c r="R780" i="1" s="1"/>
  <c r="K784" i="1"/>
  <c r="Q784" i="1"/>
  <c r="R784" i="1" s="1"/>
  <c r="K781" i="1"/>
  <c r="K783" i="1"/>
  <c r="K785" i="1"/>
  <c r="J788" i="1"/>
  <c r="J794" i="1"/>
  <c r="K790" i="1"/>
  <c r="D786" i="1"/>
  <c r="Q790" i="1"/>
  <c r="R790" i="1" s="1"/>
  <c r="J789" i="1"/>
  <c r="J792" i="1"/>
  <c r="K791" i="1"/>
  <c r="Q791" i="1"/>
  <c r="R791" i="1" s="1"/>
  <c r="J791" i="1"/>
  <c r="J790" i="1"/>
  <c r="Q789" i="1"/>
  <c r="R789" i="1" s="1"/>
  <c r="K789" i="1"/>
  <c r="Q788" i="1"/>
  <c r="R788" i="1" s="1"/>
  <c r="K788" i="1"/>
  <c r="Q787" i="1"/>
  <c r="R787" i="1" s="1"/>
  <c r="J787" i="1"/>
  <c r="K787" i="1"/>
  <c r="K792" i="1"/>
  <c r="Q792" i="1"/>
  <c r="R792" i="1" s="1"/>
  <c r="J793" i="1"/>
  <c r="Q793" i="1"/>
  <c r="R793" i="1" s="1"/>
  <c r="N786" i="1"/>
  <c r="Q786" i="1" s="1"/>
  <c r="R786" i="1" s="1"/>
  <c r="M787" i="1"/>
  <c r="M788" i="1"/>
  <c r="M789" i="1"/>
  <c r="M790" i="1"/>
  <c r="M791" i="1"/>
  <c r="L792" i="1"/>
  <c r="K793" i="1"/>
  <c r="M794" i="1"/>
  <c r="M793" i="1"/>
  <c r="C786" i="1"/>
  <c r="E786" i="1"/>
  <c r="K794" i="1"/>
  <c r="Q794" i="1"/>
  <c r="R794" i="1" s="1"/>
  <c r="M798" i="1"/>
  <c r="N795" i="1"/>
  <c r="Q795" i="1" s="1"/>
  <c r="R795" i="1" s="1"/>
  <c r="J800" i="1"/>
  <c r="M800" i="1"/>
  <c r="J798" i="1"/>
  <c r="J796" i="1"/>
  <c r="C795" i="1"/>
  <c r="E795" i="1"/>
  <c r="D795" i="1"/>
  <c r="K796" i="1"/>
  <c r="J797" i="1"/>
  <c r="Q797" i="1"/>
  <c r="R797" i="1" s="1"/>
  <c r="L796" i="1"/>
  <c r="K797" i="1"/>
  <c r="K798" i="1"/>
  <c r="Q798" i="1"/>
  <c r="R798" i="1" s="1"/>
  <c r="J799" i="1"/>
  <c r="Q796" i="1"/>
  <c r="R796" i="1" s="1"/>
  <c r="Q799" i="1"/>
  <c r="R799" i="1" s="1"/>
  <c r="M797" i="1"/>
  <c r="K799" i="1"/>
  <c r="L799" i="1"/>
  <c r="K800" i="1"/>
  <c r="Q800" i="1"/>
  <c r="R800" i="1" s="1"/>
  <c r="M766" i="1"/>
  <c r="K765" i="1"/>
  <c r="Q765" i="1"/>
  <c r="R765" i="1" s="1"/>
  <c r="J766" i="1"/>
  <c r="N763" i="1"/>
  <c r="Q763" i="1" s="1"/>
  <c r="R763" i="1" s="1"/>
  <c r="D763" i="1"/>
  <c r="J764" i="1"/>
  <c r="L765" i="1"/>
  <c r="J765" i="1"/>
  <c r="M764" i="1"/>
  <c r="C763" i="1"/>
  <c r="E763" i="1"/>
  <c r="C755" i="1"/>
  <c r="K764" i="1"/>
  <c r="Q764" i="1"/>
  <c r="R764" i="1" s="1"/>
  <c r="K766" i="1"/>
  <c r="Q766" i="1"/>
  <c r="R766" i="1" s="1"/>
  <c r="K734" i="1"/>
  <c r="J762" i="1"/>
  <c r="K756" i="1"/>
  <c r="Q757" i="1"/>
  <c r="R757" i="1" s="1"/>
  <c r="J760" i="1"/>
  <c r="M760" i="1"/>
  <c r="J758" i="1"/>
  <c r="J757" i="1"/>
  <c r="L756" i="1"/>
  <c r="J756" i="1"/>
  <c r="Q756" i="1"/>
  <c r="R756" i="1" s="1"/>
  <c r="E755" i="1"/>
  <c r="K758" i="1"/>
  <c r="Q758" i="1"/>
  <c r="R758" i="1" s="1"/>
  <c r="Q759" i="1"/>
  <c r="R759" i="1" s="1"/>
  <c r="Q761" i="1"/>
  <c r="R761" i="1" s="1"/>
  <c r="K757" i="1"/>
  <c r="L758" i="1"/>
  <c r="J759" i="1"/>
  <c r="K760" i="1"/>
  <c r="Q760" i="1"/>
  <c r="R760" i="1" s="1"/>
  <c r="J761" i="1"/>
  <c r="M762" i="1"/>
  <c r="K759" i="1"/>
  <c r="K761" i="1"/>
  <c r="L757" i="1"/>
  <c r="L759" i="1"/>
  <c r="L761" i="1"/>
  <c r="K762" i="1"/>
  <c r="Q762" i="1"/>
  <c r="R762" i="1" s="1"/>
  <c r="K736" i="1"/>
  <c r="D723" i="1"/>
  <c r="D731" i="1"/>
  <c r="L741" i="1"/>
  <c r="J739" i="1"/>
  <c r="M740" i="1"/>
  <c r="K741" i="1"/>
  <c r="J740" i="1"/>
  <c r="Q739" i="1"/>
  <c r="R739" i="1" s="1"/>
  <c r="K739" i="1"/>
  <c r="N737" i="1"/>
  <c r="Q737" i="1" s="1"/>
  <c r="R737" i="1" s="1"/>
  <c r="J738" i="1"/>
  <c r="L739" i="1"/>
  <c r="J741" i="1"/>
  <c r="Q741" i="1"/>
  <c r="R741" i="1" s="1"/>
  <c r="J742" i="1"/>
  <c r="M738" i="1"/>
  <c r="M742" i="1"/>
  <c r="C737" i="1"/>
  <c r="E737" i="1"/>
  <c r="D737" i="1"/>
  <c r="K738" i="1"/>
  <c r="Q738" i="1"/>
  <c r="R738" i="1" s="1"/>
  <c r="K740" i="1"/>
  <c r="Q740" i="1"/>
  <c r="R740" i="1" s="1"/>
  <c r="K742" i="1"/>
  <c r="Q742" i="1"/>
  <c r="R742" i="1" s="1"/>
  <c r="M735" i="1"/>
  <c r="J734" i="1"/>
  <c r="K735" i="1"/>
  <c r="J735" i="1"/>
  <c r="Q735" i="1"/>
  <c r="R735" i="1" s="1"/>
  <c r="L732" i="1"/>
  <c r="J736" i="1"/>
  <c r="Q736" i="1"/>
  <c r="R736" i="1" s="1"/>
  <c r="M736" i="1"/>
  <c r="L734" i="1"/>
  <c r="K733" i="1"/>
  <c r="M733" i="1"/>
  <c r="M732" i="1"/>
  <c r="J732" i="1"/>
  <c r="M734" i="1"/>
  <c r="N731" i="1"/>
  <c r="M731" i="1" s="1"/>
  <c r="K732" i="1"/>
  <c r="J733" i="1"/>
  <c r="Q733" i="1"/>
  <c r="R733" i="1" s="1"/>
  <c r="C731" i="1"/>
  <c r="E731" i="1"/>
  <c r="N723" i="1"/>
  <c r="Q723" i="1" s="1"/>
  <c r="R723" i="1" s="1"/>
  <c r="C723" i="1"/>
  <c r="E723" i="1"/>
  <c r="M727" i="1"/>
  <c r="J728" i="1"/>
  <c r="L728" i="1"/>
  <c r="M728" i="1"/>
  <c r="J726" i="1"/>
  <c r="K729" i="1"/>
  <c r="M726" i="1"/>
  <c r="J724" i="1"/>
  <c r="Q724" i="1"/>
  <c r="R724" i="1" s="1"/>
  <c r="Q725" i="1"/>
  <c r="R725" i="1" s="1"/>
  <c r="L724" i="1"/>
  <c r="K725" i="1"/>
  <c r="K726" i="1"/>
  <c r="Q726" i="1"/>
  <c r="R726" i="1" s="1"/>
  <c r="J727" i="1"/>
  <c r="Q727" i="1"/>
  <c r="R727" i="1" s="1"/>
  <c r="Q729" i="1"/>
  <c r="R729" i="1" s="1"/>
  <c r="J730" i="1"/>
  <c r="K724" i="1"/>
  <c r="J725" i="1"/>
  <c r="M725" i="1"/>
  <c r="K727" i="1"/>
  <c r="K728" i="1"/>
  <c r="J729" i="1"/>
  <c r="M730" i="1"/>
  <c r="L729" i="1"/>
  <c r="K730" i="1"/>
  <c r="Q730" i="1"/>
  <c r="R730" i="1" s="1"/>
  <c r="M749" i="1"/>
  <c r="J747" i="1"/>
  <c r="J744" i="1"/>
  <c r="D743" i="1"/>
  <c r="L748" i="1"/>
  <c r="J751" i="1"/>
  <c r="J748" i="1"/>
  <c r="K748" i="1"/>
  <c r="M747" i="1"/>
  <c r="M745" i="1"/>
  <c r="K744" i="1"/>
  <c r="Q744" i="1"/>
  <c r="R744" i="1" s="1"/>
  <c r="J750" i="1"/>
  <c r="Q750" i="1"/>
  <c r="R750" i="1" s="1"/>
  <c r="L744" i="1"/>
  <c r="K746" i="1"/>
  <c r="K750" i="1"/>
  <c r="M751" i="1"/>
  <c r="J746" i="1"/>
  <c r="Q746" i="1"/>
  <c r="R746" i="1" s="1"/>
  <c r="C743" i="1"/>
  <c r="L746" i="1"/>
  <c r="Q748" i="1"/>
  <c r="R748" i="1" s="1"/>
  <c r="J749" i="1"/>
  <c r="L750" i="1"/>
  <c r="E743" i="1"/>
  <c r="N743" i="1"/>
  <c r="Q743" i="1" s="1"/>
  <c r="R743" i="1" s="1"/>
  <c r="J745" i="1"/>
  <c r="K745" i="1"/>
  <c r="Q745" i="1"/>
  <c r="R745" i="1" s="1"/>
  <c r="K747" i="1"/>
  <c r="Q747" i="1"/>
  <c r="R747" i="1" s="1"/>
  <c r="K749" i="1"/>
  <c r="Q749" i="1"/>
  <c r="R749" i="1" s="1"/>
  <c r="K751" i="1"/>
  <c r="Q751" i="1"/>
  <c r="R751" i="1" s="1"/>
  <c r="K719" i="1"/>
  <c r="M722" i="1"/>
  <c r="J720" i="1"/>
  <c r="K720" i="1"/>
  <c r="L720" i="1"/>
  <c r="M720" i="1"/>
  <c r="K722" i="1"/>
  <c r="J721" i="1"/>
  <c r="K721" i="1"/>
  <c r="M719" i="1"/>
  <c r="M718" i="1"/>
  <c r="D717" i="1"/>
  <c r="J718" i="1"/>
  <c r="L718" i="1"/>
  <c r="C717" i="1"/>
  <c r="K718" i="1"/>
  <c r="J719" i="1"/>
  <c r="Q719" i="1"/>
  <c r="R719" i="1" s="1"/>
  <c r="Q721" i="1"/>
  <c r="R721" i="1" s="1"/>
  <c r="J722" i="1"/>
  <c r="Q722" i="1"/>
  <c r="R722" i="1" s="1"/>
  <c r="E717" i="1"/>
  <c r="N717" i="1"/>
  <c r="Q717" i="1" s="1"/>
  <c r="R717" i="1" s="1"/>
  <c r="L721" i="1"/>
  <c r="J714" i="1"/>
  <c r="Q715" i="1"/>
  <c r="R715" i="1" s="1"/>
  <c r="J715" i="1"/>
  <c r="K714" i="1"/>
  <c r="Q714" i="1"/>
  <c r="R714" i="1" s="1"/>
  <c r="K715" i="1"/>
  <c r="M715" i="1"/>
  <c r="L714" i="1"/>
  <c r="N713" i="1"/>
  <c r="Q713" i="1" s="1"/>
  <c r="R713" i="1" s="1"/>
  <c r="J716" i="1"/>
  <c r="M716" i="1"/>
  <c r="C713" i="1"/>
  <c r="E713" i="1"/>
  <c r="D713" i="1"/>
  <c r="K716" i="1"/>
  <c r="Q716" i="1"/>
  <c r="R716" i="1" s="1"/>
  <c r="M677" i="1"/>
  <c r="J706" i="1"/>
  <c r="Q707" i="1"/>
  <c r="R707" i="1" s="1"/>
  <c r="J707" i="1"/>
  <c r="K707" i="1"/>
  <c r="M706" i="1"/>
  <c r="K711" i="1"/>
  <c r="L711" i="1"/>
  <c r="M710" i="1"/>
  <c r="J709" i="1"/>
  <c r="L707" i="1"/>
  <c r="K709" i="1"/>
  <c r="Q709" i="1"/>
  <c r="R709" i="1" s="1"/>
  <c r="N705" i="1"/>
  <c r="Q705" i="1" s="1"/>
  <c r="R705" i="1" s="1"/>
  <c r="J708" i="1"/>
  <c r="L709" i="1"/>
  <c r="J711" i="1"/>
  <c r="Q711" i="1"/>
  <c r="R711" i="1" s="1"/>
  <c r="J712" i="1"/>
  <c r="M708" i="1"/>
  <c r="M712" i="1"/>
  <c r="C705" i="1"/>
  <c r="E705" i="1"/>
  <c r="D705" i="1"/>
  <c r="K706" i="1"/>
  <c r="Q706" i="1"/>
  <c r="R706" i="1" s="1"/>
  <c r="K708" i="1"/>
  <c r="Q708" i="1"/>
  <c r="R708" i="1" s="1"/>
  <c r="K710" i="1"/>
  <c r="Q710" i="1"/>
  <c r="R710" i="1" s="1"/>
  <c r="K712" i="1"/>
  <c r="Q712" i="1"/>
  <c r="R712" i="1" s="1"/>
  <c r="J710" i="1"/>
  <c r="L676" i="1"/>
  <c r="J704" i="1"/>
  <c r="J696" i="1"/>
  <c r="L696" i="1"/>
  <c r="J698" i="1"/>
  <c r="L698" i="1"/>
  <c r="M697" i="1"/>
  <c r="N695" i="1"/>
  <c r="Q695" i="1" s="1"/>
  <c r="R695" i="1" s="1"/>
  <c r="M696" i="1"/>
  <c r="K700" i="1"/>
  <c r="J702" i="1"/>
  <c r="J701" i="1"/>
  <c r="Q701" i="1"/>
  <c r="R701" i="1" s="1"/>
  <c r="J700" i="1"/>
  <c r="Q700" i="1"/>
  <c r="R700" i="1" s="1"/>
  <c r="L700" i="1"/>
  <c r="J699" i="1"/>
  <c r="K699" i="1"/>
  <c r="C695" i="1"/>
  <c r="M698" i="1"/>
  <c r="K698" i="1"/>
  <c r="D695" i="1"/>
  <c r="K697" i="1"/>
  <c r="E695" i="1"/>
  <c r="K702" i="1"/>
  <c r="Q702" i="1"/>
  <c r="R702" i="1" s="1"/>
  <c r="Q703" i="1"/>
  <c r="R703" i="1" s="1"/>
  <c r="K701" i="1"/>
  <c r="L702" i="1"/>
  <c r="J703" i="1"/>
  <c r="M704" i="1"/>
  <c r="K696" i="1"/>
  <c r="J697" i="1"/>
  <c r="Q697" i="1"/>
  <c r="R697" i="1" s="1"/>
  <c r="Q699" i="1"/>
  <c r="R699" i="1" s="1"/>
  <c r="K703" i="1"/>
  <c r="L699" i="1"/>
  <c r="L701" i="1"/>
  <c r="L703" i="1"/>
  <c r="K704" i="1"/>
  <c r="Q704" i="1"/>
  <c r="R704" i="1" s="1"/>
  <c r="D657" i="1"/>
  <c r="M684" i="1"/>
  <c r="J684" i="1"/>
  <c r="K684" i="1"/>
  <c r="J682" i="1"/>
  <c r="Q677" i="1"/>
  <c r="R677" i="1" s="1"/>
  <c r="M683" i="1"/>
  <c r="C675" i="1"/>
  <c r="J679" i="1"/>
  <c r="E675" i="1"/>
  <c r="L678" i="1"/>
  <c r="Q678" i="1"/>
  <c r="R678" i="1" s="1"/>
  <c r="J678" i="1"/>
  <c r="J677" i="1"/>
  <c r="J676" i="1"/>
  <c r="L684" i="1"/>
  <c r="M682" i="1"/>
  <c r="J680" i="1"/>
  <c r="Q679" i="1"/>
  <c r="R679" i="1" s="1"/>
  <c r="K679" i="1"/>
  <c r="K678" i="1"/>
  <c r="K677" i="1"/>
  <c r="K676" i="1"/>
  <c r="Q676" i="1"/>
  <c r="R676" i="1" s="1"/>
  <c r="D675" i="1"/>
  <c r="N675" i="1"/>
  <c r="Q675" i="1" s="1"/>
  <c r="R675" i="1" s="1"/>
  <c r="K680" i="1"/>
  <c r="J681" i="1"/>
  <c r="Q681" i="1"/>
  <c r="R681" i="1" s="1"/>
  <c r="M679" i="1"/>
  <c r="L680" i="1"/>
  <c r="K681" i="1"/>
  <c r="K682" i="1"/>
  <c r="Q682" i="1"/>
  <c r="R682" i="1" s="1"/>
  <c r="J683" i="1"/>
  <c r="Q683" i="1"/>
  <c r="R683" i="1" s="1"/>
  <c r="Q680" i="1"/>
  <c r="R680" i="1" s="1"/>
  <c r="M681" i="1"/>
  <c r="K683" i="1"/>
  <c r="J672" i="1"/>
  <c r="C670" i="1"/>
  <c r="N670" i="1"/>
  <c r="M670" i="1" s="1"/>
  <c r="D670" i="1"/>
  <c r="Q671" i="1"/>
  <c r="R671" i="1" s="1"/>
  <c r="E670" i="1"/>
  <c r="J671" i="1"/>
  <c r="M672" i="1"/>
  <c r="Q673" i="1"/>
  <c r="R673" i="1" s="1"/>
  <c r="J674" i="1"/>
  <c r="K671" i="1"/>
  <c r="J673" i="1"/>
  <c r="M674" i="1"/>
  <c r="K673" i="1"/>
  <c r="L671" i="1"/>
  <c r="L673" i="1"/>
  <c r="K672" i="1"/>
  <c r="Q672" i="1"/>
  <c r="R672" i="1" s="1"/>
  <c r="K674" i="1"/>
  <c r="Q674" i="1"/>
  <c r="R674" i="1" s="1"/>
  <c r="J667" i="1"/>
  <c r="K665" i="1"/>
  <c r="K664" i="1"/>
  <c r="M664" i="1"/>
  <c r="N663" i="1"/>
  <c r="Q663" i="1" s="1"/>
  <c r="R663" i="1" s="1"/>
  <c r="J664" i="1"/>
  <c r="Q669" i="1"/>
  <c r="R669" i="1" s="1"/>
  <c r="J669" i="1"/>
  <c r="J668" i="1"/>
  <c r="Q668" i="1"/>
  <c r="R668" i="1" s="1"/>
  <c r="Q667" i="1"/>
  <c r="R667" i="1" s="1"/>
  <c r="K667" i="1"/>
  <c r="Q666" i="1"/>
  <c r="R666" i="1" s="1"/>
  <c r="J666" i="1"/>
  <c r="K666" i="1"/>
  <c r="C663" i="1"/>
  <c r="L665" i="1"/>
  <c r="J665" i="1"/>
  <c r="Q665" i="1"/>
  <c r="R665" i="1" s="1"/>
  <c r="M666" i="1"/>
  <c r="L667" i="1"/>
  <c r="K668" i="1"/>
  <c r="K669" i="1"/>
  <c r="Q664" i="1"/>
  <c r="R664" i="1" s="1"/>
  <c r="M668" i="1"/>
  <c r="M669" i="1"/>
  <c r="E663" i="1"/>
  <c r="D663" i="1"/>
  <c r="D648" i="1"/>
  <c r="N657" i="1"/>
  <c r="Q657" i="1" s="1"/>
  <c r="R657" i="1" s="1"/>
  <c r="C657" i="1"/>
  <c r="E657" i="1"/>
  <c r="J662" i="1"/>
  <c r="M662" i="1"/>
  <c r="J661" i="1"/>
  <c r="J659" i="1"/>
  <c r="L659" i="1"/>
  <c r="M659" i="1"/>
  <c r="M658" i="1"/>
  <c r="J658" i="1"/>
  <c r="K661" i="1"/>
  <c r="Q661" i="1"/>
  <c r="R661" i="1" s="1"/>
  <c r="K659" i="1"/>
  <c r="J660" i="1"/>
  <c r="L661" i="1"/>
  <c r="M660" i="1"/>
  <c r="K658" i="1"/>
  <c r="Q658" i="1"/>
  <c r="R658" i="1" s="1"/>
  <c r="K660" i="1"/>
  <c r="Q660" i="1"/>
  <c r="R660" i="1" s="1"/>
  <c r="K662" i="1"/>
  <c r="Q662" i="1"/>
  <c r="R662" i="1" s="1"/>
  <c r="N685" i="1"/>
  <c r="Q685" i="1" s="1"/>
  <c r="R685" i="1" s="1"/>
  <c r="C685" i="1"/>
  <c r="E685" i="1"/>
  <c r="D685" i="1"/>
  <c r="M688" i="1"/>
  <c r="J691" i="1"/>
  <c r="K691" i="1"/>
  <c r="L689" i="1"/>
  <c r="J687" i="1"/>
  <c r="L691" i="1"/>
  <c r="J690" i="1"/>
  <c r="J688" i="1"/>
  <c r="K687" i="1"/>
  <c r="Q687" i="1"/>
  <c r="R687" i="1" s="1"/>
  <c r="L687" i="1"/>
  <c r="J686" i="1"/>
  <c r="M686" i="1"/>
  <c r="J689" i="1"/>
  <c r="Q689" i="1"/>
  <c r="R689" i="1" s="1"/>
  <c r="K689" i="1"/>
  <c r="Q691" i="1"/>
  <c r="R691" i="1" s="1"/>
  <c r="K686" i="1"/>
  <c r="Q686" i="1"/>
  <c r="R686" i="1" s="1"/>
  <c r="K688" i="1"/>
  <c r="Q688" i="1"/>
  <c r="R688" i="1" s="1"/>
  <c r="K690" i="1"/>
  <c r="Q690" i="1"/>
  <c r="R690" i="1" s="1"/>
  <c r="L690" i="1"/>
  <c r="N648" i="1"/>
  <c r="Q648" i="1" s="1"/>
  <c r="R648" i="1" s="1"/>
  <c r="C648" i="1"/>
  <c r="E648" i="1"/>
  <c r="M652" i="1"/>
  <c r="M650" i="1"/>
  <c r="L653" i="1"/>
  <c r="J656" i="1"/>
  <c r="M656" i="1"/>
  <c r="M654" i="1"/>
  <c r="K653" i="1"/>
  <c r="J652" i="1"/>
  <c r="K649" i="1"/>
  <c r="L649" i="1"/>
  <c r="J651" i="1"/>
  <c r="Q651" i="1"/>
  <c r="R651" i="1" s="1"/>
  <c r="J655" i="1"/>
  <c r="Q655" i="1"/>
  <c r="R655" i="1" s="1"/>
  <c r="K651" i="1"/>
  <c r="K655" i="1"/>
  <c r="J649" i="1"/>
  <c r="Q649" i="1"/>
  <c r="R649" i="1" s="1"/>
  <c r="J650" i="1"/>
  <c r="L651" i="1"/>
  <c r="J653" i="1"/>
  <c r="Q653" i="1"/>
  <c r="R653" i="1" s="1"/>
  <c r="J654" i="1"/>
  <c r="L655" i="1"/>
  <c r="K650" i="1"/>
  <c r="Q650" i="1"/>
  <c r="R650" i="1" s="1"/>
  <c r="K652" i="1"/>
  <c r="Q652" i="1"/>
  <c r="R652" i="1" s="1"/>
  <c r="K654" i="1"/>
  <c r="Q654" i="1"/>
  <c r="R654" i="1" s="1"/>
  <c r="K656" i="1"/>
  <c r="Q656" i="1"/>
  <c r="R656" i="1" s="1"/>
  <c r="K644" i="1"/>
  <c r="L646" i="1"/>
  <c r="L642" i="1"/>
  <c r="J645" i="1"/>
  <c r="Q644" i="1"/>
  <c r="R644" i="1" s="1"/>
  <c r="M645" i="1"/>
  <c r="J644" i="1"/>
  <c r="J642" i="1"/>
  <c r="Q642" i="1"/>
  <c r="R642" i="1" s="1"/>
  <c r="J643" i="1"/>
  <c r="L644" i="1"/>
  <c r="J646" i="1"/>
  <c r="Q646" i="1"/>
  <c r="R646" i="1" s="1"/>
  <c r="J647" i="1"/>
  <c r="N641" i="1"/>
  <c r="Q641" i="1" s="1"/>
  <c r="R641" i="1" s="1"/>
  <c r="K642" i="1"/>
  <c r="M643" i="1"/>
  <c r="K646" i="1"/>
  <c r="M647" i="1"/>
  <c r="C641" i="1"/>
  <c r="E641" i="1"/>
  <c r="D641" i="1"/>
  <c r="K643" i="1"/>
  <c r="Q643" i="1"/>
  <c r="R643" i="1" s="1"/>
  <c r="K645" i="1"/>
  <c r="Q645" i="1"/>
  <c r="R645" i="1" s="1"/>
  <c r="K647" i="1"/>
  <c r="Q647" i="1"/>
  <c r="R647" i="1" s="1"/>
  <c r="M639" i="1"/>
  <c r="J637" i="1"/>
  <c r="M637" i="1"/>
  <c r="K640" i="1"/>
  <c r="M640" i="1"/>
  <c r="M638" i="1"/>
  <c r="J635" i="1"/>
  <c r="D633" i="1"/>
  <c r="J640" i="1"/>
  <c r="Q640" i="1"/>
  <c r="R640" i="1" s="1"/>
  <c r="K639" i="1"/>
  <c r="K638" i="1"/>
  <c r="L637" i="1"/>
  <c r="M636" i="1"/>
  <c r="M635" i="1"/>
  <c r="Q634" i="1"/>
  <c r="R634" i="1" s="1"/>
  <c r="K634" i="1"/>
  <c r="K635" i="1"/>
  <c r="Q635" i="1"/>
  <c r="R635" i="1" s="1"/>
  <c r="J636" i="1"/>
  <c r="Q636" i="1"/>
  <c r="R636" i="1" s="1"/>
  <c r="J634" i="1"/>
  <c r="N633" i="1"/>
  <c r="K633" i="1" s="1"/>
  <c r="M634" i="1"/>
  <c r="K636" i="1"/>
  <c r="K637" i="1"/>
  <c r="J638" i="1"/>
  <c r="Q638" i="1"/>
  <c r="R638" i="1" s="1"/>
  <c r="J639" i="1"/>
  <c r="Q639" i="1"/>
  <c r="R639" i="1" s="1"/>
  <c r="C633" i="1"/>
  <c r="E633" i="1"/>
  <c r="D622" i="1"/>
  <c r="J629" i="1"/>
  <c r="J627" i="1"/>
  <c r="K627" i="1"/>
  <c r="Q627" i="1"/>
  <c r="R627" i="1" s="1"/>
  <c r="J628" i="1"/>
  <c r="L627" i="1"/>
  <c r="K628" i="1"/>
  <c r="M629" i="1"/>
  <c r="Q628" i="1"/>
  <c r="R628" i="1" s="1"/>
  <c r="M628" i="1"/>
  <c r="C626" i="1"/>
  <c r="K629" i="1"/>
  <c r="Q629" i="1"/>
  <c r="R629" i="1" s="1"/>
  <c r="N626" i="1"/>
  <c r="Q626" i="1" s="1"/>
  <c r="R626" i="1" s="1"/>
  <c r="E626" i="1"/>
  <c r="D626" i="1"/>
  <c r="C622" i="1"/>
  <c r="E622" i="1"/>
  <c r="N622" i="1"/>
  <c r="J622" i="1" s="1"/>
  <c r="J624" i="1"/>
  <c r="M624" i="1"/>
  <c r="Q624" i="1"/>
  <c r="R624" i="1" s="1"/>
  <c r="J623" i="1"/>
  <c r="Q623" i="1"/>
  <c r="R623" i="1" s="1"/>
  <c r="K623" i="1"/>
  <c r="M623" i="1"/>
  <c r="J625" i="1"/>
  <c r="M625" i="1"/>
  <c r="K624" i="1"/>
  <c r="K625" i="1"/>
  <c r="Q625" i="1"/>
  <c r="R625" i="1" s="1"/>
  <c r="J617" i="1"/>
  <c r="M617" i="1"/>
  <c r="J620" i="1"/>
  <c r="J619" i="1"/>
  <c r="M619" i="1"/>
  <c r="M618" i="1"/>
  <c r="L617" i="1"/>
  <c r="N616" i="1"/>
  <c r="Q616" i="1" s="1"/>
  <c r="R616" i="1" s="1"/>
  <c r="K619" i="1"/>
  <c r="Q619" i="1"/>
  <c r="R619" i="1" s="1"/>
  <c r="K617" i="1"/>
  <c r="J618" i="1"/>
  <c r="J621" i="1"/>
  <c r="C616" i="1"/>
  <c r="E616" i="1"/>
  <c r="D616" i="1"/>
  <c r="K618" i="1"/>
  <c r="Q618" i="1"/>
  <c r="R618" i="1" s="1"/>
  <c r="K620" i="1"/>
  <c r="Q620" i="1"/>
  <c r="R620" i="1" s="1"/>
  <c r="M621" i="1"/>
  <c r="L620" i="1"/>
  <c r="K621" i="1"/>
  <c r="Q621" i="1"/>
  <c r="R621" i="1" s="1"/>
  <c r="C518" i="1"/>
  <c r="C553" i="1"/>
  <c r="C565" i="1"/>
  <c r="C574" i="1"/>
  <c r="C609" i="1"/>
  <c r="J612" i="1"/>
  <c r="J611" i="1"/>
  <c r="J614" i="1"/>
  <c r="J615" i="1"/>
  <c r="M615" i="1"/>
  <c r="M612" i="1"/>
  <c r="K612" i="1"/>
  <c r="L612" i="1"/>
  <c r="M611" i="1"/>
  <c r="L610" i="1"/>
  <c r="J610" i="1"/>
  <c r="Q610" i="1"/>
  <c r="R610" i="1" s="1"/>
  <c r="K610" i="1"/>
  <c r="K614" i="1"/>
  <c r="Q614" i="1"/>
  <c r="R614" i="1" s="1"/>
  <c r="N609" i="1"/>
  <c r="Q609" i="1" s="1"/>
  <c r="R609" i="1" s="1"/>
  <c r="J613" i="1"/>
  <c r="L614" i="1"/>
  <c r="D609" i="1"/>
  <c r="M613" i="1"/>
  <c r="E609" i="1"/>
  <c r="K611" i="1"/>
  <c r="Q611" i="1"/>
  <c r="R611" i="1" s="1"/>
  <c r="K613" i="1"/>
  <c r="Q613" i="1"/>
  <c r="R613" i="1" s="1"/>
  <c r="K615" i="1"/>
  <c r="Q615" i="1"/>
  <c r="R615" i="1" s="1"/>
  <c r="C528" i="1"/>
  <c r="C539" i="1"/>
  <c r="C593" i="1"/>
  <c r="C547" i="1"/>
  <c r="C559" i="1"/>
  <c r="C585" i="1"/>
  <c r="C598" i="1"/>
  <c r="Q605" i="1"/>
  <c r="R605" i="1" s="1"/>
  <c r="L607" i="1"/>
  <c r="J606" i="1"/>
  <c r="K605" i="1"/>
  <c r="D604" i="1"/>
  <c r="M606" i="1"/>
  <c r="J605" i="1"/>
  <c r="K607" i="1"/>
  <c r="L605" i="1"/>
  <c r="N604" i="1"/>
  <c r="Q604" i="1" s="1"/>
  <c r="R604" i="1" s="1"/>
  <c r="J607" i="1"/>
  <c r="Q607" i="1"/>
  <c r="R607" i="1" s="1"/>
  <c r="M608" i="1"/>
  <c r="C604" i="1"/>
  <c r="E604" i="1"/>
  <c r="K606" i="1"/>
  <c r="Q606" i="1"/>
  <c r="R606" i="1" s="1"/>
  <c r="K608" i="1"/>
  <c r="Q608" i="1"/>
  <c r="R608" i="1" s="1"/>
  <c r="J608" i="1"/>
  <c r="J595" i="1"/>
  <c r="K603" i="1"/>
  <c r="M600" i="1"/>
  <c r="L599" i="1"/>
  <c r="K600" i="1"/>
  <c r="D598" i="1"/>
  <c r="J603" i="1"/>
  <c r="M602" i="1"/>
  <c r="J602" i="1"/>
  <c r="Q602" i="1"/>
  <c r="R602" i="1" s="1"/>
  <c r="K602" i="1"/>
  <c r="L601" i="1"/>
  <c r="J601" i="1"/>
  <c r="Q601" i="1"/>
  <c r="R601" i="1" s="1"/>
  <c r="K601" i="1"/>
  <c r="J599" i="1"/>
  <c r="M599" i="1"/>
  <c r="M603" i="1"/>
  <c r="N598" i="1"/>
  <c r="Q598" i="1" s="1"/>
  <c r="R598" i="1" s="1"/>
  <c r="K599" i="1"/>
  <c r="J600" i="1"/>
  <c r="Q600" i="1"/>
  <c r="R600" i="1" s="1"/>
  <c r="E598" i="1"/>
  <c r="Q603" i="1"/>
  <c r="R603" i="1" s="1"/>
  <c r="L597" i="1"/>
  <c r="D593" i="1"/>
  <c r="L595" i="1"/>
  <c r="J597" i="1"/>
  <c r="K595" i="1"/>
  <c r="J594" i="1"/>
  <c r="M595" i="1"/>
  <c r="M597" i="1"/>
  <c r="J596" i="1"/>
  <c r="E593" i="1"/>
  <c r="N593" i="1"/>
  <c r="Q593" i="1" s="1"/>
  <c r="R593" i="1" s="1"/>
  <c r="K596" i="1"/>
  <c r="Q596" i="1"/>
  <c r="R596" i="1" s="1"/>
  <c r="L594" i="1"/>
  <c r="L596" i="1"/>
  <c r="K594" i="1"/>
  <c r="Q594" i="1"/>
  <c r="R594" i="1" s="1"/>
  <c r="K597" i="1"/>
  <c r="J590" i="1"/>
  <c r="J591" i="1"/>
  <c r="K591" i="1"/>
  <c r="L591" i="1"/>
  <c r="Q587" i="1"/>
  <c r="R587" i="1" s="1"/>
  <c r="J587" i="1"/>
  <c r="L587" i="1"/>
  <c r="D585" i="1"/>
  <c r="M592" i="1"/>
  <c r="Q591" i="1"/>
  <c r="R591" i="1" s="1"/>
  <c r="Q589" i="1"/>
  <c r="R589" i="1" s="1"/>
  <c r="J589" i="1"/>
  <c r="L589" i="1"/>
  <c r="K587" i="1"/>
  <c r="J586" i="1"/>
  <c r="M586" i="1"/>
  <c r="K589" i="1"/>
  <c r="M590" i="1"/>
  <c r="N585" i="1"/>
  <c r="Q585" i="1" s="1"/>
  <c r="R585" i="1" s="1"/>
  <c r="J588" i="1"/>
  <c r="M588" i="1"/>
  <c r="E585" i="1"/>
  <c r="K586" i="1"/>
  <c r="Q586" i="1"/>
  <c r="R586" i="1" s="1"/>
  <c r="K588" i="1"/>
  <c r="Q588" i="1"/>
  <c r="R588" i="1" s="1"/>
  <c r="K590" i="1"/>
  <c r="Q590" i="1"/>
  <c r="R590" i="1" s="1"/>
  <c r="K592" i="1"/>
  <c r="Q592" i="1"/>
  <c r="R592" i="1" s="1"/>
  <c r="J592" i="1"/>
  <c r="M584" i="1"/>
  <c r="J582" i="1"/>
  <c r="J577" i="1"/>
  <c r="M582" i="1"/>
  <c r="K581" i="1"/>
  <c r="M580" i="1"/>
  <c r="L578" i="1"/>
  <c r="D574" i="1"/>
  <c r="E574" i="1"/>
  <c r="N574" i="1"/>
  <c r="Q574" i="1" s="1"/>
  <c r="R574" i="1" s="1"/>
  <c r="Q575" i="1"/>
  <c r="R575" i="1" s="1"/>
  <c r="J576" i="1"/>
  <c r="K577" i="1"/>
  <c r="M578" i="1"/>
  <c r="Q579" i="1"/>
  <c r="R579" i="1" s="1"/>
  <c r="J580" i="1"/>
  <c r="L581" i="1"/>
  <c r="J583" i="1"/>
  <c r="Q583" i="1"/>
  <c r="R583" i="1" s="1"/>
  <c r="J584" i="1"/>
  <c r="L576" i="1"/>
  <c r="K583" i="1"/>
  <c r="J575" i="1"/>
  <c r="J579" i="1"/>
  <c r="K575" i="1"/>
  <c r="M576" i="1"/>
  <c r="Q577" i="1"/>
  <c r="R577" i="1" s="1"/>
  <c r="J578" i="1"/>
  <c r="K579" i="1"/>
  <c r="J581" i="1"/>
  <c r="Q581" i="1"/>
  <c r="R581" i="1" s="1"/>
  <c r="M583" i="1"/>
  <c r="L575" i="1"/>
  <c r="L577" i="1"/>
  <c r="L579" i="1"/>
  <c r="K576" i="1"/>
  <c r="K578" i="1"/>
  <c r="K580" i="1"/>
  <c r="Q580" i="1"/>
  <c r="R580" i="1" s="1"/>
  <c r="K582" i="1"/>
  <c r="Q582" i="1"/>
  <c r="R582" i="1" s="1"/>
  <c r="K584" i="1"/>
  <c r="Q584" i="1"/>
  <c r="R584" i="1" s="1"/>
  <c r="J569" i="1"/>
  <c r="E565" i="1"/>
  <c r="M567" i="1"/>
  <c r="D565" i="1"/>
  <c r="M569" i="1"/>
  <c r="J567" i="1"/>
  <c r="N565" i="1"/>
  <c r="J566" i="1"/>
  <c r="Q566" i="1"/>
  <c r="R566" i="1" s="1"/>
  <c r="Q568" i="1"/>
  <c r="R568" i="1" s="1"/>
  <c r="K566" i="1"/>
  <c r="K567" i="1"/>
  <c r="Q567" i="1"/>
  <c r="R567" i="1" s="1"/>
  <c r="J568" i="1"/>
  <c r="M566" i="1"/>
  <c r="K568" i="1"/>
  <c r="L568" i="1"/>
  <c r="K569" i="1"/>
  <c r="Q569" i="1"/>
  <c r="R569" i="1" s="1"/>
  <c r="J560" i="1"/>
  <c r="D559" i="1"/>
  <c r="L560" i="1"/>
  <c r="J563" i="1"/>
  <c r="L562" i="1"/>
  <c r="J561" i="1"/>
  <c r="J564" i="1"/>
  <c r="J562" i="1"/>
  <c r="E559" i="1"/>
  <c r="N559" i="1"/>
  <c r="Q559" i="1" s="1"/>
  <c r="R559" i="1" s="1"/>
  <c r="M560" i="1"/>
  <c r="K561" i="1"/>
  <c r="Q561" i="1"/>
  <c r="R561" i="1" s="1"/>
  <c r="M562" i="1"/>
  <c r="K563" i="1"/>
  <c r="Q563" i="1"/>
  <c r="R563" i="1" s="1"/>
  <c r="M564" i="1"/>
  <c r="L561" i="1"/>
  <c r="L563" i="1"/>
  <c r="K560" i="1"/>
  <c r="K562" i="1"/>
  <c r="K564" i="1"/>
  <c r="Q564" i="1"/>
  <c r="R564" i="1" s="1"/>
  <c r="L537" i="1"/>
  <c r="M555" i="1"/>
  <c r="J555" i="1"/>
  <c r="M554" i="1"/>
  <c r="N553" i="1"/>
  <c r="Q553" i="1" s="1"/>
  <c r="R553" i="1" s="1"/>
  <c r="J558" i="1"/>
  <c r="D553" i="1"/>
  <c r="E553" i="1"/>
  <c r="J557" i="1"/>
  <c r="K555" i="1"/>
  <c r="Q555" i="1"/>
  <c r="R555" i="1" s="1"/>
  <c r="J556" i="1"/>
  <c r="L557" i="1"/>
  <c r="M558" i="1"/>
  <c r="K557" i="1"/>
  <c r="Q557" i="1"/>
  <c r="R557" i="1" s="1"/>
  <c r="J554" i="1"/>
  <c r="M556" i="1"/>
  <c r="K554" i="1"/>
  <c r="Q554" i="1"/>
  <c r="R554" i="1" s="1"/>
  <c r="K556" i="1"/>
  <c r="Q556" i="1"/>
  <c r="R556" i="1" s="1"/>
  <c r="K558" i="1"/>
  <c r="Q558" i="1"/>
  <c r="R558" i="1" s="1"/>
  <c r="M551" i="1"/>
  <c r="M552" i="1"/>
  <c r="J550" i="1"/>
  <c r="E547" i="1"/>
  <c r="J548" i="1"/>
  <c r="K552" i="1"/>
  <c r="K551" i="1"/>
  <c r="L550" i="1"/>
  <c r="M550" i="1"/>
  <c r="M549" i="1"/>
  <c r="M548" i="1"/>
  <c r="K548" i="1"/>
  <c r="Q548" i="1"/>
  <c r="R548" i="1" s="1"/>
  <c r="J549" i="1"/>
  <c r="Q549" i="1"/>
  <c r="R549" i="1" s="1"/>
  <c r="K549" i="1"/>
  <c r="K550" i="1"/>
  <c r="J551" i="1"/>
  <c r="Q551" i="1"/>
  <c r="R551" i="1" s="1"/>
  <c r="J552" i="1"/>
  <c r="D547" i="1"/>
  <c r="N547" i="1"/>
  <c r="Q547" i="1" s="1"/>
  <c r="R547" i="1" s="1"/>
  <c r="Q552" i="1"/>
  <c r="R552" i="1" s="1"/>
  <c r="M540" i="1"/>
  <c r="K543" i="1"/>
  <c r="J540" i="1"/>
  <c r="D539" i="1"/>
  <c r="J544" i="1"/>
  <c r="M544" i="1"/>
  <c r="M542" i="1"/>
  <c r="J542" i="1"/>
  <c r="J541" i="1"/>
  <c r="Q541" i="1"/>
  <c r="R541" i="1" s="1"/>
  <c r="L543" i="1"/>
  <c r="J545" i="1"/>
  <c r="Q545" i="1"/>
  <c r="R545" i="1" s="1"/>
  <c r="J546" i="1"/>
  <c r="K541" i="1"/>
  <c r="K545" i="1"/>
  <c r="M546" i="1"/>
  <c r="L541" i="1"/>
  <c r="J543" i="1"/>
  <c r="Q543" i="1"/>
  <c r="R543" i="1" s="1"/>
  <c r="L545" i="1"/>
  <c r="E539" i="1"/>
  <c r="N539" i="1"/>
  <c r="Q539" i="1" s="1"/>
  <c r="R539" i="1" s="1"/>
  <c r="K540" i="1"/>
  <c r="Q540" i="1"/>
  <c r="R540" i="1" s="1"/>
  <c r="K542" i="1"/>
  <c r="Q542" i="1"/>
  <c r="R542" i="1" s="1"/>
  <c r="K544" i="1"/>
  <c r="Q544" i="1"/>
  <c r="R544" i="1" s="1"/>
  <c r="K546" i="1"/>
  <c r="Q546" i="1"/>
  <c r="R546" i="1" s="1"/>
  <c r="L519" i="1"/>
  <c r="K533" i="1"/>
  <c r="J536" i="1"/>
  <c r="J535" i="1"/>
  <c r="Q531" i="1"/>
  <c r="R531" i="1" s="1"/>
  <c r="L531" i="1"/>
  <c r="J529" i="1"/>
  <c r="K529" i="1"/>
  <c r="J537" i="1"/>
  <c r="Q537" i="1"/>
  <c r="R537" i="1" s="1"/>
  <c r="K537" i="1"/>
  <c r="L535" i="1"/>
  <c r="Q535" i="1"/>
  <c r="R535" i="1" s="1"/>
  <c r="J533" i="1"/>
  <c r="Q533" i="1"/>
  <c r="R533" i="1" s="1"/>
  <c r="L533" i="1"/>
  <c r="J532" i="1"/>
  <c r="J531" i="1"/>
  <c r="Q529" i="1"/>
  <c r="R529" i="1" s="1"/>
  <c r="L529" i="1"/>
  <c r="K531" i="1"/>
  <c r="M532" i="1"/>
  <c r="K535" i="1"/>
  <c r="M536" i="1"/>
  <c r="D528" i="1"/>
  <c r="J530" i="1"/>
  <c r="J534" i="1"/>
  <c r="J538" i="1"/>
  <c r="M530" i="1"/>
  <c r="M534" i="1"/>
  <c r="M538" i="1"/>
  <c r="E528" i="1"/>
  <c r="N528" i="1"/>
  <c r="Q528" i="1" s="1"/>
  <c r="R528" i="1" s="1"/>
  <c r="K530" i="1"/>
  <c r="Q530" i="1"/>
  <c r="R530" i="1" s="1"/>
  <c r="K532" i="1"/>
  <c r="Q532" i="1"/>
  <c r="R532" i="1" s="1"/>
  <c r="K534" i="1"/>
  <c r="Q534" i="1"/>
  <c r="R534" i="1" s="1"/>
  <c r="K536" i="1"/>
  <c r="Q536" i="1"/>
  <c r="R536" i="1" s="1"/>
  <c r="K538" i="1"/>
  <c r="Q538" i="1"/>
  <c r="R538" i="1" s="1"/>
  <c r="L525" i="1"/>
  <c r="M523" i="1"/>
  <c r="D518" i="1"/>
  <c r="L527" i="1"/>
  <c r="J523" i="1"/>
  <c r="J527" i="1"/>
  <c r="J525" i="1"/>
  <c r="L523" i="1"/>
  <c r="M521" i="1"/>
  <c r="J521" i="1"/>
  <c r="L521" i="1"/>
  <c r="M519" i="1"/>
  <c r="J519" i="1"/>
  <c r="M525" i="1"/>
  <c r="M527" i="1"/>
  <c r="J520" i="1"/>
  <c r="J522" i="1"/>
  <c r="J524" i="1"/>
  <c r="J526" i="1"/>
  <c r="N518" i="1"/>
  <c r="Q518" i="1" s="1"/>
  <c r="R518" i="1" s="1"/>
  <c r="E518" i="1"/>
  <c r="K520" i="1"/>
  <c r="Q520" i="1"/>
  <c r="R520" i="1" s="1"/>
  <c r="Q526" i="1"/>
  <c r="R526" i="1" s="1"/>
  <c r="K522" i="1"/>
  <c r="Q522" i="1"/>
  <c r="R522" i="1" s="1"/>
  <c r="K524" i="1"/>
  <c r="Q524" i="1"/>
  <c r="R524" i="1" s="1"/>
  <c r="K526" i="1"/>
  <c r="L520" i="1"/>
  <c r="L522" i="1"/>
  <c r="L524" i="1"/>
  <c r="L526" i="1"/>
  <c r="K519" i="1"/>
  <c r="K521" i="1"/>
  <c r="K523" i="1"/>
  <c r="K525" i="1"/>
  <c r="K527" i="1"/>
  <c r="S508" i="1"/>
  <c r="P508" i="1"/>
  <c r="O508" i="1"/>
  <c r="I508" i="1"/>
  <c r="H508" i="1"/>
  <c r="G508" i="1"/>
  <c r="F508" i="1"/>
  <c r="N514" i="1"/>
  <c r="L514" i="1" s="1"/>
  <c r="E514" i="1"/>
  <c r="D514" i="1"/>
  <c r="N513" i="1"/>
  <c r="L513" i="1" s="1"/>
  <c r="E513" i="1"/>
  <c r="D513" i="1"/>
  <c r="N512" i="1"/>
  <c r="Q512" i="1" s="1"/>
  <c r="R512" i="1" s="1"/>
  <c r="E512" i="1"/>
  <c r="D512" i="1"/>
  <c r="N511" i="1"/>
  <c r="L511" i="1" s="1"/>
  <c r="E511" i="1"/>
  <c r="D511" i="1"/>
  <c r="N510" i="1"/>
  <c r="L510" i="1" s="1"/>
  <c r="E510" i="1"/>
  <c r="D510" i="1"/>
  <c r="N509" i="1"/>
  <c r="L509" i="1" s="1"/>
  <c r="E509" i="1"/>
  <c r="D509" i="1"/>
  <c r="S501" i="1"/>
  <c r="P501" i="1"/>
  <c r="O501" i="1"/>
  <c r="I501" i="1"/>
  <c r="H501" i="1"/>
  <c r="G501" i="1"/>
  <c r="F501" i="1"/>
  <c r="N507" i="1"/>
  <c r="L507" i="1" s="1"/>
  <c r="E507" i="1"/>
  <c r="D507" i="1"/>
  <c r="N506" i="1"/>
  <c r="M506" i="1" s="1"/>
  <c r="E506" i="1"/>
  <c r="D506" i="1"/>
  <c r="N505" i="1"/>
  <c r="L505" i="1" s="1"/>
  <c r="E505" i="1"/>
  <c r="D505" i="1"/>
  <c r="N504" i="1"/>
  <c r="L504" i="1" s="1"/>
  <c r="E504" i="1"/>
  <c r="D504" i="1"/>
  <c r="N503" i="1"/>
  <c r="M503" i="1" s="1"/>
  <c r="E503" i="1"/>
  <c r="D503" i="1"/>
  <c r="N502" i="1"/>
  <c r="L502" i="1" s="1"/>
  <c r="E502" i="1"/>
  <c r="D502" i="1"/>
  <c r="S489" i="1"/>
  <c r="P489" i="1"/>
  <c r="O489" i="1"/>
  <c r="I489" i="1"/>
  <c r="H489" i="1"/>
  <c r="G489" i="1"/>
  <c r="F489" i="1"/>
  <c r="D496" i="1"/>
  <c r="E496" i="1"/>
  <c r="N496" i="1"/>
  <c r="K496" i="1" s="1"/>
  <c r="D497" i="1"/>
  <c r="E497" i="1"/>
  <c r="N497" i="1"/>
  <c r="M497" i="1" s="1"/>
  <c r="D498" i="1"/>
  <c r="E498" i="1"/>
  <c r="N498" i="1"/>
  <c r="K498" i="1" s="1"/>
  <c r="D499" i="1"/>
  <c r="E499" i="1"/>
  <c r="N499" i="1"/>
  <c r="M499" i="1" s="1"/>
  <c r="D500" i="1"/>
  <c r="E500" i="1"/>
  <c r="N500" i="1"/>
  <c r="K500" i="1" s="1"/>
  <c r="N495" i="1"/>
  <c r="L495" i="1" s="1"/>
  <c r="E495" i="1"/>
  <c r="D495" i="1"/>
  <c r="N494" i="1"/>
  <c r="M494" i="1" s="1"/>
  <c r="E494" i="1"/>
  <c r="D494" i="1"/>
  <c r="N493" i="1"/>
  <c r="M493" i="1" s="1"/>
  <c r="E493" i="1"/>
  <c r="D493" i="1"/>
  <c r="N492" i="1"/>
  <c r="L492" i="1" s="1"/>
  <c r="E492" i="1"/>
  <c r="D492" i="1"/>
  <c r="N491" i="1"/>
  <c r="M491" i="1" s="1"/>
  <c r="E491" i="1"/>
  <c r="D491" i="1"/>
  <c r="N490" i="1"/>
  <c r="L490" i="1" s="1"/>
  <c r="E490" i="1"/>
  <c r="D490" i="1"/>
  <c r="S482" i="1"/>
  <c r="P482" i="1"/>
  <c r="O482" i="1"/>
  <c r="I482" i="1"/>
  <c r="H482" i="1"/>
  <c r="G482" i="1"/>
  <c r="F482" i="1"/>
  <c r="N488" i="1"/>
  <c r="Q488" i="1" s="1"/>
  <c r="R488" i="1" s="1"/>
  <c r="E488" i="1"/>
  <c r="D488" i="1"/>
  <c r="N487" i="1"/>
  <c r="M487" i="1" s="1"/>
  <c r="E487" i="1"/>
  <c r="D487" i="1"/>
  <c r="N486" i="1"/>
  <c r="Q486" i="1" s="1"/>
  <c r="R486" i="1" s="1"/>
  <c r="E486" i="1"/>
  <c r="D486" i="1"/>
  <c r="N485" i="1"/>
  <c r="M485" i="1" s="1"/>
  <c r="E485" i="1"/>
  <c r="D485" i="1"/>
  <c r="N484" i="1"/>
  <c r="Q484" i="1" s="1"/>
  <c r="R484" i="1" s="1"/>
  <c r="E484" i="1"/>
  <c r="D484" i="1"/>
  <c r="N483" i="1"/>
  <c r="M483" i="1" s="1"/>
  <c r="E483" i="1"/>
  <c r="D483" i="1"/>
  <c r="S475" i="1"/>
  <c r="P475" i="1"/>
  <c r="O475" i="1"/>
  <c r="I475" i="1"/>
  <c r="H475" i="1"/>
  <c r="G475" i="1"/>
  <c r="F475" i="1"/>
  <c r="N481" i="1"/>
  <c r="L481" i="1" s="1"/>
  <c r="E481" i="1"/>
  <c r="D481" i="1"/>
  <c r="N480" i="1"/>
  <c r="M480" i="1" s="1"/>
  <c r="E480" i="1"/>
  <c r="D480" i="1"/>
  <c r="N479" i="1"/>
  <c r="L479" i="1" s="1"/>
  <c r="E479" i="1"/>
  <c r="D479" i="1"/>
  <c r="N478" i="1"/>
  <c r="L478" i="1" s="1"/>
  <c r="E478" i="1"/>
  <c r="D478" i="1"/>
  <c r="N477" i="1"/>
  <c r="M477" i="1" s="1"/>
  <c r="E477" i="1"/>
  <c r="D477" i="1"/>
  <c r="N476" i="1"/>
  <c r="L476" i="1" s="1"/>
  <c r="E476" i="1"/>
  <c r="D476" i="1"/>
  <c r="S468" i="1"/>
  <c r="P468" i="1"/>
  <c r="O468" i="1"/>
  <c r="I468" i="1"/>
  <c r="H468" i="1"/>
  <c r="G468" i="1"/>
  <c r="F468" i="1"/>
  <c r="N474" i="1"/>
  <c r="L474" i="1" s="1"/>
  <c r="E474" i="1"/>
  <c r="D474" i="1"/>
  <c r="N473" i="1"/>
  <c r="M473" i="1" s="1"/>
  <c r="E473" i="1"/>
  <c r="D473" i="1"/>
  <c r="N472" i="1"/>
  <c r="L472" i="1" s="1"/>
  <c r="E472" i="1"/>
  <c r="D472" i="1"/>
  <c r="N471" i="1"/>
  <c r="M471" i="1" s="1"/>
  <c r="E471" i="1"/>
  <c r="D471" i="1"/>
  <c r="N470" i="1"/>
  <c r="L470" i="1" s="1"/>
  <c r="E470" i="1"/>
  <c r="D470" i="1"/>
  <c r="N469" i="1"/>
  <c r="M469" i="1" s="1"/>
  <c r="E469" i="1"/>
  <c r="D469" i="1"/>
  <c r="S441" i="1"/>
  <c r="P441" i="1"/>
  <c r="O441" i="1"/>
  <c r="I441" i="1"/>
  <c r="H441" i="1"/>
  <c r="G441" i="1"/>
  <c r="F441" i="1"/>
  <c r="S455" i="1"/>
  <c r="P455" i="1"/>
  <c r="O455" i="1"/>
  <c r="I455" i="1"/>
  <c r="H455" i="1"/>
  <c r="G455" i="1"/>
  <c r="F455" i="1"/>
  <c r="S461" i="1"/>
  <c r="P461" i="1"/>
  <c r="O461" i="1"/>
  <c r="I461" i="1"/>
  <c r="H461" i="1"/>
  <c r="G461" i="1"/>
  <c r="F461" i="1"/>
  <c r="N464" i="1"/>
  <c r="L464" i="1" s="1"/>
  <c r="E464" i="1"/>
  <c r="D464" i="1"/>
  <c r="N463" i="1"/>
  <c r="M463" i="1" s="1"/>
  <c r="E463" i="1"/>
  <c r="D463" i="1"/>
  <c r="N462" i="1"/>
  <c r="L462" i="1" s="1"/>
  <c r="E462" i="1"/>
  <c r="D462" i="1"/>
  <c r="N460" i="1"/>
  <c r="L460" i="1" s="1"/>
  <c r="E460" i="1"/>
  <c r="D460" i="1"/>
  <c r="N459" i="1"/>
  <c r="L459" i="1" s="1"/>
  <c r="E459" i="1"/>
  <c r="D459" i="1"/>
  <c r="N458" i="1"/>
  <c r="Q458" i="1" s="1"/>
  <c r="R458" i="1" s="1"/>
  <c r="E458" i="1"/>
  <c r="D458" i="1"/>
  <c r="N457" i="1"/>
  <c r="L457" i="1" s="1"/>
  <c r="E457" i="1"/>
  <c r="D457" i="1"/>
  <c r="N456" i="1"/>
  <c r="L456" i="1" s="1"/>
  <c r="E456" i="1"/>
  <c r="D456" i="1"/>
  <c r="S447" i="1"/>
  <c r="P447" i="1"/>
  <c r="O447" i="1"/>
  <c r="I447" i="1"/>
  <c r="H447" i="1"/>
  <c r="G447" i="1"/>
  <c r="F447" i="1"/>
  <c r="N454" i="1"/>
  <c r="L454" i="1" s="1"/>
  <c r="E454" i="1"/>
  <c r="D454" i="1"/>
  <c r="N453" i="1"/>
  <c r="M453" i="1" s="1"/>
  <c r="E453" i="1"/>
  <c r="D453" i="1"/>
  <c r="N452" i="1"/>
  <c r="L452" i="1" s="1"/>
  <c r="E452" i="1"/>
  <c r="D452" i="1"/>
  <c r="N451" i="1"/>
  <c r="M451" i="1" s="1"/>
  <c r="E451" i="1"/>
  <c r="D451" i="1"/>
  <c r="N450" i="1"/>
  <c r="L450" i="1" s="1"/>
  <c r="E450" i="1"/>
  <c r="D450" i="1"/>
  <c r="N449" i="1"/>
  <c r="M449" i="1" s="1"/>
  <c r="E449" i="1"/>
  <c r="D449" i="1"/>
  <c r="N448" i="1"/>
  <c r="L448" i="1" s="1"/>
  <c r="E448" i="1"/>
  <c r="D448" i="1"/>
  <c r="N446" i="1"/>
  <c r="L446" i="1" s="1"/>
  <c r="E446" i="1"/>
  <c r="D446" i="1"/>
  <c r="N445" i="1"/>
  <c r="M445" i="1" s="1"/>
  <c r="E445" i="1"/>
  <c r="D445" i="1"/>
  <c r="N444" i="1"/>
  <c r="Q444" i="1" s="1"/>
  <c r="R444" i="1" s="1"/>
  <c r="E444" i="1"/>
  <c r="D444" i="1"/>
  <c r="N443" i="1"/>
  <c r="M443" i="1" s="1"/>
  <c r="E443" i="1"/>
  <c r="D443" i="1"/>
  <c r="N442" i="1"/>
  <c r="Q442" i="1" s="1"/>
  <c r="R442" i="1" s="1"/>
  <c r="E442" i="1"/>
  <c r="D442" i="1"/>
  <c r="S432" i="1"/>
  <c r="P432" i="1"/>
  <c r="O432" i="1"/>
  <c r="I432" i="1"/>
  <c r="H432" i="1"/>
  <c r="G432" i="1"/>
  <c r="F432" i="1"/>
  <c r="N440" i="1"/>
  <c r="L440" i="1" s="1"/>
  <c r="E440" i="1"/>
  <c r="D440" i="1"/>
  <c r="N439" i="1"/>
  <c r="M439" i="1" s="1"/>
  <c r="E439" i="1"/>
  <c r="D439" i="1"/>
  <c r="N438" i="1"/>
  <c r="L438" i="1" s="1"/>
  <c r="E438" i="1"/>
  <c r="D438" i="1"/>
  <c r="N437" i="1"/>
  <c r="M437" i="1" s="1"/>
  <c r="E437" i="1"/>
  <c r="D437" i="1"/>
  <c r="N436" i="1"/>
  <c r="L436" i="1" s="1"/>
  <c r="E436" i="1"/>
  <c r="D436" i="1"/>
  <c r="N435" i="1"/>
  <c r="L435" i="1" s="1"/>
  <c r="E435" i="1"/>
  <c r="D435" i="1"/>
  <c r="N434" i="1"/>
  <c r="L434" i="1" s="1"/>
  <c r="E434" i="1"/>
  <c r="D434" i="1"/>
  <c r="N433" i="1"/>
  <c r="L433" i="1" s="1"/>
  <c r="E433" i="1"/>
  <c r="D433" i="1"/>
  <c r="S425" i="1"/>
  <c r="P425" i="1"/>
  <c r="O425" i="1"/>
  <c r="I425" i="1"/>
  <c r="H425" i="1"/>
  <c r="G425" i="1"/>
  <c r="F425" i="1"/>
  <c r="N431" i="1"/>
  <c r="L431" i="1" s="1"/>
  <c r="E431" i="1"/>
  <c r="D431" i="1"/>
  <c r="N430" i="1"/>
  <c r="M430" i="1" s="1"/>
  <c r="E430" i="1"/>
  <c r="D430" i="1"/>
  <c r="N429" i="1"/>
  <c r="L429" i="1" s="1"/>
  <c r="E429" i="1"/>
  <c r="D429" i="1"/>
  <c r="N428" i="1"/>
  <c r="M428" i="1" s="1"/>
  <c r="E428" i="1"/>
  <c r="D428" i="1"/>
  <c r="N427" i="1"/>
  <c r="L427" i="1" s="1"/>
  <c r="E427" i="1"/>
  <c r="D427" i="1"/>
  <c r="N426" i="1"/>
  <c r="M426" i="1" s="1"/>
  <c r="E426" i="1"/>
  <c r="D426" i="1"/>
  <c r="S422" i="1"/>
  <c r="P422" i="1"/>
  <c r="O422" i="1"/>
  <c r="I422" i="1"/>
  <c r="H422" i="1"/>
  <c r="G422" i="1"/>
  <c r="F422" i="1"/>
  <c r="N424" i="1"/>
  <c r="L424" i="1" s="1"/>
  <c r="E424" i="1"/>
  <c r="D424" i="1"/>
  <c r="N423" i="1"/>
  <c r="M423" i="1" s="1"/>
  <c r="E423" i="1"/>
  <c r="D423" i="1"/>
  <c r="S412" i="1"/>
  <c r="P412" i="1"/>
  <c r="O412" i="1"/>
  <c r="I412" i="1"/>
  <c r="H412" i="1"/>
  <c r="G412" i="1"/>
  <c r="F412" i="1"/>
  <c r="N418" i="1"/>
  <c r="L418" i="1" s="1"/>
  <c r="E418" i="1"/>
  <c r="D418" i="1"/>
  <c r="N417" i="1"/>
  <c r="M417" i="1" s="1"/>
  <c r="E417" i="1"/>
  <c r="D417" i="1"/>
  <c r="N416" i="1"/>
  <c r="L416" i="1" s="1"/>
  <c r="E416" i="1"/>
  <c r="D416" i="1"/>
  <c r="N415" i="1"/>
  <c r="M415" i="1" s="1"/>
  <c r="E415" i="1"/>
  <c r="D415" i="1"/>
  <c r="N414" i="1"/>
  <c r="L414" i="1" s="1"/>
  <c r="E414" i="1"/>
  <c r="D414" i="1"/>
  <c r="N413" i="1"/>
  <c r="M413" i="1" s="1"/>
  <c r="E413" i="1"/>
  <c r="D413" i="1"/>
  <c r="S407" i="1"/>
  <c r="P407" i="1"/>
  <c r="O407" i="1"/>
  <c r="I407" i="1"/>
  <c r="H407" i="1"/>
  <c r="G407" i="1"/>
  <c r="F407" i="1"/>
  <c r="N411" i="1"/>
  <c r="M411" i="1" s="1"/>
  <c r="E411" i="1"/>
  <c r="D411" i="1"/>
  <c r="N410" i="1"/>
  <c r="M410" i="1" s="1"/>
  <c r="E410" i="1"/>
  <c r="D410" i="1"/>
  <c r="N409" i="1"/>
  <c r="Q409" i="1" s="1"/>
  <c r="R409" i="1" s="1"/>
  <c r="E409" i="1"/>
  <c r="D409" i="1"/>
  <c r="N408" i="1"/>
  <c r="M408" i="1" s="1"/>
  <c r="E408" i="1"/>
  <c r="D408" i="1"/>
  <c r="S402" i="1"/>
  <c r="P402" i="1"/>
  <c r="O402" i="1"/>
  <c r="I402" i="1"/>
  <c r="H402" i="1"/>
  <c r="G402" i="1"/>
  <c r="F402" i="1"/>
  <c r="N406" i="1"/>
  <c r="L406" i="1" s="1"/>
  <c r="E406" i="1"/>
  <c r="D406" i="1"/>
  <c r="N405" i="1"/>
  <c r="M405" i="1" s="1"/>
  <c r="E405" i="1"/>
  <c r="D405" i="1"/>
  <c r="N404" i="1"/>
  <c r="Q404" i="1" s="1"/>
  <c r="R404" i="1" s="1"/>
  <c r="E404" i="1"/>
  <c r="D404" i="1"/>
  <c r="N403" i="1"/>
  <c r="M403" i="1" s="1"/>
  <c r="E403" i="1"/>
  <c r="D403" i="1"/>
  <c r="S394" i="1"/>
  <c r="P394" i="1"/>
  <c r="O394" i="1"/>
  <c r="I394" i="1"/>
  <c r="H394" i="1"/>
  <c r="G394" i="1"/>
  <c r="F394" i="1"/>
  <c r="N401" i="1"/>
  <c r="L401" i="1" s="1"/>
  <c r="E401" i="1"/>
  <c r="D401" i="1"/>
  <c r="N400" i="1"/>
  <c r="M400" i="1" s="1"/>
  <c r="E400" i="1"/>
  <c r="D400" i="1"/>
  <c r="N399" i="1"/>
  <c r="Q399" i="1" s="1"/>
  <c r="R399" i="1" s="1"/>
  <c r="E399" i="1"/>
  <c r="D399" i="1"/>
  <c r="N398" i="1"/>
  <c r="M398" i="1" s="1"/>
  <c r="E398" i="1"/>
  <c r="D398" i="1"/>
  <c r="N397" i="1"/>
  <c r="Q397" i="1" s="1"/>
  <c r="R397" i="1" s="1"/>
  <c r="E397" i="1"/>
  <c r="D397" i="1"/>
  <c r="N396" i="1"/>
  <c r="M396" i="1" s="1"/>
  <c r="E396" i="1"/>
  <c r="D396" i="1"/>
  <c r="N395" i="1"/>
  <c r="Q395" i="1" s="1"/>
  <c r="R395" i="1" s="1"/>
  <c r="E395" i="1"/>
  <c r="D395" i="1"/>
  <c r="N1332" i="1"/>
  <c r="L1332" i="1" s="1"/>
  <c r="E1332" i="1"/>
  <c r="D1332" i="1"/>
  <c r="S1331" i="1"/>
  <c r="S1330" i="1" s="1"/>
  <c r="P1331" i="1"/>
  <c r="P1330" i="1" s="1"/>
  <c r="O1331" i="1"/>
  <c r="O1330" i="1" s="1"/>
  <c r="I1331" i="1"/>
  <c r="I1330" i="1" s="1"/>
  <c r="H1331" i="1"/>
  <c r="H1330" i="1" s="1"/>
  <c r="G1331" i="1"/>
  <c r="G1330" i="1" s="1"/>
  <c r="F1331" i="1"/>
  <c r="S1289" i="1"/>
  <c r="S1288" i="1" s="1"/>
  <c r="P1289" i="1"/>
  <c r="P1288" i="1" s="1"/>
  <c r="O1289" i="1"/>
  <c r="O1288" i="1" s="1"/>
  <c r="I1289" i="1"/>
  <c r="I1288" i="1" s="1"/>
  <c r="H1289" i="1"/>
  <c r="H1288" i="1" s="1"/>
  <c r="G1289" i="1"/>
  <c r="G1288" i="1" s="1"/>
  <c r="F1289" i="1"/>
  <c r="N1242" i="1"/>
  <c r="L1242" i="1" s="1"/>
  <c r="E1242" i="1"/>
  <c r="D1242" i="1"/>
  <c r="S1241" i="1"/>
  <c r="S1240" i="1" s="1"/>
  <c r="P1241" i="1"/>
  <c r="P1240" i="1" s="1"/>
  <c r="O1241" i="1"/>
  <c r="O1240" i="1" s="1"/>
  <c r="I1241" i="1"/>
  <c r="I1240" i="1" s="1"/>
  <c r="H1241" i="1"/>
  <c r="H1240" i="1" s="1"/>
  <c r="G1241" i="1"/>
  <c r="G1240" i="1" s="1"/>
  <c r="F1241" i="1"/>
  <c r="F1240" i="1" s="1"/>
  <c r="N1195" i="1"/>
  <c r="M1195" i="1" s="1"/>
  <c r="E1195" i="1"/>
  <c r="D1195" i="1"/>
  <c r="S1194" i="1"/>
  <c r="S1193" i="1" s="1"/>
  <c r="P1194" i="1"/>
  <c r="P1193" i="1" s="1"/>
  <c r="O1194" i="1"/>
  <c r="O1193" i="1" s="1"/>
  <c r="I1194" i="1"/>
  <c r="I1193" i="1" s="1"/>
  <c r="H1194" i="1"/>
  <c r="H1193" i="1" s="1"/>
  <c r="G1194" i="1"/>
  <c r="G1193" i="1" s="1"/>
  <c r="F1194" i="1"/>
  <c r="F1193" i="1" s="1"/>
  <c r="N1141" i="1"/>
  <c r="L1141" i="1" s="1"/>
  <c r="E1141" i="1"/>
  <c r="D1141" i="1"/>
  <c r="S1140" i="1"/>
  <c r="S1139" i="1" s="1"/>
  <c r="P1140" i="1"/>
  <c r="P1139" i="1" s="1"/>
  <c r="O1140" i="1"/>
  <c r="O1139" i="1" s="1"/>
  <c r="I1140" i="1"/>
  <c r="I1139" i="1" s="1"/>
  <c r="H1140" i="1"/>
  <c r="H1139" i="1" s="1"/>
  <c r="G1140" i="1"/>
  <c r="G1139" i="1" s="1"/>
  <c r="F1140" i="1"/>
  <c r="N1086" i="1"/>
  <c r="L1086" i="1" s="1"/>
  <c r="E1086" i="1"/>
  <c r="D1086" i="1"/>
  <c r="S1085" i="1"/>
  <c r="S1084" i="1" s="1"/>
  <c r="P1085" i="1"/>
  <c r="P1084" i="1" s="1"/>
  <c r="O1085" i="1"/>
  <c r="O1084" i="1" s="1"/>
  <c r="I1085" i="1"/>
  <c r="I1084" i="1" s="1"/>
  <c r="H1085" i="1"/>
  <c r="H1084" i="1" s="1"/>
  <c r="G1085" i="1"/>
  <c r="G1084" i="1" s="1"/>
  <c r="F1085" i="1"/>
  <c r="N1023" i="1"/>
  <c r="L1023" i="1" s="1"/>
  <c r="E1023" i="1"/>
  <c r="D1023" i="1"/>
  <c r="S1022" i="1"/>
  <c r="S1021" i="1" s="1"/>
  <c r="P1022" i="1"/>
  <c r="P1021" i="1" s="1"/>
  <c r="O1022" i="1"/>
  <c r="O1021" i="1" s="1"/>
  <c r="I1022" i="1"/>
  <c r="I1021" i="1" s="1"/>
  <c r="H1022" i="1"/>
  <c r="H1021" i="1" s="1"/>
  <c r="G1022" i="1"/>
  <c r="G1021" i="1" s="1"/>
  <c r="N979" i="1"/>
  <c r="L979" i="1" s="1"/>
  <c r="E979" i="1"/>
  <c r="D979" i="1"/>
  <c r="S978" i="1"/>
  <c r="S977" i="1" s="1"/>
  <c r="P978" i="1"/>
  <c r="P977" i="1" s="1"/>
  <c r="O978" i="1"/>
  <c r="O977" i="1" s="1"/>
  <c r="I978" i="1"/>
  <c r="I977" i="1" s="1"/>
  <c r="H978" i="1"/>
  <c r="H977" i="1" s="1"/>
  <c r="G978" i="1"/>
  <c r="G977" i="1" s="1"/>
  <c r="F978" i="1"/>
  <c r="F977" i="1" s="1"/>
  <c r="N889" i="1"/>
  <c r="L889" i="1" s="1"/>
  <c r="E889" i="1"/>
  <c r="D889" i="1"/>
  <c r="S888" i="1"/>
  <c r="S887" i="1" s="1"/>
  <c r="P888" i="1"/>
  <c r="P887" i="1" s="1"/>
  <c r="O888" i="1"/>
  <c r="O887" i="1" s="1"/>
  <c r="I888" i="1"/>
  <c r="I887" i="1" s="1"/>
  <c r="H888" i="1"/>
  <c r="H887" i="1" s="1"/>
  <c r="G888" i="1"/>
  <c r="G887" i="1" s="1"/>
  <c r="F888" i="1"/>
  <c r="F887" i="1" s="1"/>
  <c r="N804" i="1"/>
  <c r="L804" i="1" s="1"/>
  <c r="E804" i="1"/>
  <c r="D804" i="1"/>
  <c r="S803" i="1"/>
  <c r="S802" i="1" s="1"/>
  <c r="P803" i="1"/>
  <c r="P802" i="1" s="1"/>
  <c r="O803" i="1"/>
  <c r="O802" i="1" s="1"/>
  <c r="I803" i="1"/>
  <c r="I802" i="1" s="1"/>
  <c r="H803" i="1"/>
  <c r="H802" i="1" s="1"/>
  <c r="G803" i="1"/>
  <c r="G802" i="1" s="1"/>
  <c r="F803" i="1"/>
  <c r="F802" i="1" s="1"/>
  <c r="N754" i="1"/>
  <c r="L754" i="1" s="1"/>
  <c r="E754" i="1"/>
  <c r="D754" i="1"/>
  <c r="S753" i="1"/>
  <c r="S752" i="1" s="1"/>
  <c r="P753" i="1"/>
  <c r="P752" i="1" s="1"/>
  <c r="O753" i="1"/>
  <c r="O752" i="1" s="1"/>
  <c r="I753" i="1"/>
  <c r="I752" i="1" s="1"/>
  <c r="H753" i="1"/>
  <c r="G753" i="1"/>
  <c r="G752" i="1" s="1"/>
  <c r="F753" i="1"/>
  <c r="N694" i="1"/>
  <c r="L694" i="1" s="1"/>
  <c r="E694" i="1"/>
  <c r="D694" i="1"/>
  <c r="S693" i="1"/>
  <c r="S692" i="1" s="1"/>
  <c r="P693" i="1"/>
  <c r="P692" i="1" s="1"/>
  <c r="O693" i="1"/>
  <c r="O692" i="1" s="1"/>
  <c r="I693" i="1"/>
  <c r="I692" i="1" s="1"/>
  <c r="H693" i="1"/>
  <c r="H692" i="1" s="1"/>
  <c r="G693" i="1"/>
  <c r="G692" i="1" s="1"/>
  <c r="F693" i="1"/>
  <c r="N632" i="1"/>
  <c r="L632" i="1" s="1"/>
  <c r="E632" i="1"/>
  <c r="D632" i="1"/>
  <c r="S631" i="1"/>
  <c r="S630" i="1" s="1"/>
  <c r="P631" i="1"/>
  <c r="P630" i="1" s="1"/>
  <c r="O631" i="1"/>
  <c r="O630" i="1" s="1"/>
  <c r="I631" i="1"/>
  <c r="I630" i="1" s="1"/>
  <c r="H631" i="1"/>
  <c r="H630" i="1" s="1"/>
  <c r="G631" i="1"/>
  <c r="G630" i="1" s="1"/>
  <c r="F631" i="1"/>
  <c r="F630" i="1" s="1"/>
  <c r="N573" i="1"/>
  <c r="L573" i="1" s="1"/>
  <c r="E573" i="1"/>
  <c r="D573" i="1"/>
  <c r="S572" i="1"/>
  <c r="S571" i="1" s="1"/>
  <c r="P572" i="1"/>
  <c r="P571" i="1" s="1"/>
  <c r="O572" i="1"/>
  <c r="O571" i="1" s="1"/>
  <c r="I572" i="1"/>
  <c r="I571" i="1" s="1"/>
  <c r="H572" i="1"/>
  <c r="H571" i="1" s="1"/>
  <c r="G572" i="1"/>
  <c r="G571" i="1" s="1"/>
  <c r="F572" i="1"/>
  <c r="N421" i="1"/>
  <c r="L421" i="1" s="1"/>
  <c r="E421" i="1"/>
  <c r="D421" i="1"/>
  <c r="S420" i="1"/>
  <c r="P420" i="1"/>
  <c r="O420" i="1"/>
  <c r="I420" i="1"/>
  <c r="H420" i="1"/>
  <c r="G420" i="1"/>
  <c r="F420" i="1"/>
  <c r="N467" i="1"/>
  <c r="L467" i="1" s="1"/>
  <c r="E467" i="1"/>
  <c r="D467" i="1"/>
  <c r="S466" i="1"/>
  <c r="P466" i="1"/>
  <c r="O466" i="1"/>
  <c r="I466" i="1"/>
  <c r="H466" i="1"/>
  <c r="G466" i="1"/>
  <c r="F466" i="1"/>
  <c r="N517" i="1"/>
  <c r="L517" i="1" s="1"/>
  <c r="E517" i="1"/>
  <c r="D517" i="1"/>
  <c r="S516" i="1"/>
  <c r="S515" i="1" s="1"/>
  <c r="P516" i="1"/>
  <c r="P515" i="1" s="1"/>
  <c r="O516" i="1"/>
  <c r="O515" i="1" s="1"/>
  <c r="I516" i="1"/>
  <c r="I515" i="1" s="1"/>
  <c r="H516" i="1"/>
  <c r="H515" i="1" s="1"/>
  <c r="G516" i="1"/>
  <c r="G515" i="1" s="1"/>
  <c r="F516" i="1"/>
  <c r="N393" i="1"/>
  <c r="Q393" i="1" s="1"/>
  <c r="R393" i="1" s="1"/>
  <c r="E393" i="1"/>
  <c r="D393" i="1"/>
  <c r="S392" i="1"/>
  <c r="P392" i="1"/>
  <c r="O392" i="1"/>
  <c r="I392" i="1"/>
  <c r="H392" i="1"/>
  <c r="G392" i="1"/>
  <c r="F392" i="1"/>
  <c r="S387" i="1"/>
  <c r="P387" i="1"/>
  <c r="O387" i="1"/>
  <c r="I387" i="1"/>
  <c r="H387" i="1"/>
  <c r="G387" i="1"/>
  <c r="F387" i="1"/>
  <c r="N389" i="1"/>
  <c r="L389" i="1" s="1"/>
  <c r="E389" i="1"/>
  <c r="D389" i="1"/>
  <c r="N388" i="1"/>
  <c r="M388" i="1" s="1"/>
  <c r="E388" i="1"/>
  <c r="D388" i="1"/>
  <c r="N386" i="1"/>
  <c r="L386" i="1" s="1"/>
  <c r="E386" i="1"/>
  <c r="D386" i="1"/>
  <c r="S385" i="1"/>
  <c r="P385" i="1"/>
  <c r="O385" i="1"/>
  <c r="I385" i="1"/>
  <c r="H385" i="1"/>
  <c r="G385" i="1"/>
  <c r="F385" i="1"/>
  <c r="S380" i="1"/>
  <c r="P380" i="1"/>
  <c r="O380" i="1"/>
  <c r="I380" i="1"/>
  <c r="H380" i="1"/>
  <c r="G380" i="1"/>
  <c r="F380" i="1"/>
  <c r="N384" i="1"/>
  <c r="L384" i="1" s="1"/>
  <c r="E384" i="1"/>
  <c r="D384" i="1"/>
  <c r="N383" i="1"/>
  <c r="M383" i="1" s="1"/>
  <c r="E383" i="1"/>
  <c r="D383" i="1"/>
  <c r="N382" i="1"/>
  <c r="L382" i="1" s="1"/>
  <c r="E382" i="1"/>
  <c r="D382" i="1"/>
  <c r="N381" i="1"/>
  <c r="M381" i="1" s="1"/>
  <c r="E381" i="1"/>
  <c r="D381" i="1"/>
  <c r="S374" i="1"/>
  <c r="P374" i="1"/>
  <c r="O374" i="1"/>
  <c r="I374" i="1"/>
  <c r="H374" i="1"/>
  <c r="G374" i="1"/>
  <c r="F374" i="1"/>
  <c r="N379" i="1"/>
  <c r="L379" i="1" s="1"/>
  <c r="E379" i="1"/>
  <c r="D379" i="1"/>
  <c r="N378" i="1"/>
  <c r="M378" i="1" s="1"/>
  <c r="E378" i="1"/>
  <c r="D378" i="1"/>
  <c r="N377" i="1"/>
  <c r="M377" i="1" s="1"/>
  <c r="E377" i="1"/>
  <c r="D377" i="1"/>
  <c r="N376" i="1"/>
  <c r="L376" i="1" s="1"/>
  <c r="E376" i="1"/>
  <c r="D376" i="1"/>
  <c r="N375" i="1"/>
  <c r="M375" i="1" s="1"/>
  <c r="E375" i="1"/>
  <c r="D375" i="1"/>
  <c r="S368" i="1"/>
  <c r="P368" i="1"/>
  <c r="O368" i="1"/>
  <c r="I368" i="1"/>
  <c r="H368" i="1"/>
  <c r="G368" i="1"/>
  <c r="F368" i="1"/>
  <c r="N373" i="1"/>
  <c r="L373" i="1" s="1"/>
  <c r="E373" i="1"/>
  <c r="D373" i="1"/>
  <c r="N372" i="1"/>
  <c r="M372" i="1" s="1"/>
  <c r="E372" i="1"/>
  <c r="D372" i="1"/>
  <c r="N371" i="1"/>
  <c r="L371" i="1" s="1"/>
  <c r="E371" i="1"/>
  <c r="D371" i="1"/>
  <c r="N370" i="1"/>
  <c r="L370" i="1" s="1"/>
  <c r="E370" i="1"/>
  <c r="D370" i="1"/>
  <c r="N369" i="1"/>
  <c r="L369" i="1" s="1"/>
  <c r="E369" i="1"/>
  <c r="D369" i="1"/>
  <c r="S364" i="1"/>
  <c r="P364" i="1"/>
  <c r="O364" i="1"/>
  <c r="I364" i="1"/>
  <c r="H364" i="1"/>
  <c r="G364" i="1"/>
  <c r="F364" i="1"/>
  <c r="N367" i="1"/>
  <c r="L367" i="1" s="1"/>
  <c r="E367" i="1"/>
  <c r="D367" i="1"/>
  <c r="N366" i="1"/>
  <c r="M366" i="1" s="1"/>
  <c r="E366" i="1"/>
  <c r="D366" i="1"/>
  <c r="N365" i="1"/>
  <c r="L365" i="1" s="1"/>
  <c r="E365" i="1"/>
  <c r="D365" i="1"/>
  <c r="S358" i="1"/>
  <c r="P358" i="1"/>
  <c r="O358" i="1"/>
  <c r="I358" i="1"/>
  <c r="H358" i="1"/>
  <c r="G358" i="1"/>
  <c r="F358" i="1"/>
  <c r="N363" i="1"/>
  <c r="L363" i="1" s="1"/>
  <c r="E363" i="1"/>
  <c r="D363" i="1"/>
  <c r="N362" i="1"/>
  <c r="M362" i="1" s="1"/>
  <c r="E362" i="1"/>
  <c r="D362" i="1"/>
  <c r="N361" i="1"/>
  <c r="L361" i="1" s="1"/>
  <c r="E361" i="1"/>
  <c r="D361" i="1"/>
  <c r="N360" i="1"/>
  <c r="M360" i="1" s="1"/>
  <c r="E360" i="1"/>
  <c r="D360" i="1"/>
  <c r="N359" i="1"/>
  <c r="L359" i="1" s="1"/>
  <c r="E359" i="1"/>
  <c r="D359" i="1"/>
  <c r="S352" i="1"/>
  <c r="P352" i="1"/>
  <c r="O352" i="1"/>
  <c r="I352" i="1"/>
  <c r="H352" i="1"/>
  <c r="G352" i="1"/>
  <c r="F352" i="1"/>
  <c r="D353" i="1"/>
  <c r="E353" i="1"/>
  <c r="N353" i="1"/>
  <c r="K353" i="1" s="1"/>
  <c r="D354" i="1"/>
  <c r="E354" i="1"/>
  <c r="N354" i="1"/>
  <c r="J354" i="1" s="1"/>
  <c r="D355" i="1"/>
  <c r="E355" i="1"/>
  <c r="N355" i="1"/>
  <c r="K355" i="1" s="1"/>
  <c r="D356" i="1"/>
  <c r="E356" i="1"/>
  <c r="N356" i="1"/>
  <c r="J356" i="1" s="1"/>
  <c r="D357" i="1"/>
  <c r="E357" i="1"/>
  <c r="N357" i="1"/>
  <c r="K357" i="1" s="1"/>
  <c r="N351" i="1"/>
  <c r="L351" i="1" s="1"/>
  <c r="E351" i="1"/>
  <c r="D351" i="1"/>
  <c r="S350" i="1"/>
  <c r="P350" i="1"/>
  <c r="O350" i="1"/>
  <c r="I350" i="1"/>
  <c r="H350" i="1"/>
  <c r="G350" i="1"/>
  <c r="F350" i="1"/>
  <c r="S345" i="1"/>
  <c r="P345" i="1"/>
  <c r="O345" i="1"/>
  <c r="I345" i="1"/>
  <c r="H345" i="1"/>
  <c r="G345" i="1"/>
  <c r="F345" i="1"/>
  <c r="D346" i="1"/>
  <c r="E346" i="1"/>
  <c r="N346" i="1"/>
  <c r="K346" i="1" s="1"/>
  <c r="D347" i="1"/>
  <c r="E347" i="1"/>
  <c r="N347" i="1"/>
  <c r="J347" i="1" s="1"/>
  <c r="D348" i="1"/>
  <c r="E348" i="1"/>
  <c r="N348" i="1"/>
  <c r="K348" i="1" s="1"/>
  <c r="D349" i="1"/>
  <c r="E349" i="1"/>
  <c r="N349" i="1"/>
  <c r="J349" i="1" s="1"/>
  <c r="S342" i="1"/>
  <c r="P342" i="1"/>
  <c r="O342" i="1"/>
  <c r="I342" i="1"/>
  <c r="H342" i="1"/>
  <c r="G342" i="1"/>
  <c r="F342" i="1"/>
  <c r="D343" i="1"/>
  <c r="E343" i="1"/>
  <c r="N343" i="1"/>
  <c r="K343" i="1" s="1"/>
  <c r="D344" i="1"/>
  <c r="E344" i="1"/>
  <c r="N344" i="1"/>
  <c r="J344" i="1" s="1"/>
  <c r="S330" i="1"/>
  <c r="P330" i="1"/>
  <c r="O330" i="1"/>
  <c r="I330" i="1"/>
  <c r="H330" i="1"/>
  <c r="G330" i="1"/>
  <c r="F330" i="1"/>
  <c r="D335" i="1"/>
  <c r="E335" i="1"/>
  <c r="N335" i="1"/>
  <c r="K335" i="1" s="1"/>
  <c r="D336" i="1"/>
  <c r="E336" i="1"/>
  <c r="N336" i="1"/>
  <c r="J336" i="1" s="1"/>
  <c r="D337" i="1"/>
  <c r="E337" i="1"/>
  <c r="N337" i="1"/>
  <c r="K337" i="1" s="1"/>
  <c r="D338" i="1"/>
  <c r="E338" i="1"/>
  <c r="N338" i="1"/>
  <c r="J338" i="1" s="1"/>
  <c r="N331" i="1"/>
  <c r="J331" i="1" s="1"/>
  <c r="N332" i="1"/>
  <c r="K332" i="1" s="1"/>
  <c r="N333" i="1"/>
  <c r="M333" i="1" s="1"/>
  <c r="N334" i="1"/>
  <c r="J334" i="1" s="1"/>
  <c r="N325" i="1"/>
  <c r="J325" i="1" s="1"/>
  <c r="N326" i="1"/>
  <c r="K326" i="1" s="1"/>
  <c r="N327" i="1"/>
  <c r="L327" i="1" s="1"/>
  <c r="N328" i="1"/>
  <c r="M328" i="1" s="1"/>
  <c r="N329" i="1"/>
  <c r="J329" i="1" s="1"/>
  <c r="S324" i="1"/>
  <c r="P324" i="1"/>
  <c r="O324" i="1"/>
  <c r="I324" i="1"/>
  <c r="H324" i="1"/>
  <c r="G324" i="1"/>
  <c r="F324" i="1"/>
  <c r="D325" i="1"/>
  <c r="E325" i="1"/>
  <c r="D326" i="1"/>
  <c r="E326" i="1"/>
  <c r="D327" i="1"/>
  <c r="E327" i="1"/>
  <c r="D328" i="1"/>
  <c r="E328" i="1"/>
  <c r="D329" i="1"/>
  <c r="E329" i="1"/>
  <c r="D331" i="1"/>
  <c r="E331" i="1"/>
  <c r="D332" i="1"/>
  <c r="E332" i="1"/>
  <c r="D333" i="1"/>
  <c r="E333" i="1"/>
  <c r="D334" i="1"/>
  <c r="E334" i="1"/>
  <c r="D317" i="1"/>
  <c r="E317" i="1"/>
  <c r="N317" i="1"/>
  <c r="L317" i="1" s="1"/>
  <c r="D318" i="1"/>
  <c r="E318" i="1"/>
  <c r="N318" i="1"/>
  <c r="J318" i="1" s="1"/>
  <c r="D319" i="1"/>
  <c r="E319" i="1"/>
  <c r="N319" i="1"/>
  <c r="L319" i="1" s="1"/>
  <c r="D320" i="1"/>
  <c r="E320" i="1"/>
  <c r="N320" i="1"/>
  <c r="J320" i="1" s="1"/>
  <c r="D321" i="1"/>
  <c r="E321" i="1"/>
  <c r="N321" i="1"/>
  <c r="L321" i="1" s="1"/>
  <c r="D322" i="1"/>
  <c r="E322" i="1"/>
  <c r="N322" i="1"/>
  <c r="J322" i="1" s="1"/>
  <c r="D323" i="1"/>
  <c r="E323" i="1"/>
  <c r="N323" i="1"/>
  <c r="L323" i="1" s="1"/>
  <c r="S316" i="1"/>
  <c r="P316" i="1"/>
  <c r="O316" i="1"/>
  <c r="I316" i="1"/>
  <c r="H316" i="1"/>
  <c r="G316" i="1"/>
  <c r="F316" i="1"/>
  <c r="S312" i="1"/>
  <c r="P312" i="1"/>
  <c r="O312" i="1"/>
  <c r="I312" i="1"/>
  <c r="H312" i="1"/>
  <c r="G312" i="1"/>
  <c r="F312" i="1"/>
  <c r="D313" i="1"/>
  <c r="E313" i="1"/>
  <c r="N313" i="1"/>
  <c r="K313" i="1" s="1"/>
  <c r="D314" i="1"/>
  <c r="E314" i="1"/>
  <c r="N314" i="1"/>
  <c r="J314" i="1" s="1"/>
  <c r="D315" i="1"/>
  <c r="E315" i="1"/>
  <c r="N315" i="1"/>
  <c r="K315" i="1" s="1"/>
  <c r="S306" i="1"/>
  <c r="P306" i="1"/>
  <c r="O306" i="1"/>
  <c r="I306" i="1"/>
  <c r="H306" i="1"/>
  <c r="G306" i="1"/>
  <c r="F306" i="1"/>
  <c r="D307" i="1"/>
  <c r="E307" i="1"/>
  <c r="N307" i="1"/>
  <c r="K307" i="1" s="1"/>
  <c r="D308" i="1"/>
  <c r="E308" i="1"/>
  <c r="N308" i="1"/>
  <c r="J308" i="1" s="1"/>
  <c r="D309" i="1"/>
  <c r="E309" i="1"/>
  <c r="N309" i="1"/>
  <c r="K309" i="1" s="1"/>
  <c r="D310" i="1"/>
  <c r="E310" i="1"/>
  <c r="N310" i="1"/>
  <c r="J310" i="1" s="1"/>
  <c r="D311" i="1"/>
  <c r="E311" i="1"/>
  <c r="N311" i="1"/>
  <c r="K311" i="1" s="1"/>
  <c r="N302" i="1"/>
  <c r="L302" i="1" s="1"/>
  <c r="N301" i="1"/>
  <c r="Q301" i="1" s="1"/>
  <c r="R301" i="1" s="1"/>
  <c r="S300" i="1"/>
  <c r="P300" i="1"/>
  <c r="O300" i="1"/>
  <c r="I300" i="1"/>
  <c r="H300" i="1"/>
  <c r="G300" i="1"/>
  <c r="F300" i="1"/>
  <c r="D301" i="1"/>
  <c r="E301" i="1"/>
  <c r="D302" i="1"/>
  <c r="E302" i="1"/>
  <c r="S294" i="1"/>
  <c r="P294" i="1"/>
  <c r="O294" i="1"/>
  <c r="I294" i="1"/>
  <c r="H294" i="1"/>
  <c r="G294" i="1"/>
  <c r="F294" i="1"/>
  <c r="D295" i="1"/>
  <c r="E295" i="1"/>
  <c r="N295" i="1"/>
  <c r="K295" i="1" s="1"/>
  <c r="D296" i="1"/>
  <c r="E296" i="1"/>
  <c r="N296" i="1"/>
  <c r="M296" i="1" s="1"/>
  <c r="D297" i="1"/>
  <c r="E297" i="1"/>
  <c r="N297" i="1"/>
  <c r="K297" i="1" s="1"/>
  <c r="D298" i="1"/>
  <c r="E298" i="1"/>
  <c r="N298" i="1"/>
  <c r="M298" i="1" s="1"/>
  <c r="D299" i="1"/>
  <c r="E299" i="1"/>
  <c r="N299" i="1"/>
  <c r="K299" i="1" s="1"/>
  <c r="D288" i="1"/>
  <c r="E288" i="1"/>
  <c r="N288" i="1"/>
  <c r="K288" i="1" s="1"/>
  <c r="D289" i="1"/>
  <c r="E289" i="1"/>
  <c r="N289" i="1"/>
  <c r="J289" i="1" s="1"/>
  <c r="D290" i="1"/>
  <c r="E290" i="1"/>
  <c r="N290" i="1"/>
  <c r="K290" i="1" s="1"/>
  <c r="D291" i="1"/>
  <c r="E291" i="1"/>
  <c r="N291" i="1"/>
  <c r="J291" i="1" s="1"/>
  <c r="D292" i="1"/>
  <c r="E292" i="1"/>
  <c r="N292" i="1"/>
  <c r="K292" i="1" s="1"/>
  <c r="D293" i="1"/>
  <c r="E293" i="1"/>
  <c r="N293" i="1"/>
  <c r="J293" i="1" s="1"/>
  <c r="S287" i="1"/>
  <c r="P287" i="1"/>
  <c r="O287" i="1"/>
  <c r="I287" i="1"/>
  <c r="H287" i="1"/>
  <c r="G287" i="1"/>
  <c r="F287" i="1"/>
  <c r="S284" i="1"/>
  <c r="P284" i="1"/>
  <c r="O284" i="1"/>
  <c r="I284" i="1"/>
  <c r="H284" i="1"/>
  <c r="G284" i="1"/>
  <c r="F284" i="1"/>
  <c r="D285" i="1"/>
  <c r="E285" i="1"/>
  <c r="N285" i="1"/>
  <c r="K285" i="1" s="1"/>
  <c r="D286" i="1"/>
  <c r="E286" i="1"/>
  <c r="N286" i="1"/>
  <c r="M286" i="1" s="1"/>
  <c r="S277" i="1"/>
  <c r="P277" i="1"/>
  <c r="O277" i="1"/>
  <c r="I277" i="1"/>
  <c r="H277" i="1"/>
  <c r="G277" i="1"/>
  <c r="F277" i="1"/>
  <c r="D278" i="1"/>
  <c r="E278" i="1"/>
  <c r="N278" i="1"/>
  <c r="K278" i="1" s="1"/>
  <c r="D279" i="1"/>
  <c r="E279" i="1"/>
  <c r="N279" i="1"/>
  <c r="J279" i="1" s="1"/>
  <c r="D280" i="1"/>
  <c r="E280" i="1"/>
  <c r="N280" i="1"/>
  <c r="K280" i="1" s="1"/>
  <c r="D281" i="1"/>
  <c r="E281" i="1"/>
  <c r="N281" i="1"/>
  <c r="J281" i="1" s="1"/>
  <c r="D282" i="1"/>
  <c r="E282" i="1"/>
  <c r="N282" i="1"/>
  <c r="K282" i="1" s="1"/>
  <c r="D283" i="1"/>
  <c r="E283" i="1"/>
  <c r="N283" i="1"/>
  <c r="J283" i="1" s="1"/>
  <c r="S274" i="1"/>
  <c r="P274" i="1"/>
  <c r="O274" i="1"/>
  <c r="I274" i="1"/>
  <c r="H274" i="1"/>
  <c r="G274" i="1"/>
  <c r="F274" i="1"/>
  <c r="D275" i="1"/>
  <c r="E275" i="1"/>
  <c r="N275" i="1"/>
  <c r="K275" i="1" s="1"/>
  <c r="D276" i="1"/>
  <c r="E276" i="1"/>
  <c r="N276" i="1"/>
  <c r="J276" i="1" s="1"/>
  <c r="S268" i="1"/>
  <c r="S264" i="1" s="1"/>
  <c r="P268" i="1"/>
  <c r="P264" i="1" s="1"/>
  <c r="O268" i="1"/>
  <c r="O264" i="1" s="1"/>
  <c r="I268" i="1"/>
  <c r="I264" i="1" s="1"/>
  <c r="H268" i="1"/>
  <c r="H264" i="1" s="1"/>
  <c r="G268" i="1"/>
  <c r="G264" i="1" s="1"/>
  <c r="F268" i="1"/>
  <c r="D269" i="1"/>
  <c r="E269" i="1"/>
  <c r="N269" i="1"/>
  <c r="K269" i="1" s="1"/>
  <c r="D270" i="1"/>
  <c r="E270" i="1"/>
  <c r="N270" i="1"/>
  <c r="J270" i="1" s="1"/>
  <c r="D271" i="1"/>
  <c r="E271" i="1"/>
  <c r="N271" i="1"/>
  <c r="K271" i="1" s="1"/>
  <c r="D272" i="1"/>
  <c r="E272" i="1"/>
  <c r="N272" i="1"/>
  <c r="J272" i="1" s="1"/>
  <c r="D273" i="1"/>
  <c r="E273" i="1"/>
  <c r="N273" i="1"/>
  <c r="K273" i="1" s="1"/>
  <c r="D265" i="1"/>
  <c r="E265" i="1"/>
  <c r="N265" i="1"/>
  <c r="K265" i="1" s="1"/>
  <c r="D266" i="1"/>
  <c r="E266" i="1"/>
  <c r="N266" i="1"/>
  <c r="J266" i="1" s="1"/>
  <c r="D267" i="1"/>
  <c r="E267" i="1"/>
  <c r="N267" i="1"/>
  <c r="L267" i="1" s="1"/>
  <c r="W17" i="4" l="1"/>
  <c r="N14" i="4"/>
  <c r="L14" i="4"/>
  <c r="V14" i="4"/>
  <c r="W14" i="4" s="1"/>
  <c r="K249" i="4"/>
  <c r="O14" i="4"/>
  <c r="L19" i="4"/>
  <c r="V19" i="4"/>
  <c r="W19" i="4" s="1"/>
  <c r="M19" i="4"/>
  <c r="O17" i="4"/>
  <c r="M25" i="4"/>
  <c r="V25" i="4"/>
  <c r="W25" i="4" s="1"/>
  <c r="O25" i="4"/>
  <c r="L25" i="4"/>
  <c r="L29" i="4"/>
  <c r="M29" i="4"/>
  <c r="O29" i="4"/>
  <c r="L28" i="4"/>
  <c r="M28" i="4"/>
  <c r="O28" i="4"/>
  <c r="O37" i="4"/>
  <c r="M37" i="4"/>
  <c r="L37" i="4"/>
  <c r="L32" i="4"/>
  <c r="M32" i="4"/>
  <c r="O32" i="4"/>
  <c r="N37" i="4"/>
  <c r="L44" i="4"/>
  <c r="O44" i="4"/>
  <c r="M44" i="4"/>
  <c r="P39" i="4"/>
  <c r="O56" i="4"/>
  <c r="M56" i="4"/>
  <c r="L56" i="4"/>
  <c r="L55" i="4"/>
  <c r="M55" i="4"/>
  <c r="V55" i="4"/>
  <c r="W55" i="4" s="1"/>
  <c r="L67" i="4"/>
  <c r="V67" i="4"/>
  <c r="W67" i="4" s="1"/>
  <c r="M67" i="4"/>
  <c r="L91" i="4"/>
  <c r="M91" i="4"/>
  <c r="L115" i="4"/>
  <c r="M115" i="4"/>
  <c r="N125" i="4"/>
  <c r="O125" i="4"/>
  <c r="M125" i="4"/>
  <c r="L125" i="4"/>
  <c r="L143" i="4"/>
  <c r="M143" i="4"/>
  <c r="V152" i="4"/>
  <c r="W152" i="4" s="1"/>
  <c r="L152" i="4"/>
  <c r="N152" i="4"/>
  <c r="M152" i="4"/>
  <c r="R241" i="4"/>
  <c r="I249" i="4"/>
  <c r="P241" i="4"/>
  <c r="O246" i="4"/>
  <c r="M241" i="4"/>
  <c r="L241" i="4"/>
  <c r="V241" i="4"/>
  <c r="W241" i="4" s="1"/>
  <c r="O241" i="4"/>
  <c r="M233" i="4"/>
  <c r="V233" i="4"/>
  <c r="W233" i="4" s="1"/>
  <c r="L233" i="4"/>
  <c r="N233" i="4"/>
  <c r="O233" i="4"/>
  <c r="L238" i="4"/>
  <c r="M238" i="4"/>
  <c r="O238" i="4"/>
  <c r="V238" i="4"/>
  <c r="W238" i="4" s="1"/>
  <c r="N238" i="4"/>
  <c r="V229" i="4"/>
  <c r="W229" i="4" s="1"/>
  <c r="M229" i="4"/>
  <c r="L229" i="4"/>
  <c r="N229" i="4"/>
  <c r="O229" i="4"/>
  <c r="H249" i="4"/>
  <c r="P214" i="4"/>
  <c r="M224" i="4"/>
  <c r="L224" i="4"/>
  <c r="S214" i="4"/>
  <c r="V214" i="4" s="1"/>
  <c r="W214" i="4" s="1"/>
  <c r="N221" i="4"/>
  <c r="V221" i="4"/>
  <c r="W221" i="4" s="1"/>
  <c r="L221" i="4"/>
  <c r="O221" i="4"/>
  <c r="M221" i="4"/>
  <c r="R214" i="4"/>
  <c r="N224" i="4"/>
  <c r="M214" i="4"/>
  <c r="L214" i="4"/>
  <c r="L211" i="4"/>
  <c r="M211" i="4"/>
  <c r="R196" i="4"/>
  <c r="S196" i="4"/>
  <c r="L192" i="4"/>
  <c r="M192" i="4"/>
  <c r="N192" i="4"/>
  <c r="N185" i="4"/>
  <c r="M185" i="4"/>
  <c r="V185" i="4"/>
  <c r="W185" i="4" s="1"/>
  <c r="L185" i="4"/>
  <c r="O185" i="4"/>
  <c r="N178" i="4"/>
  <c r="L178" i="4"/>
  <c r="M178" i="4"/>
  <c r="L184" i="4"/>
  <c r="M184" i="4"/>
  <c r="O184" i="4"/>
  <c r="L183" i="4"/>
  <c r="M183" i="4"/>
  <c r="N176" i="4"/>
  <c r="L176" i="4"/>
  <c r="M176" i="4"/>
  <c r="L175" i="4"/>
  <c r="M175" i="4"/>
  <c r="N175" i="4"/>
  <c r="M172" i="4"/>
  <c r="N172" i="4"/>
  <c r="L171" i="4"/>
  <c r="M171" i="4"/>
  <c r="O172" i="4"/>
  <c r="N168" i="4"/>
  <c r="M168" i="4"/>
  <c r="O168" i="4"/>
  <c r="L167" i="4"/>
  <c r="M167" i="4"/>
  <c r="O176" i="4"/>
  <c r="N164" i="4"/>
  <c r="M164" i="4"/>
  <c r="O164" i="4"/>
  <c r="L164" i="4"/>
  <c r="V172" i="4"/>
  <c r="W172" i="4" s="1"/>
  <c r="V164" i="4"/>
  <c r="W164" i="4" s="1"/>
  <c r="L155" i="4"/>
  <c r="M155" i="4"/>
  <c r="V155" i="4"/>
  <c r="W155" i="4" s="1"/>
  <c r="L159" i="4"/>
  <c r="M159" i="4"/>
  <c r="M148" i="4"/>
  <c r="O148" i="4"/>
  <c r="L142" i="4"/>
  <c r="N142" i="4"/>
  <c r="M142" i="4"/>
  <c r="M104" i="4"/>
  <c r="L104" i="4"/>
  <c r="V104" i="4"/>
  <c r="W104" i="4" s="1"/>
  <c r="N104" i="4"/>
  <c r="O104" i="4"/>
  <c r="L103" i="4"/>
  <c r="M103" i="4"/>
  <c r="V97" i="4"/>
  <c r="W97" i="4" s="1"/>
  <c r="M97" i="4"/>
  <c r="O97" i="4"/>
  <c r="N97" i="4"/>
  <c r="L97" i="4"/>
  <c r="M98" i="4"/>
  <c r="O98" i="4"/>
  <c r="N98" i="4"/>
  <c r="N94" i="4"/>
  <c r="O94" i="4"/>
  <c r="M94" i="4"/>
  <c r="L95" i="4"/>
  <c r="M95" i="4"/>
  <c r="L88" i="4"/>
  <c r="M88" i="4"/>
  <c r="N88" i="4"/>
  <c r="V88" i="4"/>
  <c r="W88" i="4" s="1"/>
  <c r="O88" i="4"/>
  <c r="G249" i="4"/>
  <c r="L75" i="4"/>
  <c r="V75" i="4"/>
  <c r="W75" i="4" s="1"/>
  <c r="M75" i="4"/>
  <c r="O75" i="4"/>
  <c r="N75" i="4"/>
  <c r="L83" i="4"/>
  <c r="M83" i="4"/>
  <c r="L79" i="4"/>
  <c r="M79" i="4"/>
  <c r="L82" i="4"/>
  <c r="N82" i="4"/>
  <c r="M82" i="4"/>
  <c r="O82" i="4"/>
  <c r="L63" i="4"/>
  <c r="M63" i="4"/>
  <c r="V63" i="4"/>
  <c r="W63" i="4" s="1"/>
  <c r="M66" i="4"/>
  <c r="L66" i="4"/>
  <c r="L62" i="4"/>
  <c r="N62" i="4"/>
  <c r="M62" i="4"/>
  <c r="O66" i="4"/>
  <c r="V215" i="4"/>
  <c r="W215" i="4" s="1"/>
  <c r="M215" i="4"/>
  <c r="V205" i="4"/>
  <c r="W205" i="4" s="1"/>
  <c r="M205" i="4"/>
  <c r="O205" i="4"/>
  <c r="N205" i="4"/>
  <c r="N197" i="4"/>
  <c r="V197" i="4"/>
  <c r="W197" i="4" s="1"/>
  <c r="M197" i="4"/>
  <c r="O197" i="4"/>
  <c r="L197" i="4"/>
  <c r="L186" i="4"/>
  <c r="M186" i="4"/>
  <c r="N186" i="4"/>
  <c r="O186" i="4"/>
  <c r="L179" i="4"/>
  <c r="M179" i="4"/>
  <c r="L163" i="4"/>
  <c r="M163" i="4"/>
  <c r="N163" i="4"/>
  <c r="O144" i="4"/>
  <c r="M144" i="4"/>
  <c r="N144" i="4"/>
  <c r="L135" i="4"/>
  <c r="M135" i="4"/>
  <c r="L127" i="4"/>
  <c r="M127" i="4"/>
  <c r="D249" i="4"/>
  <c r="E249" i="4"/>
  <c r="N127" i="4"/>
  <c r="O127" i="4"/>
  <c r="V127" i="4"/>
  <c r="W127" i="4" s="1"/>
  <c r="M130" i="4"/>
  <c r="L130" i="4"/>
  <c r="O130" i="4"/>
  <c r="O122" i="4"/>
  <c r="M122" i="4"/>
  <c r="L122" i="4"/>
  <c r="N113" i="4"/>
  <c r="M113" i="4"/>
  <c r="O113" i="4"/>
  <c r="L113" i="4"/>
  <c r="V113" i="4"/>
  <c r="W113" i="4" s="1"/>
  <c r="N109" i="4"/>
  <c r="L109" i="4"/>
  <c r="M109" i="4"/>
  <c r="N110" i="4"/>
  <c r="M110" i="4"/>
  <c r="L110" i="4"/>
  <c r="O110" i="4"/>
  <c r="O126" i="4"/>
  <c r="N126" i="4"/>
  <c r="M126" i="4"/>
  <c r="N116" i="4"/>
  <c r="M116" i="4"/>
  <c r="O116" i="4"/>
  <c r="V116" i="4"/>
  <c r="W116" i="4" s="1"/>
  <c r="L107" i="4"/>
  <c r="M107" i="4"/>
  <c r="V100" i="4"/>
  <c r="W100" i="4" s="1"/>
  <c r="O100" i="4"/>
  <c r="N100" i="4"/>
  <c r="M100" i="4"/>
  <c r="O74" i="4"/>
  <c r="N74" i="4"/>
  <c r="V74" i="4"/>
  <c r="W74" i="4" s="1"/>
  <c r="L74" i="4"/>
  <c r="M74" i="4"/>
  <c r="L59" i="4"/>
  <c r="V59" i="4"/>
  <c r="W59" i="4" s="1"/>
  <c r="M59" i="4"/>
  <c r="O48" i="4"/>
  <c r="M48" i="4"/>
  <c r="N48" i="4"/>
  <c r="L48" i="4"/>
  <c r="V48" i="4"/>
  <c r="W48" i="4" s="1"/>
  <c r="L39" i="4"/>
  <c r="V39" i="4"/>
  <c r="W39" i="4" s="1"/>
  <c r="O39" i="4"/>
  <c r="N39" i="4"/>
  <c r="O40" i="4"/>
  <c r="N40" i="4"/>
  <c r="M40" i="4"/>
  <c r="V40" i="4"/>
  <c r="W40" i="4" s="1"/>
  <c r="M39" i="4"/>
  <c r="Q30" i="4"/>
  <c r="S30" i="4"/>
  <c r="P30" i="4"/>
  <c r="R30" i="4"/>
  <c r="L30" i="4"/>
  <c r="O26" i="4"/>
  <c r="N26" i="4"/>
  <c r="L26" i="4"/>
  <c r="M26" i="4"/>
  <c r="V26" i="4"/>
  <c r="W26" i="4" s="1"/>
  <c r="O18" i="4"/>
  <c r="N18" i="4"/>
  <c r="M18" i="4"/>
  <c r="M17" i="4"/>
  <c r="Q11" i="4"/>
  <c r="R11" i="4"/>
  <c r="S11" i="4"/>
  <c r="P11" i="4"/>
  <c r="W12" i="4"/>
  <c r="V11" i="4"/>
  <c r="F249" i="4"/>
  <c r="Q67" i="6"/>
  <c r="R67" i="6" s="1"/>
  <c r="K67" i="6"/>
  <c r="J67" i="6"/>
  <c r="L67" i="6"/>
  <c r="D206" i="6"/>
  <c r="N206" i="6"/>
  <c r="J206" i="6"/>
  <c r="E206" i="6"/>
  <c r="C206" i="6"/>
  <c r="Q183" i="6"/>
  <c r="R183" i="6" s="1"/>
  <c r="L183" i="6"/>
  <c r="M182" i="6"/>
  <c r="Q182" i="6"/>
  <c r="R182" i="6" s="1"/>
  <c r="M165" i="6"/>
  <c r="Q165" i="6"/>
  <c r="R165" i="6" s="1"/>
  <c r="K206" i="6"/>
  <c r="L199" i="6"/>
  <c r="M130" i="6"/>
  <c r="E119" i="6"/>
  <c r="N119" i="6"/>
  <c r="Q119" i="6" s="1"/>
  <c r="R119" i="6" s="1"/>
  <c r="C119" i="6"/>
  <c r="J119" i="6"/>
  <c r="D119" i="6"/>
  <c r="G52" i="6"/>
  <c r="K10" i="6"/>
  <c r="M45" i="6"/>
  <c r="M63" i="6"/>
  <c r="L45" i="6"/>
  <c r="Q267" i="6"/>
  <c r="R267" i="6" s="1"/>
  <c r="L267" i="6"/>
  <c r="J233" i="6"/>
  <c r="Q263" i="6"/>
  <c r="R263" i="6" s="1"/>
  <c r="K263" i="6"/>
  <c r="J232" i="6"/>
  <c r="Q270" i="6"/>
  <c r="R270" i="6" s="1"/>
  <c r="L270" i="6"/>
  <c r="J228" i="6"/>
  <c r="J219" i="6"/>
  <c r="J211" i="6"/>
  <c r="D227" i="6"/>
  <c r="C227" i="6"/>
  <c r="N227" i="6"/>
  <c r="J227" i="6"/>
  <c r="E227" i="6"/>
  <c r="Q257" i="6"/>
  <c r="R257" i="6" s="1"/>
  <c r="M257" i="6"/>
  <c r="K218" i="6"/>
  <c r="M270" i="6"/>
  <c r="Q245" i="6"/>
  <c r="R245" i="6" s="1"/>
  <c r="M245" i="6"/>
  <c r="L245" i="6"/>
  <c r="M208" i="6"/>
  <c r="J199" i="6"/>
  <c r="J191" i="6"/>
  <c r="J183" i="6"/>
  <c r="J166" i="6"/>
  <c r="L224" i="6"/>
  <c r="D198" i="6"/>
  <c r="C198" i="6"/>
  <c r="N198" i="6"/>
  <c r="J198" i="6" s="1"/>
  <c r="E198" i="6"/>
  <c r="M186" i="6"/>
  <c r="Q186" i="6"/>
  <c r="R186" i="6" s="1"/>
  <c r="J182" i="6"/>
  <c r="J165" i="6"/>
  <c r="K222" i="6"/>
  <c r="K182" i="6"/>
  <c r="J156" i="6"/>
  <c r="L181" i="6"/>
  <c r="M163" i="6"/>
  <c r="M156" i="6"/>
  <c r="J136" i="6"/>
  <c r="K208" i="6"/>
  <c r="K201" i="6"/>
  <c r="K183" i="6"/>
  <c r="L165" i="6"/>
  <c r="M160" i="6"/>
  <c r="L130" i="6"/>
  <c r="K224" i="6"/>
  <c r="K130" i="6"/>
  <c r="Q115" i="6"/>
  <c r="R115" i="6" s="1"/>
  <c r="K115" i="6"/>
  <c r="M133" i="6"/>
  <c r="K129" i="6"/>
  <c r="M123" i="6"/>
  <c r="M119" i="6"/>
  <c r="J100" i="6"/>
  <c r="J83" i="6"/>
  <c r="K165" i="6"/>
  <c r="K100" i="6"/>
  <c r="Q80" i="6"/>
  <c r="R80" i="6" s="1"/>
  <c r="L80" i="6"/>
  <c r="E44" i="6"/>
  <c r="C44" i="6"/>
  <c r="D44" i="6"/>
  <c r="J45" i="6"/>
  <c r="J8" i="6"/>
  <c r="L191" i="6"/>
  <c r="L150" i="6"/>
  <c r="K133" i="6"/>
  <c r="M121" i="6"/>
  <c r="J63" i="6"/>
  <c r="J47" i="6"/>
  <c r="C34" i="6"/>
  <c r="D34" i="6"/>
  <c r="N34" i="6"/>
  <c r="J34" i="6" s="1"/>
  <c r="E34" i="6"/>
  <c r="L28" i="6"/>
  <c r="J14" i="6"/>
  <c r="J10" i="6"/>
  <c r="L173" i="6"/>
  <c r="M126" i="6"/>
  <c r="J73" i="6"/>
  <c r="J36" i="6"/>
  <c r="J16" i="6"/>
  <c r="L136" i="6"/>
  <c r="L104" i="6"/>
  <c r="D82" i="6"/>
  <c r="C82" i="6"/>
  <c r="E82" i="6"/>
  <c r="N82" i="6"/>
  <c r="K12" i="6"/>
  <c r="K110" i="6"/>
  <c r="M61" i="6"/>
  <c r="K57" i="6"/>
  <c r="M36" i="6"/>
  <c r="M26" i="6"/>
  <c r="M16" i="6"/>
  <c r="K6" i="6"/>
  <c r="K77" i="6"/>
  <c r="M69" i="6"/>
  <c r="M22" i="6"/>
  <c r="L57" i="6"/>
  <c r="L18" i="6"/>
  <c r="L59" i="6"/>
  <c r="K49" i="6"/>
  <c r="L42" i="6"/>
  <c r="L32" i="6"/>
  <c r="L16" i="6"/>
  <c r="M104" i="6"/>
  <c r="K61" i="6"/>
  <c r="M55" i="6"/>
  <c r="K30" i="6"/>
  <c r="K16" i="6"/>
  <c r="L69" i="6"/>
  <c r="K45" i="6"/>
  <c r="Q258" i="6"/>
  <c r="R258" i="6" s="1"/>
  <c r="M258" i="6"/>
  <c r="Q233" i="6"/>
  <c r="R233" i="6" s="1"/>
  <c r="L233" i="6"/>
  <c r="Q175" i="6"/>
  <c r="R175" i="6" s="1"/>
  <c r="L175" i="6"/>
  <c r="K219" i="6"/>
  <c r="M178" i="6"/>
  <c r="Q178" i="6"/>
  <c r="R178" i="6" s="1"/>
  <c r="C140" i="6"/>
  <c r="N140" i="6"/>
  <c r="Q140" i="6" s="1"/>
  <c r="R140" i="6" s="1"/>
  <c r="E140" i="6"/>
  <c r="D140" i="6"/>
  <c r="Q117" i="6"/>
  <c r="R117" i="6" s="1"/>
  <c r="L117" i="6"/>
  <c r="M136" i="6"/>
  <c r="K120" i="6"/>
  <c r="K28" i="6"/>
  <c r="K63" i="6"/>
  <c r="J201" i="6"/>
  <c r="L73" i="6"/>
  <c r="J267" i="6"/>
  <c r="Q266" i="6"/>
  <c r="R266" i="6" s="1"/>
  <c r="M266" i="6"/>
  <c r="N259" i="6"/>
  <c r="Q259" i="6" s="1"/>
  <c r="R259" i="6" s="1"/>
  <c r="E259" i="6"/>
  <c r="D259" i="6"/>
  <c r="C259" i="6"/>
  <c r="M267" i="6"/>
  <c r="Q255" i="6"/>
  <c r="R255" i="6" s="1"/>
  <c r="K255" i="6"/>
  <c r="Q236" i="6"/>
  <c r="R236" i="6" s="1"/>
  <c r="L236" i="6"/>
  <c r="M236" i="6"/>
  <c r="K265" i="6"/>
  <c r="M255" i="6"/>
  <c r="K264" i="6"/>
  <c r="J216" i="6"/>
  <c r="M241" i="6"/>
  <c r="L231" i="6"/>
  <c r="Q223" i="6"/>
  <c r="R223" i="6" s="1"/>
  <c r="L223" i="6"/>
  <c r="Q207" i="6"/>
  <c r="R207" i="6" s="1"/>
  <c r="L207" i="6"/>
  <c r="L258" i="6"/>
  <c r="L262" i="6"/>
  <c r="M239" i="6"/>
  <c r="M213" i="6"/>
  <c r="J245" i="6"/>
  <c r="N238" i="6"/>
  <c r="K238" i="6" s="1"/>
  <c r="M224" i="6"/>
  <c r="M215" i="6"/>
  <c r="K207" i="6"/>
  <c r="Q195" i="6"/>
  <c r="R195" i="6" s="1"/>
  <c r="L195" i="6"/>
  <c r="Q171" i="6"/>
  <c r="R171" i="6" s="1"/>
  <c r="L171" i="6"/>
  <c r="Q162" i="6"/>
  <c r="R162" i="6" s="1"/>
  <c r="L162" i="6"/>
  <c r="L222" i="6"/>
  <c r="Q202" i="6"/>
  <c r="R202" i="6" s="1"/>
  <c r="M202" i="6"/>
  <c r="Q190" i="6"/>
  <c r="R190" i="6" s="1"/>
  <c r="M190" i="6"/>
  <c r="J186" i="6"/>
  <c r="K181" i="6"/>
  <c r="D170" i="6"/>
  <c r="C170" i="6"/>
  <c r="N170" i="6"/>
  <c r="J170" i="6" s="1"/>
  <c r="E170" i="6"/>
  <c r="L228" i="6"/>
  <c r="K216" i="6"/>
  <c r="M168" i="6"/>
  <c r="M207" i="6"/>
  <c r="K199" i="6"/>
  <c r="L190" i="6"/>
  <c r="M176" i="6"/>
  <c r="J152" i="6"/>
  <c r="J144" i="6"/>
  <c r="Q132" i="6"/>
  <c r="R132" i="6" s="1"/>
  <c r="L132" i="6"/>
  <c r="M231" i="6"/>
  <c r="M216" i="6"/>
  <c r="L186" i="6"/>
  <c r="M181" i="6"/>
  <c r="K175" i="6"/>
  <c r="K150" i="6"/>
  <c r="M140" i="6"/>
  <c r="K204" i="6"/>
  <c r="K176" i="6"/>
  <c r="K152" i="6"/>
  <c r="K123" i="6"/>
  <c r="J110" i="6"/>
  <c r="L203" i="6"/>
  <c r="L187" i="6"/>
  <c r="K171" i="6"/>
  <c r="M150" i="6"/>
  <c r="M137" i="6"/>
  <c r="M131" i="6"/>
  <c r="K121" i="6"/>
  <c r="M115" i="6"/>
  <c r="L111" i="6"/>
  <c r="M204" i="6"/>
  <c r="K186" i="6"/>
  <c r="L166" i="6"/>
  <c r="L137" i="6"/>
  <c r="K132" i="6"/>
  <c r="Q122" i="6"/>
  <c r="R122" i="6" s="1"/>
  <c r="K122" i="6"/>
  <c r="K117" i="6"/>
  <c r="Q108" i="6"/>
  <c r="R108" i="6" s="1"/>
  <c r="M108" i="6"/>
  <c r="J104" i="6"/>
  <c r="Q87" i="6"/>
  <c r="R87" i="6" s="1"/>
  <c r="L87" i="6"/>
  <c r="M87" i="6"/>
  <c r="M79" i="6"/>
  <c r="Q79" i="6"/>
  <c r="R79" i="6" s="1"/>
  <c r="L156" i="6"/>
  <c r="L133" i="6"/>
  <c r="L110" i="6"/>
  <c r="N102" i="6"/>
  <c r="E102" i="6"/>
  <c r="D102" i="6"/>
  <c r="C102" i="6"/>
  <c r="Q84" i="6"/>
  <c r="R84" i="6" s="1"/>
  <c r="L84" i="6"/>
  <c r="K79" i="6"/>
  <c r="K145" i="6"/>
  <c r="L99" i="6"/>
  <c r="J57" i="6"/>
  <c r="J20" i="6"/>
  <c r="K184" i="6"/>
  <c r="L141" i="6"/>
  <c r="L123" i="6"/>
  <c r="M117" i="6"/>
  <c r="L108" i="6"/>
  <c r="L77" i="6"/>
  <c r="J51" i="6"/>
  <c r="J18" i="6"/>
  <c r="L12" i="6"/>
  <c r="K267" i="6"/>
  <c r="K104" i="6"/>
  <c r="K87" i="6"/>
  <c r="J77" i="6"/>
  <c r="J24" i="6"/>
  <c r="N12" i="6"/>
  <c r="L144" i="6"/>
  <c r="L131" i="6"/>
  <c r="L122" i="6"/>
  <c r="K108" i="6"/>
  <c r="Q92" i="6"/>
  <c r="R92" i="6" s="1"/>
  <c r="L92" i="6"/>
  <c r="M34" i="6"/>
  <c r="M73" i="6"/>
  <c r="K69" i="6"/>
  <c r="K55" i="6"/>
  <c r="L47" i="6"/>
  <c r="K40" i="6"/>
  <c r="M30" i="6"/>
  <c r="M20" i="6"/>
  <c r="M10" i="6"/>
  <c r="K73" i="6"/>
  <c r="L51" i="6"/>
  <c r="K26" i="6"/>
  <c r="K20" i="6"/>
  <c r="M8" i="6"/>
  <c r="L97" i="6"/>
  <c r="M47" i="6"/>
  <c r="L8" i="6"/>
  <c r="L71" i="6"/>
  <c r="K47" i="6"/>
  <c r="L26" i="6"/>
  <c r="L10" i="6"/>
  <c r="K59" i="6"/>
  <c r="M40" i="6"/>
  <c r="K14" i="6"/>
  <c r="K51" i="6"/>
  <c r="L40" i="6"/>
  <c r="C250" i="6"/>
  <c r="N250" i="6"/>
  <c r="Q250" i="6" s="1"/>
  <c r="R250" i="6" s="1"/>
  <c r="J250" i="6"/>
  <c r="D250" i="6"/>
  <c r="E250" i="6"/>
  <c r="M232" i="6"/>
  <c r="Q232" i="6"/>
  <c r="R232" i="6" s="1"/>
  <c r="L250" i="6"/>
  <c r="Q219" i="6"/>
  <c r="R219" i="6" s="1"/>
  <c r="L219" i="6"/>
  <c r="K211" i="6"/>
  <c r="M211" i="6"/>
  <c r="M175" i="6"/>
  <c r="K119" i="6"/>
  <c r="Q181" i="6"/>
  <c r="R181" i="6" s="1"/>
  <c r="M144" i="6"/>
  <c r="J130" i="6"/>
  <c r="Q120" i="6"/>
  <c r="R120" i="6" s="1"/>
  <c r="M120" i="6"/>
  <c r="K111" i="6"/>
  <c r="N111" i="6"/>
  <c r="M100" i="6"/>
  <c r="Q100" i="6"/>
  <c r="R100" i="6" s="1"/>
  <c r="L91" i="6"/>
  <c r="Q91" i="6"/>
  <c r="R91" i="6" s="1"/>
  <c r="M83" i="6"/>
  <c r="Q83" i="6"/>
  <c r="R83" i="6" s="1"/>
  <c r="K178" i="6"/>
  <c r="L152" i="6"/>
  <c r="C75" i="6"/>
  <c r="D75" i="6"/>
  <c r="N75" i="6"/>
  <c r="M75" i="6" s="1"/>
  <c r="E75" i="6"/>
  <c r="M67" i="6"/>
  <c r="K8" i="6"/>
  <c r="K36" i="6"/>
  <c r="M91" i="6"/>
  <c r="J263" i="6"/>
  <c r="M259" i="6"/>
  <c r="M264" i="6"/>
  <c r="M250" i="6"/>
  <c r="Q240" i="6"/>
  <c r="R240" i="6" s="1"/>
  <c r="L240" i="6"/>
  <c r="N268" i="6"/>
  <c r="L268" i="6" s="1"/>
  <c r="M263" i="6"/>
  <c r="K268" i="6"/>
  <c r="M240" i="6"/>
  <c r="Q265" i="6"/>
  <c r="R265" i="6" s="1"/>
  <c r="M265" i="6"/>
  <c r="J264" i="6"/>
  <c r="D218" i="6"/>
  <c r="C218" i="6"/>
  <c r="N218" i="6"/>
  <c r="J218" i="6"/>
  <c r="E218" i="6"/>
  <c r="K258" i="6"/>
  <c r="M238" i="6"/>
  <c r="K228" i="6"/>
  <c r="L206" i="6"/>
  <c r="J163" i="6"/>
  <c r="K241" i="6"/>
  <c r="K233" i="6"/>
  <c r="K223" i="6"/>
  <c r="K259" i="6"/>
  <c r="L232" i="6"/>
  <c r="M228" i="6"/>
  <c r="M221" i="6"/>
  <c r="K213" i="6"/>
  <c r="L208" i="6"/>
  <c r="M174" i="6"/>
  <c r="Q174" i="6"/>
  <c r="R174" i="6" s="1"/>
  <c r="M161" i="6"/>
  <c r="Q161" i="6"/>
  <c r="R161" i="6" s="1"/>
  <c r="L227" i="6"/>
  <c r="L215" i="6"/>
  <c r="K203" i="6"/>
  <c r="K191" i="6"/>
  <c r="M183" i="6"/>
  <c r="J133" i="6"/>
  <c r="L221" i="6"/>
  <c r="L202" i="6"/>
  <c r="L189" i="6"/>
  <c r="K166" i="6"/>
  <c r="M223" i="6"/>
  <c r="L211" i="6"/>
  <c r="M203" i="6"/>
  <c r="K198" i="6"/>
  <c r="M191" i="6"/>
  <c r="L178" i="6"/>
  <c r="M173" i="6"/>
  <c r="L170" i="6"/>
  <c r="L163" i="6"/>
  <c r="K195" i="6"/>
  <c r="K163" i="6"/>
  <c r="K144" i="6"/>
  <c r="M132" i="6"/>
  <c r="L196" i="6"/>
  <c r="L182" i="6"/>
  <c r="M166" i="6"/>
  <c r="M145" i="6"/>
  <c r="K136" i="6"/>
  <c r="J120" i="6"/>
  <c r="J80" i="6"/>
  <c r="M199" i="6"/>
  <c r="J181" i="6"/>
  <c r="L172" i="6"/>
  <c r="L161" i="6"/>
  <c r="Q158" i="6"/>
  <c r="R158" i="6" s="1"/>
  <c r="M158" i="6"/>
  <c r="M152" i="6"/>
  <c r="L145" i="6"/>
  <c r="M141" i="6"/>
  <c r="M129" i="6"/>
  <c r="N129" i="6"/>
  <c r="Q129" i="6" s="1"/>
  <c r="R129" i="6" s="1"/>
  <c r="E129" i="6"/>
  <c r="D129" i="6"/>
  <c r="C129" i="6"/>
  <c r="J121" i="6"/>
  <c r="J112" i="6"/>
  <c r="J108" i="6"/>
  <c r="C96" i="6"/>
  <c r="N96" i="6"/>
  <c r="D96" i="6"/>
  <c r="E96" i="6"/>
  <c r="J87" i="6"/>
  <c r="J79" i="6"/>
  <c r="J150" i="6"/>
  <c r="K83" i="6"/>
  <c r="N52" i="6"/>
  <c r="Q52" i="6" s="1"/>
  <c r="R52" i="6" s="1"/>
  <c r="E52" i="6"/>
  <c r="C52" i="6"/>
  <c r="D52" i="6"/>
  <c r="N19" i="6"/>
  <c r="L19" i="6" s="1"/>
  <c r="E19" i="6"/>
  <c r="C19" i="6"/>
  <c r="D19" i="6"/>
  <c r="N3" i="6"/>
  <c r="J3" i="6" s="1"/>
  <c r="E3" i="6"/>
  <c r="D3" i="6"/>
  <c r="C3" i="6"/>
  <c r="M110" i="6"/>
  <c r="N53" i="6"/>
  <c r="K156" i="6"/>
  <c r="L119" i="6"/>
  <c r="L115" i="6"/>
  <c r="J99" i="6"/>
  <c r="M84" i="6"/>
  <c r="M80" i="6"/>
  <c r="N160" i="6"/>
  <c r="M155" i="6"/>
  <c r="K112" i="6"/>
  <c r="N28" i="6"/>
  <c r="K141" i="6"/>
  <c r="J125" i="6"/>
  <c r="L121" i="6"/>
  <c r="M101" i="6"/>
  <c r="K91" i="6"/>
  <c r="L3" i="6"/>
  <c r="M59" i="6"/>
  <c r="K38" i="6"/>
  <c r="K24" i="6"/>
  <c r="K18" i="6"/>
  <c r="M14" i="6"/>
  <c r="M4" i="6"/>
  <c r="K71" i="6"/>
  <c r="K42" i="6"/>
  <c r="M6" i="6"/>
  <c r="K92" i="6"/>
  <c r="L24" i="6"/>
  <c r="L6" i="6"/>
  <c r="L61" i="6"/>
  <c r="L36" i="6"/>
  <c r="L30" i="6"/>
  <c r="L14" i="6"/>
  <c r="I65" i="6"/>
  <c r="M38" i="6"/>
  <c r="L63" i="6"/>
  <c r="M49" i="6"/>
  <c r="L38" i="6"/>
  <c r="V7" i="4"/>
  <c r="W7" i="4" s="1"/>
  <c r="V8" i="4"/>
  <c r="W8" i="4" s="1"/>
  <c r="V4" i="4"/>
  <c r="W4" i="4" s="1"/>
  <c r="V3" i="4"/>
  <c r="W3" i="4" s="1"/>
  <c r="E5" i="3"/>
  <c r="E15" i="3"/>
  <c r="D5" i="3"/>
  <c r="C15" i="3"/>
  <c r="C18" i="3"/>
  <c r="E32" i="3"/>
  <c r="C21" i="3"/>
  <c r="E11" i="3"/>
  <c r="C5" i="3"/>
  <c r="D4" i="3"/>
  <c r="E4" i="3"/>
  <c r="C4" i="3"/>
  <c r="C10" i="3"/>
  <c r="D15" i="3"/>
  <c r="D34" i="3"/>
  <c r="E34" i="3"/>
  <c r="C34" i="3"/>
  <c r="E29" i="3"/>
  <c r="D29" i="3"/>
  <c r="C29" i="3"/>
  <c r="D25" i="3"/>
  <c r="C25" i="3"/>
  <c r="E25" i="3"/>
  <c r="E18" i="3"/>
  <c r="E21" i="3"/>
  <c r="C7" i="3"/>
  <c r="D7" i="3"/>
  <c r="E7" i="3"/>
  <c r="E16" i="3"/>
  <c r="C16" i="3"/>
  <c r="D16" i="3"/>
  <c r="E6" i="3"/>
  <c r="D35" i="3"/>
  <c r="C35" i="3"/>
  <c r="E35" i="3"/>
  <c r="E27" i="3"/>
  <c r="D27" i="3"/>
  <c r="C27" i="3"/>
  <c r="D31" i="3"/>
  <c r="E31" i="3"/>
  <c r="C31" i="3"/>
  <c r="D22" i="3"/>
  <c r="D11" i="3"/>
  <c r="C32" i="3"/>
  <c r="E28" i="3"/>
  <c r="D28" i="3"/>
  <c r="C28" i="3"/>
  <c r="E23" i="3"/>
  <c r="C23" i="3"/>
  <c r="D23" i="3"/>
  <c r="E22" i="3"/>
  <c r="E12" i="3"/>
  <c r="C12" i="3"/>
  <c r="D12" i="3"/>
  <c r="C33" i="3"/>
  <c r="E33" i="3"/>
  <c r="D33" i="3"/>
  <c r="D32" i="3"/>
  <c r="C26" i="3"/>
  <c r="D26" i="3"/>
  <c r="E26" i="3"/>
  <c r="D20" i="3"/>
  <c r="E20" i="3"/>
  <c r="C20" i="3"/>
  <c r="C22" i="3"/>
  <c r="D18" i="3"/>
  <c r="D13" i="3"/>
  <c r="E13" i="3"/>
  <c r="C13" i="3"/>
  <c r="D21" i="3"/>
  <c r="E10" i="3"/>
  <c r="C11" i="3"/>
  <c r="C6" i="3"/>
  <c r="D17" i="3"/>
  <c r="E17" i="3"/>
  <c r="C17" i="3"/>
  <c r="C3" i="3"/>
  <c r="D3" i="3"/>
  <c r="E3" i="3"/>
  <c r="D10" i="3"/>
  <c r="D6" i="3"/>
  <c r="L1343" i="1"/>
  <c r="K1343" i="1"/>
  <c r="J1343" i="1"/>
  <c r="M1343" i="1"/>
  <c r="J1350" i="1"/>
  <c r="J1337" i="1"/>
  <c r="K1337" i="1"/>
  <c r="L1337" i="1"/>
  <c r="M1337" i="1"/>
  <c r="L1333" i="1"/>
  <c r="K1333" i="1"/>
  <c r="M1333" i="1"/>
  <c r="L1350" i="1"/>
  <c r="K1350" i="1"/>
  <c r="J1147" i="1"/>
  <c r="J1234" i="1"/>
  <c r="J1358" i="1"/>
  <c r="L1358" i="1"/>
  <c r="M1358" i="1"/>
  <c r="K1358" i="1"/>
  <c r="K1291" i="1"/>
  <c r="J1291" i="1"/>
  <c r="L1291" i="1"/>
  <c r="M1291" i="1"/>
  <c r="M1299" i="1"/>
  <c r="L1299" i="1"/>
  <c r="L1295" i="1"/>
  <c r="K1295" i="1"/>
  <c r="J1295" i="1"/>
  <c r="M1295" i="1"/>
  <c r="K1299" i="1"/>
  <c r="L1310" i="1"/>
  <c r="J1310" i="1"/>
  <c r="M1310" i="1"/>
  <c r="K1310" i="1"/>
  <c r="J1316" i="1"/>
  <c r="L1316" i="1"/>
  <c r="K1316" i="1"/>
  <c r="K1302" i="1"/>
  <c r="M1302" i="1"/>
  <c r="Q1302" i="1"/>
  <c r="R1302" i="1" s="1"/>
  <c r="J1302" i="1"/>
  <c r="J1299" i="1"/>
  <c r="M1323" i="1"/>
  <c r="L1323" i="1"/>
  <c r="J1323" i="1"/>
  <c r="K1323" i="1"/>
  <c r="J1249" i="1"/>
  <c r="K1249" i="1"/>
  <c r="M1249" i="1"/>
  <c r="L1249" i="1"/>
  <c r="L1243" i="1"/>
  <c r="M1243" i="1"/>
  <c r="J1243" i="1"/>
  <c r="K1243" i="1"/>
  <c r="L1269" i="1"/>
  <c r="M1269" i="1"/>
  <c r="J1269" i="1"/>
  <c r="K1269" i="1"/>
  <c r="L1255" i="1"/>
  <c r="K1255" i="1"/>
  <c r="J1255" i="1"/>
  <c r="M1255" i="1"/>
  <c r="L1276" i="1"/>
  <c r="K1276" i="1"/>
  <c r="M1276" i="1"/>
  <c r="J1276" i="1"/>
  <c r="J1262" i="1"/>
  <c r="K1262" i="1"/>
  <c r="L1262" i="1"/>
  <c r="M1262" i="1"/>
  <c r="J1282" i="1"/>
  <c r="K1282" i="1"/>
  <c r="L1282" i="1"/>
  <c r="M1282" i="1"/>
  <c r="K1204" i="1"/>
  <c r="L1204" i="1"/>
  <c r="M1204" i="1"/>
  <c r="J1204" i="1"/>
  <c r="L1213" i="1"/>
  <c r="K1213" i="1"/>
  <c r="J1213" i="1"/>
  <c r="M1213" i="1"/>
  <c r="K1234" i="1"/>
  <c r="K1196" i="1"/>
  <c r="J1201" i="1"/>
  <c r="L1201" i="1"/>
  <c r="M1201" i="1"/>
  <c r="K1201" i="1"/>
  <c r="J1196" i="1"/>
  <c r="L1196" i="1"/>
  <c r="M1196" i="1"/>
  <c r="J1208" i="1"/>
  <c r="K1208" i="1"/>
  <c r="M1208" i="1"/>
  <c r="L1147" i="1"/>
  <c r="M1154" i="1"/>
  <c r="M1218" i="1"/>
  <c r="J1218" i="1"/>
  <c r="L1218" i="1"/>
  <c r="K1218" i="1"/>
  <c r="L1224" i="1"/>
  <c r="M1224" i="1"/>
  <c r="J1224" i="1"/>
  <c r="K1224" i="1"/>
  <c r="J1216" i="1"/>
  <c r="K1216" i="1"/>
  <c r="L1216" i="1"/>
  <c r="M1216" i="1"/>
  <c r="J1154" i="1"/>
  <c r="J1227" i="1"/>
  <c r="M1227" i="1"/>
  <c r="L1227" i="1"/>
  <c r="K1227" i="1"/>
  <c r="K1154" i="1"/>
  <c r="J1087" i="1"/>
  <c r="L1234" i="1"/>
  <c r="M1234" i="1"/>
  <c r="K1087" i="1"/>
  <c r="L1159" i="1"/>
  <c r="L1154" i="1"/>
  <c r="J1175" i="1"/>
  <c r="J1159" i="1"/>
  <c r="K1147" i="1"/>
  <c r="M1147" i="1"/>
  <c r="L1175" i="1"/>
  <c r="K1175" i="1"/>
  <c r="M1175" i="1"/>
  <c r="K1159" i="1"/>
  <c r="L1187" i="1"/>
  <c r="L1165" i="1"/>
  <c r="K1165" i="1"/>
  <c r="J1165" i="1"/>
  <c r="M1165" i="1"/>
  <c r="K1068" i="1"/>
  <c r="M1068" i="1"/>
  <c r="J1145" i="1"/>
  <c r="Q1145" i="1"/>
  <c r="R1145" i="1" s="1"/>
  <c r="J1178" i="1"/>
  <c r="Q1178" i="1"/>
  <c r="R1178" i="1" s="1"/>
  <c r="M1178" i="1"/>
  <c r="L1178" i="1"/>
  <c r="K1145" i="1"/>
  <c r="L1142" i="1"/>
  <c r="K1142" i="1"/>
  <c r="J1142" i="1"/>
  <c r="M1142" i="1"/>
  <c r="M795" i="1"/>
  <c r="M1187" i="1"/>
  <c r="K1187" i="1"/>
  <c r="K1044" i="1"/>
  <c r="L1094" i="1"/>
  <c r="J1100" i="1"/>
  <c r="L1100" i="1"/>
  <c r="K1100" i="1"/>
  <c r="M1100" i="1"/>
  <c r="J1094" i="1"/>
  <c r="J1119" i="1"/>
  <c r="M1119" i="1"/>
  <c r="L1119" i="1"/>
  <c r="K1119" i="1"/>
  <c r="K1094" i="1"/>
  <c r="M1094" i="1"/>
  <c r="J1107" i="1"/>
  <c r="L1107" i="1"/>
  <c r="K1107" i="1"/>
  <c r="M1107" i="1"/>
  <c r="L1044" i="1"/>
  <c r="J1044" i="1"/>
  <c r="K1128" i="1"/>
  <c r="L1128" i="1"/>
  <c r="M1128" i="1"/>
  <c r="Q1128" i="1"/>
  <c r="R1128" i="1" s="1"/>
  <c r="J1054" i="1"/>
  <c r="M1044" i="1"/>
  <c r="K1054" i="1"/>
  <c r="K1061" i="1"/>
  <c r="L1061" i="1"/>
  <c r="J1061" i="1"/>
  <c r="M1061" i="1"/>
  <c r="L1024" i="1"/>
  <c r="K1024" i="1"/>
  <c r="J1024" i="1"/>
  <c r="M1024" i="1"/>
  <c r="L904" i="1"/>
  <c r="L1054" i="1"/>
  <c r="J1037" i="1"/>
  <c r="K1037" i="1"/>
  <c r="L1037" i="1"/>
  <c r="M1037" i="1"/>
  <c r="L1070" i="1"/>
  <c r="M1070" i="1"/>
  <c r="K1070" i="1"/>
  <c r="J1070" i="1"/>
  <c r="J1049" i="1"/>
  <c r="M1054" i="1"/>
  <c r="K1049" i="1"/>
  <c r="J1075" i="1"/>
  <c r="L1030" i="1"/>
  <c r="M1030" i="1"/>
  <c r="K1030" i="1"/>
  <c r="J1030" i="1"/>
  <c r="J1068" i="1"/>
  <c r="L1049" i="1"/>
  <c r="M1049" i="1"/>
  <c r="L1068" i="1"/>
  <c r="M1075" i="1"/>
  <c r="K1075" i="1"/>
  <c r="L1075" i="1"/>
  <c r="L932" i="1"/>
  <c r="J980" i="1"/>
  <c r="K980" i="1"/>
  <c r="L980" i="1"/>
  <c r="Q1016" i="1"/>
  <c r="R1016" i="1" s="1"/>
  <c r="J1016" i="1"/>
  <c r="J1009" i="1"/>
  <c r="L1009" i="1"/>
  <c r="K1009" i="1"/>
  <c r="M1009" i="1"/>
  <c r="J1003" i="1"/>
  <c r="L1003" i="1"/>
  <c r="K1003" i="1"/>
  <c r="M1003" i="1"/>
  <c r="L1016" i="1"/>
  <c r="M980" i="1"/>
  <c r="K1016" i="1"/>
  <c r="J986" i="1"/>
  <c r="L986" i="1"/>
  <c r="K986" i="1"/>
  <c r="M986" i="1"/>
  <c r="M1016" i="1"/>
  <c r="K959" i="1"/>
  <c r="Q932" i="1"/>
  <c r="R932" i="1" s="1"/>
  <c r="L994" i="1"/>
  <c r="J994" i="1"/>
  <c r="K994" i="1"/>
  <c r="M994" i="1"/>
  <c r="L899" i="1"/>
  <c r="K915" i="1"/>
  <c r="L845" i="1"/>
  <c r="L915" i="1"/>
  <c r="M915" i="1"/>
  <c r="J955" i="1"/>
  <c r="K955" i="1"/>
  <c r="L955" i="1"/>
  <c r="M955" i="1"/>
  <c r="J959" i="1"/>
  <c r="J899" i="1"/>
  <c r="J915" i="1"/>
  <c r="K899" i="1"/>
  <c r="M959" i="1"/>
  <c r="L959" i="1"/>
  <c r="K966" i="1"/>
  <c r="L919" i="1"/>
  <c r="K919" i="1"/>
  <c r="J919" i="1"/>
  <c r="M919" i="1"/>
  <c r="L945" i="1"/>
  <c r="K945" i="1"/>
  <c r="M945" i="1"/>
  <c r="L952" i="1"/>
  <c r="L966" i="1"/>
  <c r="J904" i="1"/>
  <c r="M966" i="1"/>
  <c r="J952" i="1"/>
  <c r="K908" i="1"/>
  <c r="L908" i="1"/>
  <c r="Q908" i="1"/>
  <c r="R908" i="1" s="1"/>
  <c r="M908" i="1"/>
  <c r="K904" i="1"/>
  <c r="M904" i="1"/>
  <c r="J966" i="1"/>
  <c r="J970" i="1"/>
  <c r="K952" i="1"/>
  <c r="M952" i="1"/>
  <c r="J937" i="1"/>
  <c r="K937" i="1"/>
  <c r="M937" i="1"/>
  <c r="L924" i="1"/>
  <c r="J924" i="1"/>
  <c r="K924" i="1"/>
  <c r="M924" i="1"/>
  <c r="L970" i="1"/>
  <c r="K970" i="1"/>
  <c r="M970" i="1"/>
  <c r="J890" i="1"/>
  <c r="K890" i="1"/>
  <c r="M890" i="1"/>
  <c r="L890" i="1"/>
  <c r="K845" i="1"/>
  <c r="L872" i="1"/>
  <c r="K872" i="1"/>
  <c r="M872" i="1"/>
  <c r="J872" i="1"/>
  <c r="J845" i="1"/>
  <c r="L867" i="1"/>
  <c r="J867" i="1"/>
  <c r="K867" i="1"/>
  <c r="M867" i="1"/>
  <c r="Q845" i="1"/>
  <c r="R845" i="1" s="1"/>
  <c r="L814" i="1"/>
  <c r="K814" i="1"/>
  <c r="J814" i="1"/>
  <c r="M814" i="1"/>
  <c r="L767" i="1"/>
  <c r="Q822" i="1"/>
  <c r="R822" i="1" s="1"/>
  <c r="J822" i="1"/>
  <c r="M822" i="1"/>
  <c r="K822" i="1"/>
  <c r="J767" i="1"/>
  <c r="J854" i="1"/>
  <c r="L854" i="1"/>
  <c r="K854" i="1"/>
  <c r="M854" i="1"/>
  <c r="L878" i="1"/>
  <c r="M832" i="1"/>
  <c r="J832" i="1"/>
  <c r="L832" i="1"/>
  <c r="K832" i="1"/>
  <c r="L805" i="1"/>
  <c r="K878" i="1"/>
  <c r="J878" i="1"/>
  <c r="J805" i="1"/>
  <c r="Q878" i="1"/>
  <c r="R878" i="1" s="1"/>
  <c r="K805" i="1"/>
  <c r="M805" i="1"/>
  <c r="L771" i="1"/>
  <c r="J771" i="1"/>
  <c r="K767" i="1"/>
  <c r="M767" i="1"/>
  <c r="K771" i="1"/>
  <c r="K779" i="1"/>
  <c r="M779" i="1"/>
  <c r="L779" i="1"/>
  <c r="L795" i="1"/>
  <c r="H752" i="1"/>
  <c r="K786" i="1"/>
  <c r="L786" i="1"/>
  <c r="M786" i="1"/>
  <c r="J786" i="1"/>
  <c r="J685" i="1"/>
  <c r="J723" i="1"/>
  <c r="K795" i="1"/>
  <c r="J795" i="1"/>
  <c r="L763" i="1"/>
  <c r="K763" i="1"/>
  <c r="J763" i="1"/>
  <c r="D755" i="1"/>
  <c r="M763" i="1"/>
  <c r="N755" i="1"/>
  <c r="Q755" i="1" s="1"/>
  <c r="R755" i="1" s="1"/>
  <c r="L723" i="1"/>
  <c r="J737" i="1"/>
  <c r="L737" i="1"/>
  <c r="K737" i="1"/>
  <c r="M737" i="1"/>
  <c r="L731" i="1"/>
  <c r="Q731" i="1"/>
  <c r="R731" i="1" s="1"/>
  <c r="K731" i="1"/>
  <c r="J731" i="1"/>
  <c r="K723" i="1"/>
  <c r="M723" i="1"/>
  <c r="L657" i="1"/>
  <c r="J743" i="1"/>
  <c r="K743" i="1"/>
  <c r="L743" i="1"/>
  <c r="M743" i="1"/>
  <c r="J657" i="1"/>
  <c r="Q670" i="1"/>
  <c r="R670" i="1" s="1"/>
  <c r="L717" i="1"/>
  <c r="K717" i="1"/>
  <c r="J717" i="1"/>
  <c r="M717" i="1"/>
  <c r="L670" i="1"/>
  <c r="L713" i="1"/>
  <c r="J713" i="1"/>
  <c r="K713" i="1"/>
  <c r="M713" i="1"/>
  <c r="L705" i="1"/>
  <c r="M705" i="1"/>
  <c r="J705" i="1"/>
  <c r="K705" i="1"/>
  <c r="J670" i="1"/>
  <c r="L695" i="1"/>
  <c r="M695" i="1"/>
  <c r="J695" i="1"/>
  <c r="K695" i="1"/>
  <c r="J675" i="1"/>
  <c r="K675" i="1"/>
  <c r="L675" i="1"/>
  <c r="M675" i="1"/>
  <c r="K657" i="1"/>
  <c r="M657" i="1"/>
  <c r="K670" i="1"/>
  <c r="K685" i="1"/>
  <c r="L648" i="1"/>
  <c r="L685" i="1"/>
  <c r="K663" i="1"/>
  <c r="L663" i="1"/>
  <c r="M663" i="1"/>
  <c r="J663" i="1"/>
  <c r="M685" i="1"/>
  <c r="K648" i="1"/>
  <c r="J648" i="1"/>
  <c r="M648" i="1"/>
  <c r="L641" i="1"/>
  <c r="J641" i="1"/>
  <c r="K641" i="1"/>
  <c r="M641" i="1"/>
  <c r="J633" i="1"/>
  <c r="L633" i="1"/>
  <c r="Q633" i="1"/>
  <c r="R633" i="1" s="1"/>
  <c r="M633" i="1"/>
  <c r="J626" i="1"/>
  <c r="K626" i="1"/>
  <c r="L626" i="1"/>
  <c r="M626" i="1"/>
  <c r="C420" i="1"/>
  <c r="C753" i="1"/>
  <c r="M622" i="1"/>
  <c r="Q622" i="1"/>
  <c r="R622" i="1" s="1"/>
  <c r="L622" i="1"/>
  <c r="K622" i="1"/>
  <c r="K553" i="1"/>
  <c r="J616" i="1"/>
  <c r="L616" i="1"/>
  <c r="K616" i="1"/>
  <c r="M616" i="1"/>
  <c r="J609" i="1"/>
  <c r="K609" i="1"/>
  <c r="L609" i="1"/>
  <c r="M609" i="1"/>
  <c r="C358" i="1"/>
  <c r="C364" i="1"/>
  <c r="C374" i="1"/>
  <c r="C407" i="1"/>
  <c r="C461" i="1"/>
  <c r="C475" i="1"/>
  <c r="C300" i="1"/>
  <c r="C306" i="1"/>
  <c r="C277" i="1"/>
  <c r="L604" i="1"/>
  <c r="J604" i="1"/>
  <c r="K604" i="1"/>
  <c r="M604" i="1"/>
  <c r="F264" i="1"/>
  <c r="C264" i="1" s="1"/>
  <c r="C268" i="1"/>
  <c r="C316" i="1"/>
  <c r="C274" i="1"/>
  <c r="C312" i="1"/>
  <c r="C350" i="1"/>
  <c r="C392" i="1"/>
  <c r="C466" i="1"/>
  <c r="F571" i="1"/>
  <c r="C571" i="1" s="1"/>
  <c r="C572" i="1"/>
  <c r="C693" i="1"/>
  <c r="C803" i="1"/>
  <c r="C977" i="1"/>
  <c r="C978" i="1"/>
  <c r="C1085" i="1"/>
  <c r="C1194" i="1"/>
  <c r="F1288" i="1"/>
  <c r="C1288" i="1" s="1"/>
  <c r="C1289" i="1"/>
  <c r="C402" i="1"/>
  <c r="C412" i="1"/>
  <c r="C447" i="1"/>
  <c r="C482" i="1"/>
  <c r="C489" i="1"/>
  <c r="C287" i="1"/>
  <c r="C294" i="1"/>
  <c r="C324" i="1"/>
  <c r="C330" i="1"/>
  <c r="C345" i="1"/>
  <c r="C352" i="1"/>
  <c r="C368" i="1"/>
  <c r="C385" i="1"/>
  <c r="C387" i="1"/>
  <c r="C394" i="1"/>
  <c r="C422" i="1"/>
  <c r="C432" i="1"/>
  <c r="C441" i="1"/>
  <c r="C501" i="1"/>
  <c r="C284" i="1"/>
  <c r="C342" i="1"/>
  <c r="C380" i="1"/>
  <c r="F515" i="1"/>
  <c r="C515" i="1" s="1"/>
  <c r="C516" i="1"/>
  <c r="C630" i="1"/>
  <c r="C631" i="1"/>
  <c r="C887" i="1"/>
  <c r="C888" i="1"/>
  <c r="C1021" i="1"/>
  <c r="C1022" i="1"/>
  <c r="C1140" i="1"/>
  <c r="C1241" i="1"/>
  <c r="F1330" i="1"/>
  <c r="C1330" i="1" s="1"/>
  <c r="C1331" i="1"/>
  <c r="C425" i="1"/>
  <c r="C455" i="1"/>
  <c r="C468" i="1"/>
  <c r="C508" i="1"/>
  <c r="K598" i="1"/>
  <c r="J598" i="1"/>
  <c r="M598" i="1"/>
  <c r="L598" i="1"/>
  <c r="L593" i="1"/>
  <c r="K593" i="1"/>
  <c r="J593" i="1"/>
  <c r="M593" i="1"/>
  <c r="K585" i="1"/>
  <c r="J585" i="1"/>
  <c r="L585" i="1"/>
  <c r="M585" i="1"/>
  <c r="L553" i="1"/>
  <c r="J574" i="1"/>
  <c r="L574" i="1"/>
  <c r="K574" i="1"/>
  <c r="M574" i="1"/>
  <c r="L565" i="1"/>
  <c r="Q565" i="1"/>
  <c r="R565" i="1" s="1"/>
  <c r="J565" i="1"/>
  <c r="K565" i="1"/>
  <c r="M565" i="1"/>
  <c r="L559" i="1"/>
  <c r="K559" i="1"/>
  <c r="J559" i="1"/>
  <c r="M559" i="1"/>
  <c r="J553" i="1"/>
  <c r="M553" i="1"/>
  <c r="J547" i="1"/>
  <c r="K547" i="1"/>
  <c r="L547" i="1"/>
  <c r="M547" i="1"/>
  <c r="J539" i="1"/>
  <c r="L539" i="1"/>
  <c r="M539" i="1"/>
  <c r="K539" i="1"/>
  <c r="M502" i="1"/>
  <c r="J528" i="1"/>
  <c r="M528" i="1"/>
  <c r="K528" i="1"/>
  <c r="L528" i="1"/>
  <c r="L518" i="1"/>
  <c r="K518" i="1"/>
  <c r="J518" i="1"/>
  <c r="M518" i="1"/>
  <c r="E508" i="1"/>
  <c r="N508" i="1"/>
  <c r="Q508" i="1" s="1"/>
  <c r="R508" i="1" s="1"/>
  <c r="D508" i="1"/>
  <c r="J510" i="1"/>
  <c r="J513" i="1"/>
  <c r="K513" i="1"/>
  <c r="K512" i="1"/>
  <c r="J512" i="1"/>
  <c r="J511" i="1"/>
  <c r="K514" i="1"/>
  <c r="M514" i="1"/>
  <c r="J514" i="1"/>
  <c r="Q514" i="1"/>
  <c r="R514" i="1" s="1"/>
  <c r="M513" i="1"/>
  <c r="Q513" i="1"/>
  <c r="R513" i="1" s="1"/>
  <c r="L512" i="1"/>
  <c r="M512" i="1"/>
  <c r="M511" i="1"/>
  <c r="Q511" i="1"/>
  <c r="R511" i="1" s="1"/>
  <c r="K511" i="1"/>
  <c r="M510" i="1"/>
  <c r="Q510" i="1"/>
  <c r="R510" i="1" s="1"/>
  <c r="K510" i="1"/>
  <c r="M509" i="1"/>
  <c r="J509" i="1"/>
  <c r="Q509" i="1"/>
  <c r="R509" i="1" s="1"/>
  <c r="K509" i="1"/>
  <c r="M507" i="1"/>
  <c r="M505" i="1"/>
  <c r="D501" i="1"/>
  <c r="J507" i="1"/>
  <c r="J505" i="1"/>
  <c r="J503" i="1"/>
  <c r="J502" i="1"/>
  <c r="Q502" i="1"/>
  <c r="R502" i="1" s="1"/>
  <c r="K502" i="1"/>
  <c r="K503" i="1"/>
  <c r="Q503" i="1"/>
  <c r="R503" i="1" s="1"/>
  <c r="J504" i="1"/>
  <c r="Q504" i="1"/>
  <c r="R504" i="1" s="1"/>
  <c r="Q506" i="1"/>
  <c r="R506" i="1" s="1"/>
  <c r="L503" i="1"/>
  <c r="K504" i="1"/>
  <c r="K505" i="1"/>
  <c r="Q505" i="1"/>
  <c r="R505" i="1" s="1"/>
  <c r="J506" i="1"/>
  <c r="M504" i="1"/>
  <c r="K506" i="1"/>
  <c r="E501" i="1"/>
  <c r="N501" i="1"/>
  <c r="Q501" i="1" s="1"/>
  <c r="R501" i="1" s="1"/>
  <c r="L506" i="1"/>
  <c r="K507" i="1"/>
  <c r="Q507" i="1"/>
  <c r="R507" i="1" s="1"/>
  <c r="S465" i="1"/>
  <c r="J493" i="1"/>
  <c r="D489" i="1"/>
  <c r="L499" i="1"/>
  <c r="L497" i="1"/>
  <c r="N489" i="1"/>
  <c r="M489" i="1" s="1"/>
  <c r="K493" i="1"/>
  <c r="Q493" i="1"/>
  <c r="R493" i="1" s="1"/>
  <c r="L493" i="1"/>
  <c r="J491" i="1"/>
  <c r="J490" i="1"/>
  <c r="Q490" i="1"/>
  <c r="R490" i="1" s="1"/>
  <c r="E489" i="1"/>
  <c r="K490" i="1"/>
  <c r="K491" i="1"/>
  <c r="Q491" i="1"/>
  <c r="R491" i="1" s="1"/>
  <c r="J492" i="1"/>
  <c r="Q492" i="1"/>
  <c r="R492" i="1" s="1"/>
  <c r="Q494" i="1"/>
  <c r="R494" i="1" s="1"/>
  <c r="J495" i="1"/>
  <c r="Q495" i="1"/>
  <c r="R495" i="1" s="1"/>
  <c r="M490" i="1"/>
  <c r="L491" i="1"/>
  <c r="K492" i="1"/>
  <c r="J494" i="1"/>
  <c r="K495" i="1"/>
  <c r="M492" i="1"/>
  <c r="K494" i="1"/>
  <c r="M495" i="1"/>
  <c r="J498" i="1"/>
  <c r="J496" i="1"/>
  <c r="M500" i="1"/>
  <c r="Q499" i="1"/>
  <c r="R499" i="1" s="1"/>
  <c r="K499" i="1"/>
  <c r="M498" i="1"/>
  <c r="Q497" i="1"/>
  <c r="R497" i="1" s="1"/>
  <c r="K497" i="1"/>
  <c r="M496" i="1"/>
  <c r="L500" i="1"/>
  <c r="J499" i="1"/>
  <c r="L498" i="1"/>
  <c r="J497" i="1"/>
  <c r="L496" i="1"/>
  <c r="J500" i="1"/>
  <c r="Q500" i="1"/>
  <c r="R500" i="1" s="1"/>
  <c r="Q498" i="1"/>
  <c r="R498" i="1" s="1"/>
  <c r="Q496" i="1"/>
  <c r="R496" i="1" s="1"/>
  <c r="L494" i="1"/>
  <c r="J486" i="1"/>
  <c r="L486" i="1"/>
  <c r="J485" i="1"/>
  <c r="Q483" i="1"/>
  <c r="R483" i="1" s="1"/>
  <c r="J484" i="1"/>
  <c r="K485" i="1"/>
  <c r="M486" i="1"/>
  <c r="Q487" i="1"/>
  <c r="R487" i="1" s="1"/>
  <c r="J488" i="1"/>
  <c r="J483" i="1"/>
  <c r="L484" i="1"/>
  <c r="J487" i="1"/>
  <c r="L488" i="1"/>
  <c r="K483" i="1"/>
  <c r="M484" i="1"/>
  <c r="Q485" i="1"/>
  <c r="R485" i="1" s="1"/>
  <c r="K487" i="1"/>
  <c r="M488" i="1"/>
  <c r="E482" i="1"/>
  <c r="D482" i="1"/>
  <c r="N482" i="1"/>
  <c r="K482" i="1" s="1"/>
  <c r="L483" i="1"/>
  <c r="L485" i="1"/>
  <c r="L487" i="1"/>
  <c r="K484" i="1"/>
  <c r="K486" i="1"/>
  <c r="K488" i="1"/>
  <c r="O465" i="1"/>
  <c r="M462" i="1"/>
  <c r="G465" i="1"/>
  <c r="M479" i="1"/>
  <c r="D475" i="1"/>
  <c r="J481" i="1"/>
  <c r="M481" i="1"/>
  <c r="J479" i="1"/>
  <c r="J477" i="1"/>
  <c r="M476" i="1"/>
  <c r="J476" i="1"/>
  <c r="Q476" i="1"/>
  <c r="R476" i="1" s="1"/>
  <c r="K476" i="1"/>
  <c r="Q477" i="1"/>
  <c r="R477" i="1" s="1"/>
  <c r="Q480" i="1"/>
  <c r="R480" i="1" s="1"/>
  <c r="F465" i="1"/>
  <c r="L477" i="1"/>
  <c r="K478" i="1"/>
  <c r="K479" i="1"/>
  <c r="Q479" i="1"/>
  <c r="R479" i="1" s="1"/>
  <c r="J480" i="1"/>
  <c r="K477" i="1"/>
  <c r="J478" i="1"/>
  <c r="Q478" i="1"/>
  <c r="R478" i="1" s="1"/>
  <c r="M478" i="1"/>
  <c r="K480" i="1"/>
  <c r="E475" i="1"/>
  <c r="H465" i="1"/>
  <c r="I465" i="1"/>
  <c r="P465" i="1"/>
  <c r="N475" i="1"/>
  <c r="Q475" i="1" s="1"/>
  <c r="R475" i="1" s="1"/>
  <c r="L480" i="1"/>
  <c r="K481" i="1"/>
  <c r="Q481" i="1"/>
  <c r="R481" i="1" s="1"/>
  <c r="J474" i="1"/>
  <c r="N468" i="1"/>
  <c r="Q468" i="1" s="1"/>
  <c r="R468" i="1" s="1"/>
  <c r="L471" i="1"/>
  <c r="M472" i="1"/>
  <c r="K471" i="1"/>
  <c r="D468" i="1"/>
  <c r="J470" i="1"/>
  <c r="M470" i="1"/>
  <c r="E468" i="1"/>
  <c r="J469" i="1"/>
  <c r="Q469" i="1"/>
  <c r="R469" i="1" s="1"/>
  <c r="J473" i="1"/>
  <c r="K469" i="1"/>
  <c r="K473" i="1"/>
  <c r="M474" i="1"/>
  <c r="Q473" i="1"/>
  <c r="R473" i="1" s="1"/>
  <c r="L469" i="1"/>
  <c r="J471" i="1"/>
  <c r="Q471" i="1"/>
  <c r="R471" i="1" s="1"/>
  <c r="J472" i="1"/>
  <c r="L473" i="1"/>
  <c r="K470" i="1"/>
  <c r="Q470" i="1"/>
  <c r="R470" i="1" s="1"/>
  <c r="K472" i="1"/>
  <c r="Q472" i="1"/>
  <c r="R472" i="1" s="1"/>
  <c r="K474" i="1"/>
  <c r="Q474" i="1"/>
  <c r="R474" i="1" s="1"/>
  <c r="M464" i="1"/>
  <c r="J464" i="1"/>
  <c r="J462" i="1"/>
  <c r="E461" i="1"/>
  <c r="N461" i="1"/>
  <c r="Q461" i="1" s="1"/>
  <c r="R461" i="1" s="1"/>
  <c r="D461" i="1"/>
  <c r="Q463" i="1"/>
  <c r="R463" i="1" s="1"/>
  <c r="J463" i="1"/>
  <c r="K463" i="1"/>
  <c r="L463" i="1"/>
  <c r="K462" i="1"/>
  <c r="Q462" i="1"/>
  <c r="R462" i="1" s="1"/>
  <c r="K464" i="1"/>
  <c r="Q464" i="1"/>
  <c r="R464" i="1" s="1"/>
  <c r="J458" i="1"/>
  <c r="M458" i="1"/>
  <c r="J460" i="1"/>
  <c r="K460" i="1"/>
  <c r="M460" i="1"/>
  <c r="K459" i="1"/>
  <c r="M459" i="1"/>
  <c r="L458" i="1"/>
  <c r="M457" i="1"/>
  <c r="J456" i="1"/>
  <c r="M456" i="1"/>
  <c r="K456" i="1"/>
  <c r="Q456" i="1"/>
  <c r="R456" i="1" s="1"/>
  <c r="J457" i="1"/>
  <c r="Q457" i="1"/>
  <c r="R457" i="1" s="1"/>
  <c r="K457" i="1"/>
  <c r="K458" i="1"/>
  <c r="J459" i="1"/>
  <c r="Q459" i="1"/>
  <c r="R459" i="1" s="1"/>
  <c r="Q460" i="1"/>
  <c r="R460" i="1" s="1"/>
  <c r="N455" i="1"/>
  <c r="Q455" i="1" s="1"/>
  <c r="R455" i="1" s="1"/>
  <c r="E455" i="1"/>
  <c r="D455" i="1"/>
  <c r="G419" i="1"/>
  <c r="J454" i="1"/>
  <c r="E447" i="1"/>
  <c r="L451" i="1"/>
  <c r="M448" i="1"/>
  <c r="M452" i="1"/>
  <c r="K451" i="1"/>
  <c r="J450" i="1"/>
  <c r="M450" i="1"/>
  <c r="D447" i="1"/>
  <c r="N447" i="1"/>
  <c r="Q447" i="1" s="1"/>
  <c r="R447" i="1" s="1"/>
  <c r="K449" i="1"/>
  <c r="K453" i="1"/>
  <c r="M454" i="1"/>
  <c r="J449" i="1"/>
  <c r="Q449" i="1"/>
  <c r="R449" i="1" s="1"/>
  <c r="J453" i="1"/>
  <c r="Q453" i="1"/>
  <c r="R453" i="1" s="1"/>
  <c r="J448" i="1"/>
  <c r="L449" i="1"/>
  <c r="J451" i="1"/>
  <c r="Q451" i="1"/>
  <c r="R451" i="1" s="1"/>
  <c r="J452" i="1"/>
  <c r="L453" i="1"/>
  <c r="K448" i="1"/>
  <c r="Q448" i="1"/>
  <c r="R448" i="1" s="1"/>
  <c r="K450" i="1"/>
  <c r="Q450" i="1"/>
  <c r="R450" i="1" s="1"/>
  <c r="K452" i="1"/>
  <c r="Q452" i="1"/>
  <c r="R452" i="1" s="1"/>
  <c r="K454" i="1"/>
  <c r="Q454" i="1"/>
  <c r="R454" i="1" s="1"/>
  <c r="J433" i="1"/>
  <c r="M446" i="1"/>
  <c r="M444" i="1"/>
  <c r="M442" i="1"/>
  <c r="Q445" i="1"/>
  <c r="R445" i="1" s="1"/>
  <c r="J444" i="1"/>
  <c r="J442" i="1"/>
  <c r="J446" i="1"/>
  <c r="K445" i="1"/>
  <c r="L444" i="1"/>
  <c r="Q443" i="1"/>
  <c r="R443" i="1" s="1"/>
  <c r="J443" i="1"/>
  <c r="K443" i="1"/>
  <c r="D441" i="1"/>
  <c r="L442" i="1"/>
  <c r="J445" i="1"/>
  <c r="K446" i="1"/>
  <c r="N441" i="1"/>
  <c r="Q441" i="1" s="1"/>
  <c r="R441" i="1" s="1"/>
  <c r="E441" i="1"/>
  <c r="L443" i="1"/>
  <c r="L445" i="1"/>
  <c r="K442" i="1"/>
  <c r="K444" i="1"/>
  <c r="Q446" i="1"/>
  <c r="R446" i="1" s="1"/>
  <c r="M435" i="1"/>
  <c r="M433" i="1"/>
  <c r="D432" i="1"/>
  <c r="Q437" i="1"/>
  <c r="R437" i="1" s="1"/>
  <c r="K437" i="1"/>
  <c r="K433" i="1"/>
  <c r="Q433" i="1"/>
  <c r="R433" i="1" s="1"/>
  <c r="L439" i="1"/>
  <c r="J438" i="1"/>
  <c r="M438" i="1"/>
  <c r="J437" i="1"/>
  <c r="M434" i="1"/>
  <c r="S419" i="1"/>
  <c r="K435" i="1"/>
  <c r="Q435" i="1"/>
  <c r="R435" i="1" s="1"/>
  <c r="J436" i="1"/>
  <c r="L437" i="1"/>
  <c r="J439" i="1"/>
  <c r="Q439" i="1"/>
  <c r="R439" i="1" s="1"/>
  <c r="M440" i="1"/>
  <c r="J435" i="1"/>
  <c r="N432" i="1"/>
  <c r="Q432" i="1" s="1"/>
  <c r="R432" i="1" s="1"/>
  <c r="J434" i="1"/>
  <c r="M436" i="1"/>
  <c r="K439" i="1"/>
  <c r="E432" i="1"/>
  <c r="K434" i="1"/>
  <c r="Q434" i="1"/>
  <c r="R434" i="1" s="1"/>
  <c r="K436" i="1"/>
  <c r="Q436" i="1"/>
  <c r="R436" i="1" s="1"/>
  <c r="K438" i="1"/>
  <c r="Q438" i="1"/>
  <c r="R438" i="1" s="1"/>
  <c r="K440" i="1"/>
  <c r="Q440" i="1"/>
  <c r="R440" i="1" s="1"/>
  <c r="J440" i="1"/>
  <c r="L430" i="1"/>
  <c r="J429" i="1"/>
  <c r="K428" i="1"/>
  <c r="Q428" i="1"/>
  <c r="R428" i="1" s="1"/>
  <c r="D425" i="1"/>
  <c r="M429" i="1"/>
  <c r="J428" i="1"/>
  <c r="L426" i="1"/>
  <c r="J426" i="1"/>
  <c r="Q426" i="1"/>
  <c r="R426" i="1" s="1"/>
  <c r="J427" i="1"/>
  <c r="L428" i="1"/>
  <c r="J430" i="1"/>
  <c r="Q430" i="1"/>
  <c r="R430" i="1" s="1"/>
  <c r="M431" i="1"/>
  <c r="F419" i="1"/>
  <c r="K426" i="1"/>
  <c r="M427" i="1"/>
  <c r="K430" i="1"/>
  <c r="E425" i="1"/>
  <c r="N425" i="1"/>
  <c r="K427" i="1"/>
  <c r="Q427" i="1"/>
  <c r="R427" i="1" s="1"/>
  <c r="K429" i="1"/>
  <c r="Q429" i="1"/>
  <c r="R429" i="1" s="1"/>
  <c r="K431" i="1"/>
  <c r="Q431" i="1"/>
  <c r="R431" i="1" s="1"/>
  <c r="J431" i="1"/>
  <c r="J424" i="1"/>
  <c r="H419" i="1"/>
  <c r="D422" i="1"/>
  <c r="M424" i="1"/>
  <c r="O419" i="1"/>
  <c r="Q423" i="1"/>
  <c r="R423" i="1" s="1"/>
  <c r="J423" i="1"/>
  <c r="I419" i="1"/>
  <c r="K423" i="1"/>
  <c r="E422" i="1"/>
  <c r="N422" i="1"/>
  <c r="K422" i="1" s="1"/>
  <c r="P419" i="1"/>
  <c r="L423" i="1"/>
  <c r="K424" i="1"/>
  <c r="Q424" i="1"/>
  <c r="R424" i="1" s="1"/>
  <c r="G391" i="1"/>
  <c r="J418" i="1"/>
  <c r="J416" i="1"/>
  <c r="K415" i="1"/>
  <c r="Q415" i="1"/>
  <c r="R415" i="1" s="1"/>
  <c r="M416" i="1"/>
  <c r="J415" i="1"/>
  <c r="E412" i="1"/>
  <c r="L413" i="1"/>
  <c r="D412" i="1"/>
  <c r="N412" i="1"/>
  <c r="Q412" i="1" s="1"/>
  <c r="R412" i="1" s="1"/>
  <c r="J413" i="1"/>
  <c r="Q413" i="1"/>
  <c r="R413" i="1" s="1"/>
  <c r="J414" i="1"/>
  <c r="L415" i="1"/>
  <c r="J417" i="1"/>
  <c r="M418" i="1"/>
  <c r="Q417" i="1"/>
  <c r="R417" i="1" s="1"/>
  <c r="K413" i="1"/>
  <c r="M414" i="1"/>
  <c r="K417" i="1"/>
  <c r="L417" i="1"/>
  <c r="K414" i="1"/>
  <c r="Q414" i="1"/>
  <c r="R414" i="1" s="1"/>
  <c r="K416" i="1"/>
  <c r="Q416" i="1"/>
  <c r="R416" i="1" s="1"/>
  <c r="K418" i="1"/>
  <c r="Q418" i="1"/>
  <c r="R418" i="1" s="1"/>
  <c r="S391" i="1"/>
  <c r="L411" i="1"/>
  <c r="J411" i="1"/>
  <c r="J410" i="1"/>
  <c r="K408" i="1"/>
  <c r="K411" i="1"/>
  <c r="Q411" i="1"/>
  <c r="R411" i="1" s="1"/>
  <c r="K410" i="1"/>
  <c r="M409" i="1"/>
  <c r="J409" i="1"/>
  <c r="L409" i="1"/>
  <c r="Q408" i="1"/>
  <c r="R408" i="1" s="1"/>
  <c r="J408" i="1"/>
  <c r="K409" i="1"/>
  <c r="Q410" i="1"/>
  <c r="R410" i="1" s="1"/>
  <c r="E407" i="1"/>
  <c r="N407" i="1"/>
  <c r="Q407" i="1" s="1"/>
  <c r="R407" i="1" s="1"/>
  <c r="D407" i="1"/>
  <c r="L408" i="1"/>
  <c r="L410" i="1"/>
  <c r="L404" i="1"/>
  <c r="N402" i="1"/>
  <c r="K402" i="1" s="1"/>
  <c r="J404" i="1"/>
  <c r="J403" i="1"/>
  <c r="D402" i="1"/>
  <c r="E402" i="1"/>
  <c r="K403" i="1"/>
  <c r="M404" i="1"/>
  <c r="Q405" i="1"/>
  <c r="R405" i="1" s="1"/>
  <c r="J406" i="1"/>
  <c r="J405" i="1"/>
  <c r="M406" i="1"/>
  <c r="Q403" i="1"/>
  <c r="R403" i="1" s="1"/>
  <c r="K405" i="1"/>
  <c r="L403" i="1"/>
  <c r="L405" i="1"/>
  <c r="K404" i="1"/>
  <c r="K406" i="1"/>
  <c r="Q406" i="1"/>
  <c r="R406" i="1" s="1"/>
  <c r="J1023" i="1"/>
  <c r="F391" i="1"/>
  <c r="O391" i="1"/>
  <c r="J398" i="1"/>
  <c r="N394" i="1"/>
  <c r="Q394" i="1" s="1"/>
  <c r="R394" i="1" s="1"/>
  <c r="J401" i="1"/>
  <c r="L399" i="1"/>
  <c r="J399" i="1"/>
  <c r="M399" i="1"/>
  <c r="Q398" i="1"/>
  <c r="R398" i="1" s="1"/>
  <c r="K398" i="1"/>
  <c r="D394" i="1"/>
  <c r="J395" i="1"/>
  <c r="L395" i="1"/>
  <c r="M395" i="1"/>
  <c r="P391" i="1"/>
  <c r="E394" i="1"/>
  <c r="H391" i="1"/>
  <c r="I391" i="1"/>
  <c r="J396" i="1"/>
  <c r="L397" i="1"/>
  <c r="J400" i="1"/>
  <c r="M401" i="1"/>
  <c r="Q396" i="1"/>
  <c r="R396" i="1" s="1"/>
  <c r="J397" i="1"/>
  <c r="Q400" i="1"/>
  <c r="R400" i="1" s="1"/>
  <c r="K396" i="1"/>
  <c r="M397" i="1"/>
  <c r="K400" i="1"/>
  <c r="L396" i="1"/>
  <c r="L398" i="1"/>
  <c r="L400" i="1"/>
  <c r="K395" i="1"/>
  <c r="K397" i="1"/>
  <c r="K399" i="1"/>
  <c r="K401" i="1"/>
  <c r="Q401" i="1"/>
  <c r="R401" i="1" s="1"/>
  <c r="M1023" i="1"/>
  <c r="J1242" i="1"/>
  <c r="E1085" i="1"/>
  <c r="E516" i="1"/>
  <c r="E466" i="1"/>
  <c r="E693" i="1"/>
  <c r="E753" i="1"/>
  <c r="M889" i="1"/>
  <c r="J979" i="1"/>
  <c r="M1141" i="1"/>
  <c r="J421" i="1"/>
  <c r="M517" i="1"/>
  <c r="M421" i="1"/>
  <c r="J573" i="1"/>
  <c r="M632" i="1"/>
  <c r="M694" i="1"/>
  <c r="J1332" i="1"/>
  <c r="J1195" i="1"/>
  <c r="F692" i="1"/>
  <c r="C692" i="1" s="1"/>
  <c r="E420" i="1"/>
  <c r="M573" i="1"/>
  <c r="J632" i="1"/>
  <c r="E803" i="1"/>
  <c r="E888" i="1"/>
  <c r="M979" i="1"/>
  <c r="E1140" i="1"/>
  <c r="K1195" i="1"/>
  <c r="Q1195" i="1"/>
  <c r="R1195" i="1" s="1"/>
  <c r="M1242" i="1"/>
  <c r="M1332" i="1"/>
  <c r="F1139" i="1"/>
  <c r="C1139" i="1" s="1"/>
  <c r="J467" i="1"/>
  <c r="E572" i="1"/>
  <c r="J754" i="1"/>
  <c r="E978" i="1"/>
  <c r="J1086" i="1"/>
  <c r="E1194" i="1"/>
  <c r="L1195" i="1"/>
  <c r="E1241" i="1"/>
  <c r="E1331" i="1"/>
  <c r="F752" i="1"/>
  <c r="C802" i="1"/>
  <c r="F1084" i="1"/>
  <c r="C1084" i="1" s="1"/>
  <c r="M467" i="1"/>
  <c r="E631" i="1"/>
  <c r="M754" i="1"/>
  <c r="M804" i="1"/>
  <c r="J889" i="1"/>
  <c r="E1022" i="1"/>
  <c r="M1086" i="1"/>
  <c r="J1141" i="1"/>
  <c r="E1289" i="1"/>
  <c r="C1193" i="1"/>
  <c r="C1240" i="1"/>
  <c r="D1331" i="1"/>
  <c r="K1332" i="1"/>
  <c r="Q1332" i="1"/>
  <c r="R1332" i="1" s="1"/>
  <c r="N1331" i="1"/>
  <c r="Q1331" i="1" s="1"/>
  <c r="R1331" i="1" s="1"/>
  <c r="N1289" i="1"/>
  <c r="Q1289" i="1" s="1"/>
  <c r="R1289" i="1" s="1"/>
  <c r="D1289" i="1"/>
  <c r="N1241" i="1"/>
  <c r="Q1241" i="1" s="1"/>
  <c r="R1241" i="1" s="1"/>
  <c r="D1241" i="1"/>
  <c r="K1242" i="1"/>
  <c r="Q1242" i="1"/>
  <c r="R1242" i="1" s="1"/>
  <c r="N1194" i="1"/>
  <c r="Q1194" i="1" s="1"/>
  <c r="R1194" i="1" s="1"/>
  <c r="D1194" i="1"/>
  <c r="D1140" i="1"/>
  <c r="K1141" i="1"/>
  <c r="Q1141" i="1"/>
  <c r="R1141" i="1" s="1"/>
  <c r="N1140" i="1"/>
  <c r="Q1140" i="1" s="1"/>
  <c r="R1140" i="1" s="1"/>
  <c r="D1085" i="1"/>
  <c r="K1086" i="1"/>
  <c r="Q1086" i="1"/>
  <c r="R1086" i="1" s="1"/>
  <c r="N1085" i="1"/>
  <c r="Q1085" i="1" s="1"/>
  <c r="R1085" i="1" s="1"/>
  <c r="D1022" i="1"/>
  <c r="K1023" i="1"/>
  <c r="Q1023" i="1"/>
  <c r="R1023" i="1" s="1"/>
  <c r="N1022" i="1"/>
  <c r="Q1022" i="1" s="1"/>
  <c r="R1022" i="1" s="1"/>
  <c r="D978" i="1"/>
  <c r="K979" i="1"/>
  <c r="Q979" i="1"/>
  <c r="R979" i="1" s="1"/>
  <c r="N978" i="1"/>
  <c r="Q978" i="1" s="1"/>
  <c r="R978" i="1" s="1"/>
  <c r="D888" i="1"/>
  <c r="K889" i="1"/>
  <c r="Q889" i="1"/>
  <c r="R889" i="1" s="1"/>
  <c r="N888" i="1"/>
  <c r="Q888" i="1" s="1"/>
  <c r="R888" i="1" s="1"/>
  <c r="N803" i="1"/>
  <c r="Q803" i="1" s="1"/>
  <c r="R803" i="1" s="1"/>
  <c r="D803" i="1"/>
  <c r="K804" i="1"/>
  <c r="Q804" i="1"/>
  <c r="R804" i="1" s="1"/>
  <c r="J804" i="1"/>
  <c r="N753" i="1"/>
  <c r="Q753" i="1" s="1"/>
  <c r="R753" i="1" s="1"/>
  <c r="D753" i="1"/>
  <c r="K754" i="1"/>
  <c r="Q754" i="1"/>
  <c r="R754" i="1" s="1"/>
  <c r="N693" i="1"/>
  <c r="Q693" i="1" s="1"/>
  <c r="R693" i="1" s="1"/>
  <c r="D693" i="1"/>
  <c r="K694" i="1"/>
  <c r="Q694" i="1"/>
  <c r="R694" i="1" s="1"/>
  <c r="J694" i="1"/>
  <c r="D631" i="1"/>
  <c r="K632" i="1"/>
  <c r="Q632" i="1"/>
  <c r="R632" i="1" s="1"/>
  <c r="N631" i="1"/>
  <c r="Q631" i="1" s="1"/>
  <c r="R631" i="1" s="1"/>
  <c r="N572" i="1"/>
  <c r="Q572" i="1" s="1"/>
  <c r="R572" i="1" s="1"/>
  <c r="D572" i="1"/>
  <c r="K573" i="1"/>
  <c r="Q573" i="1"/>
  <c r="R573" i="1" s="1"/>
  <c r="N420" i="1"/>
  <c r="Q420" i="1" s="1"/>
  <c r="R420" i="1" s="1"/>
  <c r="D420" i="1"/>
  <c r="K421" i="1"/>
  <c r="Q421" i="1"/>
  <c r="R421" i="1" s="1"/>
  <c r="N466" i="1"/>
  <c r="Q466" i="1" s="1"/>
  <c r="R466" i="1" s="1"/>
  <c r="D466" i="1"/>
  <c r="K467" i="1"/>
  <c r="Q467" i="1"/>
  <c r="R467" i="1" s="1"/>
  <c r="N516" i="1"/>
  <c r="Q516" i="1" s="1"/>
  <c r="R516" i="1" s="1"/>
  <c r="D516" i="1"/>
  <c r="K517" i="1"/>
  <c r="Q517" i="1"/>
  <c r="R517" i="1" s="1"/>
  <c r="J517" i="1"/>
  <c r="L393" i="1"/>
  <c r="E387" i="1"/>
  <c r="E345" i="1"/>
  <c r="E342" i="1"/>
  <c r="E380" i="1"/>
  <c r="E392" i="1"/>
  <c r="M393" i="1"/>
  <c r="J393" i="1"/>
  <c r="K393" i="1"/>
  <c r="N392" i="1"/>
  <c r="Q392" i="1" s="1"/>
  <c r="R392" i="1" s="1"/>
  <c r="D392" i="1"/>
  <c r="J389" i="1"/>
  <c r="D387" i="1"/>
  <c r="J388" i="1"/>
  <c r="K388" i="1"/>
  <c r="Q388" i="1"/>
  <c r="R388" i="1" s="1"/>
  <c r="L388" i="1"/>
  <c r="M389" i="1"/>
  <c r="N387" i="1"/>
  <c r="Q387" i="1" s="1"/>
  <c r="R387" i="1" s="1"/>
  <c r="K389" i="1"/>
  <c r="Q389" i="1"/>
  <c r="R389" i="1" s="1"/>
  <c r="J386" i="1"/>
  <c r="K386" i="1"/>
  <c r="N385" i="1"/>
  <c r="Q385" i="1" s="1"/>
  <c r="R385" i="1" s="1"/>
  <c r="M386" i="1"/>
  <c r="D385" i="1"/>
  <c r="Q386" i="1"/>
  <c r="R386" i="1" s="1"/>
  <c r="E385" i="1"/>
  <c r="D380" i="1"/>
  <c r="M382" i="1"/>
  <c r="J382" i="1"/>
  <c r="Q381" i="1"/>
  <c r="R381" i="1" s="1"/>
  <c r="J381" i="1"/>
  <c r="J384" i="1"/>
  <c r="Q383" i="1"/>
  <c r="R383" i="1" s="1"/>
  <c r="K381" i="1"/>
  <c r="J383" i="1"/>
  <c r="M384" i="1"/>
  <c r="K383" i="1"/>
  <c r="N380" i="1"/>
  <c r="Q380" i="1" s="1"/>
  <c r="R380" i="1" s="1"/>
  <c r="L381" i="1"/>
  <c r="L383" i="1"/>
  <c r="K382" i="1"/>
  <c r="Q382" i="1"/>
  <c r="R382" i="1" s="1"/>
  <c r="K384" i="1"/>
  <c r="Q384" i="1"/>
  <c r="R384" i="1" s="1"/>
  <c r="J378" i="1"/>
  <c r="K375" i="1"/>
  <c r="J377" i="1"/>
  <c r="Q377" i="1"/>
  <c r="R377" i="1" s="1"/>
  <c r="D374" i="1"/>
  <c r="J379" i="1"/>
  <c r="K379" i="1"/>
  <c r="Q379" i="1"/>
  <c r="R379" i="1" s="1"/>
  <c r="K378" i="1"/>
  <c r="Q378" i="1"/>
  <c r="R378" i="1" s="1"/>
  <c r="M376" i="1"/>
  <c r="J376" i="1"/>
  <c r="K376" i="1"/>
  <c r="Q376" i="1"/>
  <c r="R376" i="1" s="1"/>
  <c r="L375" i="1"/>
  <c r="J375" i="1"/>
  <c r="Q375" i="1"/>
  <c r="R375" i="1" s="1"/>
  <c r="K377" i="1"/>
  <c r="N374" i="1"/>
  <c r="Q374" i="1" s="1"/>
  <c r="R374" i="1" s="1"/>
  <c r="L377" i="1"/>
  <c r="M379" i="1"/>
  <c r="E374" i="1"/>
  <c r="L378" i="1"/>
  <c r="M363" i="1"/>
  <c r="E324" i="1"/>
  <c r="D368" i="1"/>
  <c r="J373" i="1"/>
  <c r="M373" i="1"/>
  <c r="J372" i="1"/>
  <c r="M370" i="1"/>
  <c r="M369" i="1"/>
  <c r="J370" i="1"/>
  <c r="Q372" i="1"/>
  <c r="R372" i="1" s="1"/>
  <c r="Q370" i="1"/>
  <c r="R370" i="1" s="1"/>
  <c r="J371" i="1"/>
  <c r="L372" i="1"/>
  <c r="K372" i="1"/>
  <c r="N368" i="1"/>
  <c r="Q368" i="1" s="1"/>
  <c r="R368" i="1" s="1"/>
  <c r="K370" i="1"/>
  <c r="J369" i="1"/>
  <c r="M371" i="1"/>
  <c r="E368" i="1"/>
  <c r="K369" i="1"/>
  <c r="Q369" i="1"/>
  <c r="R369" i="1" s="1"/>
  <c r="K371" i="1"/>
  <c r="Q371" i="1"/>
  <c r="R371" i="1" s="1"/>
  <c r="K373" i="1"/>
  <c r="Q373" i="1"/>
  <c r="R373" i="1" s="1"/>
  <c r="J367" i="1"/>
  <c r="N364" i="1"/>
  <c r="Q364" i="1" s="1"/>
  <c r="R364" i="1" s="1"/>
  <c r="M365" i="1"/>
  <c r="E364" i="1"/>
  <c r="D364" i="1"/>
  <c r="K366" i="1"/>
  <c r="M367" i="1"/>
  <c r="J366" i="1"/>
  <c r="Q366" i="1"/>
  <c r="R366" i="1" s="1"/>
  <c r="J365" i="1"/>
  <c r="L366" i="1"/>
  <c r="K365" i="1"/>
  <c r="Q365" i="1"/>
  <c r="R365" i="1" s="1"/>
  <c r="K367" i="1"/>
  <c r="Q367" i="1"/>
  <c r="R367" i="1" s="1"/>
  <c r="J359" i="1"/>
  <c r="M361" i="1"/>
  <c r="J363" i="1"/>
  <c r="L360" i="1"/>
  <c r="K360" i="1"/>
  <c r="M359" i="1"/>
  <c r="E358" i="1"/>
  <c r="N358" i="1"/>
  <c r="Q358" i="1" s="1"/>
  <c r="R358" i="1" s="1"/>
  <c r="D358" i="1"/>
  <c r="J362" i="1"/>
  <c r="Q362" i="1"/>
  <c r="R362" i="1" s="1"/>
  <c r="K362" i="1"/>
  <c r="J360" i="1"/>
  <c r="Q360" i="1"/>
  <c r="R360" i="1" s="1"/>
  <c r="J361" i="1"/>
  <c r="L362" i="1"/>
  <c r="K359" i="1"/>
  <c r="Q359" i="1"/>
  <c r="R359" i="1" s="1"/>
  <c r="K361" i="1"/>
  <c r="Q361" i="1"/>
  <c r="R361" i="1" s="1"/>
  <c r="K363" i="1"/>
  <c r="Q363" i="1"/>
  <c r="R363" i="1" s="1"/>
  <c r="N352" i="1"/>
  <c r="Q352" i="1" s="1"/>
  <c r="R352" i="1" s="1"/>
  <c r="L356" i="1"/>
  <c r="Q356" i="1"/>
  <c r="R356" i="1" s="1"/>
  <c r="K356" i="1"/>
  <c r="M356" i="1"/>
  <c r="D352" i="1"/>
  <c r="M354" i="1"/>
  <c r="L354" i="1"/>
  <c r="Q354" i="1"/>
  <c r="R354" i="1" s="1"/>
  <c r="K354" i="1"/>
  <c r="E352" i="1"/>
  <c r="J357" i="1"/>
  <c r="J353" i="1"/>
  <c r="M355" i="1"/>
  <c r="L357" i="1"/>
  <c r="L355" i="1"/>
  <c r="L353" i="1"/>
  <c r="J355" i="1"/>
  <c r="M357" i="1"/>
  <c r="M353" i="1"/>
  <c r="Q357" i="1"/>
  <c r="R357" i="1" s="1"/>
  <c r="Q355" i="1"/>
  <c r="R355" i="1" s="1"/>
  <c r="Q353" i="1"/>
  <c r="R353" i="1" s="1"/>
  <c r="D350" i="1"/>
  <c r="M351" i="1"/>
  <c r="K351" i="1"/>
  <c r="Q351" i="1"/>
  <c r="R351" i="1" s="1"/>
  <c r="J351" i="1"/>
  <c r="E350" i="1"/>
  <c r="N350" i="1"/>
  <c r="Q350" i="1" s="1"/>
  <c r="R350" i="1" s="1"/>
  <c r="L349" i="1"/>
  <c r="M347" i="1"/>
  <c r="K347" i="1"/>
  <c r="Q347" i="1"/>
  <c r="R347" i="1" s="1"/>
  <c r="M349" i="1"/>
  <c r="Q349" i="1"/>
  <c r="R349" i="1" s="1"/>
  <c r="K349" i="1"/>
  <c r="L347" i="1"/>
  <c r="M346" i="1"/>
  <c r="J346" i="1"/>
  <c r="M348" i="1"/>
  <c r="L348" i="1"/>
  <c r="L346" i="1"/>
  <c r="J348" i="1"/>
  <c r="Q348" i="1"/>
  <c r="R348" i="1" s="1"/>
  <c r="Q346" i="1"/>
  <c r="R346" i="1" s="1"/>
  <c r="L344" i="1"/>
  <c r="Q344" i="1"/>
  <c r="R344" i="1" s="1"/>
  <c r="K344" i="1"/>
  <c r="M344" i="1"/>
  <c r="M343" i="1"/>
  <c r="L343" i="1"/>
  <c r="J343" i="1"/>
  <c r="Q343" i="1"/>
  <c r="R343" i="1" s="1"/>
  <c r="L338" i="1"/>
  <c r="L334" i="1"/>
  <c r="M336" i="1"/>
  <c r="K336" i="1"/>
  <c r="Q336" i="1"/>
  <c r="R336" i="1" s="1"/>
  <c r="M338" i="1"/>
  <c r="Q338" i="1"/>
  <c r="R338" i="1" s="1"/>
  <c r="K338" i="1"/>
  <c r="L336" i="1"/>
  <c r="K333" i="1"/>
  <c r="D330" i="1"/>
  <c r="E330" i="1"/>
  <c r="J337" i="1"/>
  <c r="L337" i="1"/>
  <c r="L335" i="1"/>
  <c r="J335" i="1"/>
  <c r="M337" i="1"/>
  <c r="M335" i="1"/>
  <c r="Q337" i="1"/>
  <c r="R337" i="1" s="1"/>
  <c r="Q335" i="1"/>
  <c r="R335" i="1" s="1"/>
  <c r="E274" i="1"/>
  <c r="E294" i="1"/>
  <c r="Q333" i="1"/>
  <c r="R333" i="1" s="1"/>
  <c r="M334" i="1"/>
  <c r="L333" i="1"/>
  <c r="M331" i="1"/>
  <c r="Q327" i="1"/>
  <c r="R327" i="1" s="1"/>
  <c r="K327" i="1"/>
  <c r="L328" i="1"/>
  <c r="Q328" i="1"/>
  <c r="R328" i="1" s="1"/>
  <c r="M329" i="1"/>
  <c r="L329" i="1"/>
  <c r="K328" i="1"/>
  <c r="M325" i="1"/>
  <c r="L325" i="1"/>
  <c r="Q334" i="1"/>
  <c r="R334" i="1" s="1"/>
  <c r="K334" i="1"/>
  <c r="J333" i="1"/>
  <c r="M332" i="1"/>
  <c r="L331" i="1"/>
  <c r="L332" i="1"/>
  <c r="Q331" i="1"/>
  <c r="R331" i="1" s="1"/>
  <c r="K331" i="1"/>
  <c r="J332" i="1"/>
  <c r="Q332" i="1"/>
  <c r="R332" i="1" s="1"/>
  <c r="Q329" i="1"/>
  <c r="R329" i="1" s="1"/>
  <c r="K329" i="1"/>
  <c r="J328" i="1"/>
  <c r="M327" i="1"/>
  <c r="L326" i="1"/>
  <c r="Q325" i="1"/>
  <c r="R325" i="1" s="1"/>
  <c r="K325" i="1"/>
  <c r="J326" i="1"/>
  <c r="J327" i="1"/>
  <c r="M326" i="1"/>
  <c r="Q326" i="1"/>
  <c r="R326" i="1" s="1"/>
  <c r="Q318" i="1"/>
  <c r="R318" i="1" s="1"/>
  <c r="E316" i="1"/>
  <c r="Q319" i="1"/>
  <c r="R319" i="1" s="1"/>
  <c r="M318" i="1"/>
  <c r="Q317" i="1"/>
  <c r="R317" i="1" s="1"/>
  <c r="K323" i="1"/>
  <c r="Q323" i="1"/>
  <c r="R323" i="1" s="1"/>
  <c r="Q322" i="1"/>
  <c r="R322" i="1" s="1"/>
  <c r="K322" i="1"/>
  <c r="M322" i="1"/>
  <c r="L322" i="1"/>
  <c r="K321" i="1"/>
  <c r="Q321" i="1"/>
  <c r="R321" i="1" s="1"/>
  <c r="L320" i="1"/>
  <c r="Q320" i="1"/>
  <c r="R320" i="1" s="1"/>
  <c r="K320" i="1"/>
  <c r="M320" i="1"/>
  <c r="K319" i="1"/>
  <c r="L318" i="1"/>
  <c r="K318" i="1"/>
  <c r="K317" i="1"/>
  <c r="J321" i="1"/>
  <c r="J317" i="1"/>
  <c r="M323" i="1"/>
  <c r="M321" i="1"/>
  <c r="M319" i="1"/>
  <c r="M317" i="1"/>
  <c r="J323" i="1"/>
  <c r="J319" i="1"/>
  <c r="E264" i="1"/>
  <c r="E284" i="1"/>
  <c r="E287" i="1"/>
  <c r="E312" i="1"/>
  <c r="Q308" i="1"/>
  <c r="R308" i="1" s="1"/>
  <c r="E277" i="1"/>
  <c r="L314" i="1"/>
  <c r="Q314" i="1"/>
  <c r="R314" i="1" s="1"/>
  <c r="K314" i="1"/>
  <c r="M314" i="1"/>
  <c r="M313" i="1"/>
  <c r="J315" i="1"/>
  <c r="J313" i="1"/>
  <c r="M315" i="1"/>
  <c r="L315" i="1"/>
  <c r="L313" i="1"/>
  <c r="Q315" i="1"/>
  <c r="R315" i="1" s="1"/>
  <c r="Q313" i="1"/>
  <c r="R313" i="1" s="1"/>
  <c r="M310" i="1"/>
  <c r="M308" i="1"/>
  <c r="L310" i="1"/>
  <c r="Q310" i="1"/>
  <c r="R310" i="1" s="1"/>
  <c r="K310" i="1"/>
  <c r="L308" i="1"/>
  <c r="K308" i="1"/>
  <c r="J309" i="1"/>
  <c r="M311" i="1"/>
  <c r="J311" i="1"/>
  <c r="M307" i="1"/>
  <c r="L311" i="1"/>
  <c r="L309" i="1"/>
  <c r="L307" i="1"/>
  <c r="J307" i="1"/>
  <c r="M309" i="1"/>
  <c r="Q311" i="1"/>
  <c r="R311" i="1" s="1"/>
  <c r="Q309" i="1"/>
  <c r="R309" i="1" s="1"/>
  <c r="Q307" i="1"/>
  <c r="R307" i="1" s="1"/>
  <c r="E268" i="1"/>
  <c r="E300" i="1"/>
  <c r="M301" i="1"/>
  <c r="J302" i="1"/>
  <c r="J301" i="1"/>
  <c r="M302" i="1"/>
  <c r="L301" i="1"/>
  <c r="K302" i="1"/>
  <c r="Q302" i="1"/>
  <c r="R302" i="1" s="1"/>
  <c r="K301" i="1"/>
  <c r="L298" i="1"/>
  <c r="L296" i="1"/>
  <c r="J299" i="1"/>
  <c r="J297" i="1"/>
  <c r="J295" i="1"/>
  <c r="M299" i="1"/>
  <c r="Q298" i="1"/>
  <c r="R298" i="1" s="1"/>
  <c r="K298" i="1"/>
  <c r="M297" i="1"/>
  <c r="Q296" i="1"/>
  <c r="R296" i="1" s="1"/>
  <c r="K296" i="1"/>
  <c r="M295" i="1"/>
  <c r="L299" i="1"/>
  <c r="J298" i="1"/>
  <c r="L297" i="1"/>
  <c r="J296" i="1"/>
  <c r="L295" i="1"/>
  <c r="Q299" i="1"/>
  <c r="R299" i="1" s="1"/>
  <c r="Q297" i="1"/>
  <c r="R297" i="1" s="1"/>
  <c r="Q295" i="1"/>
  <c r="R295" i="1" s="1"/>
  <c r="L291" i="1"/>
  <c r="M293" i="1"/>
  <c r="L293" i="1"/>
  <c r="Q293" i="1"/>
  <c r="R293" i="1" s="1"/>
  <c r="K293" i="1"/>
  <c r="Q291" i="1"/>
  <c r="R291" i="1" s="1"/>
  <c r="K291" i="1"/>
  <c r="M291" i="1"/>
  <c r="Q289" i="1"/>
  <c r="R289" i="1" s="1"/>
  <c r="K289" i="1"/>
  <c r="M289" i="1"/>
  <c r="L289" i="1"/>
  <c r="M292" i="1"/>
  <c r="M290" i="1"/>
  <c r="M288" i="1"/>
  <c r="J290" i="1"/>
  <c r="L292" i="1"/>
  <c r="L290" i="1"/>
  <c r="L288" i="1"/>
  <c r="J292" i="1"/>
  <c r="J288" i="1"/>
  <c r="Q292" i="1"/>
  <c r="R292" i="1" s="1"/>
  <c r="Q290" i="1"/>
  <c r="R290" i="1" s="1"/>
  <c r="Q288" i="1"/>
  <c r="R288" i="1" s="1"/>
  <c r="L286" i="1"/>
  <c r="K286" i="1"/>
  <c r="Q286" i="1"/>
  <c r="R286" i="1" s="1"/>
  <c r="M285" i="1"/>
  <c r="J285" i="1"/>
  <c r="J286" i="1"/>
  <c r="L285" i="1"/>
  <c r="Q285" i="1"/>
  <c r="R285" i="1" s="1"/>
  <c r="Q270" i="1"/>
  <c r="R270" i="1" s="1"/>
  <c r="M281" i="1"/>
  <c r="K281" i="1"/>
  <c r="Q281" i="1"/>
  <c r="R281" i="1" s="1"/>
  <c r="M283" i="1"/>
  <c r="L283" i="1"/>
  <c r="Q283" i="1"/>
  <c r="R283" i="1" s="1"/>
  <c r="K283" i="1"/>
  <c r="L281" i="1"/>
  <c r="L279" i="1"/>
  <c r="Q279" i="1"/>
  <c r="R279" i="1" s="1"/>
  <c r="K279" i="1"/>
  <c r="M279" i="1"/>
  <c r="J280" i="1"/>
  <c r="M282" i="1"/>
  <c r="M280" i="1"/>
  <c r="M278" i="1"/>
  <c r="L282" i="1"/>
  <c r="L280" i="1"/>
  <c r="L278" i="1"/>
  <c r="J282" i="1"/>
  <c r="J278" i="1"/>
  <c r="Q282" i="1"/>
  <c r="R282" i="1" s="1"/>
  <c r="Q280" i="1"/>
  <c r="R280" i="1" s="1"/>
  <c r="Q278" i="1"/>
  <c r="R278" i="1" s="1"/>
  <c r="L276" i="1"/>
  <c r="Q276" i="1"/>
  <c r="R276" i="1" s="1"/>
  <c r="K276" i="1"/>
  <c r="M276" i="1"/>
  <c r="J275" i="1"/>
  <c r="L275" i="1"/>
  <c r="M275" i="1"/>
  <c r="Q275" i="1"/>
  <c r="R275" i="1" s="1"/>
  <c r="M270" i="1"/>
  <c r="K270" i="1"/>
  <c r="M272" i="1"/>
  <c r="L272" i="1"/>
  <c r="Q272" i="1"/>
  <c r="R272" i="1" s="1"/>
  <c r="K272" i="1"/>
  <c r="L270" i="1"/>
  <c r="J271" i="1"/>
  <c r="M273" i="1"/>
  <c r="M269" i="1"/>
  <c r="L273" i="1"/>
  <c r="L271" i="1"/>
  <c r="L269" i="1"/>
  <c r="J273" i="1"/>
  <c r="J269" i="1"/>
  <c r="M271" i="1"/>
  <c r="Q273" i="1"/>
  <c r="R273" i="1" s="1"/>
  <c r="Q271" i="1"/>
  <c r="R271" i="1" s="1"/>
  <c r="Q269" i="1"/>
  <c r="R269" i="1" s="1"/>
  <c r="Q267" i="1"/>
  <c r="R267" i="1" s="1"/>
  <c r="M266" i="1"/>
  <c r="L266" i="1"/>
  <c r="Q266" i="1"/>
  <c r="R266" i="1" s="1"/>
  <c r="K266" i="1"/>
  <c r="K267" i="1"/>
  <c r="J267" i="1"/>
  <c r="M265" i="1"/>
  <c r="J265" i="1"/>
  <c r="M267" i="1"/>
  <c r="L265" i="1"/>
  <c r="Q265" i="1"/>
  <c r="R265" i="1" s="1"/>
  <c r="O214" i="4" l="1"/>
  <c r="N214" i="4"/>
  <c r="N196" i="4"/>
  <c r="O196" i="4"/>
  <c r="V196" i="4"/>
  <c r="W196" i="4" s="1"/>
  <c r="M196" i="4"/>
  <c r="L196" i="4"/>
  <c r="M30" i="4"/>
  <c r="O30" i="4"/>
  <c r="N30" i="4"/>
  <c r="V30" i="4"/>
  <c r="L11" i="4"/>
  <c r="M11" i="4"/>
  <c r="O11" i="4"/>
  <c r="N11" i="4"/>
  <c r="M96" i="6"/>
  <c r="Q96" i="6"/>
  <c r="R96" i="6" s="1"/>
  <c r="G44" i="6"/>
  <c r="K52" i="6"/>
  <c r="Q102" i="6"/>
  <c r="R102" i="6" s="1"/>
  <c r="K102" i="6"/>
  <c r="Q82" i="6"/>
  <c r="R82" i="6" s="1"/>
  <c r="L82" i="6"/>
  <c r="K82" i="6"/>
  <c r="N65" i="6"/>
  <c r="L96" i="6"/>
  <c r="Q160" i="6"/>
  <c r="R160" i="6" s="1"/>
  <c r="J160" i="6"/>
  <c r="L160" i="6"/>
  <c r="J129" i="6"/>
  <c r="Q218" i="6"/>
  <c r="R218" i="6" s="1"/>
  <c r="M218" i="6"/>
  <c r="L218" i="6"/>
  <c r="J259" i="6"/>
  <c r="K160" i="6"/>
  <c r="K170" i="6"/>
  <c r="Q227" i="6"/>
  <c r="R227" i="6" s="1"/>
  <c r="M227" i="6"/>
  <c r="K227" i="6"/>
  <c r="Q206" i="6"/>
  <c r="R206" i="6" s="1"/>
  <c r="M206" i="6"/>
  <c r="Q75" i="6"/>
  <c r="R75" i="6" s="1"/>
  <c r="K75" i="6"/>
  <c r="L75" i="6"/>
  <c r="M52" i="6"/>
  <c r="Q28" i="6"/>
  <c r="R28" i="6" s="1"/>
  <c r="M28" i="6"/>
  <c r="J28" i="6"/>
  <c r="Q3" i="6"/>
  <c r="R3" i="6" s="1"/>
  <c r="M3" i="6"/>
  <c r="K3" i="6"/>
  <c r="J19" i="6"/>
  <c r="L102" i="6"/>
  <c r="K96" i="6"/>
  <c r="Q268" i="6"/>
  <c r="R268" i="6" s="1"/>
  <c r="J268" i="6"/>
  <c r="Q12" i="6"/>
  <c r="R12" i="6" s="1"/>
  <c r="J12" i="6"/>
  <c r="M12" i="6"/>
  <c r="L129" i="6"/>
  <c r="Q238" i="6"/>
  <c r="R238" i="6" s="1"/>
  <c r="L238" i="6"/>
  <c r="J238" i="6"/>
  <c r="M268" i="6"/>
  <c r="K250" i="6"/>
  <c r="J140" i="6"/>
  <c r="J82" i="6"/>
  <c r="Q34" i="6"/>
  <c r="R34" i="6" s="1"/>
  <c r="K34" i="6"/>
  <c r="L34" i="6"/>
  <c r="K140" i="6"/>
  <c r="Q198" i="6"/>
  <c r="R198" i="6" s="1"/>
  <c r="M198" i="6"/>
  <c r="L259" i="6"/>
  <c r="L198" i="6"/>
  <c r="Q53" i="6"/>
  <c r="R53" i="6" s="1"/>
  <c r="M53" i="6"/>
  <c r="J53" i="6"/>
  <c r="L53" i="6"/>
  <c r="Q19" i="6"/>
  <c r="R19" i="6" s="1"/>
  <c r="M19" i="6"/>
  <c r="K19" i="6"/>
  <c r="J52" i="6"/>
  <c r="J96" i="6"/>
  <c r="M102" i="6"/>
  <c r="J75" i="6"/>
  <c r="Q111" i="6"/>
  <c r="R111" i="6" s="1"/>
  <c r="J111" i="6"/>
  <c r="M111" i="6"/>
  <c r="J102" i="6"/>
  <c r="Q170" i="6"/>
  <c r="R170" i="6" s="1"/>
  <c r="M170" i="6"/>
  <c r="L52" i="6"/>
  <c r="L140" i="6"/>
  <c r="M82" i="6"/>
  <c r="K53" i="6"/>
  <c r="W11" i="4"/>
  <c r="C752" i="1"/>
  <c r="J755" i="1"/>
  <c r="K755" i="1"/>
  <c r="M755" i="1"/>
  <c r="L755" i="1"/>
  <c r="M385" i="1"/>
  <c r="L468" i="1"/>
  <c r="C391" i="1"/>
  <c r="C419" i="1"/>
  <c r="M394" i="1"/>
  <c r="C465" i="1"/>
  <c r="M402" i="1"/>
  <c r="L508" i="1"/>
  <c r="K508" i="1"/>
  <c r="J508" i="1"/>
  <c r="M508" i="1"/>
  <c r="J501" i="1"/>
  <c r="L501" i="1"/>
  <c r="K501" i="1"/>
  <c r="M501" i="1"/>
  <c r="Q489" i="1"/>
  <c r="R489" i="1" s="1"/>
  <c r="J489" i="1"/>
  <c r="K489" i="1"/>
  <c r="L489" i="1"/>
  <c r="J482" i="1"/>
  <c r="L482" i="1"/>
  <c r="Q482" i="1"/>
  <c r="R482" i="1" s="1"/>
  <c r="M482" i="1"/>
  <c r="L475" i="1"/>
  <c r="J475" i="1"/>
  <c r="K475" i="1"/>
  <c r="M475" i="1"/>
  <c r="J468" i="1"/>
  <c r="K468" i="1"/>
  <c r="M468" i="1"/>
  <c r="L461" i="1"/>
  <c r="K461" i="1"/>
  <c r="J461" i="1"/>
  <c r="M461" i="1"/>
  <c r="L455" i="1"/>
  <c r="M455" i="1"/>
  <c r="J455" i="1"/>
  <c r="K455" i="1"/>
  <c r="J447" i="1"/>
  <c r="L447" i="1"/>
  <c r="K447" i="1"/>
  <c r="M447" i="1"/>
  <c r="K441" i="1"/>
  <c r="L441" i="1"/>
  <c r="M441" i="1"/>
  <c r="J441" i="1"/>
  <c r="J432" i="1"/>
  <c r="K432" i="1"/>
  <c r="L432" i="1"/>
  <c r="M432" i="1"/>
  <c r="M425" i="1"/>
  <c r="L425" i="1"/>
  <c r="Q425" i="1"/>
  <c r="R425" i="1" s="1"/>
  <c r="J425" i="1"/>
  <c r="K425" i="1"/>
  <c r="J422" i="1"/>
  <c r="Q422" i="1"/>
  <c r="R422" i="1" s="1"/>
  <c r="L422" i="1"/>
  <c r="M422" i="1"/>
  <c r="L412" i="1"/>
  <c r="J412" i="1"/>
  <c r="K412" i="1"/>
  <c r="M412" i="1"/>
  <c r="J402" i="1"/>
  <c r="L407" i="1"/>
  <c r="K407" i="1"/>
  <c r="J407" i="1"/>
  <c r="M407" i="1"/>
  <c r="Q402" i="1"/>
  <c r="R402" i="1" s="1"/>
  <c r="L402" i="1"/>
  <c r="J394" i="1"/>
  <c r="L394" i="1"/>
  <c r="K394" i="1"/>
  <c r="M420" i="1"/>
  <c r="J420" i="1"/>
  <c r="K753" i="1"/>
  <c r="L753" i="1"/>
  <c r="J1085" i="1"/>
  <c r="J978" i="1"/>
  <c r="J753" i="1"/>
  <c r="J1331" i="1"/>
  <c r="J1022" i="1"/>
  <c r="J693" i="1"/>
  <c r="J888" i="1"/>
  <c r="J1140" i="1"/>
  <c r="J1289" i="1"/>
  <c r="M1289" i="1"/>
  <c r="J631" i="1"/>
  <c r="J1241" i="1"/>
  <c r="J466" i="1"/>
  <c r="K1241" i="1"/>
  <c r="J516" i="1"/>
  <c r="J572" i="1"/>
  <c r="L1289" i="1"/>
  <c r="M1331" i="1"/>
  <c r="K1331" i="1"/>
  <c r="L1331" i="1"/>
  <c r="K1289" i="1"/>
  <c r="M1241" i="1"/>
  <c r="L1241" i="1"/>
  <c r="M1194" i="1"/>
  <c r="L1194" i="1"/>
  <c r="J1194" i="1"/>
  <c r="K1194" i="1"/>
  <c r="M1140" i="1"/>
  <c r="L1140" i="1"/>
  <c r="K1140" i="1"/>
  <c r="M1085" i="1"/>
  <c r="K1085" i="1"/>
  <c r="L1085" i="1"/>
  <c r="M1022" i="1"/>
  <c r="K1022" i="1"/>
  <c r="L1022" i="1"/>
  <c r="M978" i="1"/>
  <c r="K978" i="1"/>
  <c r="L978" i="1"/>
  <c r="M888" i="1"/>
  <c r="K888" i="1"/>
  <c r="L888" i="1"/>
  <c r="J803" i="1"/>
  <c r="M803" i="1"/>
  <c r="L803" i="1"/>
  <c r="K803" i="1"/>
  <c r="M753" i="1"/>
  <c r="M693" i="1"/>
  <c r="L693" i="1"/>
  <c r="K693" i="1"/>
  <c r="M631" i="1"/>
  <c r="K631" i="1"/>
  <c r="L631" i="1"/>
  <c r="M572" i="1"/>
  <c r="K572" i="1"/>
  <c r="L572" i="1"/>
  <c r="L420" i="1"/>
  <c r="K420" i="1"/>
  <c r="M466" i="1"/>
  <c r="K466" i="1"/>
  <c r="L466" i="1"/>
  <c r="M516" i="1"/>
  <c r="L516" i="1"/>
  <c r="K516" i="1"/>
  <c r="L385" i="1"/>
  <c r="M392" i="1"/>
  <c r="L392" i="1"/>
  <c r="J392" i="1"/>
  <c r="K392" i="1"/>
  <c r="K385" i="1"/>
  <c r="L387" i="1"/>
  <c r="K387" i="1"/>
  <c r="J387" i="1"/>
  <c r="M387" i="1"/>
  <c r="J385" i="1"/>
  <c r="L380" i="1"/>
  <c r="K380" i="1"/>
  <c r="J380" i="1"/>
  <c r="M380" i="1"/>
  <c r="L374" i="1"/>
  <c r="K374" i="1"/>
  <c r="J374" i="1"/>
  <c r="M374" i="1"/>
  <c r="J368" i="1"/>
  <c r="L368" i="1"/>
  <c r="K368" i="1"/>
  <c r="M368" i="1"/>
  <c r="K352" i="1"/>
  <c r="J352" i="1"/>
  <c r="L352" i="1"/>
  <c r="J364" i="1"/>
  <c r="K364" i="1"/>
  <c r="L364" i="1"/>
  <c r="M364" i="1"/>
  <c r="L358" i="1"/>
  <c r="K358" i="1"/>
  <c r="J358" i="1"/>
  <c r="M358" i="1"/>
  <c r="M352" i="1"/>
  <c r="L350" i="1"/>
  <c r="K350" i="1"/>
  <c r="J350" i="1"/>
  <c r="M350" i="1"/>
  <c r="W30" i="4" l="1"/>
  <c r="V249" i="4"/>
  <c r="W249" i="4" s="1"/>
  <c r="Q65" i="6"/>
  <c r="R65" i="6" s="1"/>
  <c r="L65" i="6"/>
  <c r="J65" i="6"/>
  <c r="K65" i="6"/>
  <c r="N44" i="6"/>
  <c r="M65" i="6"/>
  <c r="E9" i="3"/>
  <c r="C9" i="3"/>
  <c r="D9" i="3"/>
  <c r="Q44" i="6" l="1"/>
  <c r="R44" i="6" s="1"/>
  <c r="L44" i="6"/>
  <c r="J44" i="6"/>
  <c r="M44" i="6"/>
  <c r="K44" i="6"/>
  <c r="N341" i="1"/>
  <c r="L341" i="1" s="1"/>
  <c r="E341" i="1"/>
  <c r="D341" i="1"/>
  <c r="S340" i="1"/>
  <c r="S339" i="1" s="1"/>
  <c r="P340" i="1"/>
  <c r="P339" i="1" s="1"/>
  <c r="O340" i="1"/>
  <c r="O339" i="1" s="1"/>
  <c r="I340" i="1"/>
  <c r="I339" i="1" s="1"/>
  <c r="H340" i="1"/>
  <c r="H339" i="1" s="1"/>
  <c r="G340" i="1"/>
  <c r="G339" i="1" s="1"/>
  <c r="F340" i="1"/>
  <c r="N305" i="1"/>
  <c r="L305" i="1" s="1"/>
  <c r="E305" i="1"/>
  <c r="D305" i="1"/>
  <c r="S304" i="1"/>
  <c r="S303" i="1" s="1"/>
  <c r="P304" i="1"/>
  <c r="P303" i="1" s="1"/>
  <c r="O304" i="1"/>
  <c r="O303" i="1" s="1"/>
  <c r="I304" i="1"/>
  <c r="I303" i="1" s="1"/>
  <c r="H304" i="1"/>
  <c r="H303" i="1" s="1"/>
  <c r="G304" i="1"/>
  <c r="G303" i="1" s="1"/>
  <c r="F304" i="1"/>
  <c r="N263" i="1"/>
  <c r="L263" i="1" s="1"/>
  <c r="E263" i="1"/>
  <c r="D263" i="1"/>
  <c r="S262" i="1"/>
  <c r="S261" i="1" s="1"/>
  <c r="P262" i="1"/>
  <c r="P261" i="1" s="1"/>
  <c r="O262" i="1"/>
  <c r="O261" i="1" s="1"/>
  <c r="I262" i="1"/>
  <c r="I261" i="1" s="1"/>
  <c r="H262" i="1"/>
  <c r="H261" i="1" s="1"/>
  <c r="G262" i="1"/>
  <c r="G261" i="1" s="1"/>
  <c r="F262" i="1"/>
  <c r="S255" i="1"/>
  <c r="P255" i="1"/>
  <c r="O255" i="1"/>
  <c r="I255" i="1"/>
  <c r="H255" i="1"/>
  <c r="G255" i="1"/>
  <c r="F255" i="1"/>
  <c r="D256" i="1"/>
  <c r="E256" i="1"/>
  <c r="N256" i="1"/>
  <c r="K256" i="1" s="1"/>
  <c r="D257" i="1"/>
  <c r="E257" i="1"/>
  <c r="N257" i="1"/>
  <c r="K257" i="1" s="1"/>
  <c r="D258" i="1"/>
  <c r="E258" i="1"/>
  <c r="N258" i="1"/>
  <c r="M258" i="1" s="1"/>
  <c r="D259" i="1"/>
  <c r="E259" i="1"/>
  <c r="N259" i="1"/>
  <c r="K259" i="1" s="1"/>
  <c r="D260" i="1"/>
  <c r="E260" i="1"/>
  <c r="N260" i="1"/>
  <c r="M260" i="1" s="1"/>
  <c r="I252" i="1"/>
  <c r="H252" i="1"/>
  <c r="G252" i="1"/>
  <c r="F252" i="1"/>
  <c r="P252" i="1"/>
  <c r="O252" i="1"/>
  <c r="S252" i="1"/>
  <c r="D253" i="1"/>
  <c r="E253" i="1"/>
  <c r="N253" i="1"/>
  <c r="K253" i="1" s="1"/>
  <c r="D254" i="1"/>
  <c r="E254" i="1"/>
  <c r="N254" i="1"/>
  <c r="M254" i="1" s="1"/>
  <c r="D250" i="1"/>
  <c r="E250" i="1"/>
  <c r="N250" i="1"/>
  <c r="K250" i="1" s="1"/>
  <c r="D251" i="1"/>
  <c r="E251" i="1"/>
  <c r="N251" i="1"/>
  <c r="M251" i="1" s="1"/>
  <c r="S249" i="1"/>
  <c r="P249" i="1"/>
  <c r="O249" i="1"/>
  <c r="I249" i="1"/>
  <c r="H249" i="1"/>
  <c r="G249" i="1"/>
  <c r="F249" i="1"/>
  <c r="I246" i="1"/>
  <c r="H246" i="1"/>
  <c r="G246" i="1"/>
  <c r="F246" i="1"/>
  <c r="P246" i="1"/>
  <c r="O246" i="1"/>
  <c r="S246" i="1"/>
  <c r="D247" i="1"/>
  <c r="E247" i="1"/>
  <c r="N247" i="1"/>
  <c r="K247" i="1" s="1"/>
  <c r="D248" i="1"/>
  <c r="E248" i="1"/>
  <c r="N248" i="1"/>
  <c r="M248" i="1" s="1"/>
  <c r="D240" i="1"/>
  <c r="D239" i="1"/>
  <c r="I241" i="1"/>
  <c r="H241" i="1"/>
  <c r="G241" i="1"/>
  <c r="F241" i="1"/>
  <c r="O241" i="1"/>
  <c r="P241" i="1"/>
  <c r="S241" i="1"/>
  <c r="I238" i="1"/>
  <c r="H238" i="1"/>
  <c r="G238" i="1"/>
  <c r="F238" i="1"/>
  <c r="P238" i="1"/>
  <c r="O238" i="1"/>
  <c r="S238" i="1"/>
  <c r="E239" i="1"/>
  <c r="N239" i="1"/>
  <c r="K239" i="1" s="1"/>
  <c r="E240" i="1"/>
  <c r="N240" i="1"/>
  <c r="J240" i="1" s="1"/>
  <c r="D242" i="1"/>
  <c r="E242" i="1"/>
  <c r="N242" i="1"/>
  <c r="J242" i="1" s="1"/>
  <c r="D243" i="1"/>
  <c r="E243" i="1"/>
  <c r="N243" i="1"/>
  <c r="K243" i="1" s="1"/>
  <c r="D244" i="1"/>
  <c r="E244" i="1"/>
  <c r="N244" i="1"/>
  <c r="J244" i="1" s="1"/>
  <c r="D245" i="1"/>
  <c r="E245" i="1"/>
  <c r="N245" i="1"/>
  <c r="K245" i="1" s="1"/>
  <c r="S235" i="1"/>
  <c r="P235" i="1"/>
  <c r="O235" i="1"/>
  <c r="I235" i="1"/>
  <c r="H235" i="1"/>
  <c r="G235" i="1"/>
  <c r="F235" i="1"/>
  <c r="D236" i="1"/>
  <c r="E236" i="1"/>
  <c r="N236" i="1"/>
  <c r="K236" i="1" s="1"/>
  <c r="D237" i="1"/>
  <c r="E237" i="1"/>
  <c r="N237" i="1"/>
  <c r="J237" i="1" s="1"/>
  <c r="S227" i="1"/>
  <c r="P227" i="1"/>
  <c r="O227" i="1"/>
  <c r="I227" i="1"/>
  <c r="H227" i="1"/>
  <c r="G227" i="1"/>
  <c r="F227" i="1"/>
  <c r="D228" i="1"/>
  <c r="E228" i="1"/>
  <c r="N228" i="1"/>
  <c r="K228" i="1" s="1"/>
  <c r="D229" i="1"/>
  <c r="E229" i="1"/>
  <c r="N229" i="1"/>
  <c r="J229" i="1" s="1"/>
  <c r="D230" i="1"/>
  <c r="E230" i="1"/>
  <c r="N230" i="1"/>
  <c r="K230" i="1" s="1"/>
  <c r="D231" i="1"/>
  <c r="E231" i="1"/>
  <c r="N231" i="1"/>
  <c r="J231" i="1" s="1"/>
  <c r="D232" i="1"/>
  <c r="E232" i="1"/>
  <c r="N232" i="1"/>
  <c r="K232" i="1" s="1"/>
  <c r="D233" i="1"/>
  <c r="E233" i="1"/>
  <c r="N233" i="1"/>
  <c r="J233" i="1" s="1"/>
  <c r="D234" i="1"/>
  <c r="E234" i="1"/>
  <c r="N234" i="1"/>
  <c r="K234" i="1" s="1"/>
  <c r="S224" i="1"/>
  <c r="P224" i="1"/>
  <c r="O224" i="1"/>
  <c r="I224" i="1"/>
  <c r="H224" i="1"/>
  <c r="G224" i="1"/>
  <c r="F224" i="1"/>
  <c r="D225" i="1"/>
  <c r="E225" i="1"/>
  <c r="N225" i="1"/>
  <c r="K225" i="1" s="1"/>
  <c r="D226" i="1"/>
  <c r="E226" i="1"/>
  <c r="N226" i="1"/>
  <c r="J226" i="1" s="1"/>
  <c r="D220" i="1"/>
  <c r="E220" i="1"/>
  <c r="N220" i="1"/>
  <c r="K220" i="1" s="1"/>
  <c r="D221" i="1"/>
  <c r="E221" i="1"/>
  <c r="N221" i="1"/>
  <c r="J221" i="1" s="1"/>
  <c r="D222" i="1"/>
  <c r="E222" i="1"/>
  <c r="N222" i="1"/>
  <c r="K222" i="1" s="1"/>
  <c r="D223" i="1"/>
  <c r="E223" i="1"/>
  <c r="N223" i="1"/>
  <c r="J223" i="1" s="1"/>
  <c r="S219" i="1"/>
  <c r="P219" i="1"/>
  <c r="O219" i="1"/>
  <c r="I219" i="1"/>
  <c r="H219" i="1"/>
  <c r="G219" i="1"/>
  <c r="F219" i="1"/>
  <c r="S217" i="1"/>
  <c r="P217" i="1"/>
  <c r="O217" i="1"/>
  <c r="N218" i="1"/>
  <c r="J218" i="1" s="1"/>
  <c r="I217" i="1"/>
  <c r="H217" i="1"/>
  <c r="G217" i="1"/>
  <c r="F217" i="1"/>
  <c r="D218" i="1"/>
  <c r="E218" i="1"/>
  <c r="D213" i="1"/>
  <c r="E213" i="1"/>
  <c r="N213" i="1"/>
  <c r="K213" i="1" s="1"/>
  <c r="D214" i="1"/>
  <c r="E214" i="1"/>
  <c r="N214" i="1"/>
  <c r="M214" i="1" s="1"/>
  <c r="D215" i="1"/>
  <c r="E215" i="1"/>
  <c r="N215" i="1"/>
  <c r="K215" i="1" s="1"/>
  <c r="S205" i="1"/>
  <c r="P205" i="1"/>
  <c r="O205" i="1"/>
  <c r="I205" i="1"/>
  <c r="H205" i="1"/>
  <c r="G205" i="1"/>
  <c r="F205" i="1"/>
  <c r="D206" i="1"/>
  <c r="E206" i="1"/>
  <c r="N206" i="1"/>
  <c r="K206" i="1" s="1"/>
  <c r="D207" i="1"/>
  <c r="E207" i="1"/>
  <c r="N207" i="1"/>
  <c r="J207" i="1" s="1"/>
  <c r="D208" i="1"/>
  <c r="E208" i="1"/>
  <c r="N208" i="1"/>
  <c r="K208" i="1" s="1"/>
  <c r="D209" i="1"/>
  <c r="E209" i="1"/>
  <c r="N209" i="1"/>
  <c r="J209" i="1" s="1"/>
  <c r="D210" i="1"/>
  <c r="E210" i="1"/>
  <c r="N210" i="1"/>
  <c r="K210" i="1" s="1"/>
  <c r="D211" i="1"/>
  <c r="E211" i="1"/>
  <c r="N211" i="1"/>
  <c r="J211" i="1" s="1"/>
  <c r="S199" i="1"/>
  <c r="P199" i="1"/>
  <c r="O199" i="1"/>
  <c r="I199" i="1"/>
  <c r="H199" i="1"/>
  <c r="G199" i="1"/>
  <c r="F199" i="1"/>
  <c r="D200" i="1"/>
  <c r="E200" i="1"/>
  <c r="N200" i="1"/>
  <c r="K200" i="1" s="1"/>
  <c r="D201" i="1"/>
  <c r="E201" i="1"/>
  <c r="N201" i="1"/>
  <c r="J201" i="1" s="1"/>
  <c r="D202" i="1"/>
  <c r="E202" i="1"/>
  <c r="N202" i="1"/>
  <c r="K202" i="1" s="1"/>
  <c r="D203" i="1"/>
  <c r="E203" i="1"/>
  <c r="N203" i="1"/>
  <c r="J203" i="1" s="1"/>
  <c r="D204" i="1"/>
  <c r="E204" i="1"/>
  <c r="N204" i="1"/>
  <c r="K204" i="1" s="1"/>
  <c r="S194" i="1"/>
  <c r="P194" i="1"/>
  <c r="O194" i="1"/>
  <c r="I194" i="1"/>
  <c r="H194" i="1"/>
  <c r="G194" i="1"/>
  <c r="F194" i="1"/>
  <c r="D195" i="1"/>
  <c r="E195" i="1"/>
  <c r="N195" i="1"/>
  <c r="K195" i="1" s="1"/>
  <c r="D196" i="1"/>
  <c r="E196" i="1"/>
  <c r="N196" i="1"/>
  <c r="J196" i="1" s="1"/>
  <c r="D197" i="1"/>
  <c r="E197" i="1"/>
  <c r="N197" i="1"/>
  <c r="K197" i="1" s="1"/>
  <c r="D198" i="1"/>
  <c r="E198" i="1"/>
  <c r="N198" i="1"/>
  <c r="J198" i="1" s="1"/>
  <c r="I187" i="1"/>
  <c r="H187" i="1"/>
  <c r="G187" i="1"/>
  <c r="F187" i="1"/>
  <c r="P187" i="1"/>
  <c r="O187" i="1"/>
  <c r="S187" i="1"/>
  <c r="N188" i="1"/>
  <c r="J188" i="1" s="1"/>
  <c r="N189" i="1"/>
  <c r="K189" i="1" s="1"/>
  <c r="N190" i="1"/>
  <c r="L190" i="1" s="1"/>
  <c r="N191" i="1"/>
  <c r="M191" i="1" s="1"/>
  <c r="N192" i="1"/>
  <c r="J192" i="1" s="1"/>
  <c r="N193" i="1"/>
  <c r="K193" i="1" s="1"/>
  <c r="D188" i="1"/>
  <c r="E188" i="1"/>
  <c r="D189" i="1"/>
  <c r="E189" i="1"/>
  <c r="D190" i="1"/>
  <c r="E190" i="1"/>
  <c r="D191" i="1"/>
  <c r="E191" i="1"/>
  <c r="D192" i="1"/>
  <c r="E192" i="1"/>
  <c r="D193" i="1"/>
  <c r="E193" i="1"/>
  <c r="N182" i="1"/>
  <c r="J182" i="1" s="1"/>
  <c r="N183" i="1"/>
  <c r="K183" i="1" s="1"/>
  <c r="N184" i="1"/>
  <c r="M184" i="1" s="1"/>
  <c r="N185" i="1"/>
  <c r="J185" i="1" s="1"/>
  <c r="N186" i="1"/>
  <c r="J186" i="1" s="1"/>
  <c r="S181" i="1"/>
  <c r="P181" i="1"/>
  <c r="O181" i="1"/>
  <c r="I181" i="1"/>
  <c r="H181" i="1"/>
  <c r="G181" i="1"/>
  <c r="F181" i="1"/>
  <c r="D182" i="1"/>
  <c r="E182" i="1"/>
  <c r="D183" i="1"/>
  <c r="E183" i="1"/>
  <c r="D184" i="1"/>
  <c r="E184" i="1"/>
  <c r="D185" i="1"/>
  <c r="E185" i="1"/>
  <c r="D186" i="1"/>
  <c r="E186" i="1"/>
  <c r="N174" i="1"/>
  <c r="J174" i="1" s="1"/>
  <c r="N175" i="1"/>
  <c r="K175" i="1" s="1"/>
  <c r="N176" i="1"/>
  <c r="L176" i="1" s="1"/>
  <c r="N177" i="1"/>
  <c r="M177" i="1" s="1"/>
  <c r="N178" i="1"/>
  <c r="J178" i="1" s="1"/>
  <c r="N179" i="1"/>
  <c r="K179" i="1" s="1"/>
  <c r="N180" i="1"/>
  <c r="L180" i="1" s="1"/>
  <c r="S173" i="1"/>
  <c r="P173" i="1"/>
  <c r="O173" i="1"/>
  <c r="I173" i="1"/>
  <c r="H173" i="1"/>
  <c r="G173" i="1"/>
  <c r="F173" i="1"/>
  <c r="E180" i="1"/>
  <c r="D180" i="1"/>
  <c r="E179" i="1"/>
  <c r="D179" i="1"/>
  <c r="E178" i="1"/>
  <c r="D178" i="1"/>
  <c r="E177" i="1"/>
  <c r="D177" i="1"/>
  <c r="E176" i="1"/>
  <c r="D176" i="1"/>
  <c r="E175" i="1"/>
  <c r="D175" i="1"/>
  <c r="E174" i="1"/>
  <c r="D174" i="1"/>
  <c r="S171" i="1"/>
  <c r="P171" i="1"/>
  <c r="O171" i="1"/>
  <c r="I171" i="1"/>
  <c r="H171" i="1"/>
  <c r="G171" i="1"/>
  <c r="F171" i="1"/>
  <c r="N172" i="1"/>
  <c r="K172" i="1" s="1"/>
  <c r="D172" i="1"/>
  <c r="E172" i="1"/>
  <c r="S164" i="1"/>
  <c r="P164" i="1"/>
  <c r="O164" i="1"/>
  <c r="I164" i="1"/>
  <c r="H164" i="1"/>
  <c r="G164" i="1"/>
  <c r="F164" i="1"/>
  <c r="S161" i="1"/>
  <c r="P161" i="1"/>
  <c r="O161" i="1"/>
  <c r="I161" i="1"/>
  <c r="H161" i="1"/>
  <c r="G161" i="1"/>
  <c r="F161" i="1"/>
  <c r="S156" i="1"/>
  <c r="P156" i="1"/>
  <c r="O156" i="1"/>
  <c r="I156" i="1"/>
  <c r="H156" i="1"/>
  <c r="G156" i="1"/>
  <c r="F156" i="1"/>
  <c r="I153" i="1"/>
  <c r="H153" i="1"/>
  <c r="G153" i="1"/>
  <c r="F153" i="1"/>
  <c r="P153" i="1"/>
  <c r="O153" i="1"/>
  <c r="S153" i="1"/>
  <c r="S147" i="1"/>
  <c r="P147" i="1"/>
  <c r="O147" i="1"/>
  <c r="I147" i="1"/>
  <c r="H147" i="1"/>
  <c r="G147" i="1"/>
  <c r="F147" i="1"/>
  <c r="E150" i="1"/>
  <c r="N150" i="1"/>
  <c r="J150" i="1" s="1"/>
  <c r="D149" i="1"/>
  <c r="D150" i="1"/>
  <c r="S141" i="1"/>
  <c r="P141" i="1"/>
  <c r="O141" i="1"/>
  <c r="I141" i="1"/>
  <c r="H141" i="1"/>
  <c r="G141" i="1"/>
  <c r="F141" i="1"/>
  <c r="D143" i="1"/>
  <c r="E143" i="1"/>
  <c r="N143" i="1"/>
  <c r="K143" i="1" s="1"/>
  <c r="S138" i="1"/>
  <c r="P138" i="1"/>
  <c r="O138" i="1"/>
  <c r="I138" i="1"/>
  <c r="H138" i="1"/>
  <c r="G138" i="1"/>
  <c r="F138" i="1"/>
  <c r="S136" i="1"/>
  <c r="P136" i="1"/>
  <c r="O136" i="1"/>
  <c r="I136" i="1"/>
  <c r="H136" i="1"/>
  <c r="G136" i="1"/>
  <c r="F136" i="1"/>
  <c r="D137" i="1"/>
  <c r="E137" i="1"/>
  <c r="N137" i="1"/>
  <c r="K137" i="1" s="1"/>
  <c r="N139" i="1"/>
  <c r="J139" i="1" s="1"/>
  <c r="N140" i="1"/>
  <c r="K140" i="1" s="1"/>
  <c r="N142" i="1"/>
  <c r="K142" i="1" s="1"/>
  <c r="N144" i="1"/>
  <c r="L144" i="1" s="1"/>
  <c r="N145" i="1"/>
  <c r="J145" i="1" s="1"/>
  <c r="N146" i="1"/>
  <c r="J146" i="1" s="1"/>
  <c r="N148" i="1"/>
  <c r="L148" i="1" s="1"/>
  <c r="N149" i="1"/>
  <c r="J149" i="1" s="1"/>
  <c r="N151" i="1"/>
  <c r="J151" i="1" s="1"/>
  <c r="N152" i="1"/>
  <c r="K152" i="1" s="1"/>
  <c r="N154" i="1"/>
  <c r="J154" i="1" s="1"/>
  <c r="N155" i="1"/>
  <c r="J155" i="1" s="1"/>
  <c r="N157" i="1"/>
  <c r="J157" i="1" s="1"/>
  <c r="N158" i="1"/>
  <c r="K158" i="1" s="1"/>
  <c r="N159" i="1"/>
  <c r="L159" i="1" s="1"/>
  <c r="N160" i="1"/>
  <c r="J160" i="1" s="1"/>
  <c r="N162" i="1"/>
  <c r="K162" i="1" s="1"/>
  <c r="N163" i="1"/>
  <c r="L163" i="1" s="1"/>
  <c r="N165" i="1"/>
  <c r="L165" i="1" s="1"/>
  <c r="N166" i="1"/>
  <c r="J166" i="1" s="1"/>
  <c r="N167" i="1"/>
  <c r="J167" i="1" s="1"/>
  <c r="N168" i="1"/>
  <c r="K168" i="1" s="1"/>
  <c r="D139" i="1"/>
  <c r="E139" i="1"/>
  <c r="D140" i="1"/>
  <c r="E140" i="1"/>
  <c r="D142" i="1"/>
  <c r="E142" i="1"/>
  <c r="D144" i="1"/>
  <c r="E144" i="1"/>
  <c r="D145" i="1"/>
  <c r="E145" i="1"/>
  <c r="D146" i="1"/>
  <c r="E146" i="1"/>
  <c r="D148" i="1"/>
  <c r="E148" i="1"/>
  <c r="E149" i="1"/>
  <c r="D151" i="1"/>
  <c r="E151" i="1"/>
  <c r="D152" i="1"/>
  <c r="E152" i="1"/>
  <c r="D154" i="1"/>
  <c r="E154" i="1"/>
  <c r="D155" i="1"/>
  <c r="E155" i="1"/>
  <c r="D157" i="1"/>
  <c r="E157" i="1"/>
  <c r="D158" i="1"/>
  <c r="E158" i="1"/>
  <c r="D159" i="1"/>
  <c r="E159" i="1"/>
  <c r="D160" i="1"/>
  <c r="E160" i="1"/>
  <c r="D162" i="1"/>
  <c r="E162" i="1"/>
  <c r="D163" i="1"/>
  <c r="E163" i="1"/>
  <c r="D165" i="1"/>
  <c r="E165" i="1"/>
  <c r="D166" i="1"/>
  <c r="E166" i="1"/>
  <c r="D167" i="1"/>
  <c r="E167" i="1"/>
  <c r="D168" i="1"/>
  <c r="E168" i="1"/>
  <c r="D5" i="1"/>
  <c r="D7" i="1"/>
  <c r="D8" i="1"/>
  <c r="D9" i="1"/>
  <c r="D10" i="1"/>
  <c r="D12" i="1"/>
  <c r="D13" i="1"/>
  <c r="D14" i="1"/>
  <c r="D16" i="1"/>
  <c r="D17" i="1"/>
  <c r="D18" i="1"/>
  <c r="D20" i="1"/>
  <c r="D21" i="1"/>
  <c r="D22" i="1"/>
  <c r="D23" i="1"/>
  <c r="D25" i="1"/>
  <c r="D26" i="1"/>
  <c r="D27" i="1"/>
  <c r="D29" i="1"/>
  <c r="D30" i="1"/>
  <c r="D31" i="1"/>
  <c r="D32" i="1"/>
  <c r="D34" i="1"/>
  <c r="D35" i="1"/>
  <c r="D36" i="1"/>
  <c r="D37" i="1"/>
  <c r="D38" i="1"/>
  <c r="D41" i="1"/>
  <c r="D43" i="1"/>
  <c r="D44" i="1"/>
  <c r="D45" i="1"/>
  <c r="D47" i="1"/>
  <c r="D48" i="1"/>
  <c r="D49" i="1"/>
  <c r="D51" i="1"/>
  <c r="D52" i="1"/>
  <c r="D53" i="1"/>
  <c r="D54" i="1"/>
  <c r="D56" i="1"/>
  <c r="D57" i="1"/>
  <c r="D58" i="1"/>
  <c r="D59" i="1"/>
  <c r="D60" i="1"/>
  <c r="D61" i="1"/>
  <c r="D63" i="1"/>
  <c r="D64" i="1"/>
  <c r="D65" i="1"/>
  <c r="D66" i="1"/>
  <c r="D67" i="1"/>
  <c r="D68" i="1"/>
  <c r="D71" i="1"/>
  <c r="D73" i="1"/>
  <c r="D74" i="1"/>
  <c r="D75" i="1"/>
  <c r="D76" i="1"/>
  <c r="D77" i="1"/>
  <c r="D79" i="1"/>
  <c r="D80" i="1"/>
  <c r="D81" i="1"/>
  <c r="D82" i="1"/>
  <c r="D83" i="1"/>
  <c r="D85" i="1"/>
  <c r="D87" i="1"/>
  <c r="D89" i="1"/>
  <c r="D90" i="1"/>
  <c r="D92" i="1"/>
  <c r="D93" i="1"/>
  <c r="D94" i="1"/>
  <c r="D95" i="1"/>
  <c r="D96" i="1"/>
  <c r="D97" i="1"/>
  <c r="D98" i="1"/>
  <c r="D100" i="1"/>
  <c r="D101" i="1"/>
  <c r="D102" i="1"/>
  <c r="D103" i="1"/>
  <c r="D104" i="1"/>
  <c r="D107" i="1"/>
  <c r="D109" i="1"/>
  <c r="D110" i="1"/>
  <c r="D111" i="1"/>
  <c r="D112" i="1"/>
  <c r="D113" i="1"/>
  <c r="D114" i="1"/>
  <c r="D115" i="1"/>
  <c r="D117" i="1"/>
  <c r="D118" i="1"/>
  <c r="D119" i="1"/>
  <c r="D120" i="1"/>
  <c r="D121" i="1"/>
  <c r="D123" i="1"/>
  <c r="D124" i="1"/>
  <c r="D125" i="1"/>
  <c r="D126" i="1"/>
  <c r="D127" i="1"/>
  <c r="D128" i="1"/>
  <c r="D130" i="1"/>
  <c r="D131" i="1"/>
  <c r="D132" i="1"/>
  <c r="D133" i="1"/>
  <c r="D134" i="1"/>
  <c r="D264" i="1"/>
  <c r="D268" i="1"/>
  <c r="D274" i="1"/>
  <c r="D277" i="1"/>
  <c r="D284" i="1"/>
  <c r="D287" i="1"/>
  <c r="D294" i="1"/>
  <c r="D300" i="1"/>
  <c r="D306" i="1"/>
  <c r="D312" i="1"/>
  <c r="D316" i="1"/>
  <c r="D324" i="1"/>
  <c r="D342" i="1"/>
  <c r="D345" i="1"/>
  <c r="D391" i="1"/>
  <c r="D419" i="1"/>
  <c r="D465" i="1"/>
  <c r="D515" i="1"/>
  <c r="D571" i="1"/>
  <c r="D630" i="1"/>
  <c r="D692" i="1"/>
  <c r="D752" i="1"/>
  <c r="D802" i="1"/>
  <c r="D887" i="1"/>
  <c r="D977" i="1"/>
  <c r="D1021" i="1"/>
  <c r="D1084" i="1"/>
  <c r="D1139" i="1"/>
  <c r="D1193" i="1"/>
  <c r="D1240" i="1"/>
  <c r="D1288" i="1"/>
  <c r="D1330" i="1"/>
  <c r="F129" i="1"/>
  <c r="G129" i="1"/>
  <c r="H129" i="1"/>
  <c r="I129" i="1"/>
  <c r="S129" i="1"/>
  <c r="P129" i="1"/>
  <c r="O129" i="1"/>
  <c r="N132" i="1"/>
  <c r="J132" i="1" s="1"/>
  <c r="S122" i="1"/>
  <c r="P122" i="1"/>
  <c r="O122" i="1"/>
  <c r="I122" i="1"/>
  <c r="H122" i="1"/>
  <c r="G122" i="1"/>
  <c r="F122" i="1"/>
  <c r="N124" i="1"/>
  <c r="L124" i="1" s="1"/>
  <c r="N125" i="1"/>
  <c r="K125" i="1" s="1"/>
  <c r="S116" i="1"/>
  <c r="P116" i="1"/>
  <c r="O116" i="1"/>
  <c r="I116" i="1"/>
  <c r="H116" i="1"/>
  <c r="G116" i="1"/>
  <c r="F116" i="1"/>
  <c r="N118" i="1"/>
  <c r="M118" i="1" s="1"/>
  <c r="N1330" i="1"/>
  <c r="K1330" i="1" s="1"/>
  <c r="N1288" i="1"/>
  <c r="J1288" i="1" s="1"/>
  <c r="N1240" i="1"/>
  <c r="Q1240" i="1" s="1"/>
  <c r="R1240" i="1" s="1"/>
  <c r="N1193" i="1"/>
  <c r="Q1193" i="1" s="1"/>
  <c r="R1193" i="1" s="1"/>
  <c r="N1139" i="1"/>
  <c r="K1139" i="1" s="1"/>
  <c r="N1084" i="1"/>
  <c r="J1084" i="1" s="1"/>
  <c r="N1021" i="1"/>
  <c r="Q1021" i="1" s="1"/>
  <c r="R1021" i="1" s="1"/>
  <c r="N977" i="1"/>
  <c r="Q977" i="1" s="1"/>
  <c r="R977" i="1" s="1"/>
  <c r="N887" i="1"/>
  <c r="K887" i="1" s="1"/>
  <c r="N802" i="1"/>
  <c r="Q802" i="1" s="1"/>
  <c r="R802" i="1" s="1"/>
  <c r="N752" i="1"/>
  <c r="K752" i="1" s="1"/>
  <c r="N692" i="1"/>
  <c r="K692" i="1" s="1"/>
  <c r="N630" i="1"/>
  <c r="Q630" i="1" s="1"/>
  <c r="R630" i="1" s="1"/>
  <c r="N571" i="1"/>
  <c r="N515" i="1"/>
  <c r="Q515" i="1" s="1"/>
  <c r="R515" i="1" s="1"/>
  <c r="N465" i="1"/>
  <c r="K465" i="1" s="1"/>
  <c r="N419" i="1"/>
  <c r="Q419" i="1" s="1"/>
  <c r="R419" i="1" s="1"/>
  <c r="N391" i="1"/>
  <c r="Q391" i="1" s="1"/>
  <c r="R391" i="1" s="1"/>
  <c r="N345" i="1"/>
  <c r="N342" i="1"/>
  <c r="Q342" i="1" s="1"/>
  <c r="R342" i="1" s="1"/>
  <c r="N330" i="1"/>
  <c r="J330" i="1" s="1"/>
  <c r="N324" i="1"/>
  <c r="N316" i="1"/>
  <c r="Q316" i="1" s="1"/>
  <c r="R316" i="1" s="1"/>
  <c r="N312" i="1"/>
  <c r="Q312" i="1" s="1"/>
  <c r="R312" i="1" s="1"/>
  <c r="N306" i="1"/>
  <c r="N300" i="1"/>
  <c r="Q300" i="1" s="1"/>
  <c r="R300" i="1" s="1"/>
  <c r="N294" i="1"/>
  <c r="K294" i="1" s="1"/>
  <c r="N287" i="1"/>
  <c r="Q287" i="1" s="1"/>
  <c r="R287" i="1" s="1"/>
  <c r="N284" i="1"/>
  <c r="N277" i="1"/>
  <c r="Q277" i="1" s="1"/>
  <c r="R277" i="1" s="1"/>
  <c r="N274" i="1"/>
  <c r="Q274" i="1" s="1"/>
  <c r="R274" i="1" s="1"/>
  <c r="N268" i="1"/>
  <c r="Q268" i="1" s="1"/>
  <c r="R268" i="1" s="1"/>
  <c r="N264" i="1"/>
  <c r="N134" i="1"/>
  <c r="Q134" i="1" s="1"/>
  <c r="R134" i="1" s="1"/>
  <c r="N133" i="1"/>
  <c r="N131" i="1"/>
  <c r="N130" i="1"/>
  <c r="Q130" i="1" s="1"/>
  <c r="R130" i="1" s="1"/>
  <c r="N128" i="1"/>
  <c r="N127" i="1"/>
  <c r="N126" i="1"/>
  <c r="Q126" i="1" s="1"/>
  <c r="R126" i="1" s="1"/>
  <c r="N123" i="1"/>
  <c r="K123" i="1" s="1"/>
  <c r="N121" i="1"/>
  <c r="N120" i="1"/>
  <c r="N119" i="1"/>
  <c r="K119" i="1" s="1"/>
  <c r="N117" i="1"/>
  <c r="N115" i="1"/>
  <c r="Q115" i="1" s="1"/>
  <c r="R115" i="1" s="1"/>
  <c r="N114" i="1"/>
  <c r="Q114" i="1" s="1"/>
  <c r="R114" i="1" s="1"/>
  <c r="N113" i="1"/>
  <c r="K113" i="1" s="1"/>
  <c r="N112" i="1"/>
  <c r="N111" i="1"/>
  <c r="N110" i="1"/>
  <c r="Q110" i="1" s="1"/>
  <c r="R110" i="1" s="1"/>
  <c r="N109" i="1"/>
  <c r="J109" i="1" s="1"/>
  <c r="N107" i="1"/>
  <c r="N104" i="1"/>
  <c r="N103" i="1"/>
  <c r="J103" i="1" s="1"/>
  <c r="N102" i="1"/>
  <c r="N101" i="1"/>
  <c r="N100" i="1"/>
  <c r="N98" i="1"/>
  <c r="M98" i="1" s="1"/>
  <c r="N97" i="1"/>
  <c r="N96" i="1"/>
  <c r="N95" i="1"/>
  <c r="Q95" i="1" s="1"/>
  <c r="R95" i="1" s="1"/>
  <c r="N94" i="1"/>
  <c r="M94" i="1" s="1"/>
  <c r="N93" i="1"/>
  <c r="N92" i="1"/>
  <c r="N90" i="1"/>
  <c r="Q90" i="1" s="1"/>
  <c r="R90" i="1" s="1"/>
  <c r="N89" i="1"/>
  <c r="M89" i="1" s="1"/>
  <c r="N87" i="1"/>
  <c r="Q87" i="1" s="1"/>
  <c r="R87" i="1" s="1"/>
  <c r="N85" i="1"/>
  <c r="N83" i="1"/>
  <c r="Q83" i="1" s="1"/>
  <c r="R83" i="1" s="1"/>
  <c r="N82" i="1"/>
  <c r="M82" i="1" s="1"/>
  <c r="N81" i="1"/>
  <c r="Q81" i="1" s="1"/>
  <c r="R81" i="1" s="1"/>
  <c r="N80" i="1"/>
  <c r="N79" i="1"/>
  <c r="Q79" i="1" s="1"/>
  <c r="R79" i="1" s="1"/>
  <c r="N77" i="1"/>
  <c r="J77" i="1" s="1"/>
  <c r="N76" i="1"/>
  <c r="J76" i="1" s="1"/>
  <c r="N75" i="1"/>
  <c r="N74" i="1"/>
  <c r="Q74" i="1" s="1"/>
  <c r="R74" i="1" s="1"/>
  <c r="N73" i="1"/>
  <c r="M73" i="1" s="1"/>
  <c r="N71" i="1"/>
  <c r="N68" i="1"/>
  <c r="N67" i="1"/>
  <c r="Q67" i="1" s="1"/>
  <c r="R67" i="1" s="1"/>
  <c r="N66" i="1"/>
  <c r="M66" i="1" s="1"/>
  <c r="N65" i="1"/>
  <c r="N64" i="1"/>
  <c r="N63" i="1"/>
  <c r="Q63" i="1" s="1"/>
  <c r="R63" i="1" s="1"/>
  <c r="N61" i="1"/>
  <c r="J61" i="1" s="1"/>
  <c r="N60" i="1"/>
  <c r="N59" i="1"/>
  <c r="N58" i="1"/>
  <c r="Q58" i="1" s="1"/>
  <c r="R58" i="1" s="1"/>
  <c r="N57" i="1"/>
  <c r="J57" i="1" s="1"/>
  <c r="N56" i="1"/>
  <c r="N54" i="1"/>
  <c r="N53" i="1"/>
  <c r="N52" i="1"/>
  <c r="L52" i="1" s="1"/>
  <c r="N51" i="1"/>
  <c r="Q51" i="1" s="1"/>
  <c r="R51" i="1" s="1"/>
  <c r="N49" i="1"/>
  <c r="N48" i="1"/>
  <c r="N47" i="1"/>
  <c r="J47" i="1" s="1"/>
  <c r="N45" i="1"/>
  <c r="N44" i="1"/>
  <c r="J44" i="1" s="1"/>
  <c r="N43" i="1"/>
  <c r="Q43" i="1" s="1"/>
  <c r="R43" i="1" s="1"/>
  <c r="N41" i="1"/>
  <c r="L41" i="1" s="1"/>
  <c r="N38" i="1"/>
  <c r="Q38" i="1" s="1"/>
  <c r="R38" i="1" s="1"/>
  <c r="N37" i="1"/>
  <c r="N36" i="1"/>
  <c r="N35" i="1"/>
  <c r="J35" i="1" s="1"/>
  <c r="N34" i="1"/>
  <c r="N32" i="1"/>
  <c r="N31" i="1"/>
  <c r="Q31" i="1" s="1"/>
  <c r="N30" i="1"/>
  <c r="M30" i="1" s="1"/>
  <c r="N29" i="1"/>
  <c r="N27" i="1"/>
  <c r="N26" i="1"/>
  <c r="Q26" i="1" s="1"/>
  <c r="R26" i="1" s="1"/>
  <c r="N25" i="1"/>
  <c r="M25" i="1" s="1"/>
  <c r="N23" i="1"/>
  <c r="Q23" i="1" s="1"/>
  <c r="R23" i="1" s="1"/>
  <c r="N22" i="1"/>
  <c r="N21" i="1"/>
  <c r="N20" i="1"/>
  <c r="L20" i="1" s="1"/>
  <c r="N18" i="1"/>
  <c r="Q18" i="1" s="1"/>
  <c r="R18" i="1" s="1"/>
  <c r="N17" i="1"/>
  <c r="N16" i="1"/>
  <c r="N14" i="1"/>
  <c r="M14" i="1" s="1"/>
  <c r="N13" i="1"/>
  <c r="N12" i="1"/>
  <c r="N10" i="1"/>
  <c r="Q10" i="1" s="1"/>
  <c r="R10" i="1" s="1"/>
  <c r="N9" i="1"/>
  <c r="J9" i="1" s="1"/>
  <c r="N8" i="1"/>
  <c r="N7" i="1"/>
  <c r="N5" i="1"/>
  <c r="I108" i="1"/>
  <c r="H108" i="1"/>
  <c r="G108" i="1"/>
  <c r="F108" i="1"/>
  <c r="P108" i="1"/>
  <c r="O108" i="1"/>
  <c r="S108" i="1"/>
  <c r="S106" i="1"/>
  <c r="P106" i="1"/>
  <c r="O106" i="1"/>
  <c r="I106" i="1"/>
  <c r="H106" i="1"/>
  <c r="G106" i="1"/>
  <c r="F106" i="1"/>
  <c r="I99" i="1"/>
  <c r="H99" i="1"/>
  <c r="G99" i="1"/>
  <c r="F99" i="1"/>
  <c r="P99" i="1"/>
  <c r="O99" i="1"/>
  <c r="S99" i="1"/>
  <c r="I91" i="1"/>
  <c r="H91" i="1"/>
  <c r="G91" i="1"/>
  <c r="P91" i="1"/>
  <c r="O91" i="1"/>
  <c r="S91" i="1"/>
  <c r="F91" i="1"/>
  <c r="S88" i="1"/>
  <c r="P88" i="1"/>
  <c r="O88" i="1"/>
  <c r="I88" i="1"/>
  <c r="H88" i="1"/>
  <c r="G88" i="1"/>
  <c r="F88" i="1"/>
  <c r="S86" i="1"/>
  <c r="P86" i="1"/>
  <c r="O86" i="1"/>
  <c r="I86" i="1"/>
  <c r="H86" i="1"/>
  <c r="G86" i="1"/>
  <c r="F86" i="1"/>
  <c r="S84" i="1"/>
  <c r="P84" i="1"/>
  <c r="O84" i="1"/>
  <c r="I84" i="1"/>
  <c r="H84" i="1"/>
  <c r="G84" i="1"/>
  <c r="F84" i="1"/>
  <c r="S78" i="1"/>
  <c r="P78" i="1"/>
  <c r="O78" i="1"/>
  <c r="I78" i="1"/>
  <c r="H78" i="1"/>
  <c r="G78" i="1"/>
  <c r="F78" i="1"/>
  <c r="S72" i="1"/>
  <c r="P72" i="1"/>
  <c r="O72" i="1"/>
  <c r="I72" i="1"/>
  <c r="H72" i="1"/>
  <c r="G72" i="1"/>
  <c r="F72" i="1"/>
  <c r="S70" i="1"/>
  <c r="P70" i="1"/>
  <c r="O70" i="1"/>
  <c r="I70" i="1"/>
  <c r="H70" i="1"/>
  <c r="G70" i="1"/>
  <c r="F70" i="1"/>
  <c r="P40" i="1"/>
  <c r="S40" i="1"/>
  <c r="O40" i="1"/>
  <c r="I40" i="1"/>
  <c r="H40" i="1"/>
  <c r="G40" i="1"/>
  <c r="F40" i="1"/>
  <c r="S42" i="1"/>
  <c r="P42" i="1"/>
  <c r="O42" i="1"/>
  <c r="I42" i="1"/>
  <c r="H42" i="1"/>
  <c r="G42" i="1"/>
  <c r="F42" i="1"/>
  <c r="S46" i="1"/>
  <c r="P46" i="1"/>
  <c r="O46" i="1"/>
  <c r="I46" i="1"/>
  <c r="H46" i="1"/>
  <c r="G46" i="1"/>
  <c r="F46" i="1"/>
  <c r="S50" i="1"/>
  <c r="P50" i="1"/>
  <c r="O50" i="1"/>
  <c r="I50" i="1"/>
  <c r="H50" i="1"/>
  <c r="G50" i="1"/>
  <c r="F50" i="1"/>
  <c r="S55" i="1"/>
  <c r="P55" i="1"/>
  <c r="O55" i="1"/>
  <c r="I55" i="1"/>
  <c r="H55" i="1"/>
  <c r="G55" i="1"/>
  <c r="F55" i="1"/>
  <c r="S62" i="1"/>
  <c r="P62" i="1"/>
  <c r="O62" i="1"/>
  <c r="I62" i="1"/>
  <c r="H62" i="1"/>
  <c r="G62" i="1"/>
  <c r="F62" i="1"/>
  <c r="S33" i="1"/>
  <c r="P33" i="1"/>
  <c r="O33" i="1"/>
  <c r="I33" i="1"/>
  <c r="H33" i="1"/>
  <c r="G33" i="1"/>
  <c r="F33" i="1"/>
  <c r="I28" i="1"/>
  <c r="H28" i="1"/>
  <c r="G28" i="1"/>
  <c r="F28" i="1"/>
  <c r="P28" i="1"/>
  <c r="O28" i="1"/>
  <c r="S28" i="1"/>
  <c r="I24" i="1"/>
  <c r="H24" i="1"/>
  <c r="G24" i="1"/>
  <c r="F24" i="1"/>
  <c r="P24" i="1"/>
  <c r="O24" i="1"/>
  <c r="S24" i="1"/>
  <c r="S19" i="1"/>
  <c r="P19" i="1"/>
  <c r="O19" i="1"/>
  <c r="I19" i="1"/>
  <c r="H19" i="1"/>
  <c r="G19" i="1"/>
  <c r="F19" i="1"/>
  <c r="S15" i="1"/>
  <c r="P15" i="1"/>
  <c r="O15" i="1"/>
  <c r="I15" i="1"/>
  <c r="H15" i="1"/>
  <c r="G15" i="1"/>
  <c r="F15" i="1"/>
  <c r="S11" i="1"/>
  <c r="P11" i="1"/>
  <c r="O11" i="1"/>
  <c r="I11" i="1"/>
  <c r="H11" i="1"/>
  <c r="G11" i="1"/>
  <c r="F11" i="1"/>
  <c r="S6" i="1"/>
  <c r="P6" i="1"/>
  <c r="O6" i="1"/>
  <c r="I6" i="1"/>
  <c r="H6" i="1"/>
  <c r="G6" i="1"/>
  <c r="F6" i="1"/>
  <c r="S4" i="1"/>
  <c r="P4" i="1"/>
  <c r="O4" i="1"/>
  <c r="G4" i="1"/>
  <c r="H4" i="1"/>
  <c r="I4" i="1"/>
  <c r="F4" i="1"/>
  <c r="C55" i="1" l="1"/>
  <c r="C91" i="1"/>
  <c r="C136" i="1"/>
  <c r="C147" i="1"/>
  <c r="C164" i="1"/>
  <c r="C187" i="1"/>
  <c r="C241" i="1"/>
  <c r="C255" i="1"/>
  <c r="C6" i="1"/>
  <c r="C40" i="1"/>
  <c r="C84" i="1"/>
  <c r="C217" i="1"/>
  <c r="C4" i="1"/>
  <c r="C19" i="1"/>
  <c r="C62" i="1"/>
  <c r="C42" i="1"/>
  <c r="C78" i="1"/>
  <c r="C15" i="1"/>
  <c r="C28" i="1"/>
  <c r="C33" i="1"/>
  <c r="C46" i="1"/>
  <c r="C72" i="1"/>
  <c r="C88" i="1"/>
  <c r="C108" i="1"/>
  <c r="C116" i="1"/>
  <c r="C153" i="1"/>
  <c r="C156" i="1"/>
  <c r="C171" i="1"/>
  <c r="C199" i="1"/>
  <c r="C224" i="1"/>
  <c r="C227" i="1"/>
  <c r="C129" i="1"/>
  <c r="C11" i="1"/>
  <c r="C24" i="1"/>
  <c r="C50" i="1"/>
  <c r="C70" i="1"/>
  <c r="C86" i="1"/>
  <c r="C99" i="1"/>
  <c r="C106" i="1"/>
  <c r="C122" i="1"/>
  <c r="C138" i="1"/>
  <c r="C173" i="1"/>
  <c r="C181" i="1"/>
  <c r="C205" i="1"/>
  <c r="C235" i="1"/>
  <c r="C246" i="1"/>
  <c r="C249" i="1"/>
  <c r="F261" i="1"/>
  <c r="C261" i="1" s="1"/>
  <c r="C262" i="1"/>
  <c r="F339" i="1"/>
  <c r="C339" i="1" s="1"/>
  <c r="C340" i="1"/>
  <c r="C194" i="1"/>
  <c r="C141" i="1"/>
  <c r="C161" i="1"/>
  <c r="C219" i="1"/>
  <c r="C238" i="1"/>
  <c r="C252" i="1"/>
  <c r="C304" i="1"/>
  <c r="E304" i="1"/>
  <c r="E252" i="1"/>
  <c r="M341" i="1"/>
  <c r="E340" i="1"/>
  <c r="Q233" i="1"/>
  <c r="R233" i="1" s="1"/>
  <c r="E235" i="1"/>
  <c r="E249" i="1"/>
  <c r="N252" i="1"/>
  <c r="K252" i="1" s="1"/>
  <c r="F303" i="1"/>
  <c r="C303" i="1" s="1"/>
  <c r="J341" i="1"/>
  <c r="K341" i="1"/>
  <c r="N340" i="1"/>
  <c r="Q340" i="1" s="1"/>
  <c r="R340" i="1" s="1"/>
  <c r="D340" i="1"/>
  <c r="Q341" i="1"/>
  <c r="R341" i="1" s="1"/>
  <c r="M305" i="1"/>
  <c r="D304" i="1"/>
  <c r="K305" i="1"/>
  <c r="Q305" i="1"/>
  <c r="R305" i="1" s="1"/>
  <c r="N304" i="1"/>
  <c r="Q304" i="1" s="1"/>
  <c r="R304" i="1" s="1"/>
  <c r="J305" i="1"/>
  <c r="N249" i="1"/>
  <c r="M249" i="1" s="1"/>
  <c r="D255" i="1"/>
  <c r="J263" i="1"/>
  <c r="M263" i="1"/>
  <c r="E262" i="1"/>
  <c r="N262" i="1"/>
  <c r="Q262" i="1" s="1"/>
  <c r="R262" i="1" s="1"/>
  <c r="D262" i="1"/>
  <c r="K263" i="1"/>
  <c r="Q263" i="1"/>
  <c r="R263" i="1" s="1"/>
  <c r="N255" i="1"/>
  <c r="Q255" i="1" s="1"/>
  <c r="R255" i="1" s="1"/>
  <c r="E255" i="1"/>
  <c r="L260" i="1"/>
  <c r="K260" i="1"/>
  <c r="Q260" i="1"/>
  <c r="R260" i="1" s="1"/>
  <c r="L258" i="1"/>
  <c r="K258" i="1"/>
  <c r="Q258" i="1"/>
  <c r="R258" i="1" s="1"/>
  <c r="J256" i="1"/>
  <c r="M256" i="1"/>
  <c r="L256" i="1"/>
  <c r="Q256" i="1"/>
  <c r="R256" i="1" s="1"/>
  <c r="M257" i="1"/>
  <c r="J260" i="1"/>
  <c r="L259" i="1"/>
  <c r="J258" i="1"/>
  <c r="L257" i="1"/>
  <c r="J259" i="1"/>
  <c r="J257" i="1"/>
  <c r="M259" i="1"/>
  <c r="Q259" i="1"/>
  <c r="R259" i="1" s="1"/>
  <c r="Q257" i="1"/>
  <c r="R257" i="1" s="1"/>
  <c r="L254" i="1"/>
  <c r="K254" i="1"/>
  <c r="Q254" i="1"/>
  <c r="R254" i="1" s="1"/>
  <c r="D252" i="1"/>
  <c r="J253" i="1"/>
  <c r="M253" i="1"/>
  <c r="J254" i="1"/>
  <c r="L253" i="1"/>
  <c r="Q253" i="1"/>
  <c r="R253" i="1" s="1"/>
  <c r="L251" i="1"/>
  <c r="D249" i="1"/>
  <c r="J250" i="1"/>
  <c r="Q251" i="1"/>
  <c r="R251" i="1" s="1"/>
  <c r="K251" i="1"/>
  <c r="M250" i="1"/>
  <c r="J251" i="1"/>
  <c r="L250" i="1"/>
  <c r="Q250" i="1"/>
  <c r="R250" i="1" s="1"/>
  <c r="D246" i="1"/>
  <c r="L248" i="1"/>
  <c r="K248" i="1"/>
  <c r="Q248" i="1"/>
  <c r="R248" i="1" s="1"/>
  <c r="E246" i="1"/>
  <c r="N246" i="1"/>
  <c r="Q246" i="1" s="1"/>
  <c r="R246" i="1" s="1"/>
  <c r="J247" i="1"/>
  <c r="M247" i="1"/>
  <c r="J248" i="1"/>
  <c r="L247" i="1"/>
  <c r="Q247" i="1"/>
  <c r="R247" i="1" s="1"/>
  <c r="E238" i="1"/>
  <c r="Q240" i="1"/>
  <c r="R240" i="1" s="1"/>
  <c r="L240" i="1"/>
  <c r="K240" i="1"/>
  <c r="M240" i="1"/>
  <c r="G216" i="1"/>
  <c r="G212" i="1" s="1"/>
  <c r="G170" i="1" s="1"/>
  <c r="D241" i="1"/>
  <c r="Q244" i="1"/>
  <c r="R244" i="1" s="1"/>
  <c r="K244" i="1"/>
  <c r="M244" i="1"/>
  <c r="L244" i="1"/>
  <c r="Q242" i="1"/>
  <c r="R242" i="1" s="1"/>
  <c r="K242" i="1"/>
  <c r="M242" i="1"/>
  <c r="L242" i="1"/>
  <c r="E241" i="1"/>
  <c r="D238" i="1"/>
  <c r="N238" i="1"/>
  <c r="L238" i="1" s="1"/>
  <c r="J245" i="1"/>
  <c r="J243" i="1"/>
  <c r="J239" i="1"/>
  <c r="M245" i="1"/>
  <c r="M239" i="1"/>
  <c r="L245" i="1"/>
  <c r="L243" i="1"/>
  <c r="L239" i="1"/>
  <c r="M243" i="1"/>
  <c r="Q245" i="1"/>
  <c r="R245" i="1" s="1"/>
  <c r="Q243" i="1"/>
  <c r="R243" i="1" s="1"/>
  <c r="Q239" i="1"/>
  <c r="R239" i="1" s="1"/>
  <c r="E227" i="1"/>
  <c r="E219" i="1"/>
  <c r="D235" i="1"/>
  <c r="M237" i="1"/>
  <c r="L237" i="1"/>
  <c r="Q237" i="1"/>
  <c r="R237" i="1" s="1"/>
  <c r="K237" i="1"/>
  <c r="N235" i="1"/>
  <c r="Q235" i="1" s="1"/>
  <c r="R235" i="1" s="1"/>
  <c r="J236" i="1"/>
  <c r="M236" i="1"/>
  <c r="L236" i="1"/>
  <c r="Q236" i="1"/>
  <c r="R236" i="1" s="1"/>
  <c r="M233" i="1"/>
  <c r="L233" i="1"/>
  <c r="K233" i="1"/>
  <c r="M231" i="1"/>
  <c r="L229" i="1"/>
  <c r="K229" i="1"/>
  <c r="Q229" i="1"/>
  <c r="R229" i="1" s="1"/>
  <c r="L231" i="1"/>
  <c r="D227" i="1"/>
  <c r="Q231" i="1"/>
  <c r="R231" i="1" s="1"/>
  <c r="K231" i="1"/>
  <c r="N227" i="1"/>
  <c r="Q227" i="1" s="1"/>
  <c r="R227" i="1" s="1"/>
  <c r="M229" i="1"/>
  <c r="J234" i="1"/>
  <c r="J232" i="1"/>
  <c r="J230" i="1"/>
  <c r="J228" i="1"/>
  <c r="M234" i="1"/>
  <c r="M232" i="1"/>
  <c r="M230" i="1"/>
  <c r="M228" i="1"/>
  <c r="L234" i="1"/>
  <c r="L232" i="1"/>
  <c r="L230" i="1"/>
  <c r="L228" i="1"/>
  <c r="Q234" i="1"/>
  <c r="R234" i="1" s="1"/>
  <c r="Q232" i="1"/>
  <c r="R232" i="1" s="1"/>
  <c r="Q230" i="1"/>
  <c r="R230" i="1" s="1"/>
  <c r="Q228" i="1"/>
  <c r="R228" i="1" s="1"/>
  <c r="E224" i="1"/>
  <c r="Q226" i="1"/>
  <c r="R226" i="1" s="1"/>
  <c r="K226" i="1"/>
  <c r="M226" i="1"/>
  <c r="L226" i="1"/>
  <c r="D224" i="1"/>
  <c r="N224" i="1"/>
  <c r="Q224" i="1" s="1"/>
  <c r="R224" i="1" s="1"/>
  <c r="J225" i="1"/>
  <c r="M225" i="1"/>
  <c r="L225" i="1"/>
  <c r="Q225" i="1"/>
  <c r="R225" i="1" s="1"/>
  <c r="E205" i="1"/>
  <c r="M221" i="1"/>
  <c r="L221" i="1"/>
  <c r="M223" i="1"/>
  <c r="L223" i="1"/>
  <c r="Q223" i="1"/>
  <c r="R223" i="1" s="1"/>
  <c r="K223" i="1"/>
  <c r="Q221" i="1"/>
  <c r="R221" i="1" s="1"/>
  <c r="K221" i="1"/>
  <c r="J220" i="1"/>
  <c r="D219" i="1"/>
  <c r="M222" i="1"/>
  <c r="M220" i="1"/>
  <c r="L222" i="1"/>
  <c r="L220" i="1"/>
  <c r="J222" i="1"/>
  <c r="Q222" i="1"/>
  <c r="R222" i="1" s="1"/>
  <c r="Q220" i="1"/>
  <c r="R220" i="1" s="1"/>
  <c r="N219" i="1"/>
  <c r="Q219" i="1" s="1"/>
  <c r="R219" i="1" s="1"/>
  <c r="N181" i="1"/>
  <c r="Q181" i="1" s="1"/>
  <c r="R181" i="1" s="1"/>
  <c r="E199" i="1"/>
  <c r="E194" i="1"/>
  <c r="E217" i="1"/>
  <c r="D217" i="1"/>
  <c r="N217" i="1"/>
  <c r="Q217" i="1" s="1"/>
  <c r="R217" i="1" s="1"/>
  <c r="F216" i="1"/>
  <c r="M218" i="1"/>
  <c r="L218" i="1"/>
  <c r="Q218" i="1"/>
  <c r="R218" i="1" s="1"/>
  <c r="K218" i="1"/>
  <c r="N205" i="1"/>
  <c r="Q205" i="1" s="1"/>
  <c r="R205" i="1" s="1"/>
  <c r="L214" i="1"/>
  <c r="K214" i="1"/>
  <c r="Q214" i="1"/>
  <c r="R214" i="1" s="1"/>
  <c r="J215" i="1"/>
  <c r="M213" i="1"/>
  <c r="L215" i="1"/>
  <c r="J214" i="1"/>
  <c r="L213" i="1"/>
  <c r="J213" i="1"/>
  <c r="M215" i="1"/>
  <c r="Q215" i="1"/>
  <c r="R215" i="1" s="1"/>
  <c r="Q213" i="1"/>
  <c r="R213" i="1" s="1"/>
  <c r="M209" i="1"/>
  <c r="M207" i="1"/>
  <c r="L207" i="1"/>
  <c r="M211" i="1"/>
  <c r="L211" i="1"/>
  <c r="Q211" i="1"/>
  <c r="R211" i="1" s="1"/>
  <c r="K211" i="1"/>
  <c r="L209" i="1"/>
  <c r="Q209" i="1"/>
  <c r="R209" i="1" s="1"/>
  <c r="K209" i="1"/>
  <c r="D205" i="1"/>
  <c r="J208" i="1"/>
  <c r="Q207" i="1"/>
  <c r="R207" i="1" s="1"/>
  <c r="K207" i="1"/>
  <c r="J210" i="1"/>
  <c r="M210" i="1"/>
  <c r="M206" i="1"/>
  <c r="J206" i="1"/>
  <c r="M208" i="1"/>
  <c r="L210" i="1"/>
  <c r="L208" i="1"/>
  <c r="L206" i="1"/>
  <c r="Q210" i="1"/>
  <c r="R210" i="1" s="1"/>
  <c r="Q208" i="1"/>
  <c r="R208" i="1" s="1"/>
  <c r="Q206" i="1"/>
  <c r="R206" i="1" s="1"/>
  <c r="L203" i="1"/>
  <c r="L201" i="1"/>
  <c r="K201" i="1"/>
  <c r="Q201" i="1"/>
  <c r="R201" i="1" s="1"/>
  <c r="N199" i="1"/>
  <c r="Q199" i="1" s="1"/>
  <c r="R199" i="1" s="1"/>
  <c r="M203" i="1"/>
  <c r="Q203" i="1"/>
  <c r="R203" i="1" s="1"/>
  <c r="K203" i="1"/>
  <c r="D199" i="1"/>
  <c r="M201" i="1"/>
  <c r="M204" i="1"/>
  <c r="M202" i="1"/>
  <c r="M200" i="1"/>
  <c r="J204" i="1"/>
  <c r="J202" i="1"/>
  <c r="J200" i="1"/>
  <c r="L204" i="1"/>
  <c r="L202" i="1"/>
  <c r="L200" i="1"/>
  <c r="Q204" i="1"/>
  <c r="R204" i="1" s="1"/>
  <c r="Q202" i="1"/>
  <c r="R202" i="1" s="1"/>
  <c r="Q200" i="1"/>
  <c r="R200" i="1" s="1"/>
  <c r="D181" i="1"/>
  <c r="L198" i="1"/>
  <c r="L196" i="1"/>
  <c r="K196" i="1"/>
  <c r="Q196" i="1"/>
  <c r="R196" i="1" s="1"/>
  <c r="D194" i="1"/>
  <c r="Q198" i="1"/>
  <c r="R198" i="1" s="1"/>
  <c r="K198" i="1"/>
  <c r="M198" i="1"/>
  <c r="M196" i="1"/>
  <c r="N194" i="1"/>
  <c r="L194" i="1" s="1"/>
  <c r="J197" i="1"/>
  <c r="J195" i="1"/>
  <c r="M197" i="1"/>
  <c r="M195" i="1"/>
  <c r="L197" i="1"/>
  <c r="L195" i="1"/>
  <c r="Q197" i="1"/>
  <c r="R197" i="1" s="1"/>
  <c r="Q195" i="1"/>
  <c r="R195" i="1" s="1"/>
  <c r="N173" i="1"/>
  <c r="J173" i="1" s="1"/>
  <c r="L191" i="1"/>
  <c r="M192" i="1"/>
  <c r="K190" i="1"/>
  <c r="L188" i="1"/>
  <c r="M188" i="1"/>
  <c r="E187" i="1"/>
  <c r="L192" i="1"/>
  <c r="Q192" i="1"/>
  <c r="R192" i="1" s="1"/>
  <c r="K191" i="1"/>
  <c r="Q191" i="1"/>
  <c r="R191" i="1" s="1"/>
  <c r="N187" i="1"/>
  <c r="Q187" i="1" s="1"/>
  <c r="R187" i="1" s="1"/>
  <c r="Q190" i="1"/>
  <c r="R190" i="1" s="1"/>
  <c r="D187" i="1"/>
  <c r="M193" i="1"/>
  <c r="J190" i="1"/>
  <c r="M189" i="1"/>
  <c r="J193" i="1"/>
  <c r="J189" i="1"/>
  <c r="L193" i="1"/>
  <c r="K192" i="1"/>
  <c r="J191" i="1"/>
  <c r="M190" i="1"/>
  <c r="L189" i="1"/>
  <c r="Q188" i="1"/>
  <c r="R188" i="1" s="1"/>
  <c r="K188" i="1"/>
  <c r="Q193" i="1"/>
  <c r="R193" i="1" s="1"/>
  <c r="Q189" i="1"/>
  <c r="R189" i="1" s="1"/>
  <c r="E173" i="1"/>
  <c r="L184" i="1"/>
  <c r="K184" i="1"/>
  <c r="M182" i="1"/>
  <c r="M186" i="1"/>
  <c r="M185" i="1"/>
  <c r="L185" i="1"/>
  <c r="Q184" i="1"/>
  <c r="R184" i="1" s="1"/>
  <c r="E181" i="1"/>
  <c r="L186" i="1"/>
  <c r="Q185" i="1"/>
  <c r="R185" i="1" s="1"/>
  <c r="K185" i="1"/>
  <c r="J184" i="1"/>
  <c r="M183" i="1"/>
  <c r="L182" i="1"/>
  <c r="Q186" i="1"/>
  <c r="R186" i="1" s="1"/>
  <c r="K186" i="1"/>
  <c r="L183" i="1"/>
  <c r="Q182" i="1"/>
  <c r="R182" i="1" s="1"/>
  <c r="K182" i="1"/>
  <c r="J183" i="1"/>
  <c r="Q183" i="1"/>
  <c r="R183" i="1" s="1"/>
  <c r="K180" i="1"/>
  <c r="Q180" i="1"/>
  <c r="R180" i="1" s="1"/>
  <c r="Q178" i="1"/>
  <c r="R178" i="1" s="1"/>
  <c r="L177" i="1"/>
  <c r="Q177" i="1"/>
  <c r="R177" i="1" s="1"/>
  <c r="L178" i="1"/>
  <c r="K178" i="1"/>
  <c r="M178" i="1"/>
  <c r="K177" i="1"/>
  <c r="K176" i="1"/>
  <c r="Q176" i="1"/>
  <c r="R176" i="1" s="1"/>
  <c r="M174" i="1"/>
  <c r="L174" i="1"/>
  <c r="J176" i="1"/>
  <c r="M175" i="1"/>
  <c r="J175" i="1"/>
  <c r="J180" i="1"/>
  <c r="M180" i="1"/>
  <c r="L179" i="1"/>
  <c r="J177" i="1"/>
  <c r="M176" i="1"/>
  <c r="L175" i="1"/>
  <c r="Q174" i="1"/>
  <c r="R174" i="1" s="1"/>
  <c r="K174" i="1"/>
  <c r="J179" i="1"/>
  <c r="M179" i="1"/>
  <c r="Q179" i="1"/>
  <c r="R179" i="1" s="1"/>
  <c r="Q175" i="1"/>
  <c r="R175" i="1" s="1"/>
  <c r="D173" i="1"/>
  <c r="E171" i="1"/>
  <c r="N171" i="1"/>
  <c r="J171" i="1" s="1"/>
  <c r="D171" i="1"/>
  <c r="M172" i="1"/>
  <c r="L172" i="1"/>
  <c r="J172" i="1"/>
  <c r="Q172" i="1"/>
  <c r="R172" i="1" s="1"/>
  <c r="D164" i="1"/>
  <c r="P135" i="1"/>
  <c r="E164" i="1"/>
  <c r="N164" i="1"/>
  <c r="K164" i="1" s="1"/>
  <c r="D161" i="1"/>
  <c r="E161" i="1"/>
  <c r="N161" i="1"/>
  <c r="J161" i="1" s="1"/>
  <c r="K163" i="1"/>
  <c r="K149" i="1"/>
  <c r="E138" i="1"/>
  <c r="Q163" i="1"/>
  <c r="R163" i="1" s="1"/>
  <c r="E136" i="1"/>
  <c r="K160" i="1"/>
  <c r="M160" i="1"/>
  <c r="E156" i="1"/>
  <c r="D156" i="1"/>
  <c r="N156" i="1"/>
  <c r="J156" i="1" s="1"/>
  <c r="N153" i="1"/>
  <c r="L153" i="1" s="1"/>
  <c r="M155" i="1"/>
  <c r="L154" i="1"/>
  <c r="D153" i="1"/>
  <c r="E153" i="1"/>
  <c r="L151" i="1"/>
  <c r="M150" i="1"/>
  <c r="L150" i="1"/>
  <c r="M149" i="1"/>
  <c r="E147" i="1"/>
  <c r="N147" i="1"/>
  <c r="K147" i="1" s="1"/>
  <c r="D147" i="1"/>
  <c r="Q150" i="1"/>
  <c r="R150" i="1" s="1"/>
  <c r="K150" i="1"/>
  <c r="M166" i="1"/>
  <c r="M157" i="1"/>
  <c r="N138" i="1"/>
  <c r="Q138" i="1" s="1"/>
  <c r="R138" i="1" s="1"/>
  <c r="N141" i="1"/>
  <c r="J141" i="1" s="1"/>
  <c r="M146" i="1"/>
  <c r="K144" i="1"/>
  <c r="E141" i="1"/>
  <c r="D141" i="1"/>
  <c r="J143" i="1"/>
  <c r="M143" i="1"/>
  <c r="L143" i="1"/>
  <c r="Q143" i="1"/>
  <c r="R143" i="1" s="1"/>
  <c r="L167" i="1"/>
  <c r="K166" i="1"/>
  <c r="Q160" i="1"/>
  <c r="R160" i="1" s="1"/>
  <c r="Q149" i="1"/>
  <c r="R149" i="1" s="1"/>
  <c r="D136" i="1"/>
  <c r="N136" i="1"/>
  <c r="J136" i="1" s="1"/>
  <c r="Q166" i="1"/>
  <c r="R166" i="1" s="1"/>
  <c r="Q144" i="1"/>
  <c r="R144" i="1" s="1"/>
  <c r="G135" i="1"/>
  <c r="S135" i="1"/>
  <c r="H135" i="1"/>
  <c r="J140" i="1"/>
  <c r="M139" i="1"/>
  <c r="D138" i="1"/>
  <c r="O135" i="1"/>
  <c r="F135" i="1"/>
  <c r="L166" i="1"/>
  <c r="K165" i="1"/>
  <c r="Q159" i="1"/>
  <c r="R159" i="1" s="1"/>
  <c r="Q154" i="1"/>
  <c r="R154" i="1" s="1"/>
  <c r="K154" i="1"/>
  <c r="L149" i="1"/>
  <c r="K148" i="1"/>
  <c r="L146" i="1"/>
  <c r="M145" i="1"/>
  <c r="L145" i="1"/>
  <c r="I135" i="1"/>
  <c r="D50" i="1"/>
  <c r="M167" i="1"/>
  <c r="Q165" i="1"/>
  <c r="R165" i="1" s="1"/>
  <c r="L160" i="1"/>
  <c r="K159" i="1"/>
  <c r="L157" i="1"/>
  <c r="L155" i="1"/>
  <c r="M154" i="1"/>
  <c r="M151" i="1"/>
  <c r="Q148" i="1"/>
  <c r="R148" i="1" s="1"/>
  <c r="Q145" i="1"/>
  <c r="R145" i="1" s="1"/>
  <c r="K145" i="1"/>
  <c r="L139" i="1"/>
  <c r="Q137" i="1"/>
  <c r="R137" i="1" s="1"/>
  <c r="J137" i="1"/>
  <c r="M137" i="1"/>
  <c r="L137" i="1"/>
  <c r="J168" i="1"/>
  <c r="J162" i="1"/>
  <c r="J158" i="1"/>
  <c r="J152" i="1"/>
  <c r="J142" i="1"/>
  <c r="M168" i="1"/>
  <c r="J165" i="1"/>
  <c r="M162" i="1"/>
  <c r="M158" i="1"/>
  <c r="J144" i="1"/>
  <c r="M140" i="1"/>
  <c r="L168" i="1"/>
  <c r="Q167" i="1"/>
  <c r="R167" i="1" s="1"/>
  <c r="K167" i="1"/>
  <c r="M165" i="1"/>
  <c r="M163" i="1"/>
  <c r="L162" i="1"/>
  <c r="M159" i="1"/>
  <c r="L158" i="1"/>
  <c r="Q157" i="1"/>
  <c r="R157" i="1" s="1"/>
  <c r="K157" i="1"/>
  <c r="Q155" i="1"/>
  <c r="R155" i="1" s="1"/>
  <c r="K155" i="1"/>
  <c r="L152" i="1"/>
  <c r="Q151" i="1"/>
  <c r="R151" i="1" s="1"/>
  <c r="K151" i="1"/>
  <c r="M148" i="1"/>
  <c r="Q146" i="1"/>
  <c r="R146" i="1" s="1"/>
  <c r="K146" i="1"/>
  <c r="M144" i="1"/>
  <c r="L142" i="1"/>
  <c r="L140" i="1"/>
  <c r="Q139" i="1"/>
  <c r="R139" i="1" s="1"/>
  <c r="K139" i="1"/>
  <c r="J163" i="1"/>
  <c r="J159" i="1"/>
  <c r="M152" i="1"/>
  <c r="J148" i="1"/>
  <c r="M142" i="1"/>
  <c r="Q168" i="1"/>
  <c r="R168" i="1" s="1"/>
  <c r="Q162" i="1"/>
  <c r="R162" i="1" s="1"/>
  <c r="Q158" i="1"/>
  <c r="R158" i="1" s="1"/>
  <c r="Q152" i="1"/>
  <c r="R152" i="1" s="1"/>
  <c r="Q142" i="1"/>
  <c r="R142" i="1" s="1"/>
  <c r="Q140" i="1"/>
  <c r="R140" i="1" s="1"/>
  <c r="D6" i="1"/>
  <c r="D91" i="1"/>
  <c r="D19" i="1"/>
  <c r="D55" i="1"/>
  <c r="D78" i="1"/>
  <c r="D99" i="1"/>
  <c r="D4" i="1"/>
  <c r="D15" i="1"/>
  <c r="D24" i="1"/>
  <c r="D28" i="1"/>
  <c r="D62" i="1"/>
  <c r="D42" i="1"/>
  <c r="D40" i="1"/>
  <c r="D72" i="1"/>
  <c r="D84" i="1"/>
  <c r="D88" i="1"/>
  <c r="D106" i="1"/>
  <c r="D108" i="1"/>
  <c r="D116" i="1"/>
  <c r="D129" i="1"/>
  <c r="D11" i="1"/>
  <c r="D33" i="1"/>
  <c r="D46" i="1"/>
  <c r="D70" i="1"/>
  <c r="D86" i="1"/>
  <c r="D122" i="1"/>
  <c r="Q35" i="1"/>
  <c r="R35" i="1" s="1"/>
  <c r="Q94" i="1"/>
  <c r="R94" i="1" s="1"/>
  <c r="Q14" i="1"/>
  <c r="R14" i="1" s="1"/>
  <c r="Q47" i="1"/>
  <c r="R47" i="1" s="1"/>
  <c r="Q89" i="1"/>
  <c r="R89" i="1" s="1"/>
  <c r="Q98" i="1"/>
  <c r="R98" i="1" s="1"/>
  <c r="Q66" i="1"/>
  <c r="R66" i="1" s="1"/>
  <c r="Q73" i="1"/>
  <c r="R73" i="1" s="1"/>
  <c r="Q103" i="1"/>
  <c r="R103" i="1" s="1"/>
  <c r="Q692" i="1"/>
  <c r="R692" i="1" s="1"/>
  <c r="Q1139" i="1"/>
  <c r="R1139" i="1" s="1"/>
  <c r="Q25" i="1"/>
  <c r="R25" i="1" s="1"/>
  <c r="Q30" i="1"/>
  <c r="R30" i="1" s="1"/>
  <c r="Q82" i="1"/>
  <c r="R82" i="1" s="1"/>
  <c r="L25" i="1"/>
  <c r="N122" i="1"/>
  <c r="M122" i="1" s="1"/>
  <c r="Q132" i="1"/>
  <c r="R132" i="1" s="1"/>
  <c r="K132" i="1"/>
  <c r="M132" i="1"/>
  <c r="L132" i="1"/>
  <c r="N129" i="1"/>
  <c r="Q129" i="1" s="1"/>
  <c r="R129" i="1" s="1"/>
  <c r="Q1288" i="1"/>
  <c r="R1288" i="1" s="1"/>
  <c r="L57" i="1"/>
  <c r="Q465" i="1"/>
  <c r="R465" i="1" s="1"/>
  <c r="Q752" i="1"/>
  <c r="R752" i="1" s="1"/>
  <c r="J25" i="1"/>
  <c r="L77" i="1"/>
  <c r="Q294" i="1"/>
  <c r="R294" i="1" s="1"/>
  <c r="Q119" i="1"/>
  <c r="R119" i="1" s="1"/>
  <c r="J52" i="1"/>
  <c r="L98" i="1"/>
  <c r="Q124" i="1"/>
  <c r="R124" i="1" s="1"/>
  <c r="K124" i="1"/>
  <c r="J125" i="1"/>
  <c r="J124" i="1"/>
  <c r="L125" i="1"/>
  <c r="M124" i="1"/>
  <c r="M125" i="1"/>
  <c r="Q125" i="1"/>
  <c r="R125" i="1" s="1"/>
  <c r="K312" i="1"/>
  <c r="Q123" i="1"/>
  <c r="R123" i="1" s="1"/>
  <c r="L9" i="1"/>
  <c r="L30" i="1"/>
  <c r="L61" i="1"/>
  <c r="L82" i="1"/>
  <c r="Q1330" i="1"/>
  <c r="R1330" i="1" s="1"/>
  <c r="J41" i="1"/>
  <c r="J89" i="1"/>
  <c r="L14" i="1"/>
  <c r="L66" i="1"/>
  <c r="L89" i="1"/>
  <c r="J20" i="1"/>
  <c r="J73" i="1"/>
  <c r="L73" i="1"/>
  <c r="L94" i="1"/>
  <c r="N116" i="1"/>
  <c r="K116" i="1" s="1"/>
  <c r="Q118" i="1"/>
  <c r="R118" i="1" s="1"/>
  <c r="L118" i="1"/>
  <c r="K118" i="1"/>
  <c r="J118" i="1"/>
  <c r="Q7" i="1"/>
  <c r="R7" i="1" s="1"/>
  <c r="M7" i="1"/>
  <c r="L7" i="1"/>
  <c r="K7" i="1"/>
  <c r="Q17" i="1"/>
  <c r="R17" i="1" s="1"/>
  <c r="M17" i="1"/>
  <c r="L17" i="1"/>
  <c r="Q27" i="1"/>
  <c r="R27" i="1" s="1"/>
  <c r="M27" i="1"/>
  <c r="L27" i="1"/>
  <c r="K27" i="1"/>
  <c r="J27" i="1"/>
  <c r="Q37" i="1"/>
  <c r="R37" i="1" s="1"/>
  <c r="M37" i="1"/>
  <c r="L37" i="1"/>
  <c r="K37" i="1"/>
  <c r="J37" i="1"/>
  <c r="Q49" i="1"/>
  <c r="R49" i="1" s="1"/>
  <c r="M49" i="1"/>
  <c r="L49" i="1"/>
  <c r="Q59" i="1"/>
  <c r="R59" i="1" s="1"/>
  <c r="M59" i="1"/>
  <c r="L59" i="1"/>
  <c r="K59" i="1"/>
  <c r="J59" i="1"/>
  <c r="Q68" i="1"/>
  <c r="R68" i="1" s="1"/>
  <c r="M68" i="1"/>
  <c r="K68" i="1"/>
  <c r="J68" i="1"/>
  <c r="Q80" i="1"/>
  <c r="R80" i="1" s="1"/>
  <c r="M80" i="1"/>
  <c r="L80" i="1"/>
  <c r="K80" i="1"/>
  <c r="J80" i="1"/>
  <c r="Q92" i="1"/>
  <c r="R92" i="1" s="1"/>
  <c r="M92" i="1"/>
  <c r="L92" i="1"/>
  <c r="Q101" i="1"/>
  <c r="R101" i="1" s="1"/>
  <c r="M101" i="1"/>
  <c r="L101" i="1"/>
  <c r="K101" i="1"/>
  <c r="J101" i="1"/>
  <c r="Q112" i="1"/>
  <c r="R112" i="1" s="1"/>
  <c r="L112" i="1"/>
  <c r="M112" i="1"/>
  <c r="K112" i="1"/>
  <c r="J112" i="1"/>
  <c r="Q121" i="1"/>
  <c r="R121" i="1" s="1"/>
  <c r="M121" i="1"/>
  <c r="L121" i="1"/>
  <c r="K121" i="1"/>
  <c r="J121" i="1"/>
  <c r="Q284" i="1"/>
  <c r="R284" i="1" s="1"/>
  <c r="M284" i="1"/>
  <c r="K284" i="1"/>
  <c r="L284" i="1"/>
  <c r="J284" i="1"/>
  <c r="Q324" i="1"/>
  <c r="R324" i="1" s="1"/>
  <c r="M324" i="1"/>
  <c r="L324" i="1"/>
  <c r="J324" i="1"/>
  <c r="K324" i="1"/>
  <c r="N108" i="1"/>
  <c r="K108" i="1" s="1"/>
  <c r="Q8" i="1"/>
  <c r="R8" i="1" s="1"/>
  <c r="M8" i="1"/>
  <c r="K8" i="1"/>
  <c r="L8" i="1"/>
  <c r="J8" i="1"/>
  <c r="Q13" i="1"/>
  <c r="R13" i="1" s="1"/>
  <c r="M13" i="1"/>
  <c r="K13" i="1"/>
  <c r="L13" i="1"/>
  <c r="J13" i="1"/>
  <c r="M18" i="1"/>
  <c r="K18" i="1"/>
  <c r="J18" i="1"/>
  <c r="L18" i="1"/>
  <c r="M23" i="1"/>
  <c r="L23" i="1"/>
  <c r="K23" i="1"/>
  <c r="Q29" i="1"/>
  <c r="R29" i="1" s="1"/>
  <c r="M29" i="1"/>
  <c r="K29" i="1"/>
  <c r="L29" i="1"/>
  <c r="J29" i="1"/>
  <c r="Q34" i="1"/>
  <c r="R34" i="1" s="1"/>
  <c r="M34" i="1"/>
  <c r="K34" i="1"/>
  <c r="J34" i="1"/>
  <c r="L34" i="1"/>
  <c r="M38" i="1"/>
  <c r="L38" i="1"/>
  <c r="J38" i="1"/>
  <c r="Q45" i="1"/>
  <c r="R45" i="1" s="1"/>
  <c r="M45" i="1"/>
  <c r="K45" i="1"/>
  <c r="L45" i="1"/>
  <c r="J45" i="1"/>
  <c r="M51" i="1"/>
  <c r="L51" i="1"/>
  <c r="K51" i="1"/>
  <c r="J51" i="1"/>
  <c r="Q56" i="1"/>
  <c r="R56" i="1" s="1"/>
  <c r="M56" i="1"/>
  <c r="K56" i="1"/>
  <c r="L56" i="1"/>
  <c r="J56" i="1"/>
  <c r="Q60" i="1"/>
  <c r="R60" i="1" s="1"/>
  <c r="L60" i="1"/>
  <c r="M60" i="1"/>
  <c r="Q65" i="1"/>
  <c r="R65" i="1" s="1"/>
  <c r="M65" i="1"/>
  <c r="L65" i="1"/>
  <c r="K65" i="1"/>
  <c r="Q71" i="1"/>
  <c r="R71" i="1" s="1"/>
  <c r="M71" i="1"/>
  <c r="L71" i="1"/>
  <c r="K71" i="1"/>
  <c r="Q76" i="1"/>
  <c r="R76" i="1" s="1"/>
  <c r="M76" i="1"/>
  <c r="L76" i="1"/>
  <c r="K76" i="1"/>
  <c r="M81" i="1"/>
  <c r="L81" i="1"/>
  <c r="M87" i="1"/>
  <c r="L87" i="1"/>
  <c r="K87" i="1"/>
  <c r="Q93" i="1"/>
  <c r="R93" i="1" s="1"/>
  <c r="M93" i="1"/>
  <c r="K93" i="1"/>
  <c r="L93" i="1"/>
  <c r="J93" i="1"/>
  <c r="Q97" i="1"/>
  <c r="R97" i="1" s="1"/>
  <c r="M97" i="1"/>
  <c r="L97" i="1"/>
  <c r="K97" i="1"/>
  <c r="M102" i="1"/>
  <c r="L102" i="1"/>
  <c r="J102" i="1"/>
  <c r="Q102" i="1"/>
  <c r="R102" i="1" s="1"/>
  <c r="M109" i="1"/>
  <c r="L109" i="1"/>
  <c r="K109" i="1"/>
  <c r="Q113" i="1"/>
  <c r="R113" i="1" s="1"/>
  <c r="M113" i="1"/>
  <c r="L113" i="1"/>
  <c r="J113" i="1"/>
  <c r="Q117" i="1"/>
  <c r="R117" i="1" s="1"/>
  <c r="M117" i="1"/>
  <c r="L117" i="1"/>
  <c r="K117" i="1"/>
  <c r="Q128" i="1"/>
  <c r="R128" i="1" s="1"/>
  <c r="M128" i="1"/>
  <c r="K128" i="1"/>
  <c r="Q133" i="1"/>
  <c r="R133" i="1" s="1"/>
  <c r="M133" i="1"/>
  <c r="L133" i="1"/>
  <c r="K133" i="1"/>
  <c r="J133" i="1"/>
  <c r="M268" i="1"/>
  <c r="L268" i="1"/>
  <c r="K268" i="1"/>
  <c r="J268" i="1"/>
  <c r="M287" i="1"/>
  <c r="L287" i="1"/>
  <c r="K287" i="1"/>
  <c r="Q306" i="1"/>
  <c r="R306" i="1" s="1"/>
  <c r="M306" i="1"/>
  <c r="K306" i="1"/>
  <c r="J306" i="1"/>
  <c r="Q330" i="1"/>
  <c r="R330" i="1" s="1"/>
  <c r="M330" i="1"/>
  <c r="L330" i="1"/>
  <c r="K330" i="1"/>
  <c r="Q571" i="1"/>
  <c r="R571" i="1" s="1"/>
  <c r="M571" i="1"/>
  <c r="K571" i="1"/>
  <c r="L571" i="1"/>
  <c r="J571" i="1"/>
  <c r="M630" i="1"/>
  <c r="L630" i="1"/>
  <c r="K630" i="1"/>
  <c r="M692" i="1"/>
  <c r="L692" i="1"/>
  <c r="J692" i="1"/>
  <c r="E692" i="1" s="1"/>
  <c r="Q1084" i="1"/>
  <c r="R1084" i="1" s="1"/>
  <c r="M1084" i="1"/>
  <c r="K1084" i="1"/>
  <c r="E1084" i="1" s="1"/>
  <c r="M1139" i="1"/>
  <c r="L1139" i="1"/>
  <c r="J1139" i="1"/>
  <c r="E1139" i="1" s="1"/>
  <c r="M1240" i="1"/>
  <c r="L1240" i="1"/>
  <c r="J1240" i="1"/>
  <c r="K1240" i="1"/>
  <c r="J7" i="1"/>
  <c r="J65" i="1"/>
  <c r="J92" i="1"/>
  <c r="J117" i="1"/>
  <c r="K38" i="1"/>
  <c r="K81" i="1"/>
  <c r="L128" i="1"/>
  <c r="L1084" i="1"/>
  <c r="Q12" i="1"/>
  <c r="R12" i="1" s="1"/>
  <c r="M12" i="1"/>
  <c r="L12" i="1"/>
  <c r="K12" i="1"/>
  <c r="Q22" i="1"/>
  <c r="R22" i="1" s="1"/>
  <c r="M22" i="1"/>
  <c r="L22" i="1"/>
  <c r="J22" i="1"/>
  <c r="K22" i="1"/>
  <c r="Q32" i="1"/>
  <c r="R32" i="1" s="1"/>
  <c r="L32" i="1"/>
  <c r="M32" i="1"/>
  <c r="J32" i="1"/>
  <c r="K32" i="1"/>
  <c r="Q44" i="1"/>
  <c r="R44" i="1" s="1"/>
  <c r="M44" i="1"/>
  <c r="L44" i="1"/>
  <c r="K44" i="1"/>
  <c r="Q54" i="1"/>
  <c r="R54" i="1" s="1"/>
  <c r="M54" i="1"/>
  <c r="L54" i="1"/>
  <c r="J54" i="1"/>
  <c r="K54" i="1"/>
  <c r="Q64" i="1"/>
  <c r="R64" i="1" s="1"/>
  <c r="L64" i="1"/>
  <c r="M64" i="1"/>
  <c r="J64" i="1"/>
  <c r="K64" i="1"/>
  <c r="Q75" i="1"/>
  <c r="R75" i="1" s="1"/>
  <c r="M75" i="1"/>
  <c r="L75" i="1"/>
  <c r="K75" i="1"/>
  <c r="J75" i="1"/>
  <c r="Q85" i="1"/>
  <c r="R85" i="1" s="1"/>
  <c r="M85" i="1"/>
  <c r="L85" i="1"/>
  <c r="J85" i="1"/>
  <c r="K85" i="1"/>
  <c r="Q96" i="1"/>
  <c r="R96" i="1" s="1"/>
  <c r="L96" i="1"/>
  <c r="J96" i="1"/>
  <c r="K96" i="1"/>
  <c r="Q107" i="1"/>
  <c r="R107" i="1" s="1"/>
  <c r="M107" i="1"/>
  <c r="L107" i="1"/>
  <c r="K107" i="1"/>
  <c r="J107" i="1"/>
  <c r="Q127" i="1"/>
  <c r="R127" i="1" s="1"/>
  <c r="L127" i="1"/>
  <c r="M127" i="1"/>
  <c r="J127" i="1"/>
  <c r="Q131" i="1"/>
  <c r="R131" i="1" s="1"/>
  <c r="L131" i="1"/>
  <c r="M131" i="1"/>
  <c r="K131" i="1"/>
  <c r="J131" i="1"/>
  <c r="Q264" i="1"/>
  <c r="R264" i="1" s="1"/>
  <c r="L264" i="1"/>
  <c r="M264" i="1"/>
  <c r="K264" i="1"/>
  <c r="J264" i="1"/>
  <c r="Q345" i="1"/>
  <c r="R345" i="1" s="1"/>
  <c r="M345" i="1"/>
  <c r="L345" i="1"/>
  <c r="K345" i="1"/>
  <c r="J345" i="1"/>
  <c r="J17" i="1"/>
  <c r="Q109" i="1"/>
  <c r="R109" i="1" s="1"/>
  <c r="I105" i="1"/>
  <c r="J23" i="1"/>
  <c r="E23" i="1" s="1"/>
  <c r="J71" i="1"/>
  <c r="J81" i="1"/>
  <c r="J97" i="1"/>
  <c r="J128" i="1"/>
  <c r="K49" i="1"/>
  <c r="K92" i="1"/>
  <c r="L68" i="1"/>
  <c r="L306" i="1"/>
  <c r="Q5" i="1"/>
  <c r="R5" i="1" s="1"/>
  <c r="L5" i="1"/>
  <c r="K5" i="1"/>
  <c r="J5" i="1"/>
  <c r="M5" i="1"/>
  <c r="L10" i="1"/>
  <c r="J10" i="1"/>
  <c r="M10" i="1"/>
  <c r="K10" i="1"/>
  <c r="Q16" i="1"/>
  <c r="R16" i="1" s="1"/>
  <c r="M16" i="1"/>
  <c r="L16" i="1"/>
  <c r="K16" i="1"/>
  <c r="J16" i="1"/>
  <c r="Q21" i="1"/>
  <c r="R21" i="1" s="1"/>
  <c r="M21" i="1"/>
  <c r="L21" i="1"/>
  <c r="J21" i="1"/>
  <c r="K21" i="1"/>
  <c r="L26" i="1"/>
  <c r="J26" i="1"/>
  <c r="K26" i="1"/>
  <c r="M26" i="1"/>
  <c r="M31" i="1"/>
  <c r="L31" i="1"/>
  <c r="K31" i="1"/>
  <c r="J31" i="1"/>
  <c r="Q36" i="1"/>
  <c r="R36" i="1" s="1"/>
  <c r="M36" i="1"/>
  <c r="K36" i="1"/>
  <c r="J36" i="1"/>
  <c r="M43" i="1"/>
  <c r="L43" i="1"/>
  <c r="K43" i="1"/>
  <c r="J43" i="1"/>
  <c r="Q48" i="1"/>
  <c r="R48" i="1" s="1"/>
  <c r="M48" i="1"/>
  <c r="L48" i="1"/>
  <c r="K48" i="1"/>
  <c r="J48" i="1"/>
  <c r="Q53" i="1"/>
  <c r="R53" i="1" s="1"/>
  <c r="M53" i="1"/>
  <c r="L53" i="1"/>
  <c r="J53" i="1"/>
  <c r="K53" i="1"/>
  <c r="M58" i="1"/>
  <c r="L58" i="1"/>
  <c r="J58" i="1"/>
  <c r="K58" i="1"/>
  <c r="M63" i="1"/>
  <c r="L63" i="1"/>
  <c r="K63" i="1"/>
  <c r="J63" i="1"/>
  <c r="M67" i="1"/>
  <c r="L67" i="1"/>
  <c r="K67" i="1"/>
  <c r="J67" i="1"/>
  <c r="M74" i="1"/>
  <c r="L74" i="1"/>
  <c r="J74" i="1"/>
  <c r="K74" i="1"/>
  <c r="M79" i="1"/>
  <c r="L79" i="1"/>
  <c r="K79" i="1"/>
  <c r="J79" i="1"/>
  <c r="M83" i="1"/>
  <c r="L83" i="1"/>
  <c r="K83" i="1"/>
  <c r="J83" i="1"/>
  <c r="M90" i="1"/>
  <c r="L90" i="1"/>
  <c r="J90" i="1"/>
  <c r="K90" i="1"/>
  <c r="M95" i="1"/>
  <c r="L95" i="1"/>
  <c r="K95" i="1"/>
  <c r="J95" i="1"/>
  <c r="Q100" i="1"/>
  <c r="R100" i="1" s="1"/>
  <c r="M100" i="1"/>
  <c r="K100" i="1"/>
  <c r="L100" i="1"/>
  <c r="J100" i="1"/>
  <c r="Q104" i="1"/>
  <c r="R104" i="1" s="1"/>
  <c r="M104" i="1"/>
  <c r="L104" i="1"/>
  <c r="K104" i="1"/>
  <c r="J104" i="1"/>
  <c r="M111" i="1"/>
  <c r="L111" i="1"/>
  <c r="K111" i="1"/>
  <c r="J111" i="1"/>
  <c r="Q111" i="1"/>
  <c r="R111" i="1" s="1"/>
  <c r="M115" i="1"/>
  <c r="L115" i="1"/>
  <c r="K115" i="1"/>
  <c r="J115" i="1"/>
  <c r="M120" i="1"/>
  <c r="L120" i="1"/>
  <c r="K120" i="1"/>
  <c r="J120" i="1"/>
  <c r="Q120" i="1"/>
  <c r="R120" i="1" s="1"/>
  <c r="M126" i="1"/>
  <c r="L126" i="1"/>
  <c r="K126" i="1"/>
  <c r="J126" i="1"/>
  <c r="M130" i="1"/>
  <c r="L130" i="1"/>
  <c r="K130" i="1"/>
  <c r="J130" i="1"/>
  <c r="M277" i="1"/>
  <c r="L277" i="1"/>
  <c r="K277" i="1"/>
  <c r="J277" i="1"/>
  <c r="M300" i="1"/>
  <c r="L300" i="1"/>
  <c r="K300" i="1"/>
  <c r="J300" i="1"/>
  <c r="M316" i="1"/>
  <c r="L316" i="1"/>
  <c r="K316" i="1"/>
  <c r="J316" i="1"/>
  <c r="M342" i="1"/>
  <c r="L342" i="1"/>
  <c r="K342" i="1"/>
  <c r="J342" i="1"/>
  <c r="M391" i="1"/>
  <c r="L391" i="1"/>
  <c r="K391" i="1"/>
  <c r="J391" i="1"/>
  <c r="M419" i="1"/>
  <c r="L419" i="1"/>
  <c r="K419" i="1"/>
  <c r="J419" i="1"/>
  <c r="M515" i="1"/>
  <c r="L515" i="1"/>
  <c r="K515" i="1"/>
  <c r="J515" i="1"/>
  <c r="J12" i="1"/>
  <c r="J49" i="1"/>
  <c r="J60" i="1"/>
  <c r="J87" i="1"/>
  <c r="J287" i="1"/>
  <c r="J630" i="1"/>
  <c r="E630" i="1" s="1"/>
  <c r="K17" i="1"/>
  <c r="K60" i="1"/>
  <c r="K102" i="1"/>
  <c r="K127" i="1"/>
  <c r="L36" i="1"/>
  <c r="M96" i="1"/>
  <c r="M802" i="1"/>
  <c r="L802" i="1"/>
  <c r="K802" i="1"/>
  <c r="J802" i="1"/>
  <c r="E802" i="1" s="1"/>
  <c r="M977" i="1"/>
  <c r="L977" i="1"/>
  <c r="K977" i="1"/>
  <c r="J977" i="1"/>
  <c r="E977" i="1" s="1"/>
  <c r="M1021" i="1"/>
  <c r="L1021" i="1"/>
  <c r="K1021" i="1"/>
  <c r="J1021" i="1"/>
  <c r="E1021" i="1" s="1"/>
  <c r="M1193" i="1"/>
  <c r="L1193" i="1"/>
  <c r="K1193" i="1"/>
  <c r="J1193" i="1"/>
  <c r="E1193" i="1" s="1"/>
  <c r="Q887" i="1"/>
  <c r="R887" i="1" s="1"/>
  <c r="M887" i="1"/>
  <c r="L887" i="1"/>
  <c r="J887" i="1"/>
  <c r="E887" i="1" s="1"/>
  <c r="Q9" i="1"/>
  <c r="R9" i="1" s="1"/>
  <c r="M9" i="1"/>
  <c r="Q20" i="1"/>
  <c r="R20" i="1" s="1"/>
  <c r="M20" i="1"/>
  <c r="M35" i="1"/>
  <c r="L35" i="1"/>
  <c r="K35" i="1"/>
  <c r="Q41" i="1"/>
  <c r="R41" i="1" s="1"/>
  <c r="M41" i="1"/>
  <c r="M47" i="1"/>
  <c r="L47" i="1"/>
  <c r="K47" i="1"/>
  <c r="Q52" i="1"/>
  <c r="R52" i="1" s="1"/>
  <c r="M52" i="1"/>
  <c r="Q57" i="1"/>
  <c r="R57" i="1" s="1"/>
  <c r="M57" i="1"/>
  <c r="Q61" i="1"/>
  <c r="R61" i="1" s="1"/>
  <c r="M61" i="1"/>
  <c r="Q77" i="1"/>
  <c r="R77" i="1" s="1"/>
  <c r="M77" i="1"/>
  <c r="M103" i="1"/>
  <c r="L103" i="1"/>
  <c r="K103" i="1"/>
  <c r="M110" i="1"/>
  <c r="L110" i="1"/>
  <c r="M114" i="1"/>
  <c r="L114" i="1"/>
  <c r="M119" i="1"/>
  <c r="L119" i="1"/>
  <c r="M123" i="1"/>
  <c r="L123" i="1"/>
  <c r="M134" i="1"/>
  <c r="L134" i="1"/>
  <c r="M274" i="1"/>
  <c r="L274" i="1"/>
  <c r="M294" i="1"/>
  <c r="L294" i="1"/>
  <c r="M312" i="1"/>
  <c r="L312" i="1"/>
  <c r="M465" i="1"/>
  <c r="L465" i="1"/>
  <c r="M752" i="1"/>
  <c r="L752" i="1"/>
  <c r="M1288" i="1"/>
  <c r="L1288" i="1"/>
  <c r="M1330" i="1"/>
  <c r="L1330" i="1"/>
  <c r="J14" i="1"/>
  <c r="J30" i="1"/>
  <c r="J66" i="1"/>
  <c r="J82" i="1"/>
  <c r="J94" i="1"/>
  <c r="J98" i="1"/>
  <c r="J110" i="1"/>
  <c r="J114" i="1"/>
  <c r="J119" i="1"/>
  <c r="J123" i="1"/>
  <c r="E123" i="1" s="1"/>
  <c r="J134" i="1"/>
  <c r="J274" i="1"/>
  <c r="J294" i="1"/>
  <c r="J312" i="1"/>
  <c r="J465" i="1"/>
  <c r="J752" i="1"/>
  <c r="E752" i="1" s="1"/>
  <c r="K61" i="1"/>
  <c r="E61" i="1" s="1"/>
  <c r="K66" i="1"/>
  <c r="K77" i="1"/>
  <c r="K82" i="1"/>
  <c r="K98" i="1"/>
  <c r="K114" i="1"/>
  <c r="K134" i="1"/>
  <c r="K274" i="1"/>
  <c r="J1330" i="1"/>
  <c r="E1330" i="1" s="1"/>
  <c r="K9" i="1"/>
  <c r="K14" i="1"/>
  <c r="K20" i="1"/>
  <c r="K25" i="1"/>
  <c r="K30" i="1"/>
  <c r="K41" i="1"/>
  <c r="K52" i="1"/>
  <c r="K57" i="1"/>
  <c r="E57" i="1" s="1"/>
  <c r="K73" i="1"/>
  <c r="E73" i="1" s="1"/>
  <c r="K89" i="1"/>
  <c r="K94" i="1"/>
  <c r="K110" i="1"/>
  <c r="K1288" i="1"/>
  <c r="P105" i="1"/>
  <c r="N19" i="1"/>
  <c r="K19" i="1" s="1"/>
  <c r="N6" i="1"/>
  <c r="J6" i="1" s="1"/>
  <c r="N33" i="1"/>
  <c r="Q33" i="1" s="1"/>
  <c r="R33" i="1" s="1"/>
  <c r="N78" i="1"/>
  <c r="Q78" i="1" s="1"/>
  <c r="R78" i="1" s="1"/>
  <c r="N84" i="1"/>
  <c r="M84" i="1" s="1"/>
  <c r="N88" i="1"/>
  <c r="J88" i="1" s="1"/>
  <c r="N50" i="1"/>
  <c r="Q50" i="1" s="1"/>
  <c r="R50" i="1" s="1"/>
  <c r="N40" i="1"/>
  <c r="Q40" i="1" s="1"/>
  <c r="R40" i="1" s="1"/>
  <c r="N70" i="1"/>
  <c r="M70" i="1" s="1"/>
  <c r="N72" i="1"/>
  <c r="K72" i="1" s="1"/>
  <c r="N4" i="1"/>
  <c r="Q4" i="1" s="1"/>
  <c r="R4" i="1" s="1"/>
  <c r="N15" i="1"/>
  <c r="K15" i="1" s="1"/>
  <c r="N55" i="1"/>
  <c r="J55" i="1" s="1"/>
  <c r="N106" i="1"/>
  <c r="Q106" i="1" s="1"/>
  <c r="R106" i="1" s="1"/>
  <c r="N42" i="1"/>
  <c r="J42" i="1" s="1"/>
  <c r="N99" i="1"/>
  <c r="L99" i="1" s="1"/>
  <c r="N11" i="1"/>
  <c r="M11" i="1" s="1"/>
  <c r="N24" i="1"/>
  <c r="J24" i="1" s="1"/>
  <c r="N28" i="1"/>
  <c r="L28" i="1" s="1"/>
  <c r="N62" i="1"/>
  <c r="Q62" i="1" s="1"/>
  <c r="R62" i="1" s="1"/>
  <c r="N46" i="1"/>
  <c r="J46" i="1" s="1"/>
  <c r="N86" i="1"/>
  <c r="Q86" i="1" s="1"/>
  <c r="R86" i="1" s="1"/>
  <c r="N91" i="1"/>
  <c r="J91" i="1" s="1"/>
  <c r="H105" i="1"/>
  <c r="O105" i="1"/>
  <c r="S105" i="1"/>
  <c r="G105" i="1"/>
  <c r="F105" i="1"/>
  <c r="I69" i="1"/>
  <c r="O69" i="1"/>
  <c r="S69" i="1"/>
  <c r="F69" i="1"/>
  <c r="P69" i="1"/>
  <c r="G69" i="1"/>
  <c r="H69" i="1"/>
  <c r="P39" i="1"/>
  <c r="G39" i="1"/>
  <c r="H39" i="1"/>
  <c r="F39" i="1"/>
  <c r="I39" i="1"/>
  <c r="S39" i="1"/>
  <c r="O39" i="1"/>
  <c r="R31" i="1"/>
  <c r="S3" i="1"/>
  <c r="O3" i="1"/>
  <c r="G3" i="1"/>
  <c r="P3" i="1"/>
  <c r="H3" i="1"/>
  <c r="I3" i="1"/>
  <c r="F3" i="1"/>
  <c r="C105" i="1" l="1"/>
  <c r="E261" i="1"/>
  <c r="N339" i="1"/>
  <c r="Q339" i="1" s="1"/>
  <c r="R339" i="1" s="1"/>
  <c r="D339" i="1"/>
  <c r="J147" i="1"/>
  <c r="N261" i="1"/>
  <c r="K261" i="1" s="1"/>
  <c r="D261" i="1"/>
  <c r="C39" i="1"/>
  <c r="C135" i="1"/>
  <c r="E339" i="1"/>
  <c r="C69" i="1"/>
  <c r="C3" i="1"/>
  <c r="L255" i="1"/>
  <c r="K171" i="1"/>
  <c r="J249" i="1"/>
  <c r="K249" i="1"/>
  <c r="M252" i="1"/>
  <c r="L249" i="1"/>
  <c r="J252" i="1"/>
  <c r="Q249" i="1"/>
  <c r="R249" i="1" s="1"/>
  <c r="M255" i="1"/>
  <c r="Q252" i="1"/>
  <c r="R252" i="1" s="1"/>
  <c r="J304" i="1"/>
  <c r="K255" i="1"/>
  <c r="J255" i="1"/>
  <c r="L252" i="1"/>
  <c r="L173" i="1"/>
  <c r="J340" i="1"/>
  <c r="D303" i="1"/>
  <c r="N303" i="1"/>
  <c r="E303" i="1"/>
  <c r="K340" i="1"/>
  <c r="L340" i="1"/>
  <c r="M340" i="1"/>
  <c r="M304" i="1"/>
  <c r="L304" i="1"/>
  <c r="K304" i="1"/>
  <c r="J246" i="1"/>
  <c r="L261" i="1"/>
  <c r="M261" i="1"/>
  <c r="J262" i="1"/>
  <c r="M262" i="1"/>
  <c r="L262" i="1"/>
  <c r="K262" i="1"/>
  <c r="M173" i="1"/>
  <c r="M219" i="1"/>
  <c r="K246" i="1"/>
  <c r="M246" i="1"/>
  <c r="L246" i="1"/>
  <c r="K238" i="1"/>
  <c r="M238" i="1"/>
  <c r="J238" i="1"/>
  <c r="Q238" i="1"/>
  <c r="R238" i="1" s="1"/>
  <c r="K235" i="1"/>
  <c r="L235" i="1"/>
  <c r="M235" i="1"/>
  <c r="J235" i="1"/>
  <c r="L205" i="1"/>
  <c r="M205" i="1"/>
  <c r="K205" i="1"/>
  <c r="J205" i="1"/>
  <c r="M181" i="1"/>
  <c r="K227" i="1"/>
  <c r="L227" i="1"/>
  <c r="J227" i="1"/>
  <c r="M227" i="1"/>
  <c r="M224" i="1"/>
  <c r="J224" i="1"/>
  <c r="K224" i="1"/>
  <c r="L224" i="1"/>
  <c r="K181" i="1"/>
  <c r="J181" i="1"/>
  <c r="Q194" i="1"/>
  <c r="R194" i="1" s="1"/>
  <c r="L181" i="1"/>
  <c r="K173" i="1"/>
  <c r="K219" i="1"/>
  <c r="J219" i="1"/>
  <c r="L219" i="1"/>
  <c r="L217" i="1"/>
  <c r="M217" i="1"/>
  <c r="K217" i="1"/>
  <c r="J217" i="1"/>
  <c r="F212" i="1"/>
  <c r="L199" i="1"/>
  <c r="K199" i="1"/>
  <c r="M199" i="1"/>
  <c r="J199" i="1"/>
  <c r="J194" i="1"/>
  <c r="Q173" i="1"/>
  <c r="R173" i="1" s="1"/>
  <c r="K194" i="1"/>
  <c r="M194" i="1"/>
  <c r="L187" i="1"/>
  <c r="M187" i="1"/>
  <c r="J187" i="1"/>
  <c r="K187" i="1"/>
  <c r="L164" i="1"/>
  <c r="Q122" i="1"/>
  <c r="R122" i="1" s="1"/>
  <c r="M171" i="1"/>
  <c r="Q171" i="1"/>
  <c r="R171" i="1" s="1"/>
  <c r="L171" i="1"/>
  <c r="L138" i="1"/>
  <c r="Q147" i="1"/>
  <c r="R147" i="1" s="1"/>
  <c r="Q136" i="1"/>
  <c r="R136" i="1" s="1"/>
  <c r="L147" i="1"/>
  <c r="M147" i="1"/>
  <c r="M164" i="1"/>
  <c r="Q164" i="1"/>
  <c r="R164" i="1" s="1"/>
  <c r="J164" i="1"/>
  <c r="K161" i="1"/>
  <c r="Q161" i="1"/>
  <c r="R161" i="1" s="1"/>
  <c r="L161" i="1"/>
  <c r="M161" i="1"/>
  <c r="L136" i="1"/>
  <c r="M141" i="1"/>
  <c r="M153" i="1"/>
  <c r="Q153" i="1"/>
  <c r="R153" i="1" s="1"/>
  <c r="M136" i="1"/>
  <c r="L141" i="1"/>
  <c r="K136" i="1"/>
  <c r="J153" i="1"/>
  <c r="K153" i="1"/>
  <c r="Q156" i="1"/>
  <c r="R156" i="1" s="1"/>
  <c r="L156" i="1"/>
  <c r="K156" i="1"/>
  <c r="M156" i="1"/>
  <c r="K138" i="1"/>
  <c r="M138" i="1"/>
  <c r="J138" i="1"/>
  <c r="K141" i="1"/>
  <c r="Q141" i="1"/>
  <c r="R141" i="1" s="1"/>
  <c r="N135" i="1"/>
  <c r="Q135" i="1" s="1"/>
  <c r="R135" i="1" s="1"/>
  <c r="D135" i="1"/>
  <c r="L129" i="1"/>
  <c r="D39" i="1"/>
  <c r="M116" i="1"/>
  <c r="D3" i="1"/>
  <c r="Q116" i="1"/>
  <c r="R116" i="1" s="1"/>
  <c r="D105" i="1"/>
  <c r="D69" i="1"/>
  <c r="E465" i="1"/>
  <c r="M129" i="1"/>
  <c r="E1288" i="1"/>
  <c r="Q42" i="1"/>
  <c r="R42" i="1" s="1"/>
  <c r="K129" i="1"/>
  <c r="E9" i="1"/>
  <c r="J129" i="1"/>
  <c r="E515" i="1"/>
  <c r="E419" i="1"/>
  <c r="E391" i="1"/>
  <c r="E135" i="1"/>
  <c r="E130" i="1"/>
  <c r="E95" i="1"/>
  <c r="E83" i="1"/>
  <c r="E79" i="1"/>
  <c r="E67" i="1"/>
  <c r="E63" i="1"/>
  <c r="E1240" i="1"/>
  <c r="E306" i="1"/>
  <c r="E571" i="1"/>
  <c r="Q15" i="1"/>
  <c r="R15" i="1" s="1"/>
  <c r="E25" i="1"/>
  <c r="L122" i="1"/>
  <c r="Q46" i="1"/>
  <c r="R46" i="1" s="1"/>
  <c r="J116" i="1"/>
  <c r="E107" i="1"/>
  <c r="K122" i="1"/>
  <c r="E132" i="1"/>
  <c r="Q108" i="1"/>
  <c r="R108" i="1" s="1"/>
  <c r="Q19" i="1"/>
  <c r="R19" i="1" s="1"/>
  <c r="E100" i="1"/>
  <c r="E21" i="1"/>
  <c r="E16" i="1"/>
  <c r="L116" i="1"/>
  <c r="E113" i="1"/>
  <c r="E109" i="1"/>
  <c r="E56" i="1"/>
  <c r="L108" i="1"/>
  <c r="E125" i="1"/>
  <c r="E92" i="1"/>
  <c r="Q84" i="1"/>
  <c r="R84" i="1" s="1"/>
  <c r="M108" i="1"/>
  <c r="J108" i="1"/>
  <c r="E76" i="1"/>
  <c r="E87" i="1"/>
  <c r="E41" i="1"/>
  <c r="E49" i="1"/>
  <c r="E71" i="1"/>
  <c r="E64" i="1"/>
  <c r="E22" i="1"/>
  <c r="J122" i="1"/>
  <c r="E93" i="1"/>
  <c r="E18" i="1"/>
  <c r="E8" i="1"/>
  <c r="E112" i="1"/>
  <c r="E124" i="1"/>
  <c r="E134" i="1"/>
  <c r="E131" i="1"/>
  <c r="E133" i="1"/>
  <c r="E129" i="1"/>
  <c r="E116" i="1"/>
  <c r="Q91" i="1"/>
  <c r="R91" i="1" s="1"/>
  <c r="Q55" i="1"/>
  <c r="R55" i="1" s="1"/>
  <c r="E52" i="1"/>
  <c r="E77" i="1"/>
  <c r="E47" i="1"/>
  <c r="E65" i="1"/>
  <c r="E128" i="1"/>
  <c r="E127" i="1"/>
  <c r="E126" i="1"/>
  <c r="E122" i="1"/>
  <c r="Q6" i="1"/>
  <c r="R6" i="1" s="1"/>
  <c r="Q72" i="1"/>
  <c r="R72" i="1" s="1"/>
  <c r="Q88" i="1"/>
  <c r="R88" i="1" s="1"/>
  <c r="E20" i="1"/>
  <c r="E81" i="1"/>
  <c r="Q24" i="1"/>
  <c r="R24" i="1" s="1"/>
  <c r="E97" i="1"/>
  <c r="Q11" i="1"/>
  <c r="R11" i="1" s="1"/>
  <c r="E89" i="1"/>
  <c r="E82" i="1"/>
  <c r="E103" i="1"/>
  <c r="E35" i="1"/>
  <c r="E7" i="1"/>
  <c r="E118" i="1"/>
  <c r="E120" i="1"/>
  <c r="E117" i="1"/>
  <c r="E121" i="1"/>
  <c r="E119" i="1"/>
  <c r="E114" i="1"/>
  <c r="E26" i="1"/>
  <c r="M88" i="1"/>
  <c r="J72" i="1"/>
  <c r="K46" i="1"/>
  <c r="J11" i="1"/>
  <c r="J15" i="1"/>
  <c r="K86" i="1"/>
  <c r="L70" i="1"/>
  <c r="M50" i="1"/>
  <c r="L24" i="1"/>
  <c r="L6" i="1"/>
  <c r="K106" i="1"/>
  <c r="M86" i="1"/>
  <c r="J70" i="1"/>
  <c r="E102" i="1"/>
  <c r="L91" i="1"/>
  <c r="M78" i="1"/>
  <c r="M46" i="1"/>
  <c r="L33" i="1"/>
  <c r="L11" i="1"/>
  <c r="J40" i="1"/>
  <c r="K11" i="1"/>
  <c r="Q28" i="1"/>
  <c r="R28" i="1" s="1"/>
  <c r="K28" i="1"/>
  <c r="J28" i="1"/>
  <c r="E110" i="1"/>
  <c r="E66" i="1"/>
  <c r="E60" i="1"/>
  <c r="E115" i="1"/>
  <c r="E90" i="1"/>
  <c r="E74" i="1"/>
  <c r="E58" i="1"/>
  <c r="E53" i="1"/>
  <c r="E48" i="1"/>
  <c r="E5" i="1"/>
  <c r="L86" i="1"/>
  <c r="J50" i="1"/>
  <c r="M24" i="1"/>
  <c r="M6" i="1"/>
  <c r="J84" i="1"/>
  <c r="L40" i="1"/>
  <c r="L55" i="1"/>
  <c r="M19" i="1"/>
  <c r="M4" i="1"/>
  <c r="E54" i="1"/>
  <c r="E44" i="1"/>
  <c r="L84" i="1"/>
  <c r="M42" i="1"/>
  <c r="E51" i="1"/>
  <c r="E45" i="1"/>
  <c r="K88" i="1"/>
  <c r="L72" i="1"/>
  <c r="L50" i="1"/>
  <c r="K24" i="1"/>
  <c r="E24" i="1" s="1"/>
  <c r="J4" i="1"/>
  <c r="E101" i="1"/>
  <c r="E80" i="1"/>
  <c r="M28" i="1"/>
  <c r="K4" i="1"/>
  <c r="L46" i="1"/>
  <c r="Q70" i="1"/>
  <c r="R70" i="1" s="1"/>
  <c r="K70" i="1"/>
  <c r="E98" i="1"/>
  <c r="E30" i="1"/>
  <c r="E111" i="1"/>
  <c r="E104" i="1"/>
  <c r="E43" i="1"/>
  <c r="E36" i="1"/>
  <c r="E31" i="1"/>
  <c r="E10" i="1"/>
  <c r="J106" i="1"/>
  <c r="K84" i="1"/>
  <c r="M40" i="1"/>
  <c r="M55" i="1"/>
  <c r="J19" i="1"/>
  <c r="K50" i="1"/>
  <c r="M91" i="1"/>
  <c r="J78" i="1"/>
  <c r="K42" i="1"/>
  <c r="J62" i="1"/>
  <c r="L15" i="1"/>
  <c r="E17" i="1"/>
  <c r="E96" i="1"/>
  <c r="E85" i="1"/>
  <c r="E75" i="1"/>
  <c r="E32" i="1"/>
  <c r="K91" i="1"/>
  <c r="L78" i="1"/>
  <c r="K33" i="1"/>
  <c r="E38" i="1"/>
  <c r="E34" i="1"/>
  <c r="E29" i="1"/>
  <c r="E13" i="1"/>
  <c r="L106" i="1"/>
  <c r="J86" i="1"/>
  <c r="K40" i="1"/>
  <c r="K55" i="1"/>
  <c r="L19" i="1"/>
  <c r="E59" i="1"/>
  <c r="E37" i="1"/>
  <c r="J33" i="1"/>
  <c r="K6" i="1"/>
  <c r="Q99" i="1"/>
  <c r="R99" i="1" s="1"/>
  <c r="J99" i="1"/>
  <c r="E94" i="1"/>
  <c r="E14" i="1"/>
  <c r="K99" i="1"/>
  <c r="K78" i="1"/>
  <c r="L42" i="1"/>
  <c r="K62" i="1"/>
  <c r="M15" i="1"/>
  <c r="L62" i="1"/>
  <c r="M106" i="1"/>
  <c r="L88" i="1"/>
  <c r="M72" i="1"/>
  <c r="M33" i="1"/>
  <c r="E12" i="1"/>
  <c r="M99" i="1"/>
  <c r="M62" i="1"/>
  <c r="E68" i="1"/>
  <c r="E27" i="1"/>
  <c r="L4" i="1"/>
  <c r="N39" i="1"/>
  <c r="M39" i="1" s="1"/>
  <c r="N3" i="1"/>
  <c r="M3" i="1" s="1"/>
  <c r="N69" i="1"/>
  <c r="J69" i="1" s="1"/>
  <c r="N105" i="1"/>
  <c r="Q105" i="1" s="1"/>
  <c r="R105" i="1" s="1"/>
  <c r="J261" i="1" l="1"/>
  <c r="Q261" i="1"/>
  <c r="R261" i="1" s="1"/>
  <c r="M339" i="1"/>
  <c r="J339" i="1"/>
  <c r="K339" i="1"/>
  <c r="L339" i="1"/>
  <c r="K303" i="1"/>
  <c r="L303" i="1"/>
  <c r="Q303" i="1"/>
  <c r="R303" i="1" s="1"/>
  <c r="J303" i="1"/>
  <c r="M303" i="1"/>
  <c r="F170" i="1"/>
  <c r="J135" i="1"/>
  <c r="M135" i="1"/>
  <c r="L135" i="1"/>
  <c r="K135" i="1"/>
  <c r="Q3" i="1"/>
  <c r="R3" i="1" s="1"/>
  <c r="Q39" i="1"/>
  <c r="R39" i="1" s="1"/>
  <c r="E28" i="1"/>
  <c r="E108" i="1"/>
  <c r="E33" i="1"/>
  <c r="E6" i="1"/>
  <c r="E55" i="1"/>
  <c r="E46" i="1"/>
  <c r="E86" i="1"/>
  <c r="E91" i="1"/>
  <c r="E42" i="1"/>
  <c r="E88" i="1"/>
  <c r="K105" i="1"/>
  <c r="E99" i="1"/>
  <c r="K69" i="1"/>
  <c r="E19" i="1"/>
  <c r="E106" i="1"/>
  <c r="L69" i="1"/>
  <c r="E84" i="1"/>
  <c r="K39" i="1"/>
  <c r="E70" i="1"/>
  <c r="M105" i="1"/>
  <c r="E72" i="1"/>
  <c r="M69" i="1"/>
  <c r="E78" i="1"/>
  <c r="L39" i="1"/>
  <c r="E4" i="1"/>
  <c r="J39" i="1"/>
  <c r="E40" i="1"/>
  <c r="E15" i="1"/>
  <c r="Q69" i="1"/>
  <c r="R69" i="1" s="1"/>
  <c r="L105" i="1"/>
  <c r="J3" i="1"/>
  <c r="E3" i="1" s="1"/>
  <c r="L3" i="1"/>
  <c r="E11" i="1"/>
  <c r="E62" i="1"/>
  <c r="J105" i="1"/>
  <c r="K3" i="1"/>
  <c r="E50" i="1"/>
  <c r="E69" i="1" l="1"/>
  <c r="E39" i="1"/>
  <c r="E105" i="1"/>
  <c r="S216" i="1"/>
  <c r="S212" i="1" s="1"/>
  <c r="S170" i="1" s="1"/>
  <c r="O216" i="1"/>
  <c r="O212" i="1" s="1"/>
  <c r="O170" i="1" s="1"/>
  <c r="P216" i="1"/>
  <c r="P212" i="1" s="1"/>
  <c r="P170" i="1" s="1"/>
  <c r="N241" i="1"/>
  <c r="L241" i="1" s="1"/>
  <c r="I216" i="1"/>
  <c r="I212" i="1" s="1"/>
  <c r="H216" i="1"/>
  <c r="C216" i="1" l="1"/>
  <c r="H212" i="1"/>
  <c r="Q241" i="1"/>
  <c r="R241" i="1" s="1"/>
  <c r="I170" i="1"/>
  <c r="N216" i="1"/>
  <c r="L216" i="1" s="1"/>
  <c r="J241" i="1"/>
  <c r="M241" i="1"/>
  <c r="K241" i="1"/>
  <c r="D216" i="1"/>
  <c r="E216" i="1"/>
  <c r="H170" i="1" l="1"/>
  <c r="C170" i="1" s="1"/>
  <c r="C212" i="1"/>
  <c r="M216" i="1"/>
  <c r="D212" i="1"/>
  <c r="E212" i="1"/>
  <c r="N212" i="1"/>
  <c r="M212" i="1" s="1"/>
  <c r="J216" i="1"/>
  <c r="Q216" i="1"/>
  <c r="R216" i="1" s="1"/>
  <c r="K216" i="1"/>
  <c r="N170" i="1" l="1"/>
  <c r="M170" i="1" s="1"/>
  <c r="E170" i="1"/>
  <c r="D170" i="1"/>
  <c r="K212" i="1"/>
  <c r="J212" i="1"/>
  <c r="Q212" i="1"/>
  <c r="R212" i="1" s="1"/>
  <c r="L212" i="1"/>
  <c r="J170" i="1" l="1"/>
  <c r="Q170" i="1"/>
  <c r="R170" i="1" s="1"/>
  <c r="L170" i="1"/>
  <c r="K170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<sst xmlns="http://schemas.openxmlformats.org/spreadsheetml/2006/main" count="3298" uniqueCount="333">
  <si>
    <t>N01</t>
  </si>
  <si>
    <t>KUALA LINGGI</t>
  </si>
  <si>
    <t>N02</t>
  </si>
  <si>
    <t>TANJUNG BIDARA</t>
  </si>
  <si>
    <t>N03</t>
  </si>
  <si>
    <t>AYER LIMAU</t>
  </si>
  <si>
    <t>N04</t>
  </si>
  <si>
    <t>LENDU</t>
  </si>
  <si>
    <t>N05</t>
  </si>
  <si>
    <t>TABOH NANING</t>
  </si>
  <si>
    <t>N06</t>
  </si>
  <si>
    <t>REMBIA</t>
  </si>
  <si>
    <t>N07</t>
  </si>
  <si>
    <t>GADEK</t>
  </si>
  <si>
    <t>N08</t>
  </si>
  <si>
    <t>MACHAP JAYA</t>
  </si>
  <si>
    <t>N09</t>
  </si>
  <si>
    <t>DURIAN TUNGGAL</t>
  </si>
  <si>
    <t>N10</t>
  </si>
  <si>
    <t>ASAHAN</t>
  </si>
  <si>
    <t>N11</t>
  </si>
  <si>
    <t>SUNGAI UDANG</t>
  </si>
  <si>
    <t>N12</t>
  </si>
  <si>
    <t>PANTAI KUNDOR</t>
  </si>
  <si>
    <t>N13</t>
  </si>
  <si>
    <t>PAYA RUMPUT</t>
  </si>
  <si>
    <t>N14</t>
  </si>
  <si>
    <t>KELEBANG</t>
  </si>
  <si>
    <t>N15</t>
  </si>
  <si>
    <t>PENGKALAN BATU</t>
  </si>
  <si>
    <t>N16</t>
  </si>
  <si>
    <t>AYER KEROH</t>
  </si>
  <si>
    <t>N17</t>
  </si>
  <si>
    <t>BUKIT KATIL</t>
  </si>
  <si>
    <t>N18</t>
  </si>
  <si>
    <t>AYER MOLEK</t>
  </si>
  <si>
    <t>N19</t>
  </si>
  <si>
    <t>KESIDANG</t>
  </si>
  <si>
    <t>N20</t>
  </si>
  <si>
    <t>KOTA LAKSAMANA</t>
  </si>
  <si>
    <t>N21</t>
  </si>
  <si>
    <t>DUYONG</t>
  </si>
  <si>
    <t>N22</t>
  </si>
  <si>
    <t>BANDAR HILIR</t>
  </si>
  <si>
    <t>N23</t>
  </si>
  <si>
    <t>TELOK MAS</t>
  </si>
  <si>
    <t>N24</t>
  </si>
  <si>
    <t>BEMBAN</t>
  </si>
  <si>
    <t>N25</t>
  </si>
  <si>
    <t>RIM</t>
  </si>
  <si>
    <t>N26</t>
  </si>
  <si>
    <t>SERKAM</t>
  </si>
  <si>
    <t>N27</t>
  </si>
  <si>
    <t>MERLIMAU</t>
  </si>
  <si>
    <t>N28</t>
  </si>
  <si>
    <t>SUNGAI RAMBAI</t>
  </si>
  <si>
    <t>BAHAGIAN PILIHAN RAYA</t>
  </si>
  <si>
    <t>KOD</t>
  </si>
  <si>
    <t>TANJUNG DAHAN</t>
  </si>
  <si>
    <t>SUNGAI BARU HILIR</t>
  </si>
  <si>
    <t>KAMPUNG TENGAH</t>
  </si>
  <si>
    <t>PERMATANG</t>
  </si>
  <si>
    <t>KUALA SUNGAI BARU</t>
  </si>
  <si>
    <t>PAYA MENGKUANG</t>
  </si>
  <si>
    <t>TELOK GONG</t>
  </si>
  <si>
    <t>KAMPUNG PULAU</t>
  </si>
  <si>
    <t>LUBOK REDAN</t>
  </si>
  <si>
    <t>SUNGAI BARU TENGAH</t>
  </si>
  <si>
    <t>PENGKALAN BALAK</t>
  </si>
  <si>
    <t>PASIR GEMBOR</t>
  </si>
  <si>
    <t>RAMUAN CHINA BESAR</t>
  </si>
  <si>
    <t>RAMUAN CHINA KECHIL</t>
  </si>
  <si>
    <t>SUNGAI JERNEH</t>
  </si>
  <si>
    <t>SUNGAI SIPUT</t>
  </si>
  <si>
    <t>FELCRA RAMUAN CHINA KECHIL</t>
  </si>
  <si>
    <t>KAMPUNG LEKOK</t>
  </si>
  <si>
    <t>KAMPUNG PINANG</t>
  </si>
  <si>
    <t>PEKAN MASJID TANAH</t>
  </si>
  <si>
    <t>DURIAN DAUN</t>
  </si>
  <si>
    <t>SUNGAI BARU HULU</t>
  </si>
  <si>
    <t>PEKAN LENDU</t>
  </si>
  <si>
    <t>BERISU</t>
  </si>
  <si>
    <t>CHERANA PUTEH</t>
  </si>
  <si>
    <t>SIMPANG EMPAT</t>
  </si>
  <si>
    <t>SUNGAI BULOH</t>
  </si>
  <si>
    <t>BATANG MELEKEK</t>
  </si>
  <si>
    <t>RANTAU PANJANG</t>
  </si>
  <si>
    <t>AYER PAABAS</t>
  </si>
  <si>
    <t>PEKAN ALOR GAJAH</t>
  </si>
  <si>
    <t>KELEMAK</t>
  </si>
  <si>
    <t>JELATANG</t>
  </si>
  <si>
    <t>KAMPUNG TEBAT</t>
  </si>
  <si>
    <t>SUNGAI PETAI</t>
  </si>
  <si>
    <t>PEKAN REMBIA</t>
  </si>
  <si>
    <t>JERAM</t>
  </si>
  <si>
    <t>BUKIT SEBANG</t>
  </si>
  <si>
    <t>PEKAN PULAU SEBANG</t>
  </si>
  <si>
    <t>KUALA INA</t>
  </si>
  <si>
    <t>TANJUNG RIMAU</t>
  </si>
  <si>
    <t>PADANG SEBANG</t>
  </si>
  <si>
    <t>PEGOH</t>
  </si>
  <si>
    <t>PAYA DATUK</t>
  </si>
  <si>
    <t>GANUN</t>
  </si>
  <si>
    <t>PEKAN GADEK</t>
  </si>
  <si>
    <t>FELDA HUTAN PERCHA</t>
  </si>
  <si>
    <t>TEBONG</t>
  </si>
  <si>
    <t>KEMUNING</t>
  </si>
  <si>
    <t>MACHAP BARU</t>
  </si>
  <si>
    <t>SOLOK MENGGONG</t>
  </si>
  <si>
    <t>MELAKA PINDAH</t>
  </si>
  <si>
    <t>MACAHP UMBOR</t>
  </si>
  <si>
    <t>AYER PASIR</t>
  </si>
  <si>
    <t>PARIT MELANA</t>
  </si>
  <si>
    <t>BELIMBING DALAM</t>
  </si>
  <si>
    <t>BUKIT TAMBUN</t>
  </si>
  <si>
    <t>PEKAN DURIAN TUNGGAL</t>
  </si>
  <si>
    <t>GANGSA</t>
  </si>
  <si>
    <t>SIMPANG TEBONG</t>
  </si>
  <si>
    <t>BATANG MELAKA</t>
  </si>
  <si>
    <t>JUS</t>
  </si>
  <si>
    <t>PEKAN NYALAS</t>
  </si>
  <si>
    <t>PEKAN SELANDAR</t>
  </si>
  <si>
    <t>BUKIT SENGGEH</t>
  </si>
  <si>
    <t>PELDA BUKIT SENGGEH</t>
  </si>
  <si>
    <t>PONDOK BATANG</t>
  </si>
  <si>
    <t>PEKAN ASAHAN</t>
  </si>
  <si>
    <t>LADANG BUKIT ASAHAN</t>
  </si>
  <si>
    <t>BUKIT SEDANAN</t>
  </si>
  <si>
    <t>BUKIT TERENDAK</t>
  </si>
  <si>
    <t>PAYA RUMPUT JAYA</t>
  </si>
  <si>
    <t>PEKAN SUNGAI UDANG</t>
  </si>
  <si>
    <t>PAYA LUBOH</t>
  </si>
  <si>
    <t>PANTAI PUTERI</t>
  </si>
  <si>
    <t>PENGKALAN PERIGI</t>
  </si>
  <si>
    <t>KAMPUNG GELAM</t>
  </si>
  <si>
    <t>SUNGAI LEREH</t>
  </si>
  <si>
    <t>PENGKALAN LANJUT</t>
  </si>
  <si>
    <t>BERTAM HULU</t>
  </si>
  <si>
    <t>HUJONG PADANG</t>
  </si>
  <si>
    <t>KERUBONG</t>
  </si>
  <si>
    <t>CHENG</t>
  </si>
  <si>
    <t>TANJUNG MINYAK</t>
  </si>
  <si>
    <t>BERTAM</t>
  </si>
  <si>
    <t>PANTAI CHENG</t>
  </si>
  <si>
    <t>CHENG PERDANA</t>
  </si>
  <si>
    <t>AYER SALAK</t>
  </si>
  <si>
    <t>SEBERANG GAJAH</t>
  </si>
  <si>
    <t>BUKIT RAMBAI</t>
  </si>
  <si>
    <t>KELEBANG BESAR</t>
  </si>
  <si>
    <t>KELEBANG KECHIL</t>
  </si>
  <si>
    <t>PULAU GADONG</t>
  </si>
  <si>
    <t>PEKAN KELEBANG BESAR</t>
  </si>
  <si>
    <t>MALIM JAYA</t>
  </si>
  <si>
    <t>PASIR PUTEH</t>
  </si>
  <si>
    <t>PERINGGIT</t>
  </si>
  <si>
    <t>PERINGGIT JAYA</t>
  </si>
  <si>
    <t>BUKIT PALAH</t>
  </si>
  <si>
    <t>BUKIT PIATU</t>
  </si>
  <si>
    <t>TAMAN ASEAN</t>
  </si>
  <si>
    <t>SERI SIANTAN</t>
  </si>
  <si>
    <t>RUMPUN BAHAGIA</t>
  </si>
  <si>
    <t>BACHANG BARU</t>
  </si>
  <si>
    <t>TAMAN MELAKA BARU</t>
  </si>
  <si>
    <t>SUNGAI PUTAT</t>
  </si>
  <si>
    <t>TAMAN BUKIT MELAKA</t>
  </si>
  <si>
    <t>AYER KEROH HEIGHTS</t>
  </si>
  <si>
    <t>KAMPUNG AYER KEROH</t>
  </si>
  <si>
    <t>KAMPUNG TUN RAZAK</t>
  </si>
  <si>
    <t>BATU BERENDAM</t>
  </si>
  <si>
    <t>TAMAN MERDEKA</t>
  </si>
  <si>
    <t>TAMAN BUNGA RAYA</t>
  </si>
  <si>
    <t>TAMAN KERJASAMA</t>
  </si>
  <si>
    <t>TAMAN MUZAFFAR SHAH</t>
  </si>
  <si>
    <t>BUKIT BERUANG</t>
  </si>
  <si>
    <t>KAMPUNG BUKIT KATIL</t>
  </si>
  <si>
    <t>PAYA IKAN</t>
  </si>
  <si>
    <t>KAMPUNGKU SAYANG</t>
  </si>
  <si>
    <t>BUKIT BARU DALAM</t>
  </si>
  <si>
    <t>PADANG JAMBU</t>
  </si>
  <si>
    <t>BUKIT PULAU</t>
  </si>
  <si>
    <t>TAMAN TUN RAHAH</t>
  </si>
  <si>
    <t>PENGKALAN MINYAK</t>
  </si>
  <si>
    <t>TAMBAK PAYA</t>
  </si>
  <si>
    <t>TIANG DUA</t>
  </si>
  <si>
    <t>PAYA DALAM</t>
  </si>
  <si>
    <t>BUKIT LINTANG</t>
  </si>
  <si>
    <t>KANDANG</t>
  </si>
  <si>
    <t>KAMPUNG AYER MOLEK</t>
  </si>
  <si>
    <t>BAKAR BATU</t>
  </si>
  <si>
    <t>KESIDANG INDAH</t>
  </si>
  <si>
    <t>LIMBONGAN</t>
  </si>
  <si>
    <t>KAMPUNG ENAM</t>
  </si>
  <si>
    <t>TENGKERA PANTAI</t>
  </si>
  <si>
    <t>TENGKERA</t>
  </si>
  <si>
    <t>TUN PERAK</t>
  </si>
  <si>
    <t>KENANGA SEKSYEN 1</t>
  </si>
  <si>
    <t>PENGKALAN RAMA PANTAI</t>
  </si>
  <si>
    <t>KAMPUNG MORTEN</t>
  </si>
  <si>
    <t>KUBU</t>
  </si>
  <si>
    <t>TAMAN KOTA LAKSAMANA</t>
  </si>
  <si>
    <t>KAMPUNG HULU</t>
  </si>
  <si>
    <t>KAMPUNG BELANDA</t>
  </si>
  <si>
    <t>KENANGA SEKSYEN 2</t>
  </si>
  <si>
    <t>PENGKALAN RAMA</t>
  </si>
  <si>
    <t>KENANGA SEKSYEN 3</t>
  </si>
  <si>
    <t>PENGKALAN RAMA TENGAH</t>
  </si>
  <si>
    <t>BUKIT GEDONG</t>
  </si>
  <si>
    <t>SEMABOK</t>
  </si>
  <si>
    <t>SERI DUYONG</t>
  </si>
  <si>
    <t>PERIGI HANG TUAH</t>
  </si>
  <si>
    <t>KAMPUNG PADANG SEMABOK</t>
  </si>
  <si>
    <t>BUNGA RAYA</t>
  </si>
  <si>
    <t>BUKIT CHINA</t>
  </si>
  <si>
    <t>BANDAR KABA</t>
  </si>
  <si>
    <t>BANDAR HILIR TENGAH</t>
  </si>
  <si>
    <t>MELAKA RAYA</t>
  </si>
  <si>
    <t>KAMPUNG BANDAR HILIR</t>
  </si>
  <si>
    <t>UJONG PASIR PANTAI</t>
  </si>
  <si>
    <t>LORONG PANJANG</t>
  </si>
  <si>
    <t>PERKAMPUNGAN PORTUGIS</t>
  </si>
  <si>
    <t>UJONG PASIR DARAT</t>
  </si>
  <si>
    <t>PADANG TEMU</t>
  </si>
  <si>
    <t>ALAI</t>
  </si>
  <si>
    <t>KAMPUNG TELOK MAS</t>
  </si>
  <si>
    <t>PERNU</t>
  </si>
  <si>
    <t>KAMPUNG UJONG PASIR</t>
  </si>
  <si>
    <t>PONDOK KEMPAS</t>
  </si>
  <si>
    <t>AYER KANGKONG</t>
  </si>
  <si>
    <t>KESANG TUA</t>
  </si>
  <si>
    <t>AYER BAROK</t>
  </si>
  <si>
    <t>TAMAN MAJU</t>
  </si>
  <si>
    <t>SERI BEMBAN</t>
  </si>
  <si>
    <t>TEHEL</t>
  </si>
  <si>
    <t>KESANG JAYA</t>
  </si>
  <si>
    <t>AYER PANAS</t>
  </si>
  <si>
    <t>KEMENDOR</t>
  </si>
  <si>
    <t>KELUBI</t>
  </si>
  <si>
    <t>SERI KESANG</t>
  </si>
  <si>
    <t>LADANG DIAMOND</t>
  </si>
  <si>
    <t>SIMPANG BEKOH</t>
  </si>
  <si>
    <t>CHOHONG</t>
  </si>
  <si>
    <t>BUKIT KATONG</t>
  </si>
  <si>
    <t>SIMPANG KERAYONG</t>
  </si>
  <si>
    <t>KAMPUNG RIM</t>
  </si>
  <si>
    <t>BUKIT TEMBAKAU</t>
  </si>
  <si>
    <t>UMBAI</t>
  </si>
  <si>
    <t>SERKAM DARAT</t>
  </si>
  <si>
    <t>PULAI</t>
  </si>
  <si>
    <t>SERKAM PANTAI</t>
  </si>
  <si>
    <t>TEDONG</t>
  </si>
  <si>
    <t>SEMPANG</t>
  </si>
  <si>
    <t>ANJUNG BATU</t>
  </si>
  <si>
    <t>AYER MERBAU</t>
  </si>
  <si>
    <t>CHINCHIN</t>
  </si>
  <si>
    <t>JASIN LALANG</t>
  </si>
  <si>
    <t>MERLIMAU UTARA</t>
  </si>
  <si>
    <t>MERLIMAU PASIR</t>
  </si>
  <si>
    <t>PERMATANG SERAI</t>
  </si>
  <si>
    <t>PENGKALAN SAMAK</t>
  </si>
  <si>
    <t>SERI MENDAPAT</t>
  </si>
  <si>
    <t>BATU GAJAH</t>
  </si>
  <si>
    <t>PARIT PUTAT</t>
  </si>
  <si>
    <t>PARIT PERAWAS</t>
  </si>
  <si>
    <t>SEBATU</t>
  </si>
  <si>
    <t>UNDI POS</t>
  </si>
  <si>
    <t>BN</t>
  </si>
  <si>
    <t>PH</t>
  </si>
  <si>
    <t>PN</t>
  </si>
  <si>
    <t>BEBAS</t>
  </si>
  <si>
    <t>UNDI KIRA</t>
  </si>
  <si>
    <t>ROSAK</t>
  </si>
  <si>
    <t>TIDAK KEMBALI</t>
  </si>
  <si>
    <t>HADIR</t>
  </si>
  <si>
    <t>BERDAFTAR</t>
  </si>
  <si>
    <t>KELUAR UNDI %</t>
  </si>
  <si>
    <t>UP</t>
  </si>
  <si>
    <t>S1</t>
  </si>
  <si>
    <t>S2</t>
  </si>
  <si>
    <t>S3</t>
  </si>
  <si>
    <t>S4</t>
  </si>
  <si>
    <t>SALURAN 1</t>
  </si>
  <si>
    <t>SALURAN 2</t>
  </si>
  <si>
    <t>SALURAN 3</t>
  </si>
  <si>
    <t>SALURAN 4</t>
  </si>
  <si>
    <t>PEMENANG</t>
  </si>
  <si>
    <t>S5</t>
  </si>
  <si>
    <t>SALURAN 5</t>
  </si>
  <si>
    <t>MAJORITI</t>
  </si>
  <si>
    <t>S6</t>
  </si>
  <si>
    <t>SALURAN 6</t>
  </si>
  <si>
    <t>S7</t>
  </si>
  <si>
    <t>SALURAN 7</t>
  </si>
  <si>
    <t>%</t>
  </si>
  <si>
    <t>TEMPAT KE-2</t>
  </si>
  <si>
    <t>SUMBER</t>
  </si>
  <si>
    <t>MELAKA PRN SCORESHEET 2021 › SCORESHEET (google.com)</t>
  </si>
  <si>
    <t>ARONGAN</t>
  </si>
  <si>
    <t>P134</t>
  </si>
  <si>
    <t>MASJID TANAH</t>
  </si>
  <si>
    <t>P135</t>
  </si>
  <si>
    <t>ALOR GAJAH</t>
  </si>
  <si>
    <t>P136</t>
  </si>
  <si>
    <t>TANGGA BATU</t>
  </si>
  <si>
    <t>P137</t>
  </si>
  <si>
    <t>HANG TUAH JAYA</t>
  </si>
  <si>
    <t>P138</t>
  </si>
  <si>
    <t>KOTA MELAKA</t>
  </si>
  <si>
    <t>P139</t>
  </si>
  <si>
    <t>JASIN</t>
  </si>
  <si>
    <t>S8</t>
  </si>
  <si>
    <t>SALURAN 8</t>
  </si>
  <si>
    <t>S9</t>
  </si>
  <si>
    <t>SALURAN 9</t>
  </si>
  <si>
    <t>S10</t>
  </si>
  <si>
    <t>SALURAN 10</t>
  </si>
  <si>
    <t>S11</t>
  </si>
  <si>
    <t>SALURAN 11</t>
  </si>
  <si>
    <t>S12</t>
  </si>
  <si>
    <t>SALURAN 12</t>
  </si>
  <si>
    <t>KESELURUHAN</t>
  </si>
  <si>
    <t>TIED</t>
  </si>
  <si>
    <t>KE-2</t>
  </si>
  <si>
    <t>JUMLAH</t>
  </si>
  <si>
    <t>SALURAN</t>
  </si>
  <si>
    <t>KAMPUNG PINANG (N03)</t>
  </si>
  <si>
    <t>KAMPUNG PINANG (N14)</t>
  </si>
  <si>
    <t>END</t>
  </si>
  <si>
    <t>SEMABOK (N21)</t>
  </si>
  <si>
    <t>DURIAN DAUN (N21)</t>
  </si>
  <si>
    <t>PERIGI HANG TUAH (N21)</t>
  </si>
  <si>
    <t>KAMPUNG PADANG SEMABOK (N21)</t>
  </si>
  <si>
    <t>PENGKALAN BATU (N15)</t>
  </si>
  <si>
    <t>UNDI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</si>
</sst>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  <font>
      <b/>
      <sz val="12"/>
      <color theme="1"/>
      <name val="Helvetica"/>
    </font>
    <font>
      <b/>
      <sz val="11"/>
      <color theme="0"/>
      <name val="Helvetica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Helvetica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5135F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vertical="center" wrapText="1"/>
    </xf>
    <xf numFmtId="0" fontId="2" fillId="3" borderId="0" xfId="0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10" fontId="1" fillId="0" borderId="0" xfId="0" applyNumberFormat="1" applyFont="1" applyAlignment="1">
      <alignment vertical="center" wrapText="1"/>
    </xf>
    <xf numFmtId="0" fontId="1" fillId="7" borderId="0" xfId="0" applyFont="1" applyFill="1" applyAlignment="1">
      <alignment vertical="center" wrapText="1"/>
    </xf>
    <xf numFmtId="0" fontId="2" fillId="7" borderId="0" xfId="0" applyFont="1" applyFill="1" applyAlignment="1">
      <alignment vertical="center" wrapText="1"/>
    </xf>
    <xf numFmtId="3" fontId="2" fillId="0" borderId="0" xfId="0" applyNumberFormat="1" applyFont="1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6" fillId="0" borderId="0" xfId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10" fontId="3" fillId="2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3" fontId="2" fillId="3" borderId="1" xfId="0" applyNumberFormat="1" applyFont="1" applyFill="1" applyBorder="1" applyAlignment="1">
      <alignment vertical="center" wrapText="1"/>
    </xf>
    <xf numFmtId="3" fontId="2" fillId="3" borderId="1" xfId="0" applyNumberFormat="1" applyFont="1" applyFill="1" applyBorder="1" applyAlignment="1">
      <alignment horizontal="center" vertical="center" wrapText="1"/>
    </xf>
    <xf numFmtId="3" fontId="2" fillId="8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3" fontId="2" fillId="7" borderId="1" xfId="0" applyNumberFormat="1" applyFont="1" applyFill="1" applyBorder="1" applyAlignment="1">
      <alignment vertical="center" wrapText="1"/>
    </xf>
    <xf numFmtId="3" fontId="2" fillId="7" borderId="1" xfId="0" applyNumberFormat="1" applyFont="1" applyFill="1" applyBorder="1" applyAlignment="1">
      <alignment horizontal="center" vertical="center" wrapText="1"/>
    </xf>
    <xf numFmtId="10" fontId="2" fillId="7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3" fontId="1" fillId="8" borderId="1" xfId="0" applyNumberFormat="1" applyFont="1" applyFill="1" applyBorder="1" applyAlignment="1">
      <alignment horizontal="center" vertical="center" wrapText="1"/>
    </xf>
    <xf numFmtId="10" fontId="1" fillId="0" borderId="1" xfId="0" applyNumberFormat="1" applyFont="1" applyFill="1" applyBorder="1" applyAlignment="1">
      <alignment horizontal="center" vertical="center" wrapText="1"/>
    </xf>
    <xf numFmtId="164" fontId="2" fillId="7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 wrapText="1"/>
    </xf>
    <xf numFmtId="3" fontId="1" fillId="7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1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3" fontId="4" fillId="3" borderId="1" xfId="0" applyNumberFormat="1" applyFont="1" applyFill="1" applyBorder="1" applyAlignment="1">
      <alignment vertical="center" wrapText="1"/>
    </xf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0" xfId="0" applyFont="1" applyFill="1" applyAlignment="1">
      <alignment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3" fontId="7" fillId="3" borderId="1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7" fillId="0" borderId="1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right" vertical="center" wrapText="1"/>
    </xf>
    <xf numFmtId="0" fontId="4" fillId="5" borderId="2" xfId="0" applyFont="1" applyFill="1" applyBorder="1" applyAlignment="1">
      <alignment horizontal="right" vertical="center" wrapText="1"/>
    </xf>
    <xf numFmtId="0" fontId="4" fillId="6" borderId="2" xfId="0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horizontal="right" vertical="center" wrapText="1"/>
    </xf>
    <xf numFmtId="0" fontId="2" fillId="10" borderId="2" xfId="0" applyFont="1" applyFill="1" applyBorder="1" applyAlignment="1">
      <alignment horizontal="right" vertical="center" wrapText="1"/>
    </xf>
    <xf numFmtId="0" fontId="2" fillId="9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5001"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rgb="FF66FFFF"/>
        </patternFill>
      </fill>
    </dxf>
    <dxf>
      <font>
        <color theme="0"/>
      </font>
      <fill>
        <patternFill>
          <bgColor rgb="FF0000FF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66FFFF"/>
      <color rgb="FF0000FF"/>
      <color rgb="FF5135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atastudio.google.com/u/0/reporting/b30b94bb-dec3-4abf-a440-0f391c52a5fa/page/LNSgC?fbclid=IwAR3JYUisSSkaQi6Et4ziB0VyhMQsVAsQ-6-OyPSWf4ffXZH7q-Wu4dWbsyk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atastudio.google.com/u/0/reporting/b30b94bb-dec3-4abf-a440-0f391c52a5fa/page/LNSgC?fbclid=IwAR3JYUisSSkaQi6Et4ziB0VyhMQsVAsQ-6-OyPSWf4ffXZH7q-Wu4dWbsyk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atastudio.google.com/u/0/reporting/b30b94bb-dec3-4abf-a440-0f391c52a5fa/page/LNSgC?fbclid=IwAR3JYUisSSkaQi6Et4ziB0VyhMQsVAsQ-6-OyPSWf4ffXZH7q-Wu4dWbsyk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atastudio.google.com/u/0/reporting/b30b94bb-dec3-4abf-a440-0f391c52a5fa/page/LNSgC?fbclid=IwAR3JYUisSSkaQi6Et4ziB0VyhMQsVAsQ-6-OyPSWf4ffXZH7q-Wu4dWbsy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0332B-CD20-4F97-8CE0-D4DCEBD5EB95}">
  <dimension ref="A1:W1365"/>
  <sheetViews>
    <sheetView topLeftCell="F1" zoomScaleNormal="100" workbookViewId="0">
      <selection activeCell="P5" sqref="P5"/>
    </sheetView>
  </sheetViews>
  <sheetFormatPr defaultRowHeight="14.25" x14ac:dyDescent="0.25"/>
  <cols>
    <col min="1" max="1" width="6.7109375" style="3" bestFit="1" customWidth="1"/>
    <col min="2" max="2" width="28.42578125" style="1" customWidth="1"/>
    <col min="3" max="3" width="13.42578125" style="3" bestFit="1" customWidth="1"/>
    <col min="4" max="4" width="11.5703125" style="3" customWidth="1"/>
    <col min="5" max="5" width="14.140625" style="14" customWidth="1"/>
    <col min="6" max="6" width="6.140625" style="1" bestFit="1" customWidth="1"/>
    <col min="7" max="7" width="7.28515625" style="1" bestFit="1" customWidth="1"/>
    <col min="8" max="8" width="6.140625" style="1" bestFit="1" customWidth="1"/>
    <col min="9" max="9" width="8.28515625" style="1" bestFit="1" customWidth="1"/>
    <col min="10" max="12" width="8" style="10" bestFit="1" customWidth="1"/>
    <col min="13" max="13" width="7.85546875" style="10" bestFit="1" customWidth="1"/>
    <col min="14" max="14" width="7.28515625" style="1" bestFit="1" customWidth="1"/>
    <col min="15" max="15" width="8.5703125" style="1" bestFit="1" customWidth="1"/>
    <col min="16" max="16" width="10.5703125" style="1" bestFit="1" customWidth="1"/>
    <col min="17" max="17" width="7.5703125" style="1" bestFit="1" customWidth="1"/>
    <col min="18" max="18" width="9.7109375" style="10" bestFit="1" customWidth="1"/>
    <col min="19" max="19" width="14.140625" style="1" bestFit="1" customWidth="1"/>
    <col min="20" max="21" width="9.140625" style="1"/>
    <col min="22" max="22" width="10.42578125" style="1" bestFit="1" customWidth="1"/>
    <col min="23" max="16384" width="9.140625" style="1"/>
  </cols>
  <sheetData>
    <row r="1" spans="1:23" s="2" customFormat="1" ht="30" x14ac:dyDescent="0.25">
      <c r="A1" s="16" t="s">
        <v>57</v>
      </c>
      <c r="B1" s="16" t="s">
        <v>56</v>
      </c>
      <c r="C1" s="16" t="s">
        <v>284</v>
      </c>
      <c r="D1" s="16" t="s">
        <v>293</v>
      </c>
      <c r="E1" s="17" t="s">
        <v>287</v>
      </c>
      <c r="F1" s="18" t="s">
        <v>265</v>
      </c>
      <c r="G1" s="19" t="s">
        <v>266</v>
      </c>
      <c r="H1" s="20" t="s">
        <v>267</v>
      </c>
      <c r="I1" s="21" t="s">
        <v>268</v>
      </c>
      <c r="J1" s="18" t="s">
        <v>292</v>
      </c>
      <c r="K1" s="19" t="s">
        <v>292</v>
      </c>
      <c r="L1" s="20" t="s">
        <v>292</v>
      </c>
      <c r="M1" s="21" t="s">
        <v>292</v>
      </c>
      <c r="N1" s="16" t="s">
        <v>269</v>
      </c>
      <c r="O1" s="16" t="s">
        <v>270</v>
      </c>
      <c r="P1" s="16" t="s">
        <v>271</v>
      </c>
      <c r="Q1" s="16" t="s">
        <v>272</v>
      </c>
      <c r="R1" s="16" t="s">
        <v>274</v>
      </c>
      <c r="S1" s="16" t="s">
        <v>273</v>
      </c>
      <c r="V1" s="2" t="s">
        <v>294</v>
      </c>
      <c r="W1" s="15" t="s">
        <v>295</v>
      </c>
    </row>
    <row r="2" spans="1:23" s="4" customFormat="1" ht="15.75" x14ac:dyDescent="0.25">
      <c r="A2" s="22" t="s">
        <v>297</v>
      </c>
      <c r="B2" s="53" t="s">
        <v>298</v>
      </c>
      <c r="C2" s="23"/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4"/>
      <c r="S2" s="23"/>
    </row>
    <row r="3" spans="1:23" s="6" customFormat="1" ht="15" x14ac:dyDescent="0.25">
      <c r="A3" s="25" t="s">
        <v>0</v>
      </c>
      <c r="B3" s="26" t="s">
        <v>1</v>
      </c>
      <c r="C3" s="27" t="str">
        <f>IF(AND(LARGE(F3:I3,1)=LARGE(F3:I3,2)),"TIED",IF(LARGE(F3:I3,1)=F3,"BN",IF(LARGE(F3:I3,1)=G3,"PH",IF(LARGE(F3:I3,1)=H3,"PN","BEBAS"))))</f>
        <v>BN</v>
      </c>
      <c r="D3" s="27" t="str">
        <f>IF(AND(LARGE(F3:I3,1)=LARGE(F3:I3,2)),"TIED",IF(LARGE(F3:I3,2)=F3,"BN",IF(LARGE(F3:I3,2)=G3,"PH",IF(LARGE(F3:I3,2)=H3,"PN","BEBAS"))))</f>
        <v>PH</v>
      </c>
      <c r="E3" s="27">
        <f>LARGE(F3:I3,1)-LARGE(F3:I3,2)</f>
        <v>1836</v>
      </c>
      <c r="F3" s="27">
        <f>F4+F6+F11+F15+F19+F24+F28+F33</f>
        <v>3554</v>
      </c>
      <c r="G3" s="27">
        <f t="shared" ref="G3:I3" si="0">G4+G6+G11+G15+G19+G24+G28+G33</f>
        <v>1718</v>
      </c>
      <c r="H3" s="27">
        <f t="shared" si="0"/>
        <v>1645</v>
      </c>
      <c r="I3" s="27">
        <f t="shared" si="0"/>
        <v>51</v>
      </c>
      <c r="J3" s="29">
        <f>F3/N3</f>
        <v>0.5100459242250287</v>
      </c>
      <c r="K3" s="29">
        <f>G3/N3</f>
        <v>0.24655568312284731</v>
      </c>
      <c r="L3" s="29">
        <f>H3/N3</f>
        <v>0.23607921928817452</v>
      </c>
      <c r="M3" s="29">
        <f>I3/N3</f>
        <v>7.3191733639494834E-3</v>
      </c>
      <c r="N3" s="27">
        <f>F3+G3+H3+I3</f>
        <v>6968</v>
      </c>
      <c r="O3" s="27">
        <f t="shared" ref="O3:P3" si="1">O4+O6+O11+O15+O19+O24+O28+O33</f>
        <v>162</v>
      </c>
      <c r="P3" s="27">
        <f t="shared" si="1"/>
        <v>0</v>
      </c>
      <c r="Q3" s="27">
        <f t="shared" ref="Q3:Q264" si="2">N3+O3+P3</f>
        <v>7130</v>
      </c>
      <c r="R3" s="29">
        <f t="shared" ref="R3:R264" si="3">Q3/S3</f>
        <v>0.64589183802880701</v>
      </c>
      <c r="S3" s="27">
        <f>S4+S6+S11+S15+S19+S24+S28+S33</f>
        <v>11039</v>
      </c>
    </row>
    <row r="4" spans="1:23" s="12" customFormat="1" ht="15" x14ac:dyDescent="0.25">
      <c r="A4" s="30" t="s">
        <v>275</v>
      </c>
      <c r="B4" s="31" t="s">
        <v>264</v>
      </c>
      <c r="C4" s="32" t="str">
        <f t="shared" ref="C4:C67" si="4">IF(AND(LARGE(F4:I4,1)=LARGE(F4:I4,2)),"TIED",IF(LARGE(F4:I4,1)=F4,"BN",IF(LARGE(F4:I4,1)=G4,"PH",IF(LARGE(F4:I4,1)=H4,"PN","BEBAS"))))</f>
        <v>BN</v>
      </c>
      <c r="D4" s="27" t="str">
        <f t="shared" ref="D4:D67" si="5">IF(AND(LARGE(F4:I4,1)=LARGE(F4:I4,2)),"TIED",IF(LARGE(F4:I4,2)=F4,"BN",IF(LARGE(F4:I4,2)=G4,"PH",IF(LARGE(F4:I4,2)=H4,"PN","BEBAS"))))</f>
        <v>PN</v>
      </c>
      <c r="E4" s="28">
        <f>LARGE(F4:I4,1)-LARGE(F4:I4,2)</f>
        <v>32</v>
      </c>
      <c r="F4" s="32">
        <f>F5</f>
        <v>52</v>
      </c>
      <c r="G4" s="32">
        <f t="shared" ref="G4:I4" si="6">G5</f>
        <v>16</v>
      </c>
      <c r="H4" s="32">
        <f t="shared" si="6"/>
        <v>20</v>
      </c>
      <c r="I4" s="32">
        <f t="shared" si="6"/>
        <v>0</v>
      </c>
      <c r="J4" s="33">
        <f>F4/N4</f>
        <v>0.59090909090909094</v>
      </c>
      <c r="K4" s="33">
        <f>G4/N4</f>
        <v>0.18181818181818182</v>
      </c>
      <c r="L4" s="33">
        <f>H4/N4</f>
        <v>0.22727272727272727</v>
      </c>
      <c r="M4" s="33">
        <f>I4/N4</f>
        <v>0</v>
      </c>
      <c r="N4" s="32">
        <f>F4+G4+H4+I4</f>
        <v>88</v>
      </c>
      <c r="O4" s="32">
        <f t="shared" ref="O4" si="7">O5</f>
        <v>14</v>
      </c>
      <c r="P4" s="32">
        <f t="shared" ref="P4" si="8">P5</f>
        <v>0</v>
      </c>
      <c r="Q4" s="32">
        <f t="shared" si="2"/>
        <v>102</v>
      </c>
      <c r="R4" s="33">
        <f t="shared" si="3"/>
        <v>0.9107142857142857</v>
      </c>
      <c r="S4" s="32">
        <f t="shared" ref="S4" si="9">S5</f>
        <v>112</v>
      </c>
    </row>
    <row r="5" spans="1:23" s="7" customFormat="1" ht="15" x14ac:dyDescent="0.25">
      <c r="A5" s="34" t="s">
        <v>276</v>
      </c>
      <c r="B5" s="35" t="s">
        <v>280</v>
      </c>
      <c r="C5" s="36" t="str">
        <f t="shared" si="4"/>
        <v>BN</v>
      </c>
      <c r="D5" s="37" t="str">
        <f t="shared" si="5"/>
        <v>PN</v>
      </c>
      <c r="E5" s="38">
        <f>LARGE(F5:I5,1)-LARGE(F5:I5,2)</f>
        <v>32</v>
      </c>
      <c r="F5" s="36">
        <v>52</v>
      </c>
      <c r="G5" s="36">
        <v>16</v>
      </c>
      <c r="H5" s="36">
        <v>20</v>
      </c>
      <c r="I5" s="36"/>
      <c r="J5" s="39">
        <f>F5/N5</f>
        <v>0.59090909090909094</v>
      </c>
      <c r="K5" s="39">
        <f>G5/N5</f>
        <v>0.18181818181818182</v>
      </c>
      <c r="L5" s="39">
        <f>H5/N5</f>
        <v>0.22727272727272727</v>
      </c>
      <c r="M5" s="39">
        <f>I5/N5</f>
        <v>0</v>
      </c>
      <c r="N5" s="36">
        <f>F5+G5+H5+I5</f>
        <v>88</v>
      </c>
      <c r="O5" s="36">
        <v>14</v>
      </c>
      <c r="P5" s="36"/>
      <c r="Q5" s="36">
        <f t="shared" si="2"/>
        <v>102</v>
      </c>
      <c r="R5" s="39">
        <f t="shared" si="3"/>
        <v>0.9107142857142857</v>
      </c>
      <c r="S5" s="36">
        <v>112</v>
      </c>
      <c r="T5" s="13"/>
    </row>
    <row r="6" spans="1:23" s="12" customFormat="1" ht="15" x14ac:dyDescent="0.25">
      <c r="A6" s="40">
        <v>1</v>
      </c>
      <c r="B6" s="31" t="s">
        <v>58</v>
      </c>
      <c r="C6" s="32" t="str">
        <f t="shared" si="4"/>
        <v>BN</v>
      </c>
      <c r="D6" s="27" t="str">
        <f t="shared" si="5"/>
        <v>PN</v>
      </c>
      <c r="E6" s="28">
        <f>LARGE(F6:I6,1)-LARGE(F6:I6,2)</f>
        <v>364</v>
      </c>
      <c r="F6" s="32">
        <f>SUM(F7:F10)</f>
        <v>687</v>
      </c>
      <c r="G6" s="32">
        <f t="shared" ref="G6:I6" si="10">SUM(G7:G10)</f>
        <v>180</v>
      </c>
      <c r="H6" s="32">
        <f t="shared" si="10"/>
        <v>323</v>
      </c>
      <c r="I6" s="32">
        <f t="shared" si="10"/>
        <v>12</v>
      </c>
      <c r="J6" s="33">
        <f>F6/N6</f>
        <v>0.57154742096505828</v>
      </c>
      <c r="K6" s="33">
        <f>G6/N6</f>
        <v>0.14975041597337771</v>
      </c>
      <c r="L6" s="33">
        <f>H6/N6</f>
        <v>0.2687188019966722</v>
      </c>
      <c r="M6" s="33">
        <f>I6/N6</f>
        <v>9.9833610648918467E-3</v>
      </c>
      <c r="N6" s="32">
        <f>F6+G6+H6+I6</f>
        <v>1202</v>
      </c>
      <c r="O6" s="32">
        <f>SUM(O7:O10)</f>
        <v>34</v>
      </c>
      <c r="P6" s="32">
        <f>SUM(P7:P10)</f>
        <v>0</v>
      </c>
      <c r="Q6" s="32">
        <f t="shared" si="2"/>
        <v>1236</v>
      </c>
      <c r="R6" s="33">
        <f t="shared" si="3"/>
        <v>0.65570291777188328</v>
      </c>
      <c r="S6" s="32">
        <f>SUM(S7:S10)</f>
        <v>1885</v>
      </c>
    </row>
    <row r="7" spans="1:23" s="9" customFormat="1" x14ac:dyDescent="0.25">
      <c r="A7" s="41" t="s">
        <v>276</v>
      </c>
      <c r="B7" s="35" t="s">
        <v>280</v>
      </c>
      <c r="C7" s="36" t="str">
        <f t="shared" si="4"/>
        <v>BN</v>
      </c>
      <c r="D7" s="37" t="str">
        <f t="shared" si="5"/>
        <v>PN</v>
      </c>
      <c r="E7" s="38">
        <f>LARGE(F7:I7,1)-LARGE(F7:I7,2)</f>
        <v>91</v>
      </c>
      <c r="F7" s="36">
        <v>134</v>
      </c>
      <c r="G7" s="36">
        <v>37</v>
      </c>
      <c r="H7" s="36">
        <v>43</v>
      </c>
      <c r="I7" s="36"/>
      <c r="J7" s="39">
        <f>F7/N7</f>
        <v>0.62616822429906538</v>
      </c>
      <c r="K7" s="39">
        <f>G7/N7</f>
        <v>0.17289719626168223</v>
      </c>
      <c r="L7" s="39">
        <f>H7/N7</f>
        <v>0.20093457943925233</v>
      </c>
      <c r="M7" s="39">
        <f>I7/N7</f>
        <v>0</v>
      </c>
      <c r="N7" s="36">
        <f>F7+G7+H7+I7</f>
        <v>214</v>
      </c>
      <c r="O7" s="36">
        <v>8</v>
      </c>
      <c r="P7" s="36"/>
      <c r="Q7" s="36">
        <f t="shared" si="2"/>
        <v>222</v>
      </c>
      <c r="R7" s="39">
        <f t="shared" si="3"/>
        <v>0.63428571428571423</v>
      </c>
      <c r="S7" s="36">
        <v>350</v>
      </c>
    </row>
    <row r="8" spans="1:23" s="9" customFormat="1" x14ac:dyDescent="0.25">
      <c r="A8" s="41" t="s">
        <v>277</v>
      </c>
      <c r="B8" s="35" t="s">
        <v>281</v>
      </c>
      <c r="C8" s="36" t="str">
        <f t="shared" si="4"/>
        <v>BN</v>
      </c>
      <c r="D8" s="37" t="str">
        <f t="shared" si="5"/>
        <v>PH</v>
      </c>
      <c r="E8" s="38">
        <f>LARGE(F8:I8,1)-LARGE(F8:I8,2)</f>
        <v>120</v>
      </c>
      <c r="F8" s="36">
        <v>164</v>
      </c>
      <c r="G8" s="36">
        <v>44</v>
      </c>
      <c r="H8" s="36">
        <v>42</v>
      </c>
      <c r="I8" s="36">
        <v>1</v>
      </c>
      <c r="J8" s="39">
        <f>F8/N8</f>
        <v>0.65338645418326691</v>
      </c>
      <c r="K8" s="39">
        <f>G8/N8</f>
        <v>0.1752988047808765</v>
      </c>
      <c r="L8" s="39">
        <f>H8/N8</f>
        <v>0.16733067729083664</v>
      </c>
      <c r="M8" s="39">
        <f>I8/N8</f>
        <v>3.9840637450199202E-3</v>
      </c>
      <c r="N8" s="36">
        <f>F8+G8+H8+I8</f>
        <v>251</v>
      </c>
      <c r="O8" s="36">
        <v>8</v>
      </c>
      <c r="P8" s="36"/>
      <c r="Q8" s="36">
        <f t="shared" si="2"/>
        <v>259</v>
      </c>
      <c r="R8" s="39">
        <f t="shared" si="3"/>
        <v>0.74</v>
      </c>
      <c r="S8" s="36">
        <v>350</v>
      </c>
    </row>
    <row r="9" spans="1:23" s="9" customFormat="1" x14ac:dyDescent="0.25">
      <c r="A9" s="41" t="s">
        <v>278</v>
      </c>
      <c r="B9" s="35" t="s">
        <v>282</v>
      </c>
      <c r="C9" s="36" t="str">
        <f t="shared" si="4"/>
        <v>BN</v>
      </c>
      <c r="D9" s="37" t="str">
        <f t="shared" si="5"/>
        <v>PN</v>
      </c>
      <c r="E9" s="38">
        <f>LARGE(F9:I9,1)-LARGE(F9:I9,2)</f>
        <v>59</v>
      </c>
      <c r="F9" s="36">
        <v>181</v>
      </c>
      <c r="G9" s="36">
        <v>51</v>
      </c>
      <c r="H9" s="36">
        <v>122</v>
      </c>
      <c r="I9" s="36">
        <v>3</v>
      </c>
      <c r="J9" s="39">
        <f>F9/N9</f>
        <v>0.50700280112044815</v>
      </c>
      <c r="K9" s="39">
        <f>G9/N9</f>
        <v>0.14285714285714285</v>
      </c>
      <c r="L9" s="39">
        <f>H9/N9</f>
        <v>0.34173669467787116</v>
      </c>
      <c r="M9" s="39">
        <f>I9/N9</f>
        <v>8.4033613445378148E-3</v>
      </c>
      <c r="N9" s="36">
        <f>F9+G9+H9+I9</f>
        <v>357</v>
      </c>
      <c r="O9" s="36">
        <v>10</v>
      </c>
      <c r="P9" s="36"/>
      <c r="Q9" s="36">
        <f t="shared" si="2"/>
        <v>367</v>
      </c>
      <c r="R9" s="39">
        <f t="shared" si="3"/>
        <v>0.61993243243243246</v>
      </c>
      <c r="S9" s="36">
        <v>592</v>
      </c>
    </row>
    <row r="10" spans="1:23" s="9" customFormat="1" x14ac:dyDescent="0.25">
      <c r="A10" s="41" t="s">
        <v>279</v>
      </c>
      <c r="B10" s="35" t="s">
        <v>283</v>
      </c>
      <c r="C10" s="36" t="str">
        <f t="shared" si="4"/>
        <v>BN</v>
      </c>
      <c r="D10" s="37" t="str">
        <f t="shared" si="5"/>
        <v>PN</v>
      </c>
      <c r="E10" s="38">
        <f>LARGE(F10:I10,1)-LARGE(F10:I10,2)</f>
        <v>92</v>
      </c>
      <c r="F10" s="36">
        <v>208</v>
      </c>
      <c r="G10" s="36">
        <v>48</v>
      </c>
      <c r="H10" s="36">
        <v>116</v>
      </c>
      <c r="I10" s="36">
        <v>8</v>
      </c>
      <c r="J10" s="39">
        <f>F10/N10</f>
        <v>0.54736842105263162</v>
      </c>
      <c r="K10" s="39">
        <f>G10/N10</f>
        <v>0.12631578947368421</v>
      </c>
      <c r="L10" s="39">
        <f>H10/N10</f>
        <v>0.30526315789473685</v>
      </c>
      <c r="M10" s="39">
        <f>I10/N10</f>
        <v>2.1052631578947368E-2</v>
      </c>
      <c r="N10" s="36">
        <f>F10+G10+H10+I10</f>
        <v>380</v>
      </c>
      <c r="O10" s="36">
        <v>8</v>
      </c>
      <c r="P10" s="36"/>
      <c r="Q10" s="36">
        <f t="shared" si="2"/>
        <v>388</v>
      </c>
      <c r="R10" s="39">
        <f t="shared" si="3"/>
        <v>0.65430016863406404</v>
      </c>
      <c r="S10" s="36">
        <v>593</v>
      </c>
    </row>
    <row r="11" spans="1:23" s="12" customFormat="1" ht="15" x14ac:dyDescent="0.25">
      <c r="A11" s="40">
        <v>2</v>
      </c>
      <c r="B11" s="31" t="s">
        <v>59</v>
      </c>
      <c r="C11" s="32" t="str">
        <f t="shared" si="4"/>
        <v>BN</v>
      </c>
      <c r="D11" s="27" t="str">
        <f t="shared" si="5"/>
        <v>PN</v>
      </c>
      <c r="E11" s="28">
        <f>LARGE(F11:I11,1)-LARGE(F11:I11,2)</f>
        <v>290</v>
      </c>
      <c r="F11" s="32">
        <f>SUM(F12:F14)</f>
        <v>439</v>
      </c>
      <c r="G11" s="32">
        <f t="shared" ref="G11:I11" si="11">SUM(G12:G14)</f>
        <v>112</v>
      </c>
      <c r="H11" s="32">
        <f t="shared" si="11"/>
        <v>149</v>
      </c>
      <c r="I11" s="32">
        <f t="shared" si="11"/>
        <v>10</v>
      </c>
      <c r="J11" s="33">
        <f>F11/N11</f>
        <v>0.61830985915492953</v>
      </c>
      <c r="K11" s="33">
        <f>G11/N11</f>
        <v>0.15774647887323945</v>
      </c>
      <c r="L11" s="33">
        <f>H11/N11</f>
        <v>0.20985915492957746</v>
      </c>
      <c r="M11" s="33">
        <f>I11/N11</f>
        <v>1.4084507042253521E-2</v>
      </c>
      <c r="N11" s="32">
        <f>F11+G11+H11+I11</f>
        <v>710</v>
      </c>
      <c r="O11" s="32">
        <f t="shared" ref="O11:P11" si="12">SUM(O12:O14)</f>
        <v>15</v>
      </c>
      <c r="P11" s="32">
        <f t="shared" si="12"/>
        <v>0</v>
      </c>
      <c r="Q11" s="32">
        <f t="shared" si="2"/>
        <v>725</v>
      </c>
      <c r="R11" s="33">
        <f t="shared" si="3"/>
        <v>0.68203198494825967</v>
      </c>
      <c r="S11" s="32">
        <f>SUM(S12:S14)</f>
        <v>1063</v>
      </c>
    </row>
    <row r="12" spans="1:23" s="9" customFormat="1" x14ac:dyDescent="0.25">
      <c r="A12" s="41" t="s">
        <v>276</v>
      </c>
      <c r="B12" s="35" t="s">
        <v>280</v>
      </c>
      <c r="C12" s="36" t="str">
        <f t="shared" si="4"/>
        <v>BN</v>
      </c>
      <c r="D12" s="37" t="str">
        <f t="shared" si="5"/>
        <v>PH</v>
      </c>
      <c r="E12" s="38">
        <f>LARGE(F12:I12,1)-LARGE(F12:I12,2)</f>
        <v>118</v>
      </c>
      <c r="F12" s="36">
        <v>158</v>
      </c>
      <c r="G12" s="36">
        <v>40</v>
      </c>
      <c r="H12" s="36">
        <v>34</v>
      </c>
      <c r="I12" s="36">
        <v>6</v>
      </c>
      <c r="J12" s="39">
        <f>F12/N12</f>
        <v>0.66386554621848737</v>
      </c>
      <c r="K12" s="39">
        <f>G12/N12</f>
        <v>0.16806722689075632</v>
      </c>
      <c r="L12" s="39">
        <f>H12/N12</f>
        <v>0.14285714285714285</v>
      </c>
      <c r="M12" s="39">
        <f>I12/N12</f>
        <v>2.5210084033613446E-2</v>
      </c>
      <c r="N12" s="36">
        <f>F12+G12+H12+I12</f>
        <v>238</v>
      </c>
      <c r="O12" s="36">
        <v>5</v>
      </c>
      <c r="P12" s="36"/>
      <c r="Q12" s="36">
        <f t="shared" si="2"/>
        <v>243</v>
      </c>
      <c r="R12" s="39">
        <f t="shared" si="3"/>
        <v>0.69428571428571428</v>
      </c>
      <c r="S12" s="36">
        <v>350</v>
      </c>
    </row>
    <row r="13" spans="1:23" s="9" customFormat="1" x14ac:dyDescent="0.25">
      <c r="A13" s="41" t="s">
        <v>277</v>
      </c>
      <c r="B13" s="35" t="s">
        <v>281</v>
      </c>
      <c r="C13" s="36" t="str">
        <f t="shared" si="4"/>
        <v>BN</v>
      </c>
      <c r="D13" s="37" t="str">
        <f t="shared" si="5"/>
        <v>PN</v>
      </c>
      <c r="E13" s="38">
        <f>LARGE(F13:I13,1)-LARGE(F13:I13,2)</f>
        <v>68</v>
      </c>
      <c r="F13" s="36">
        <v>135</v>
      </c>
      <c r="G13" s="36">
        <v>41</v>
      </c>
      <c r="H13" s="36">
        <v>67</v>
      </c>
      <c r="I13" s="36">
        <v>3</v>
      </c>
      <c r="J13" s="39">
        <f>F13/N13</f>
        <v>0.54878048780487809</v>
      </c>
      <c r="K13" s="39">
        <f>G13/N13</f>
        <v>0.16666666666666666</v>
      </c>
      <c r="L13" s="39">
        <f>H13/N13</f>
        <v>0.27235772357723576</v>
      </c>
      <c r="M13" s="39">
        <f>I13/N13</f>
        <v>1.2195121951219513E-2</v>
      </c>
      <c r="N13" s="36">
        <f>F13+G13+H13+I13</f>
        <v>246</v>
      </c>
      <c r="O13" s="36">
        <v>5</v>
      </c>
      <c r="P13" s="36"/>
      <c r="Q13" s="36">
        <f t="shared" si="2"/>
        <v>251</v>
      </c>
      <c r="R13" s="39">
        <f t="shared" si="3"/>
        <v>0.7050561797752809</v>
      </c>
      <c r="S13" s="36">
        <v>356</v>
      </c>
    </row>
    <row r="14" spans="1:23" s="9" customFormat="1" x14ac:dyDescent="0.25">
      <c r="A14" s="41" t="s">
        <v>278</v>
      </c>
      <c r="B14" s="35" t="s">
        <v>282</v>
      </c>
      <c r="C14" s="36" t="str">
        <f t="shared" si="4"/>
        <v>BN</v>
      </c>
      <c r="D14" s="37" t="str">
        <f t="shared" si="5"/>
        <v>PN</v>
      </c>
      <c r="E14" s="38">
        <f>LARGE(F14:I14,1)-LARGE(F14:I14,2)</f>
        <v>98</v>
      </c>
      <c r="F14" s="36">
        <v>146</v>
      </c>
      <c r="G14" s="36">
        <v>31</v>
      </c>
      <c r="H14" s="36">
        <v>48</v>
      </c>
      <c r="I14" s="36">
        <v>1</v>
      </c>
      <c r="J14" s="39">
        <f>F14/N14</f>
        <v>0.64601769911504425</v>
      </c>
      <c r="K14" s="39">
        <f>G14/N14</f>
        <v>0.13716814159292035</v>
      </c>
      <c r="L14" s="39">
        <f>H14/N14</f>
        <v>0.21238938053097345</v>
      </c>
      <c r="M14" s="39">
        <f>I14/N14</f>
        <v>4.4247787610619468E-3</v>
      </c>
      <c r="N14" s="36">
        <f>F14+G14+H14+I14</f>
        <v>226</v>
      </c>
      <c r="O14" s="36">
        <v>5</v>
      </c>
      <c r="P14" s="36"/>
      <c r="Q14" s="36">
        <f t="shared" si="2"/>
        <v>231</v>
      </c>
      <c r="R14" s="39">
        <f t="shared" si="3"/>
        <v>0.6470588235294118</v>
      </c>
      <c r="S14" s="36">
        <v>357</v>
      </c>
    </row>
    <row r="15" spans="1:23" s="12" customFormat="1" ht="15" x14ac:dyDescent="0.25">
      <c r="A15" s="40">
        <v>3</v>
      </c>
      <c r="B15" s="31" t="s">
        <v>60</v>
      </c>
      <c r="C15" s="32" t="str">
        <f t="shared" si="4"/>
        <v>BN</v>
      </c>
      <c r="D15" s="27" t="str">
        <f t="shared" si="5"/>
        <v>PN</v>
      </c>
      <c r="E15" s="28">
        <f>LARGE(F15:I15,1)-LARGE(F15:I15,2)</f>
        <v>187</v>
      </c>
      <c r="F15" s="32">
        <f t="shared" ref="F15:I15" si="13">SUM(F16:F18)</f>
        <v>435</v>
      </c>
      <c r="G15" s="32">
        <f t="shared" si="13"/>
        <v>109</v>
      </c>
      <c r="H15" s="32">
        <f t="shared" si="13"/>
        <v>248</v>
      </c>
      <c r="I15" s="32">
        <f t="shared" si="13"/>
        <v>4</v>
      </c>
      <c r="J15" s="33">
        <f>F15/N15</f>
        <v>0.54648241206030146</v>
      </c>
      <c r="K15" s="33">
        <f>G15/N15</f>
        <v>0.13693467336683418</v>
      </c>
      <c r="L15" s="33">
        <f>H15/N15</f>
        <v>0.31155778894472363</v>
      </c>
      <c r="M15" s="33">
        <f>I15/N15</f>
        <v>5.0251256281407036E-3</v>
      </c>
      <c r="N15" s="32">
        <f>F15+G15+H15+I15</f>
        <v>796</v>
      </c>
      <c r="O15" s="32">
        <f t="shared" ref="O15:P15" si="14">SUM(O16:O18)</f>
        <v>17</v>
      </c>
      <c r="P15" s="32">
        <f t="shared" si="14"/>
        <v>0</v>
      </c>
      <c r="Q15" s="32">
        <f t="shared" si="2"/>
        <v>813</v>
      </c>
      <c r="R15" s="33">
        <f t="shared" si="3"/>
        <v>0.66584766584766586</v>
      </c>
      <c r="S15" s="32">
        <f>SUM(S16:S18)</f>
        <v>1221</v>
      </c>
    </row>
    <row r="16" spans="1:23" s="9" customFormat="1" x14ac:dyDescent="0.25">
      <c r="A16" s="41" t="s">
        <v>276</v>
      </c>
      <c r="B16" s="35" t="s">
        <v>280</v>
      </c>
      <c r="C16" s="36" t="str">
        <f t="shared" si="4"/>
        <v>BN</v>
      </c>
      <c r="D16" s="37" t="str">
        <f t="shared" si="5"/>
        <v>PN</v>
      </c>
      <c r="E16" s="38">
        <f>LARGE(F16:I16,1)-LARGE(F16:I16,2)</f>
        <v>92</v>
      </c>
      <c r="F16" s="36">
        <v>145</v>
      </c>
      <c r="G16" s="36">
        <v>39</v>
      </c>
      <c r="H16" s="36">
        <v>53</v>
      </c>
      <c r="I16" s="36">
        <v>2</v>
      </c>
      <c r="J16" s="39">
        <f>F16/N16</f>
        <v>0.60669456066945604</v>
      </c>
      <c r="K16" s="39">
        <f>G16/N16</f>
        <v>0.16317991631799164</v>
      </c>
      <c r="L16" s="39">
        <f>H16/N16</f>
        <v>0.22175732217573221</v>
      </c>
      <c r="M16" s="39">
        <f>I16/N16</f>
        <v>8.368200836820083E-3</v>
      </c>
      <c r="N16" s="36">
        <f>F16+G16+H16+I16</f>
        <v>239</v>
      </c>
      <c r="O16" s="36">
        <v>7</v>
      </c>
      <c r="P16" s="36"/>
      <c r="Q16" s="36">
        <f t="shared" si="2"/>
        <v>246</v>
      </c>
      <c r="R16" s="39">
        <f t="shared" si="3"/>
        <v>0.70285714285714285</v>
      </c>
      <c r="S16" s="36">
        <v>350</v>
      </c>
    </row>
    <row r="17" spans="1:19" s="9" customFormat="1" x14ac:dyDescent="0.25">
      <c r="A17" s="41" t="s">
        <v>277</v>
      </c>
      <c r="B17" s="35" t="s">
        <v>281</v>
      </c>
      <c r="C17" s="36" t="str">
        <f t="shared" si="4"/>
        <v>BN</v>
      </c>
      <c r="D17" s="37" t="str">
        <f t="shared" si="5"/>
        <v>PN</v>
      </c>
      <c r="E17" s="38">
        <f>LARGE(F17:I17,1)-LARGE(F17:I17,2)</f>
        <v>64</v>
      </c>
      <c r="F17" s="36">
        <v>150</v>
      </c>
      <c r="G17" s="36">
        <v>41</v>
      </c>
      <c r="H17" s="36">
        <v>86</v>
      </c>
      <c r="I17" s="36">
        <v>1</v>
      </c>
      <c r="J17" s="39">
        <f>F17/N17</f>
        <v>0.53956834532374098</v>
      </c>
      <c r="K17" s="39">
        <f>G17/N17</f>
        <v>0.14748201438848921</v>
      </c>
      <c r="L17" s="39">
        <f>H17/N17</f>
        <v>0.30935251798561153</v>
      </c>
      <c r="M17" s="39">
        <f>I17/N17</f>
        <v>3.5971223021582736E-3</v>
      </c>
      <c r="N17" s="36">
        <f>F17+G17+H17+I17</f>
        <v>278</v>
      </c>
      <c r="O17" s="36">
        <v>9</v>
      </c>
      <c r="P17" s="36"/>
      <c r="Q17" s="36">
        <f t="shared" si="2"/>
        <v>287</v>
      </c>
      <c r="R17" s="39">
        <f t="shared" si="3"/>
        <v>0.65977011494252868</v>
      </c>
      <c r="S17" s="36">
        <v>435</v>
      </c>
    </row>
    <row r="18" spans="1:19" s="9" customFormat="1" x14ac:dyDescent="0.25">
      <c r="A18" s="41" t="s">
        <v>278</v>
      </c>
      <c r="B18" s="35" t="s">
        <v>282</v>
      </c>
      <c r="C18" s="36" t="str">
        <f t="shared" si="4"/>
        <v>BN</v>
      </c>
      <c r="D18" s="37" t="str">
        <f t="shared" si="5"/>
        <v>PN</v>
      </c>
      <c r="E18" s="38">
        <f>LARGE(F18:I18,1)-LARGE(F18:I18,2)</f>
        <v>31</v>
      </c>
      <c r="F18" s="36">
        <v>140</v>
      </c>
      <c r="G18" s="36">
        <v>29</v>
      </c>
      <c r="H18" s="36">
        <v>109</v>
      </c>
      <c r="I18" s="36">
        <v>1</v>
      </c>
      <c r="J18" s="39">
        <f>F18/N18</f>
        <v>0.50179211469534046</v>
      </c>
      <c r="K18" s="39">
        <f>G18/N18</f>
        <v>0.1039426523297491</v>
      </c>
      <c r="L18" s="39">
        <f>H18/N18</f>
        <v>0.39068100358422941</v>
      </c>
      <c r="M18" s="39">
        <f>I18/N18</f>
        <v>3.5842293906810036E-3</v>
      </c>
      <c r="N18" s="36">
        <f>F18+G18+H18+I18</f>
        <v>279</v>
      </c>
      <c r="O18" s="36">
        <v>1</v>
      </c>
      <c r="P18" s="36"/>
      <c r="Q18" s="36">
        <f t="shared" si="2"/>
        <v>280</v>
      </c>
      <c r="R18" s="39">
        <f t="shared" si="3"/>
        <v>0.64220183486238536</v>
      </c>
      <c r="S18" s="36">
        <v>436</v>
      </c>
    </row>
    <row r="19" spans="1:19" s="12" customFormat="1" ht="15" x14ac:dyDescent="0.25">
      <c r="A19" s="40">
        <v>4</v>
      </c>
      <c r="B19" s="31" t="s">
        <v>61</v>
      </c>
      <c r="C19" s="32" t="str">
        <f t="shared" si="4"/>
        <v>BN</v>
      </c>
      <c r="D19" s="27" t="str">
        <f t="shared" si="5"/>
        <v>PN</v>
      </c>
      <c r="E19" s="28">
        <f>LARGE(F19:I19,1)-LARGE(F19:I19,2)</f>
        <v>267</v>
      </c>
      <c r="F19" s="32">
        <f t="shared" ref="F19:I19" si="15">SUM(F20:F23)</f>
        <v>607</v>
      </c>
      <c r="G19" s="32">
        <f t="shared" si="15"/>
        <v>197</v>
      </c>
      <c r="H19" s="32">
        <f t="shared" si="15"/>
        <v>340</v>
      </c>
      <c r="I19" s="32">
        <f t="shared" si="15"/>
        <v>9</v>
      </c>
      <c r="J19" s="33">
        <f>F19/N19</f>
        <v>0.5264527320034692</v>
      </c>
      <c r="K19" s="33">
        <f>G19/N19</f>
        <v>0.17085862966175194</v>
      </c>
      <c r="L19" s="33">
        <f>H19/N19</f>
        <v>0.29488291413703382</v>
      </c>
      <c r="M19" s="33">
        <f>I19/N19</f>
        <v>7.8057241977450131E-3</v>
      </c>
      <c r="N19" s="32">
        <f>F19+G19+H19+I19</f>
        <v>1153</v>
      </c>
      <c r="O19" s="32">
        <f t="shared" ref="O19:P19" si="16">SUM(O20:O23)</f>
        <v>24</v>
      </c>
      <c r="P19" s="32">
        <f t="shared" si="16"/>
        <v>0</v>
      </c>
      <c r="Q19" s="32">
        <f t="shared" si="2"/>
        <v>1177</v>
      </c>
      <c r="R19" s="33">
        <f t="shared" si="3"/>
        <v>0.65027624309392262</v>
      </c>
      <c r="S19" s="32">
        <f>SUM(S20:S23)</f>
        <v>1810</v>
      </c>
    </row>
    <row r="20" spans="1:19" s="9" customFormat="1" x14ac:dyDescent="0.25">
      <c r="A20" s="41" t="s">
        <v>276</v>
      </c>
      <c r="B20" s="35" t="s">
        <v>280</v>
      </c>
      <c r="C20" s="36" t="str">
        <f t="shared" si="4"/>
        <v>BN</v>
      </c>
      <c r="D20" s="37" t="str">
        <f t="shared" si="5"/>
        <v>PN</v>
      </c>
      <c r="E20" s="38">
        <f>LARGE(F20:I20,1)-LARGE(F20:I20,2)</f>
        <v>86</v>
      </c>
      <c r="F20" s="36">
        <v>135</v>
      </c>
      <c r="G20" s="36">
        <v>35</v>
      </c>
      <c r="H20" s="36">
        <v>49</v>
      </c>
      <c r="I20" s="36">
        <v>3</v>
      </c>
      <c r="J20" s="39">
        <f>F20/N20</f>
        <v>0.60810810810810811</v>
      </c>
      <c r="K20" s="39">
        <f>G20/N20</f>
        <v>0.15765765765765766</v>
      </c>
      <c r="L20" s="39">
        <f>H20/N20</f>
        <v>0.22072072072072071</v>
      </c>
      <c r="M20" s="39">
        <f>I20/N20</f>
        <v>1.3513513513513514E-2</v>
      </c>
      <c r="N20" s="36">
        <f>F20+G20+H20+I20</f>
        <v>222</v>
      </c>
      <c r="O20" s="36">
        <v>8</v>
      </c>
      <c r="P20" s="36"/>
      <c r="Q20" s="36">
        <f t="shared" si="2"/>
        <v>230</v>
      </c>
      <c r="R20" s="39">
        <f t="shared" si="3"/>
        <v>0.65714285714285714</v>
      </c>
      <c r="S20" s="36">
        <v>350</v>
      </c>
    </row>
    <row r="21" spans="1:19" s="9" customFormat="1" x14ac:dyDescent="0.25">
      <c r="A21" s="41" t="s">
        <v>277</v>
      </c>
      <c r="B21" s="35" t="s">
        <v>281</v>
      </c>
      <c r="C21" s="36" t="str">
        <f t="shared" si="4"/>
        <v>BN</v>
      </c>
      <c r="D21" s="37" t="str">
        <f t="shared" si="5"/>
        <v>PN</v>
      </c>
      <c r="E21" s="38">
        <f>LARGE(F21:I21,1)-LARGE(F21:I21,2)</f>
        <v>77</v>
      </c>
      <c r="F21" s="36">
        <v>143</v>
      </c>
      <c r="G21" s="36">
        <v>48</v>
      </c>
      <c r="H21" s="36">
        <v>66</v>
      </c>
      <c r="I21" s="36">
        <v>1</v>
      </c>
      <c r="J21" s="39">
        <f>F21/N21</f>
        <v>0.55426356589147285</v>
      </c>
      <c r="K21" s="39">
        <f>G21/N21</f>
        <v>0.18604651162790697</v>
      </c>
      <c r="L21" s="39">
        <f>H21/N21</f>
        <v>0.2558139534883721</v>
      </c>
      <c r="M21" s="39">
        <f>I21/N21</f>
        <v>3.875968992248062E-3</v>
      </c>
      <c r="N21" s="36">
        <f>F21+G21+H21+I21</f>
        <v>258</v>
      </c>
      <c r="O21" s="36">
        <v>3</v>
      </c>
      <c r="P21" s="36"/>
      <c r="Q21" s="36">
        <f t="shared" si="2"/>
        <v>261</v>
      </c>
      <c r="R21" s="39">
        <f t="shared" si="3"/>
        <v>0.74571428571428566</v>
      </c>
      <c r="S21" s="36">
        <v>350</v>
      </c>
    </row>
    <row r="22" spans="1:19" s="9" customFormat="1" x14ac:dyDescent="0.25">
      <c r="A22" s="41" t="s">
        <v>278</v>
      </c>
      <c r="B22" s="35" t="s">
        <v>282</v>
      </c>
      <c r="C22" s="36" t="str">
        <f t="shared" si="4"/>
        <v>BN</v>
      </c>
      <c r="D22" s="37" t="str">
        <f t="shared" si="5"/>
        <v>PN</v>
      </c>
      <c r="E22" s="38">
        <f>LARGE(F22:I22,1)-LARGE(F22:I22,2)</f>
        <v>53</v>
      </c>
      <c r="F22" s="36">
        <v>177</v>
      </c>
      <c r="G22" s="36">
        <v>65</v>
      </c>
      <c r="H22" s="36">
        <v>124</v>
      </c>
      <c r="I22" s="36">
        <v>2</v>
      </c>
      <c r="J22" s="39">
        <f>F22/N22</f>
        <v>0.48097826086956524</v>
      </c>
      <c r="K22" s="39">
        <f>G22/N22</f>
        <v>0.1766304347826087</v>
      </c>
      <c r="L22" s="39">
        <f>H22/N22</f>
        <v>0.33695652173913043</v>
      </c>
      <c r="M22" s="39">
        <f>I22/N22</f>
        <v>5.434782608695652E-3</v>
      </c>
      <c r="N22" s="36">
        <f>F22+G22+H22+I22</f>
        <v>368</v>
      </c>
      <c r="O22" s="36">
        <v>4</v>
      </c>
      <c r="P22" s="36"/>
      <c r="Q22" s="36">
        <f t="shared" si="2"/>
        <v>372</v>
      </c>
      <c r="R22" s="39">
        <f t="shared" si="3"/>
        <v>0.67027027027027031</v>
      </c>
      <c r="S22" s="36">
        <v>555</v>
      </c>
    </row>
    <row r="23" spans="1:19" s="9" customFormat="1" x14ac:dyDescent="0.25">
      <c r="A23" s="41" t="s">
        <v>279</v>
      </c>
      <c r="B23" s="35" t="s">
        <v>283</v>
      </c>
      <c r="C23" s="36" t="str">
        <f t="shared" si="4"/>
        <v>BN</v>
      </c>
      <c r="D23" s="37" t="str">
        <f t="shared" si="5"/>
        <v>PN</v>
      </c>
      <c r="E23" s="38">
        <f>LARGE(F23:I23,1)-LARGE(F23:I23,2)</f>
        <v>51</v>
      </c>
      <c r="F23" s="36">
        <v>152</v>
      </c>
      <c r="G23" s="36">
        <v>49</v>
      </c>
      <c r="H23" s="36">
        <v>101</v>
      </c>
      <c r="I23" s="36">
        <v>3</v>
      </c>
      <c r="J23" s="39">
        <f>F23/N23</f>
        <v>0.49836065573770494</v>
      </c>
      <c r="K23" s="39">
        <f>G23/N23</f>
        <v>0.16065573770491803</v>
      </c>
      <c r="L23" s="39">
        <f>H23/N23</f>
        <v>0.33114754098360655</v>
      </c>
      <c r="M23" s="39">
        <f>I23/N23</f>
        <v>9.8360655737704927E-3</v>
      </c>
      <c r="N23" s="36">
        <f>F23+G23+H23+I23</f>
        <v>305</v>
      </c>
      <c r="O23" s="36">
        <v>9</v>
      </c>
      <c r="P23" s="36"/>
      <c r="Q23" s="36">
        <f t="shared" si="2"/>
        <v>314</v>
      </c>
      <c r="R23" s="39">
        <f t="shared" si="3"/>
        <v>0.56576576576576576</v>
      </c>
      <c r="S23" s="36">
        <v>555</v>
      </c>
    </row>
    <row r="24" spans="1:19" s="12" customFormat="1" ht="15" x14ac:dyDescent="0.25">
      <c r="A24" s="40">
        <v>5</v>
      </c>
      <c r="B24" s="31" t="s">
        <v>62</v>
      </c>
      <c r="C24" s="32" t="str">
        <f t="shared" si="4"/>
        <v>PH</v>
      </c>
      <c r="D24" s="27" t="str">
        <f t="shared" si="5"/>
        <v>BN</v>
      </c>
      <c r="E24" s="28">
        <f>LARGE(F24:I24,1)-LARGE(F24:I24,2)</f>
        <v>139</v>
      </c>
      <c r="F24" s="32">
        <f t="shared" ref="F24:I24" si="17">SUM(F25:F27)</f>
        <v>237</v>
      </c>
      <c r="G24" s="32">
        <f t="shared" si="17"/>
        <v>376</v>
      </c>
      <c r="H24" s="32">
        <f t="shared" si="17"/>
        <v>93</v>
      </c>
      <c r="I24" s="32">
        <f t="shared" si="17"/>
        <v>5</v>
      </c>
      <c r="J24" s="33">
        <f>F24/N24</f>
        <v>0.33333333333333331</v>
      </c>
      <c r="K24" s="33">
        <f>G24/N24</f>
        <v>0.52883263009845294</v>
      </c>
      <c r="L24" s="33">
        <f>H24/N24</f>
        <v>0.13080168776371309</v>
      </c>
      <c r="M24" s="33">
        <f>I24/N24</f>
        <v>7.0323488045007029E-3</v>
      </c>
      <c r="N24" s="32">
        <f>F24+G24+H24+I24</f>
        <v>711</v>
      </c>
      <c r="O24" s="32">
        <f t="shared" ref="O24:P24" si="18">SUM(O25:O27)</f>
        <v>14</v>
      </c>
      <c r="P24" s="32">
        <f t="shared" si="18"/>
        <v>0</v>
      </c>
      <c r="Q24" s="32">
        <f t="shared" si="2"/>
        <v>725</v>
      </c>
      <c r="R24" s="33">
        <f t="shared" si="3"/>
        <v>0.61754684838160134</v>
      </c>
      <c r="S24" s="32">
        <f>SUM(S25:S27)</f>
        <v>1174</v>
      </c>
    </row>
    <row r="25" spans="1:19" s="9" customFormat="1" x14ac:dyDescent="0.25">
      <c r="A25" s="41" t="s">
        <v>276</v>
      </c>
      <c r="B25" s="35" t="s">
        <v>280</v>
      </c>
      <c r="C25" s="42" t="str">
        <f t="shared" si="4"/>
        <v>PH</v>
      </c>
      <c r="D25" s="37" t="str">
        <f t="shared" si="5"/>
        <v>BN</v>
      </c>
      <c r="E25" s="38">
        <f>LARGE(F25:I25,1)-LARGE(F25:I25,2)</f>
        <v>42</v>
      </c>
      <c r="F25" s="36">
        <v>85</v>
      </c>
      <c r="G25" s="36">
        <v>127</v>
      </c>
      <c r="H25" s="36">
        <v>20</v>
      </c>
      <c r="I25" s="36">
        <v>2</v>
      </c>
      <c r="J25" s="39">
        <f>F25/N25</f>
        <v>0.36324786324786323</v>
      </c>
      <c r="K25" s="39">
        <f>G25/N25</f>
        <v>0.54273504273504269</v>
      </c>
      <c r="L25" s="39">
        <f>H25/N25</f>
        <v>8.5470085470085472E-2</v>
      </c>
      <c r="M25" s="39">
        <f>I25/N25</f>
        <v>8.5470085470085479E-3</v>
      </c>
      <c r="N25" s="36">
        <f>F25+G25+H25+I25</f>
        <v>234</v>
      </c>
      <c r="O25" s="36">
        <v>7</v>
      </c>
      <c r="P25" s="36"/>
      <c r="Q25" s="36">
        <f t="shared" si="2"/>
        <v>241</v>
      </c>
      <c r="R25" s="39">
        <f t="shared" si="3"/>
        <v>0.68857142857142861</v>
      </c>
      <c r="S25" s="36">
        <v>350</v>
      </c>
    </row>
    <row r="26" spans="1:19" s="9" customFormat="1" x14ac:dyDescent="0.25">
      <c r="A26" s="41" t="s">
        <v>277</v>
      </c>
      <c r="B26" s="35" t="s">
        <v>281</v>
      </c>
      <c r="C26" s="42" t="str">
        <f t="shared" si="4"/>
        <v>PH</v>
      </c>
      <c r="D26" s="37" t="str">
        <f t="shared" si="5"/>
        <v>BN</v>
      </c>
      <c r="E26" s="38">
        <f>LARGE(F26:I26,1)-LARGE(F26:I26,2)</f>
        <v>67</v>
      </c>
      <c r="F26" s="36">
        <v>71</v>
      </c>
      <c r="G26" s="36">
        <v>138</v>
      </c>
      <c r="H26" s="36">
        <v>25</v>
      </c>
      <c r="I26" s="36">
        <v>1</v>
      </c>
      <c r="J26" s="39">
        <f>F26/N26</f>
        <v>0.30212765957446808</v>
      </c>
      <c r="K26" s="39">
        <f>G26/N26</f>
        <v>0.58723404255319145</v>
      </c>
      <c r="L26" s="39">
        <f>H26/N26</f>
        <v>0.10638297872340426</v>
      </c>
      <c r="M26" s="39">
        <f>I26/N26</f>
        <v>4.2553191489361703E-3</v>
      </c>
      <c r="N26" s="36">
        <f>F26+G26+H26+I26</f>
        <v>235</v>
      </c>
      <c r="O26" s="36">
        <v>1</v>
      </c>
      <c r="P26" s="36"/>
      <c r="Q26" s="36">
        <f t="shared" si="2"/>
        <v>236</v>
      </c>
      <c r="R26" s="39">
        <f t="shared" si="3"/>
        <v>0.67428571428571427</v>
      </c>
      <c r="S26" s="36">
        <v>350</v>
      </c>
    </row>
    <row r="27" spans="1:19" s="9" customFormat="1" x14ac:dyDescent="0.25">
      <c r="A27" s="41" t="s">
        <v>278</v>
      </c>
      <c r="B27" s="35" t="s">
        <v>282</v>
      </c>
      <c r="C27" s="42" t="str">
        <f t="shared" si="4"/>
        <v>PH</v>
      </c>
      <c r="D27" s="37" t="str">
        <f t="shared" si="5"/>
        <v>BN</v>
      </c>
      <c r="E27" s="38">
        <f>LARGE(F27:I27,1)-LARGE(F27:I27,2)</f>
        <v>30</v>
      </c>
      <c r="F27" s="36">
        <v>81</v>
      </c>
      <c r="G27" s="36">
        <v>111</v>
      </c>
      <c r="H27" s="36">
        <v>48</v>
      </c>
      <c r="I27" s="36">
        <v>2</v>
      </c>
      <c r="J27" s="39">
        <f>F27/N27</f>
        <v>0.33471074380165289</v>
      </c>
      <c r="K27" s="39">
        <f>G27/N27</f>
        <v>0.45867768595041325</v>
      </c>
      <c r="L27" s="39">
        <f>H27/N27</f>
        <v>0.19834710743801653</v>
      </c>
      <c r="M27" s="39">
        <f>I27/N27</f>
        <v>8.2644628099173556E-3</v>
      </c>
      <c r="N27" s="36">
        <f>F27+G27+H27+I27</f>
        <v>242</v>
      </c>
      <c r="O27" s="36">
        <v>6</v>
      </c>
      <c r="P27" s="36"/>
      <c r="Q27" s="36">
        <f t="shared" si="2"/>
        <v>248</v>
      </c>
      <c r="R27" s="39">
        <f t="shared" si="3"/>
        <v>0.52320675105485237</v>
      </c>
      <c r="S27" s="36">
        <v>474</v>
      </c>
    </row>
    <row r="28" spans="1:19" s="12" customFormat="1" ht="15" x14ac:dyDescent="0.25">
      <c r="A28" s="40">
        <v>6</v>
      </c>
      <c r="B28" s="31" t="s">
        <v>63</v>
      </c>
      <c r="C28" s="32" t="str">
        <f t="shared" si="4"/>
        <v>PH</v>
      </c>
      <c r="D28" s="27" t="str">
        <f t="shared" si="5"/>
        <v>BN</v>
      </c>
      <c r="E28" s="28">
        <f>LARGE(F28:I28,1)-LARGE(F28:I28,2)</f>
        <v>292</v>
      </c>
      <c r="F28" s="32">
        <f t="shared" ref="F28:I28" si="19">SUM(F29:F32)</f>
        <v>216</v>
      </c>
      <c r="G28" s="32">
        <f t="shared" si="19"/>
        <v>508</v>
      </c>
      <c r="H28" s="32">
        <f t="shared" si="19"/>
        <v>92</v>
      </c>
      <c r="I28" s="32">
        <f t="shared" si="19"/>
        <v>5</v>
      </c>
      <c r="J28" s="33">
        <f>F28/N28</f>
        <v>0.26309378806333739</v>
      </c>
      <c r="K28" s="33">
        <f>G28/N28</f>
        <v>0.61875761266747864</v>
      </c>
      <c r="L28" s="33">
        <f>H28/N28</f>
        <v>0.11205846528623629</v>
      </c>
      <c r="M28" s="33">
        <f>I28/N28</f>
        <v>6.0901339829476245E-3</v>
      </c>
      <c r="N28" s="32">
        <f>F28+G28+H28+I28</f>
        <v>821</v>
      </c>
      <c r="O28" s="32">
        <f t="shared" ref="O28:P28" si="20">SUM(O29:O32)</f>
        <v>16</v>
      </c>
      <c r="P28" s="32">
        <f t="shared" si="20"/>
        <v>0</v>
      </c>
      <c r="Q28" s="32">
        <f t="shared" si="2"/>
        <v>837</v>
      </c>
      <c r="R28" s="33">
        <f t="shared" si="3"/>
        <v>0.53516624040920713</v>
      </c>
      <c r="S28" s="32">
        <f>SUM(S29:S32)</f>
        <v>1564</v>
      </c>
    </row>
    <row r="29" spans="1:19" s="9" customFormat="1" x14ac:dyDescent="0.25">
      <c r="A29" s="41" t="s">
        <v>276</v>
      </c>
      <c r="B29" s="35" t="s">
        <v>280</v>
      </c>
      <c r="C29" s="36" t="str">
        <f t="shared" si="4"/>
        <v>PH</v>
      </c>
      <c r="D29" s="37" t="str">
        <f t="shared" si="5"/>
        <v>BN</v>
      </c>
      <c r="E29" s="38">
        <f>LARGE(F29:I29,1)-LARGE(F29:I29,2)</f>
        <v>43</v>
      </c>
      <c r="F29" s="36">
        <v>56</v>
      </c>
      <c r="G29" s="36">
        <v>99</v>
      </c>
      <c r="H29" s="36">
        <v>14</v>
      </c>
      <c r="I29" s="36">
        <v>1</v>
      </c>
      <c r="J29" s="39">
        <f>F29/N29</f>
        <v>0.32941176470588235</v>
      </c>
      <c r="K29" s="39">
        <f>G29/N29</f>
        <v>0.58235294117647063</v>
      </c>
      <c r="L29" s="39">
        <f>H29/N29</f>
        <v>8.2352941176470587E-2</v>
      </c>
      <c r="M29" s="39">
        <f>I29/N29</f>
        <v>5.8823529411764705E-3</v>
      </c>
      <c r="N29" s="36">
        <f>F29+G29+H29+I29</f>
        <v>170</v>
      </c>
      <c r="O29" s="36">
        <v>2</v>
      </c>
      <c r="P29" s="36"/>
      <c r="Q29" s="36">
        <f t="shared" si="2"/>
        <v>172</v>
      </c>
      <c r="R29" s="39">
        <f t="shared" si="3"/>
        <v>0.49142857142857144</v>
      </c>
      <c r="S29" s="36">
        <v>350</v>
      </c>
    </row>
    <row r="30" spans="1:19" s="9" customFormat="1" x14ac:dyDescent="0.25">
      <c r="A30" s="41" t="s">
        <v>277</v>
      </c>
      <c r="B30" s="35" t="s">
        <v>281</v>
      </c>
      <c r="C30" s="36" t="str">
        <f t="shared" si="4"/>
        <v>PH</v>
      </c>
      <c r="D30" s="37" t="str">
        <f t="shared" si="5"/>
        <v>BN</v>
      </c>
      <c r="E30" s="38">
        <f>LARGE(F30:I30,1)-LARGE(F30:I30,2)</f>
        <v>82</v>
      </c>
      <c r="F30" s="36">
        <v>52</v>
      </c>
      <c r="G30" s="36">
        <v>134</v>
      </c>
      <c r="H30" s="36">
        <v>20</v>
      </c>
      <c r="I30" s="36">
        <v>2</v>
      </c>
      <c r="J30" s="39">
        <f>F30/N30</f>
        <v>0.25</v>
      </c>
      <c r="K30" s="39">
        <f>G30/N30</f>
        <v>0.64423076923076927</v>
      </c>
      <c r="L30" s="39">
        <f>H30/N30</f>
        <v>9.6153846153846159E-2</v>
      </c>
      <c r="M30" s="39">
        <f>I30/N30</f>
        <v>9.6153846153846159E-3</v>
      </c>
      <c r="N30" s="36">
        <f>F30+G30+H30+I30</f>
        <v>208</v>
      </c>
      <c r="O30" s="36">
        <v>3</v>
      </c>
      <c r="P30" s="36"/>
      <c r="Q30" s="36">
        <f t="shared" si="2"/>
        <v>211</v>
      </c>
      <c r="R30" s="39">
        <f t="shared" si="3"/>
        <v>0.60285714285714287</v>
      </c>
      <c r="S30" s="36">
        <v>350</v>
      </c>
    </row>
    <row r="31" spans="1:19" s="9" customFormat="1" x14ac:dyDescent="0.25">
      <c r="A31" s="41" t="s">
        <v>278</v>
      </c>
      <c r="B31" s="35" t="s">
        <v>282</v>
      </c>
      <c r="C31" s="36" t="str">
        <f t="shared" si="4"/>
        <v>PH</v>
      </c>
      <c r="D31" s="37" t="str">
        <f t="shared" si="5"/>
        <v>BN</v>
      </c>
      <c r="E31" s="38">
        <f>LARGE(F31:I31,1)-LARGE(F31:I31,2)</f>
        <v>105</v>
      </c>
      <c r="F31" s="36">
        <v>46</v>
      </c>
      <c r="G31" s="36">
        <v>151</v>
      </c>
      <c r="H31" s="36">
        <v>32</v>
      </c>
      <c r="I31" s="36">
        <v>2</v>
      </c>
      <c r="J31" s="39">
        <f>F31/N31</f>
        <v>0.19913419913419914</v>
      </c>
      <c r="K31" s="39">
        <f>G31/N31</f>
        <v>0.65367965367965364</v>
      </c>
      <c r="L31" s="39">
        <f>H31/N31</f>
        <v>0.13852813852813853</v>
      </c>
      <c r="M31" s="39">
        <f>I31/N31</f>
        <v>8.658008658008658E-3</v>
      </c>
      <c r="N31" s="36">
        <f>F31+G31+H31+I31</f>
        <v>231</v>
      </c>
      <c r="O31" s="36">
        <v>7</v>
      </c>
      <c r="P31" s="36"/>
      <c r="Q31" s="36">
        <f t="shared" si="2"/>
        <v>238</v>
      </c>
      <c r="R31" s="39">
        <f t="shared" si="3"/>
        <v>0.55092592592592593</v>
      </c>
      <c r="S31" s="36">
        <v>432</v>
      </c>
    </row>
    <row r="32" spans="1:19" s="9" customFormat="1" x14ac:dyDescent="0.25">
      <c r="A32" s="41" t="s">
        <v>279</v>
      </c>
      <c r="B32" s="35" t="s">
        <v>283</v>
      </c>
      <c r="C32" s="36" t="str">
        <f t="shared" si="4"/>
        <v>PH</v>
      </c>
      <c r="D32" s="37" t="str">
        <f t="shared" si="5"/>
        <v>BN</v>
      </c>
      <c r="E32" s="38">
        <f>LARGE(F32:I32,1)-LARGE(F32:I32,2)</f>
        <v>62</v>
      </c>
      <c r="F32" s="36">
        <v>62</v>
      </c>
      <c r="G32" s="36">
        <v>124</v>
      </c>
      <c r="H32" s="36">
        <v>26</v>
      </c>
      <c r="I32" s="36"/>
      <c r="J32" s="39">
        <f>F32/N32</f>
        <v>0.29245283018867924</v>
      </c>
      <c r="K32" s="39">
        <f>G32/N32</f>
        <v>0.58490566037735847</v>
      </c>
      <c r="L32" s="39">
        <f>H32/N32</f>
        <v>0.12264150943396226</v>
      </c>
      <c r="M32" s="39">
        <f>I32/N32</f>
        <v>0</v>
      </c>
      <c r="N32" s="36">
        <f>F32+G32+H32+I32</f>
        <v>212</v>
      </c>
      <c r="O32" s="36">
        <v>4</v>
      </c>
      <c r="P32" s="36"/>
      <c r="Q32" s="36">
        <f t="shared" si="2"/>
        <v>216</v>
      </c>
      <c r="R32" s="39">
        <f t="shared" si="3"/>
        <v>0.5</v>
      </c>
      <c r="S32" s="36">
        <v>432</v>
      </c>
    </row>
    <row r="33" spans="1:19" s="12" customFormat="1" ht="15" x14ac:dyDescent="0.25">
      <c r="A33" s="40">
        <v>7</v>
      </c>
      <c r="B33" s="31" t="s">
        <v>64</v>
      </c>
      <c r="C33" s="32" t="str">
        <f t="shared" si="4"/>
        <v>BN</v>
      </c>
      <c r="D33" s="27" t="str">
        <f t="shared" si="5"/>
        <v>PN</v>
      </c>
      <c r="E33" s="28">
        <f>LARGE(F33:I33,1)-LARGE(F33:I33,2)</f>
        <v>501</v>
      </c>
      <c r="F33" s="32">
        <f>SUM(F34:F38)</f>
        <v>881</v>
      </c>
      <c r="G33" s="32">
        <f t="shared" ref="G33:I33" si="21">SUM(G34:G38)</f>
        <v>220</v>
      </c>
      <c r="H33" s="32">
        <f t="shared" si="21"/>
        <v>380</v>
      </c>
      <c r="I33" s="32">
        <f t="shared" si="21"/>
        <v>6</v>
      </c>
      <c r="J33" s="33">
        <f>F33/N33</f>
        <v>0.59246805648957634</v>
      </c>
      <c r="K33" s="33">
        <f>G33/N33</f>
        <v>0.14794889038332212</v>
      </c>
      <c r="L33" s="33">
        <f>H33/N33</f>
        <v>0.25554808338937457</v>
      </c>
      <c r="M33" s="33">
        <f>I33/N33</f>
        <v>4.0349697377269674E-3</v>
      </c>
      <c r="N33" s="32">
        <f>F33+G33+H33+I33</f>
        <v>1487</v>
      </c>
      <c r="O33" s="32">
        <f t="shared" ref="O33:P33" si="22">SUM(O34:O38)</f>
        <v>28</v>
      </c>
      <c r="P33" s="32">
        <f t="shared" si="22"/>
        <v>0</v>
      </c>
      <c r="Q33" s="32">
        <f t="shared" si="2"/>
        <v>1515</v>
      </c>
      <c r="R33" s="33">
        <f t="shared" si="3"/>
        <v>0.68552036199095023</v>
      </c>
      <c r="S33" s="32">
        <f>SUM(S34:S38)</f>
        <v>2210</v>
      </c>
    </row>
    <row r="34" spans="1:19" s="9" customFormat="1" x14ac:dyDescent="0.25">
      <c r="A34" s="41" t="s">
        <v>276</v>
      </c>
      <c r="B34" s="35" t="s">
        <v>280</v>
      </c>
      <c r="C34" s="42" t="str">
        <f t="shared" si="4"/>
        <v>BN</v>
      </c>
      <c r="D34" s="37" t="str">
        <f t="shared" si="5"/>
        <v>PH</v>
      </c>
      <c r="E34" s="38">
        <f>LARGE(F34:I34,1)-LARGE(F34:I34,2)</f>
        <v>145</v>
      </c>
      <c r="F34" s="36">
        <v>182</v>
      </c>
      <c r="G34" s="36">
        <v>37</v>
      </c>
      <c r="H34" s="36">
        <v>36</v>
      </c>
      <c r="I34" s="36">
        <v>1</v>
      </c>
      <c r="J34" s="39">
        <f>F34/N34</f>
        <v>0.7109375</v>
      </c>
      <c r="K34" s="39">
        <f>G34/N34</f>
        <v>0.14453125</v>
      </c>
      <c r="L34" s="39">
        <f>H34/N34</f>
        <v>0.140625</v>
      </c>
      <c r="M34" s="39">
        <f>I34/N34</f>
        <v>3.90625E-3</v>
      </c>
      <c r="N34" s="36">
        <f>F34+G34+H34+I34</f>
        <v>256</v>
      </c>
      <c r="O34" s="36">
        <v>8</v>
      </c>
      <c r="P34" s="36"/>
      <c r="Q34" s="36">
        <f t="shared" si="2"/>
        <v>264</v>
      </c>
      <c r="R34" s="39">
        <f t="shared" si="3"/>
        <v>0.72328767123287674</v>
      </c>
      <c r="S34" s="36">
        <v>365</v>
      </c>
    </row>
    <row r="35" spans="1:19" s="9" customFormat="1" x14ac:dyDescent="0.25">
      <c r="A35" s="41" t="s">
        <v>277</v>
      </c>
      <c r="B35" s="35" t="s">
        <v>281</v>
      </c>
      <c r="C35" s="42" t="str">
        <f t="shared" si="4"/>
        <v>BN</v>
      </c>
      <c r="D35" s="37" t="str">
        <f t="shared" si="5"/>
        <v>PH</v>
      </c>
      <c r="E35" s="38">
        <f>LARGE(F35:I35,1)-LARGE(F35:I35,2)</f>
        <v>93</v>
      </c>
      <c r="F35" s="36">
        <v>153</v>
      </c>
      <c r="G35" s="36">
        <v>60</v>
      </c>
      <c r="H35" s="36">
        <v>55</v>
      </c>
      <c r="I35" s="36">
        <v>1</v>
      </c>
      <c r="J35" s="39">
        <f>F35/N35</f>
        <v>0.56877323420074355</v>
      </c>
      <c r="K35" s="39">
        <f>G35/N35</f>
        <v>0.22304832713754646</v>
      </c>
      <c r="L35" s="39">
        <f>H35/N35</f>
        <v>0.20446096654275092</v>
      </c>
      <c r="M35" s="39">
        <f>I35/N35</f>
        <v>3.7174721189591076E-3</v>
      </c>
      <c r="N35" s="36">
        <f>F35+G35+H35+I35</f>
        <v>269</v>
      </c>
      <c r="O35" s="36">
        <v>6</v>
      </c>
      <c r="P35" s="36"/>
      <c r="Q35" s="36">
        <f t="shared" si="2"/>
        <v>275</v>
      </c>
      <c r="R35" s="39">
        <f t="shared" si="3"/>
        <v>0.7857142857142857</v>
      </c>
      <c r="S35" s="36">
        <v>350</v>
      </c>
    </row>
    <row r="36" spans="1:19" s="9" customFormat="1" x14ac:dyDescent="0.25">
      <c r="A36" s="41" t="s">
        <v>278</v>
      </c>
      <c r="B36" s="35" t="s">
        <v>282</v>
      </c>
      <c r="C36" s="42" t="str">
        <f t="shared" si="4"/>
        <v>BN</v>
      </c>
      <c r="D36" s="37" t="str">
        <f t="shared" si="5"/>
        <v>PN</v>
      </c>
      <c r="E36" s="38">
        <f>LARGE(F36:I36,1)-LARGE(F36:I36,2)</f>
        <v>109</v>
      </c>
      <c r="F36" s="36">
        <v>204</v>
      </c>
      <c r="G36" s="36">
        <v>51</v>
      </c>
      <c r="H36" s="36">
        <v>95</v>
      </c>
      <c r="I36" s="36">
        <v>2</v>
      </c>
      <c r="J36" s="39">
        <f>F36/N36</f>
        <v>0.57954545454545459</v>
      </c>
      <c r="K36" s="39">
        <f>G36/N36</f>
        <v>0.14488636363636365</v>
      </c>
      <c r="L36" s="39">
        <f>H36/N36</f>
        <v>0.26988636363636365</v>
      </c>
      <c r="M36" s="39">
        <f>I36/N36</f>
        <v>5.681818181818182E-3</v>
      </c>
      <c r="N36" s="36">
        <f>F36+G36+H36+I36</f>
        <v>352</v>
      </c>
      <c r="O36" s="36">
        <v>5</v>
      </c>
      <c r="P36" s="36"/>
      <c r="Q36" s="36">
        <f t="shared" si="2"/>
        <v>357</v>
      </c>
      <c r="R36" s="39">
        <f t="shared" si="3"/>
        <v>0.7168674698795181</v>
      </c>
      <c r="S36" s="36">
        <v>498</v>
      </c>
    </row>
    <row r="37" spans="1:19" s="9" customFormat="1" x14ac:dyDescent="0.25">
      <c r="A37" s="41" t="s">
        <v>279</v>
      </c>
      <c r="B37" s="35" t="s">
        <v>283</v>
      </c>
      <c r="C37" s="42" t="str">
        <f t="shared" si="4"/>
        <v>BN</v>
      </c>
      <c r="D37" s="37" t="str">
        <f t="shared" si="5"/>
        <v>PN</v>
      </c>
      <c r="E37" s="38">
        <f>LARGE(F37:I37,1)-LARGE(F37:I37,2)</f>
        <v>73</v>
      </c>
      <c r="F37" s="36">
        <v>177</v>
      </c>
      <c r="G37" s="36">
        <v>29</v>
      </c>
      <c r="H37" s="36">
        <v>104</v>
      </c>
      <c r="I37" s="36">
        <v>2</v>
      </c>
      <c r="J37" s="39">
        <f>F37/N37</f>
        <v>0.56730769230769229</v>
      </c>
      <c r="K37" s="39">
        <f>G37/N37</f>
        <v>9.2948717948717952E-2</v>
      </c>
      <c r="L37" s="39">
        <f>H37/N37</f>
        <v>0.33333333333333331</v>
      </c>
      <c r="M37" s="39">
        <f>I37/N37</f>
        <v>6.41025641025641E-3</v>
      </c>
      <c r="N37" s="36">
        <f>F37+G37+H37+I37</f>
        <v>312</v>
      </c>
      <c r="O37" s="36">
        <v>3</v>
      </c>
      <c r="P37" s="36"/>
      <c r="Q37" s="36">
        <f t="shared" si="2"/>
        <v>315</v>
      </c>
      <c r="R37" s="39">
        <f t="shared" si="3"/>
        <v>0.63253012048192769</v>
      </c>
      <c r="S37" s="36">
        <v>498</v>
      </c>
    </row>
    <row r="38" spans="1:19" s="9" customFormat="1" x14ac:dyDescent="0.25">
      <c r="A38" s="41" t="s">
        <v>285</v>
      </c>
      <c r="B38" s="35" t="s">
        <v>286</v>
      </c>
      <c r="C38" s="42" t="str">
        <f t="shared" si="4"/>
        <v>BN</v>
      </c>
      <c r="D38" s="37" t="str">
        <f t="shared" si="5"/>
        <v>PN</v>
      </c>
      <c r="E38" s="38">
        <f>LARGE(F38:I38,1)-LARGE(F38:I38,2)</f>
        <v>75</v>
      </c>
      <c r="F38" s="36">
        <v>165</v>
      </c>
      <c r="G38" s="36">
        <v>43</v>
      </c>
      <c r="H38" s="36">
        <v>90</v>
      </c>
      <c r="I38" s="36"/>
      <c r="J38" s="39">
        <f>F38/N38</f>
        <v>0.55369127516778527</v>
      </c>
      <c r="K38" s="39">
        <f>G38/N38</f>
        <v>0.14429530201342283</v>
      </c>
      <c r="L38" s="39">
        <f>H38/N38</f>
        <v>0.30201342281879195</v>
      </c>
      <c r="M38" s="39">
        <f>I38/N38</f>
        <v>0</v>
      </c>
      <c r="N38" s="36">
        <f>F38+G38+H38+I38</f>
        <v>298</v>
      </c>
      <c r="O38" s="36">
        <v>6</v>
      </c>
      <c r="P38" s="36"/>
      <c r="Q38" s="36">
        <f t="shared" si="2"/>
        <v>304</v>
      </c>
      <c r="R38" s="39">
        <f t="shared" si="3"/>
        <v>0.60921843687374755</v>
      </c>
      <c r="S38" s="36">
        <v>499</v>
      </c>
    </row>
    <row r="39" spans="1:19" s="6" customFormat="1" ht="15" x14ac:dyDescent="0.25">
      <c r="A39" s="25" t="s">
        <v>2</v>
      </c>
      <c r="B39" s="26" t="s">
        <v>3</v>
      </c>
      <c r="C39" s="27" t="str">
        <f t="shared" si="4"/>
        <v>BN</v>
      </c>
      <c r="D39" s="27" t="str">
        <f t="shared" si="5"/>
        <v>PN</v>
      </c>
      <c r="E39" s="27">
        <f>LARGE(F39:I39,1)-LARGE(F39:I39,2)</f>
        <v>364</v>
      </c>
      <c r="F39" s="27">
        <f>F40+F42+F46+F50+F55+F62</f>
        <v>3559</v>
      </c>
      <c r="G39" s="27">
        <f t="shared" ref="G39:I39" si="23">G40+G42+G46+G50+G55+G62</f>
        <v>489</v>
      </c>
      <c r="H39" s="27">
        <f t="shared" si="23"/>
        <v>3195</v>
      </c>
      <c r="I39" s="27">
        <f t="shared" si="23"/>
        <v>0</v>
      </c>
      <c r="J39" s="29">
        <f>F39/N39</f>
        <v>0.49137097887615627</v>
      </c>
      <c r="K39" s="29">
        <f>G39/N39</f>
        <v>6.7513461272953199E-2</v>
      </c>
      <c r="L39" s="29">
        <f>H39/N39</f>
        <v>0.44111555985089052</v>
      </c>
      <c r="M39" s="29">
        <f>I39/N39</f>
        <v>0</v>
      </c>
      <c r="N39" s="27">
        <f>F39+G39+H39+I39</f>
        <v>7243</v>
      </c>
      <c r="O39" s="27">
        <f t="shared" ref="O39:P39" si="24">O40+O42+O46+O50+O55+O62</f>
        <v>77</v>
      </c>
      <c r="P39" s="27">
        <f t="shared" si="24"/>
        <v>0</v>
      </c>
      <c r="Q39" s="27">
        <f t="shared" si="2"/>
        <v>7320</v>
      </c>
      <c r="R39" s="29">
        <f t="shared" si="3"/>
        <v>0.70909619296716075</v>
      </c>
      <c r="S39" s="27">
        <f>S40+S42+S46+S50+S55+S62</f>
        <v>10323</v>
      </c>
    </row>
    <row r="40" spans="1:19" s="12" customFormat="1" ht="15" x14ac:dyDescent="0.25">
      <c r="A40" s="30" t="s">
        <v>275</v>
      </c>
      <c r="B40" s="31" t="s">
        <v>264</v>
      </c>
      <c r="C40" s="43" t="str">
        <f t="shared" si="4"/>
        <v>PN</v>
      </c>
      <c r="D40" s="27" t="str">
        <f t="shared" si="5"/>
        <v>BN</v>
      </c>
      <c r="E40" s="28">
        <f>LARGE(F40:I40,1)-LARGE(F40:I40,2)</f>
        <v>52</v>
      </c>
      <c r="F40" s="32">
        <f>F41</f>
        <v>49</v>
      </c>
      <c r="G40" s="32">
        <f t="shared" ref="G40" si="25">G41</f>
        <v>7</v>
      </c>
      <c r="H40" s="32">
        <f t="shared" ref="H40" si="26">H41</f>
        <v>101</v>
      </c>
      <c r="I40" s="32">
        <f t="shared" ref="I40" si="27">I41</f>
        <v>0</v>
      </c>
      <c r="J40" s="33">
        <f>F40/N40</f>
        <v>0.31210191082802546</v>
      </c>
      <c r="K40" s="33">
        <f>G40/N40</f>
        <v>4.4585987261146494E-2</v>
      </c>
      <c r="L40" s="33">
        <f>H40/N40</f>
        <v>0.64331210191082799</v>
      </c>
      <c r="M40" s="33">
        <f>I40/N40</f>
        <v>0</v>
      </c>
      <c r="N40" s="32">
        <f>F40+G40+H40+I40</f>
        <v>157</v>
      </c>
      <c r="O40" s="32">
        <f>O41</f>
        <v>12</v>
      </c>
      <c r="P40" s="32">
        <f>P41</f>
        <v>0</v>
      </c>
      <c r="Q40" s="32">
        <f t="shared" si="2"/>
        <v>169</v>
      </c>
      <c r="R40" s="33">
        <f t="shared" si="3"/>
        <v>0.87564766839378239</v>
      </c>
      <c r="S40" s="32">
        <f>S41</f>
        <v>193</v>
      </c>
    </row>
    <row r="41" spans="1:19" s="9" customFormat="1" x14ac:dyDescent="0.25">
      <c r="A41" s="34" t="s">
        <v>276</v>
      </c>
      <c r="B41" s="35" t="s">
        <v>280</v>
      </c>
      <c r="C41" s="43" t="str">
        <f t="shared" si="4"/>
        <v>PN</v>
      </c>
      <c r="D41" s="37" t="str">
        <f t="shared" si="5"/>
        <v>BN</v>
      </c>
      <c r="E41" s="38">
        <f>LARGE(F41:I41,1)-LARGE(F41:I41,2)</f>
        <v>52</v>
      </c>
      <c r="F41" s="36">
        <v>49</v>
      </c>
      <c r="G41" s="36">
        <v>7</v>
      </c>
      <c r="H41" s="36">
        <v>101</v>
      </c>
      <c r="I41" s="36"/>
      <c r="J41" s="39">
        <f>F41/N41</f>
        <v>0.31210191082802546</v>
      </c>
      <c r="K41" s="39">
        <f>G41/N41</f>
        <v>4.4585987261146494E-2</v>
      </c>
      <c r="L41" s="39">
        <f>H41/N41</f>
        <v>0.64331210191082799</v>
      </c>
      <c r="M41" s="39">
        <f>I41/N41</f>
        <v>0</v>
      </c>
      <c r="N41" s="36">
        <f>F41+G41+H41+I41</f>
        <v>157</v>
      </c>
      <c r="O41" s="36">
        <v>12</v>
      </c>
      <c r="P41" s="36"/>
      <c r="Q41" s="36">
        <f t="shared" si="2"/>
        <v>169</v>
      </c>
      <c r="R41" s="39">
        <f t="shared" si="3"/>
        <v>0.87564766839378239</v>
      </c>
      <c r="S41" s="36">
        <v>193</v>
      </c>
    </row>
    <row r="42" spans="1:19" s="12" customFormat="1" ht="15" x14ac:dyDescent="0.25">
      <c r="A42" s="40">
        <v>1</v>
      </c>
      <c r="B42" s="31" t="s">
        <v>65</v>
      </c>
      <c r="C42" s="32" t="str">
        <f t="shared" si="4"/>
        <v>BN</v>
      </c>
      <c r="D42" s="27" t="str">
        <f t="shared" si="5"/>
        <v>PN</v>
      </c>
      <c r="E42" s="28">
        <f>LARGE(F42:I42,1)-LARGE(F42:I42,2)</f>
        <v>240</v>
      </c>
      <c r="F42" s="32">
        <f t="shared" ref="F42" si="28">SUM(F43:F45)</f>
        <v>513</v>
      </c>
      <c r="G42" s="32">
        <f t="shared" ref="G42" si="29">SUM(G43:G45)</f>
        <v>63</v>
      </c>
      <c r="H42" s="32">
        <f t="shared" ref="H42" si="30">SUM(H43:H45)</f>
        <v>273</v>
      </c>
      <c r="I42" s="32">
        <f t="shared" ref="I42" si="31">SUM(I43:I45)</f>
        <v>0</v>
      </c>
      <c r="J42" s="33">
        <f>F42/N42</f>
        <v>0.60424028268551233</v>
      </c>
      <c r="K42" s="33">
        <f>G42/N42</f>
        <v>7.4204946996466431E-2</v>
      </c>
      <c r="L42" s="33">
        <f>H42/N42</f>
        <v>0.32155477031802121</v>
      </c>
      <c r="M42" s="33">
        <f>I42/N42</f>
        <v>0</v>
      </c>
      <c r="N42" s="32">
        <f>F42+G42+H42+I42</f>
        <v>849</v>
      </c>
      <c r="O42" s="32">
        <f t="shared" ref="O42" si="32">SUM(O43:O45)</f>
        <v>6</v>
      </c>
      <c r="P42" s="32">
        <f t="shared" ref="P42" si="33">SUM(P43:P45)</f>
        <v>0</v>
      </c>
      <c r="Q42" s="32">
        <f t="shared" si="2"/>
        <v>855</v>
      </c>
      <c r="R42" s="33">
        <f t="shared" si="3"/>
        <v>0.7526408450704225</v>
      </c>
      <c r="S42" s="32">
        <f t="shared" ref="S42" si="34">SUM(S43:S45)</f>
        <v>1136</v>
      </c>
    </row>
    <row r="43" spans="1:19" x14ac:dyDescent="0.25">
      <c r="A43" s="41" t="s">
        <v>276</v>
      </c>
      <c r="B43" s="35" t="s">
        <v>280</v>
      </c>
      <c r="C43" s="43" t="str">
        <f t="shared" si="4"/>
        <v>BN</v>
      </c>
      <c r="D43" s="37" t="str">
        <f t="shared" si="5"/>
        <v>PN</v>
      </c>
      <c r="E43" s="38">
        <f>LARGE(F43:I43,1)-LARGE(F43:I43,2)</f>
        <v>129</v>
      </c>
      <c r="F43" s="43">
        <v>178</v>
      </c>
      <c r="G43" s="43">
        <v>16</v>
      </c>
      <c r="H43" s="43">
        <v>49</v>
      </c>
      <c r="I43" s="43"/>
      <c r="J43" s="44">
        <f>F43/N43</f>
        <v>0.73251028806584362</v>
      </c>
      <c r="K43" s="44">
        <f>G43/N43</f>
        <v>6.584362139917696E-2</v>
      </c>
      <c r="L43" s="44">
        <f>H43/N43</f>
        <v>0.20164609053497942</v>
      </c>
      <c r="M43" s="44">
        <f>I43/N43</f>
        <v>0</v>
      </c>
      <c r="N43" s="43">
        <f>F43+G43+H43+I43</f>
        <v>243</v>
      </c>
      <c r="O43" s="43">
        <v>2</v>
      </c>
      <c r="P43" s="43"/>
      <c r="Q43" s="43">
        <f t="shared" si="2"/>
        <v>245</v>
      </c>
      <c r="R43" s="44">
        <f t="shared" si="3"/>
        <v>0.81666666666666665</v>
      </c>
      <c r="S43" s="43">
        <v>300</v>
      </c>
    </row>
    <row r="44" spans="1:19" x14ac:dyDescent="0.25">
      <c r="A44" s="41" t="s">
        <v>277</v>
      </c>
      <c r="B44" s="35" t="s">
        <v>281</v>
      </c>
      <c r="C44" s="43" t="str">
        <f t="shared" si="4"/>
        <v>BN</v>
      </c>
      <c r="D44" s="37" t="str">
        <f t="shared" si="5"/>
        <v>PN</v>
      </c>
      <c r="E44" s="38">
        <f>LARGE(F44:I44,1)-LARGE(F44:I44,2)</f>
        <v>79</v>
      </c>
      <c r="F44" s="43">
        <v>184</v>
      </c>
      <c r="G44" s="43">
        <v>28</v>
      </c>
      <c r="H44" s="43">
        <v>105</v>
      </c>
      <c r="I44" s="43"/>
      <c r="J44" s="44">
        <f>F44/N44</f>
        <v>0.58044164037854895</v>
      </c>
      <c r="K44" s="44">
        <f>G44/N44</f>
        <v>8.8328075709779186E-2</v>
      </c>
      <c r="L44" s="44">
        <f>H44/N44</f>
        <v>0.33123028391167192</v>
      </c>
      <c r="M44" s="44">
        <f>I44/N44</f>
        <v>0</v>
      </c>
      <c r="N44" s="43">
        <f>F44+G44+H44+I44</f>
        <v>317</v>
      </c>
      <c r="O44" s="43"/>
      <c r="P44" s="43"/>
      <c r="Q44" s="43">
        <f t="shared" si="2"/>
        <v>317</v>
      </c>
      <c r="R44" s="44">
        <f t="shared" si="3"/>
        <v>0.75837320574162681</v>
      </c>
      <c r="S44" s="43">
        <v>418</v>
      </c>
    </row>
    <row r="45" spans="1:19" x14ac:dyDescent="0.25">
      <c r="A45" s="41" t="s">
        <v>278</v>
      </c>
      <c r="B45" s="35" t="s">
        <v>282</v>
      </c>
      <c r="C45" s="43" t="str">
        <f t="shared" si="4"/>
        <v>BN</v>
      </c>
      <c r="D45" s="37" t="str">
        <f t="shared" si="5"/>
        <v>PN</v>
      </c>
      <c r="E45" s="38">
        <f>LARGE(F45:I45,1)-LARGE(F45:I45,2)</f>
        <v>32</v>
      </c>
      <c r="F45" s="43">
        <v>151</v>
      </c>
      <c r="G45" s="43">
        <v>19</v>
      </c>
      <c r="H45" s="43">
        <v>119</v>
      </c>
      <c r="I45" s="43"/>
      <c r="J45" s="44">
        <f>F45/N45</f>
        <v>0.52249134948096887</v>
      </c>
      <c r="K45" s="44">
        <f>G45/N45</f>
        <v>6.5743944636678195E-2</v>
      </c>
      <c r="L45" s="44">
        <f>H45/N45</f>
        <v>0.41176470588235292</v>
      </c>
      <c r="M45" s="44">
        <f>I45/N45</f>
        <v>0</v>
      </c>
      <c r="N45" s="43">
        <f>F45+G45+H45+I45</f>
        <v>289</v>
      </c>
      <c r="O45" s="43">
        <v>4</v>
      </c>
      <c r="P45" s="43"/>
      <c r="Q45" s="43">
        <f t="shared" si="2"/>
        <v>293</v>
      </c>
      <c r="R45" s="44">
        <f t="shared" si="3"/>
        <v>0.70095693779904311</v>
      </c>
      <c r="S45" s="43">
        <v>418</v>
      </c>
    </row>
    <row r="46" spans="1:19" s="12" customFormat="1" ht="15" x14ac:dyDescent="0.25">
      <c r="A46" s="40">
        <v>2</v>
      </c>
      <c r="B46" s="31" t="s">
        <v>66</v>
      </c>
      <c r="C46" s="32" t="str">
        <f t="shared" si="4"/>
        <v>BN</v>
      </c>
      <c r="D46" s="27" t="str">
        <f t="shared" si="5"/>
        <v>PN</v>
      </c>
      <c r="E46" s="28">
        <f>LARGE(F46:I46,1)-LARGE(F46:I46,2)</f>
        <v>201</v>
      </c>
      <c r="F46" s="32">
        <f t="shared" ref="F46" si="35">SUM(F47:F49)</f>
        <v>545</v>
      </c>
      <c r="G46" s="32">
        <f t="shared" ref="G46" si="36">SUM(G47:G49)</f>
        <v>92</v>
      </c>
      <c r="H46" s="32">
        <f t="shared" ref="H46" si="37">SUM(H47:H49)</f>
        <v>344</v>
      </c>
      <c r="I46" s="32">
        <f t="shared" ref="I46" si="38">SUM(I47:I49)</f>
        <v>0</v>
      </c>
      <c r="J46" s="33">
        <f>F46/N46</f>
        <v>0.55555555555555558</v>
      </c>
      <c r="K46" s="33">
        <f>G46/N46</f>
        <v>9.3781855249745152E-2</v>
      </c>
      <c r="L46" s="33">
        <f>H46/N46</f>
        <v>0.35066258919469928</v>
      </c>
      <c r="M46" s="33">
        <f>I46/N46</f>
        <v>0</v>
      </c>
      <c r="N46" s="32">
        <f>F46+G46+H46+I46</f>
        <v>981</v>
      </c>
      <c r="O46" s="32">
        <f t="shared" ref="O46" si="39">SUM(O47:O49)</f>
        <v>10</v>
      </c>
      <c r="P46" s="32">
        <f t="shared" ref="P46" si="40">SUM(P47:P49)</f>
        <v>0</v>
      </c>
      <c r="Q46" s="32">
        <f t="shared" si="2"/>
        <v>991</v>
      </c>
      <c r="R46" s="33">
        <f t="shared" si="3"/>
        <v>0.69641602248770207</v>
      </c>
      <c r="S46" s="32">
        <f t="shared" ref="S46" si="41">SUM(S47:S49)</f>
        <v>1423</v>
      </c>
    </row>
    <row r="47" spans="1:19" x14ac:dyDescent="0.25">
      <c r="A47" s="41" t="s">
        <v>276</v>
      </c>
      <c r="B47" s="35" t="s">
        <v>280</v>
      </c>
      <c r="C47" s="43" t="str">
        <f t="shared" si="4"/>
        <v>BN</v>
      </c>
      <c r="D47" s="37" t="str">
        <f t="shared" si="5"/>
        <v>PN</v>
      </c>
      <c r="E47" s="38">
        <f>LARGE(F47:I47,1)-LARGE(F47:I47,2)</f>
        <v>105</v>
      </c>
      <c r="F47" s="43">
        <v>175</v>
      </c>
      <c r="G47" s="43">
        <v>26</v>
      </c>
      <c r="H47" s="43">
        <v>70</v>
      </c>
      <c r="I47" s="43"/>
      <c r="J47" s="44">
        <f>F47/N47</f>
        <v>0.64575645756457567</v>
      </c>
      <c r="K47" s="44">
        <f>G47/N47</f>
        <v>9.5940959409594101E-2</v>
      </c>
      <c r="L47" s="44">
        <f>H47/N47</f>
        <v>0.25830258302583026</v>
      </c>
      <c r="M47" s="44">
        <f>I47/N47</f>
        <v>0</v>
      </c>
      <c r="N47" s="43">
        <f>F47+G47+H47+I47</f>
        <v>271</v>
      </c>
      <c r="O47" s="43">
        <v>4</v>
      </c>
      <c r="P47" s="43"/>
      <c r="Q47" s="43">
        <f t="shared" si="2"/>
        <v>275</v>
      </c>
      <c r="R47" s="44">
        <f t="shared" si="3"/>
        <v>0.7857142857142857</v>
      </c>
      <c r="S47" s="43">
        <v>350</v>
      </c>
    </row>
    <row r="48" spans="1:19" x14ac:dyDescent="0.25">
      <c r="A48" s="41" t="s">
        <v>277</v>
      </c>
      <c r="B48" s="35" t="s">
        <v>281</v>
      </c>
      <c r="C48" s="43" t="str">
        <f t="shared" si="4"/>
        <v>BN</v>
      </c>
      <c r="D48" s="37" t="str">
        <f t="shared" si="5"/>
        <v>PN</v>
      </c>
      <c r="E48" s="38">
        <f>LARGE(F48:I48,1)-LARGE(F48:I48,2)</f>
        <v>103</v>
      </c>
      <c r="F48" s="43">
        <v>222</v>
      </c>
      <c r="G48" s="43">
        <v>37</v>
      </c>
      <c r="H48" s="43">
        <v>119</v>
      </c>
      <c r="I48" s="43"/>
      <c r="J48" s="44">
        <f>F48/N48</f>
        <v>0.58730158730158732</v>
      </c>
      <c r="K48" s="44">
        <f>G48/N48</f>
        <v>9.7883597883597878E-2</v>
      </c>
      <c r="L48" s="44">
        <f>H48/N48</f>
        <v>0.31481481481481483</v>
      </c>
      <c r="M48" s="44">
        <f>I48/N48</f>
        <v>0</v>
      </c>
      <c r="N48" s="43">
        <f>F48+G48+H48+I48</f>
        <v>378</v>
      </c>
      <c r="O48" s="43">
        <v>5</v>
      </c>
      <c r="P48" s="43"/>
      <c r="Q48" s="43">
        <f t="shared" si="2"/>
        <v>383</v>
      </c>
      <c r="R48" s="44">
        <f t="shared" si="3"/>
        <v>0.71455223880597019</v>
      </c>
      <c r="S48" s="43">
        <v>536</v>
      </c>
    </row>
    <row r="49" spans="1:19" x14ac:dyDescent="0.25">
      <c r="A49" s="41" t="s">
        <v>278</v>
      </c>
      <c r="B49" s="35" t="s">
        <v>282</v>
      </c>
      <c r="C49" s="43" t="str">
        <f t="shared" si="4"/>
        <v>PN</v>
      </c>
      <c r="D49" s="37" t="str">
        <f t="shared" si="5"/>
        <v>BN</v>
      </c>
      <c r="E49" s="38">
        <f>LARGE(F49:I49,1)-LARGE(F49:I49,2)</f>
        <v>7</v>
      </c>
      <c r="F49" s="43">
        <v>148</v>
      </c>
      <c r="G49" s="43">
        <v>29</v>
      </c>
      <c r="H49" s="43">
        <v>155</v>
      </c>
      <c r="I49" s="43"/>
      <c r="J49" s="44">
        <f>F49/N49</f>
        <v>0.44578313253012047</v>
      </c>
      <c r="K49" s="44">
        <f>G49/N49</f>
        <v>8.7349397590361449E-2</v>
      </c>
      <c r="L49" s="44">
        <f>H49/N49</f>
        <v>0.46686746987951805</v>
      </c>
      <c r="M49" s="44">
        <f>I49/N49</f>
        <v>0</v>
      </c>
      <c r="N49" s="43">
        <f>F49+G49+H49+I49</f>
        <v>332</v>
      </c>
      <c r="O49" s="43">
        <v>1</v>
      </c>
      <c r="P49" s="43"/>
      <c r="Q49" s="43">
        <f t="shared" si="2"/>
        <v>333</v>
      </c>
      <c r="R49" s="44">
        <f t="shared" si="3"/>
        <v>0.62011173184357538</v>
      </c>
      <c r="S49" s="43">
        <v>537</v>
      </c>
    </row>
    <row r="50" spans="1:19" s="12" customFormat="1" ht="30" x14ac:dyDescent="0.25">
      <c r="A50" s="40">
        <v>3</v>
      </c>
      <c r="B50" s="31" t="s">
        <v>67</v>
      </c>
      <c r="C50" s="32" t="str">
        <f t="shared" si="4"/>
        <v>BN</v>
      </c>
      <c r="D50" s="27" t="str">
        <f t="shared" si="5"/>
        <v>PN</v>
      </c>
      <c r="E50" s="28">
        <f>LARGE(F50:I50,1)-LARGE(F50:I50,2)</f>
        <v>38</v>
      </c>
      <c r="F50" s="32">
        <f t="shared" ref="F50" si="42">SUM(F51:F54)</f>
        <v>626</v>
      </c>
      <c r="G50" s="32">
        <f t="shared" ref="G50" si="43">SUM(G51:G54)</f>
        <v>91</v>
      </c>
      <c r="H50" s="32">
        <f t="shared" ref="H50" si="44">SUM(H51:H54)</f>
        <v>588</v>
      </c>
      <c r="I50" s="32">
        <f t="shared" ref="I50" si="45">SUM(I51:I54)</f>
        <v>0</v>
      </c>
      <c r="J50" s="33">
        <f>F50/N50</f>
        <v>0.4796934865900383</v>
      </c>
      <c r="K50" s="33">
        <f>G50/N50</f>
        <v>6.9731800766283519E-2</v>
      </c>
      <c r="L50" s="33">
        <f>H50/N50</f>
        <v>0.45057471264367815</v>
      </c>
      <c r="M50" s="33">
        <f>I50/N50</f>
        <v>0</v>
      </c>
      <c r="N50" s="32">
        <f>F50+G50+H50+I50</f>
        <v>1305</v>
      </c>
      <c r="O50" s="32">
        <f t="shared" ref="O50" si="46">SUM(O51:O54)</f>
        <v>16</v>
      </c>
      <c r="P50" s="32">
        <f t="shared" ref="P50" si="47">SUM(P51:P54)</f>
        <v>0</v>
      </c>
      <c r="Q50" s="32">
        <f t="shared" si="2"/>
        <v>1321</v>
      </c>
      <c r="R50" s="33">
        <f t="shared" si="3"/>
        <v>0.70191285866099895</v>
      </c>
      <c r="S50" s="32">
        <f t="shared" ref="S50" si="48">SUM(S51:S54)</f>
        <v>1882</v>
      </c>
    </row>
    <row r="51" spans="1:19" x14ac:dyDescent="0.25">
      <c r="A51" s="41" t="s">
        <v>276</v>
      </c>
      <c r="B51" s="35" t="s">
        <v>280</v>
      </c>
      <c r="C51" s="43" t="str">
        <f t="shared" si="4"/>
        <v>BN</v>
      </c>
      <c r="D51" s="37" t="str">
        <f t="shared" si="5"/>
        <v>PN</v>
      </c>
      <c r="E51" s="38">
        <f>LARGE(F51:I51,1)-LARGE(F51:I51,2)</f>
        <v>69</v>
      </c>
      <c r="F51" s="43">
        <v>138</v>
      </c>
      <c r="G51" s="43">
        <v>11</v>
      </c>
      <c r="H51" s="43">
        <v>69</v>
      </c>
      <c r="I51" s="43"/>
      <c r="J51" s="44">
        <f>F51/N51</f>
        <v>0.6330275229357798</v>
      </c>
      <c r="K51" s="44">
        <f>G51/N51</f>
        <v>5.0458715596330278E-2</v>
      </c>
      <c r="L51" s="44">
        <f>H51/N51</f>
        <v>0.3165137614678899</v>
      </c>
      <c r="M51" s="44">
        <f>I51/N51</f>
        <v>0</v>
      </c>
      <c r="N51" s="43">
        <f>F51+G51+H51+I51</f>
        <v>218</v>
      </c>
      <c r="O51" s="43">
        <v>7</v>
      </c>
      <c r="P51" s="43"/>
      <c r="Q51" s="43">
        <f t="shared" si="2"/>
        <v>225</v>
      </c>
      <c r="R51" s="44">
        <f t="shared" si="3"/>
        <v>0.6428571428571429</v>
      </c>
      <c r="S51" s="43">
        <v>350</v>
      </c>
    </row>
    <row r="52" spans="1:19" x14ac:dyDescent="0.25">
      <c r="A52" s="41" t="s">
        <v>277</v>
      </c>
      <c r="B52" s="35" t="s">
        <v>281</v>
      </c>
      <c r="C52" s="43" t="str">
        <f t="shared" si="4"/>
        <v>BN</v>
      </c>
      <c r="D52" s="37" t="str">
        <f t="shared" si="5"/>
        <v>PN</v>
      </c>
      <c r="E52" s="38">
        <f>LARGE(F52:I52,1)-LARGE(F52:I52,2)</f>
        <v>41</v>
      </c>
      <c r="F52" s="43">
        <v>146</v>
      </c>
      <c r="G52" s="43">
        <v>26</v>
      </c>
      <c r="H52" s="43">
        <v>105</v>
      </c>
      <c r="I52" s="43"/>
      <c r="J52" s="44">
        <f>F52/N52</f>
        <v>0.52707581227436828</v>
      </c>
      <c r="K52" s="44">
        <f>G52/N52</f>
        <v>9.3862815884476536E-2</v>
      </c>
      <c r="L52" s="44">
        <f>H52/N52</f>
        <v>0.37906137184115524</v>
      </c>
      <c r="M52" s="44">
        <f>I52/N52</f>
        <v>0</v>
      </c>
      <c r="N52" s="43">
        <f>F52+G52+H52+I52</f>
        <v>277</v>
      </c>
      <c r="O52" s="43">
        <v>4</v>
      </c>
      <c r="P52" s="43"/>
      <c r="Q52" s="43">
        <f t="shared" ref="Q52" si="49">N52+O52+P52</f>
        <v>281</v>
      </c>
      <c r="R52" s="44">
        <f t="shared" si="3"/>
        <v>0.80285714285714282</v>
      </c>
      <c r="S52" s="43">
        <v>350</v>
      </c>
    </row>
    <row r="53" spans="1:19" x14ac:dyDescent="0.25">
      <c r="A53" s="41" t="s">
        <v>278</v>
      </c>
      <c r="B53" s="35" t="s">
        <v>282</v>
      </c>
      <c r="C53" s="43" t="str">
        <f t="shared" si="4"/>
        <v>PN</v>
      </c>
      <c r="D53" s="37" t="str">
        <f t="shared" si="5"/>
        <v>BN</v>
      </c>
      <c r="E53" s="38">
        <f>LARGE(F53:I53,1)-LARGE(F53:I53,2)</f>
        <v>28</v>
      </c>
      <c r="F53" s="43">
        <v>185</v>
      </c>
      <c r="G53" s="43">
        <v>27</v>
      </c>
      <c r="H53" s="43">
        <v>213</v>
      </c>
      <c r="I53" s="43"/>
      <c r="J53" s="44">
        <f>F53/N53</f>
        <v>0.43529411764705883</v>
      </c>
      <c r="K53" s="44">
        <f>G53/N53</f>
        <v>6.3529411764705876E-2</v>
      </c>
      <c r="L53" s="44">
        <f>H53/N53</f>
        <v>0.50117647058823533</v>
      </c>
      <c r="M53" s="44">
        <f>I53/N53</f>
        <v>0</v>
      </c>
      <c r="N53" s="43">
        <f>F53+G53+H53+I53</f>
        <v>425</v>
      </c>
      <c r="O53" s="43">
        <v>4</v>
      </c>
      <c r="P53" s="43"/>
      <c r="Q53" s="43">
        <f t="shared" si="2"/>
        <v>429</v>
      </c>
      <c r="R53" s="44">
        <f t="shared" si="3"/>
        <v>0.7258883248730964</v>
      </c>
      <c r="S53" s="43">
        <v>591</v>
      </c>
    </row>
    <row r="54" spans="1:19" x14ac:dyDescent="0.25">
      <c r="A54" s="41" t="s">
        <v>279</v>
      </c>
      <c r="B54" s="35" t="s">
        <v>283</v>
      </c>
      <c r="C54" s="43" t="str">
        <f t="shared" si="4"/>
        <v>PN</v>
      </c>
      <c r="D54" s="37" t="str">
        <f t="shared" si="5"/>
        <v>BN</v>
      </c>
      <c r="E54" s="38">
        <f>LARGE(F54:I54,1)-LARGE(F54:I54,2)</f>
        <v>44</v>
      </c>
      <c r="F54" s="43">
        <v>157</v>
      </c>
      <c r="G54" s="43">
        <v>27</v>
      </c>
      <c r="H54" s="43">
        <v>201</v>
      </c>
      <c r="I54" s="43"/>
      <c r="J54" s="44">
        <f>F54/N54</f>
        <v>0.40779220779220782</v>
      </c>
      <c r="K54" s="44">
        <f>G54/N54</f>
        <v>7.0129870129870125E-2</v>
      </c>
      <c r="L54" s="44">
        <f>H54/N54</f>
        <v>0.52207792207792203</v>
      </c>
      <c r="M54" s="44">
        <f>I54/N54</f>
        <v>0</v>
      </c>
      <c r="N54" s="43">
        <f>F54+G54+H54+I54</f>
        <v>385</v>
      </c>
      <c r="O54" s="43">
        <v>1</v>
      </c>
      <c r="P54" s="43"/>
      <c r="Q54" s="43">
        <f t="shared" si="2"/>
        <v>386</v>
      </c>
      <c r="R54" s="44">
        <f t="shared" si="3"/>
        <v>0.65313028764805414</v>
      </c>
      <c r="S54" s="43">
        <v>591</v>
      </c>
    </row>
    <row r="55" spans="1:19" s="12" customFormat="1" ht="15" x14ac:dyDescent="0.25">
      <c r="A55" s="40">
        <v>4</v>
      </c>
      <c r="B55" s="31" t="s">
        <v>68</v>
      </c>
      <c r="C55" s="32" t="str">
        <f t="shared" si="4"/>
        <v>BN</v>
      </c>
      <c r="D55" s="27" t="str">
        <f t="shared" si="5"/>
        <v>PN</v>
      </c>
      <c r="E55" s="28">
        <f>LARGE(F55:I55,1)-LARGE(F55:I55,2)</f>
        <v>13</v>
      </c>
      <c r="F55" s="32">
        <f t="shared" ref="F55:I55" si="50">SUM(F56:F61)</f>
        <v>863</v>
      </c>
      <c r="G55" s="32">
        <f t="shared" si="50"/>
        <v>144</v>
      </c>
      <c r="H55" s="32">
        <f t="shared" si="50"/>
        <v>850</v>
      </c>
      <c r="I55" s="32">
        <f t="shared" si="50"/>
        <v>0</v>
      </c>
      <c r="J55" s="33">
        <f>F55/N55</f>
        <v>0.464728056004308</v>
      </c>
      <c r="K55" s="33">
        <f>G55/N55</f>
        <v>7.7544426494345717E-2</v>
      </c>
      <c r="L55" s="33">
        <f>H55/N55</f>
        <v>0.45772751750134627</v>
      </c>
      <c r="M55" s="33">
        <f>I55/N55</f>
        <v>0</v>
      </c>
      <c r="N55" s="32">
        <f>F55+G55+H55+I55</f>
        <v>1857</v>
      </c>
      <c r="O55" s="32">
        <f t="shared" ref="O55:P55" si="51">SUM(O56:O61)</f>
        <v>20</v>
      </c>
      <c r="P55" s="32">
        <f t="shared" si="51"/>
        <v>0</v>
      </c>
      <c r="Q55" s="32">
        <f t="shared" si="2"/>
        <v>1877</v>
      </c>
      <c r="R55" s="33">
        <f t="shared" si="3"/>
        <v>0.6768842408943383</v>
      </c>
      <c r="S55" s="32">
        <f>SUM(S56:S61)</f>
        <v>2773</v>
      </c>
    </row>
    <row r="56" spans="1:19" x14ac:dyDescent="0.25">
      <c r="A56" s="45" t="s">
        <v>276</v>
      </c>
      <c r="B56" s="46" t="s">
        <v>280</v>
      </c>
      <c r="C56" s="43" t="str">
        <f t="shared" si="4"/>
        <v>BN</v>
      </c>
      <c r="D56" s="37" t="str">
        <f t="shared" si="5"/>
        <v>PN</v>
      </c>
      <c r="E56" s="38">
        <f>LARGE(F56:I56,1)-LARGE(F56:I56,2)</f>
        <v>40</v>
      </c>
      <c r="F56" s="43">
        <v>125</v>
      </c>
      <c r="G56" s="43">
        <v>12</v>
      </c>
      <c r="H56" s="43">
        <v>85</v>
      </c>
      <c r="I56" s="43"/>
      <c r="J56" s="44">
        <f>F56/N56</f>
        <v>0.56306306306306309</v>
      </c>
      <c r="K56" s="44">
        <f>G56/N56</f>
        <v>5.4054054054054057E-2</v>
      </c>
      <c r="L56" s="44">
        <f>H56/N56</f>
        <v>0.38288288288288286</v>
      </c>
      <c r="M56" s="44">
        <f>I56/N56</f>
        <v>0</v>
      </c>
      <c r="N56" s="43">
        <f>F56+G56+H56+I56</f>
        <v>222</v>
      </c>
      <c r="O56" s="43">
        <v>4</v>
      </c>
      <c r="P56" s="43"/>
      <c r="Q56" s="43">
        <f t="shared" si="2"/>
        <v>226</v>
      </c>
      <c r="R56" s="44">
        <f t="shared" si="3"/>
        <v>0.64571428571428569</v>
      </c>
      <c r="S56" s="43">
        <v>350</v>
      </c>
    </row>
    <row r="57" spans="1:19" x14ac:dyDescent="0.25">
      <c r="A57" s="45" t="s">
        <v>277</v>
      </c>
      <c r="B57" s="46" t="s">
        <v>281</v>
      </c>
      <c r="C57" s="43" t="str">
        <f t="shared" si="4"/>
        <v>BN</v>
      </c>
      <c r="D57" s="37" t="str">
        <f t="shared" si="5"/>
        <v>PN</v>
      </c>
      <c r="E57" s="38">
        <f>LARGE(F57:I57,1)-LARGE(F57:I57,2)</f>
        <v>40</v>
      </c>
      <c r="F57" s="43">
        <v>136</v>
      </c>
      <c r="G57" s="43">
        <v>26</v>
      </c>
      <c r="H57" s="43">
        <v>96</v>
      </c>
      <c r="I57" s="43"/>
      <c r="J57" s="44">
        <f>F57/N57</f>
        <v>0.52713178294573648</v>
      </c>
      <c r="K57" s="44">
        <f>G57/N57</f>
        <v>0.10077519379844961</v>
      </c>
      <c r="L57" s="44">
        <f>H57/N57</f>
        <v>0.37209302325581395</v>
      </c>
      <c r="M57" s="44">
        <f>I57/N57</f>
        <v>0</v>
      </c>
      <c r="N57" s="43">
        <f>F57+G57+H57+I57</f>
        <v>258</v>
      </c>
      <c r="O57" s="43">
        <v>2</v>
      </c>
      <c r="P57" s="43"/>
      <c r="Q57" s="43">
        <f t="shared" ref="Q57:Q59" si="52">N57+O57+P57</f>
        <v>260</v>
      </c>
      <c r="R57" s="44">
        <f t="shared" si="3"/>
        <v>0.74285714285714288</v>
      </c>
      <c r="S57" s="43">
        <v>350</v>
      </c>
    </row>
    <row r="58" spans="1:19" x14ac:dyDescent="0.25">
      <c r="A58" s="45" t="s">
        <v>278</v>
      </c>
      <c r="B58" s="46" t="s">
        <v>282</v>
      </c>
      <c r="C58" s="43" t="str">
        <f t="shared" si="4"/>
        <v>BN</v>
      </c>
      <c r="D58" s="37" t="str">
        <f t="shared" si="5"/>
        <v>PN</v>
      </c>
      <c r="E58" s="38">
        <f>LARGE(F58:I58,1)-LARGE(F58:I58,2)</f>
        <v>53</v>
      </c>
      <c r="F58" s="43">
        <v>202</v>
      </c>
      <c r="G58" s="43">
        <v>35</v>
      </c>
      <c r="H58" s="43">
        <v>149</v>
      </c>
      <c r="I58" s="43"/>
      <c r="J58" s="44">
        <f>F58/N58</f>
        <v>0.52331606217616577</v>
      </c>
      <c r="K58" s="44">
        <f>G58/N58</f>
        <v>9.0673575129533682E-2</v>
      </c>
      <c r="L58" s="44">
        <f>H58/N58</f>
        <v>0.3860103626943005</v>
      </c>
      <c r="M58" s="44">
        <f>I58/N58</f>
        <v>0</v>
      </c>
      <c r="N58" s="43">
        <f>F58+G58+H58+I58</f>
        <v>386</v>
      </c>
      <c r="O58" s="43">
        <v>5</v>
      </c>
      <c r="P58" s="43"/>
      <c r="Q58" s="43">
        <f t="shared" si="52"/>
        <v>391</v>
      </c>
      <c r="R58" s="44">
        <f t="shared" si="3"/>
        <v>0.75482625482625487</v>
      </c>
      <c r="S58" s="43">
        <v>518</v>
      </c>
    </row>
    <row r="59" spans="1:19" x14ac:dyDescent="0.25">
      <c r="A59" s="45" t="s">
        <v>279</v>
      </c>
      <c r="B59" s="46" t="s">
        <v>283</v>
      </c>
      <c r="C59" s="43" t="str">
        <f t="shared" si="4"/>
        <v>PN</v>
      </c>
      <c r="D59" s="37" t="str">
        <f t="shared" si="5"/>
        <v>BN</v>
      </c>
      <c r="E59" s="38">
        <f>LARGE(F59:I59,1)-LARGE(F59:I59,2)</f>
        <v>61</v>
      </c>
      <c r="F59" s="43">
        <v>125</v>
      </c>
      <c r="G59" s="43">
        <v>25</v>
      </c>
      <c r="H59" s="43">
        <v>186</v>
      </c>
      <c r="I59" s="43"/>
      <c r="J59" s="44">
        <f>F59/N59</f>
        <v>0.37202380952380953</v>
      </c>
      <c r="K59" s="44">
        <f>G59/N59</f>
        <v>7.4404761904761904E-2</v>
      </c>
      <c r="L59" s="44">
        <f>H59/N59</f>
        <v>0.5535714285714286</v>
      </c>
      <c r="M59" s="44">
        <f>I59/N59</f>
        <v>0</v>
      </c>
      <c r="N59" s="43">
        <f>F59+G59+H59+I59</f>
        <v>336</v>
      </c>
      <c r="O59" s="43">
        <v>5</v>
      </c>
      <c r="P59" s="43"/>
      <c r="Q59" s="43">
        <f t="shared" si="52"/>
        <v>341</v>
      </c>
      <c r="R59" s="44">
        <f t="shared" si="3"/>
        <v>0.65830115830115832</v>
      </c>
      <c r="S59" s="43">
        <v>518</v>
      </c>
    </row>
    <row r="60" spans="1:19" x14ac:dyDescent="0.25">
      <c r="A60" s="45" t="s">
        <v>285</v>
      </c>
      <c r="B60" s="46" t="s">
        <v>286</v>
      </c>
      <c r="C60" s="43" t="str">
        <f t="shared" si="4"/>
        <v>PN</v>
      </c>
      <c r="D60" s="37" t="str">
        <f t="shared" si="5"/>
        <v>BN</v>
      </c>
      <c r="E60" s="38">
        <f>LARGE(F60:I60,1)-LARGE(F60:I60,2)</f>
        <v>18</v>
      </c>
      <c r="F60" s="43">
        <v>134</v>
      </c>
      <c r="G60" s="43">
        <v>24</v>
      </c>
      <c r="H60" s="43">
        <v>152</v>
      </c>
      <c r="I60" s="43"/>
      <c r="J60" s="44">
        <f>F60/N60</f>
        <v>0.43225806451612903</v>
      </c>
      <c r="K60" s="44">
        <f>G60/N60</f>
        <v>7.7419354838709681E-2</v>
      </c>
      <c r="L60" s="44">
        <f>H60/N60</f>
        <v>0.49032258064516127</v>
      </c>
      <c r="M60" s="44">
        <f>I60/N60</f>
        <v>0</v>
      </c>
      <c r="N60" s="43">
        <f>F60+G60+H60+I60</f>
        <v>310</v>
      </c>
      <c r="O60" s="43">
        <v>4</v>
      </c>
      <c r="P60" s="43"/>
      <c r="Q60" s="43">
        <f t="shared" si="2"/>
        <v>314</v>
      </c>
      <c r="R60" s="44">
        <f t="shared" si="3"/>
        <v>0.60617760617760619</v>
      </c>
      <c r="S60" s="43">
        <v>518</v>
      </c>
    </row>
    <row r="61" spans="1:19" x14ac:dyDescent="0.25">
      <c r="A61" s="45" t="s">
        <v>288</v>
      </c>
      <c r="B61" s="46" t="s">
        <v>289</v>
      </c>
      <c r="C61" s="43" t="str">
        <f t="shared" si="4"/>
        <v>PN</v>
      </c>
      <c r="D61" s="37" t="str">
        <f t="shared" si="5"/>
        <v>BN</v>
      </c>
      <c r="E61" s="38">
        <f>LARGE(F61:I61,1)-LARGE(F61:I61,2)</f>
        <v>41</v>
      </c>
      <c r="F61" s="43">
        <v>141</v>
      </c>
      <c r="G61" s="43">
        <v>22</v>
      </c>
      <c r="H61" s="43">
        <v>182</v>
      </c>
      <c r="I61" s="43"/>
      <c r="J61" s="44">
        <f>F61/N61</f>
        <v>0.40869565217391307</v>
      </c>
      <c r="K61" s="44">
        <f>G61/N61</f>
        <v>6.3768115942028983E-2</v>
      </c>
      <c r="L61" s="44">
        <f>H61/N61</f>
        <v>0.52753623188405796</v>
      </c>
      <c r="M61" s="44">
        <f>I61/N61</f>
        <v>0</v>
      </c>
      <c r="N61" s="43">
        <f>F61+G61+H61+I61</f>
        <v>345</v>
      </c>
      <c r="O61" s="43"/>
      <c r="P61" s="43"/>
      <c r="Q61" s="43">
        <f t="shared" si="2"/>
        <v>345</v>
      </c>
      <c r="R61" s="44">
        <f t="shared" si="3"/>
        <v>0.66473988439306353</v>
      </c>
      <c r="S61" s="43">
        <v>519</v>
      </c>
    </row>
    <row r="62" spans="1:19" s="12" customFormat="1" ht="15" x14ac:dyDescent="0.25">
      <c r="A62" s="40">
        <v>5</v>
      </c>
      <c r="B62" s="31" t="s">
        <v>69</v>
      </c>
      <c r="C62" s="32" t="str">
        <f t="shared" si="4"/>
        <v>PN</v>
      </c>
      <c r="D62" s="27" t="str">
        <f t="shared" si="5"/>
        <v>BN</v>
      </c>
      <c r="E62" s="28">
        <f>LARGE(F62:I62,1)-LARGE(F62:I62,2)</f>
        <v>76</v>
      </c>
      <c r="F62" s="32">
        <f>SUM(F63:F68)</f>
        <v>963</v>
      </c>
      <c r="G62" s="32">
        <f t="shared" ref="G62:I62" si="53">SUM(G63:G68)</f>
        <v>92</v>
      </c>
      <c r="H62" s="32">
        <f t="shared" si="53"/>
        <v>1039</v>
      </c>
      <c r="I62" s="32">
        <f t="shared" si="53"/>
        <v>0</v>
      </c>
      <c r="J62" s="33">
        <f>F62/N62</f>
        <v>0.45988538681948427</v>
      </c>
      <c r="K62" s="33">
        <f>G62/N62</f>
        <v>4.3935052531041068E-2</v>
      </c>
      <c r="L62" s="33">
        <f>H62/N62</f>
        <v>0.49617956064947472</v>
      </c>
      <c r="M62" s="33">
        <f>I62/N62</f>
        <v>0</v>
      </c>
      <c r="N62" s="32">
        <f>F62+G62+H62+I62</f>
        <v>2094</v>
      </c>
      <c r="O62" s="32">
        <f t="shared" ref="O62:P62" si="54">SUM(O63:O68)</f>
        <v>13</v>
      </c>
      <c r="P62" s="32">
        <f t="shared" si="54"/>
        <v>0</v>
      </c>
      <c r="Q62" s="32">
        <f t="shared" si="2"/>
        <v>2107</v>
      </c>
      <c r="R62" s="33">
        <f t="shared" si="3"/>
        <v>0.72256515775034291</v>
      </c>
      <c r="S62" s="32">
        <f>SUM(S63:S68)</f>
        <v>2916</v>
      </c>
    </row>
    <row r="63" spans="1:19" x14ac:dyDescent="0.25">
      <c r="A63" s="45" t="s">
        <v>276</v>
      </c>
      <c r="B63" s="46" t="s">
        <v>280</v>
      </c>
      <c r="C63" s="43" t="str">
        <f t="shared" si="4"/>
        <v>BN</v>
      </c>
      <c r="D63" s="37" t="str">
        <f t="shared" si="5"/>
        <v>PN</v>
      </c>
      <c r="E63" s="38">
        <f>LARGE(F63:I63,1)-LARGE(F63:I63,2)</f>
        <v>41</v>
      </c>
      <c r="F63" s="43">
        <v>127</v>
      </c>
      <c r="G63" s="43">
        <v>17</v>
      </c>
      <c r="H63" s="43">
        <v>86</v>
      </c>
      <c r="I63" s="43"/>
      <c r="J63" s="44">
        <f>F63/N63</f>
        <v>0.55217391304347829</v>
      </c>
      <c r="K63" s="44">
        <f>G63/N63</f>
        <v>7.3913043478260873E-2</v>
      </c>
      <c r="L63" s="44">
        <f>H63/N63</f>
        <v>0.37391304347826088</v>
      </c>
      <c r="M63" s="44">
        <f>I63/N63</f>
        <v>0</v>
      </c>
      <c r="N63" s="43">
        <f>F63+G63+H63+I63</f>
        <v>230</v>
      </c>
      <c r="O63" s="43">
        <v>2</v>
      </c>
      <c r="P63" s="43"/>
      <c r="Q63" s="36">
        <f t="shared" si="2"/>
        <v>232</v>
      </c>
      <c r="R63" s="44">
        <f t="shared" si="3"/>
        <v>0.66285714285714281</v>
      </c>
      <c r="S63" s="43">
        <v>350</v>
      </c>
    </row>
    <row r="64" spans="1:19" x14ac:dyDescent="0.25">
      <c r="A64" s="45" t="s">
        <v>277</v>
      </c>
      <c r="B64" s="46" t="s">
        <v>281</v>
      </c>
      <c r="C64" s="43" t="str">
        <f t="shared" si="4"/>
        <v>BN</v>
      </c>
      <c r="D64" s="37" t="str">
        <f t="shared" si="5"/>
        <v>PN</v>
      </c>
      <c r="E64" s="38">
        <f>LARGE(F64:I64,1)-LARGE(F64:I64,2)</f>
        <v>72</v>
      </c>
      <c r="F64" s="43">
        <v>170</v>
      </c>
      <c r="G64" s="43">
        <v>18</v>
      </c>
      <c r="H64" s="43">
        <v>98</v>
      </c>
      <c r="I64" s="43"/>
      <c r="J64" s="44">
        <f>F64/N64</f>
        <v>0.59440559440559437</v>
      </c>
      <c r="K64" s="44">
        <f>G64/N64</f>
        <v>6.2937062937062943E-2</v>
      </c>
      <c r="L64" s="44">
        <f>H64/N64</f>
        <v>0.34265734265734266</v>
      </c>
      <c r="M64" s="44">
        <f>I64/N64</f>
        <v>0</v>
      </c>
      <c r="N64" s="43">
        <f>F64+G64+H64+I64</f>
        <v>286</v>
      </c>
      <c r="O64" s="43">
        <v>1</v>
      </c>
      <c r="P64" s="43"/>
      <c r="Q64" s="36">
        <f t="shared" si="2"/>
        <v>287</v>
      </c>
      <c r="R64" s="44">
        <f t="shared" si="3"/>
        <v>0.82</v>
      </c>
      <c r="S64" s="43">
        <v>350</v>
      </c>
    </row>
    <row r="65" spans="1:19" x14ac:dyDescent="0.25">
      <c r="A65" s="45" t="s">
        <v>278</v>
      </c>
      <c r="B65" s="46" t="s">
        <v>282</v>
      </c>
      <c r="C65" s="43" t="str">
        <f t="shared" si="4"/>
        <v>PN</v>
      </c>
      <c r="D65" s="37" t="str">
        <f t="shared" si="5"/>
        <v>BN</v>
      </c>
      <c r="E65" s="38">
        <f>LARGE(F65:I65,1)-LARGE(F65:I65,2)</f>
        <v>8</v>
      </c>
      <c r="F65" s="43">
        <v>203</v>
      </c>
      <c r="G65" s="43">
        <v>21</v>
      </c>
      <c r="H65" s="43">
        <v>211</v>
      </c>
      <c r="I65" s="43"/>
      <c r="J65" s="44">
        <f>F65/N65</f>
        <v>0.46666666666666667</v>
      </c>
      <c r="K65" s="44">
        <f>G65/N65</f>
        <v>4.8275862068965517E-2</v>
      </c>
      <c r="L65" s="44">
        <f>H65/N65</f>
        <v>0.48505747126436782</v>
      </c>
      <c r="M65" s="44">
        <f>I65/N65</f>
        <v>0</v>
      </c>
      <c r="N65" s="43">
        <f>F65+G65+H65+I65</f>
        <v>435</v>
      </c>
      <c r="O65" s="43">
        <v>3</v>
      </c>
      <c r="P65" s="43"/>
      <c r="Q65" s="36">
        <f t="shared" si="2"/>
        <v>438</v>
      </c>
      <c r="R65" s="44">
        <f t="shared" si="3"/>
        <v>0.79061371841155237</v>
      </c>
      <c r="S65" s="43">
        <v>554</v>
      </c>
    </row>
    <row r="66" spans="1:19" x14ac:dyDescent="0.25">
      <c r="A66" s="45" t="s">
        <v>279</v>
      </c>
      <c r="B66" s="46" t="s">
        <v>283</v>
      </c>
      <c r="C66" s="43" t="str">
        <f t="shared" si="4"/>
        <v>PN</v>
      </c>
      <c r="D66" s="37" t="str">
        <f t="shared" si="5"/>
        <v>BN</v>
      </c>
      <c r="E66" s="38">
        <f>LARGE(F66:I66,1)-LARGE(F66:I66,2)</f>
        <v>91</v>
      </c>
      <c r="F66" s="43">
        <v>151</v>
      </c>
      <c r="G66" s="43">
        <v>16</v>
      </c>
      <c r="H66" s="43">
        <v>242</v>
      </c>
      <c r="I66" s="43"/>
      <c r="J66" s="44">
        <f>F66/N66</f>
        <v>0.36919315403422981</v>
      </c>
      <c r="K66" s="44">
        <f>G66/N66</f>
        <v>3.9119804400977995E-2</v>
      </c>
      <c r="L66" s="44">
        <f>H66/N66</f>
        <v>0.59168704156479213</v>
      </c>
      <c r="M66" s="44">
        <f>I66/N66</f>
        <v>0</v>
      </c>
      <c r="N66" s="43">
        <f>F66+G66+H66+I66</f>
        <v>409</v>
      </c>
      <c r="O66" s="43"/>
      <c r="P66" s="43"/>
      <c r="Q66" s="36">
        <f t="shared" si="2"/>
        <v>409</v>
      </c>
      <c r="R66" s="44">
        <f t="shared" si="3"/>
        <v>0.73826714801444049</v>
      </c>
      <c r="S66" s="43">
        <v>554</v>
      </c>
    </row>
    <row r="67" spans="1:19" x14ac:dyDescent="0.25">
      <c r="A67" s="45" t="s">
        <v>285</v>
      </c>
      <c r="B67" s="46" t="s">
        <v>286</v>
      </c>
      <c r="C67" s="43" t="str">
        <f t="shared" si="4"/>
        <v>PN</v>
      </c>
      <c r="D67" s="37" t="str">
        <f t="shared" si="5"/>
        <v>BN</v>
      </c>
      <c r="E67" s="38">
        <f>LARGE(F67:I67,1)-LARGE(F67:I67,2)</f>
        <v>59</v>
      </c>
      <c r="F67" s="43">
        <v>143</v>
      </c>
      <c r="G67" s="43">
        <v>14</v>
      </c>
      <c r="H67" s="43">
        <v>202</v>
      </c>
      <c r="I67" s="43"/>
      <c r="J67" s="44">
        <f>F67/N67</f>
        <v>0.39832869080779942</v>
      </c>
      <c r="K67" s="44">
        <f>G67/N67</f>
        <v>3.8997214484679667E-2</v>
      </c>
      <c r="L67" s="44">
        <f>H67/N67</f>
        <v>0.56267409470752094</v>
      </c>
      <c r="M67" s="44">
        <f>I67/N67</f>
        <v>0</v>
      </c>
      <c r="N67" s="43">
        <f>F67+G67+H67+I67</f>
        <v>359</v>
      </c>
      <c r="O67" s="43">
        <v>5</v>
      </c>
      <c r="P67" s="43"/>
      <c r="Q67" s="36">
        <f t="shared" si="2"/>
        <v>364</v>
      </c>
      <c r="R67" s="44">
        <f t="shared" si="3"/>
        <v>0.65703971119133575</v>
      </c>
      <c r="S67" s="43">
        <v>554</v>
      </c>
    </row>
    <row r="68" spans="1:19" x14ac:dyDescent="0.25">
      <c r="A68" s="45" t="s">
        <v>288</v>
      </c>
      <c r="B68" s="46" t="s">
        <v>289</v>
      </c>
      <c r="C68" s="43" t="str">
        <f t="shared" ref="C68:C131" si="55">IF(AND(LARGE(F68:I68,1)=LARGE(F68:I68,2)),"TIED",IF(LARGE(F68:I68,1)=F68,"BN",IF(LARGE(F68:I68,1)=G68,"PH",IF(LARGE(F68:I68,1)=H68,"PN","BEBAS"))))</f>
        <v>PN</v>
      </c>
      <c r="D68" s="37" t="str">
        <f t="shared" ref="D68:D131" si="56">IF(AND(LARGE(F68:I68,1)=LARGE(F68:I68,2)),"TIED",IF(LARGE(F68:I68,2)=F68,"BN",IF(LARGE(F68:I68,2)=G68,"PH",IF(LARGE(F68:I68,2)=H68,"PN","BEBAS"))))</f>
        <v>BN</v>
      </c>
      <c r="E68" s="38">
        <f>LARGE(F68:I68,1)-LARGE(F68:I68,2)</f>
        <v>31</v>
      </c>
      <c r="F68" s="43">
        <v>169</v>
      </c>
      <c r="G68" s="43">
        <v>6</v>
      </c>
      <c r="H68" s="43">
        <v>200</v>
      </c>
      <c r="I68" s="43"/>
      <c r="J68" s="44">
        <f>F68/N68</f>
        <v>0.45066666666666666</v>
      </c>
      <c r="K68" s="44">
        <f>G68/N68</f>
        <v>1.6E-2</v>
      </c>
      <c r="L68" s="44">
        <f>H68/N68</f>
        <v>0.53333333333333333</v>
      </c>
      <c r="M68" s="44">
        <f>I68/N68</f>
        <v>0</v>
      </c>
      <c r="N68" s="43">
        <f>F68+G68+H68+I68</f>
        <v>375</v>
      </c>
      <c r="O68" s="43">
        <v>2</v>
      </c>
      <c r="P68" s="43"/>
      <c r="Q68" s="36">
        <f t="shared" si="2"/>
        <v>377</v>
      </c>
      <c r="R68" s="44">
        <f t="shared" si="3"/>
        <v>0.68050541516245489</v>
      </c>
      <c r="S68" s="43">
        <v>554</v>
      </c>
    </row>
    <row r="69" spans="1:19" s="6" customFormat="1" ht="15" x14ac:dyDescent="0.25">
      <c r="A69" s="25" t="s">
        <v>4</v>
      </c>
      <c r="B69" s="26" t="s">
        <v>5</v>
      </c>
      <c r="C69" s="27" t="str">
        <f t="shared" si="55"/>
        <v>BN</v>
      </c>
      <c r="D69" s="27" t="str">
        <f t="shared" si="56"/>
        <v>PH</v>
      </c>
      <c r="E69" s="27">
        <f>LARGE(F69:I69,1)-LARGE(F69:I69,2)</f>
        <v>1085</v>
      </c>
      <c r="F69" s="27">
        <f>F70+F72+F78+F84+F86+F88+F91+F99</f>
        <v>3838</v>
      </c>
      <c r="G69" s="27">
        <f>G70+G72+G78+G84+G86+G88+G91+G99</f>
        <v>2753</v>
      </c>
      <c r="H69" s="27">
        <f>H70+H72+H78+H84+H86+H88+H91+H99</f>
        <v>798</v>
      </c>
      <c r="I69" s="27">
        <f>I70+I72+I78+I84+I86+I88+I91+I99</f>
        <v>0</v>
      </c>
      <c r="J69" s="29">
        <f>F69/N69</f>
        <v>0.51942076059006637</v>
      </c>
      <c r="K69" s="29">
        <f>G69/N69</f>
        <v>0.37258086344566249</v>
      </c>
      <c r="L69" s="29">
        <f>H69/N69</f>
        <v>0.10799837596427121</v>
      </c>
      <c r="M69" s="29">
        <f>I69/N69</f>
        <v>0</v>
      </c>
      <c r="N69" s="27">
        <f>F69+G69+H69+I69</f>
        <v>7389</v>
      </c>
      <c r="O69" s="27">
        <f>O70+O72+O78+O84+O86+O88+O91+O99</f>
        <v>71</v>
      </c>
      <c r="P69" s="27">
        <f>P70+P72+P78+P84+P86+P88+P91+P99</f>
        <v>1</v>
      </c>
      <c r="Q69" s="27">
        <f t="shared" si="2"/>
        <v>7461</v>
      </c>
      <c r="R69" s="29">
        <f t="shared" si="3"/>
        <v>0.65309873949579833</v>
      </c>
      <c r="S69" s="27">
        <f>S70+S72+S78+S84+S86+S88+S91+S99</f>
        <v>11424</v>
      </c>
    </row>
    <row r="70" spans="1:19" s="12" customFormat="1" ht="15" x14ac:dyDescent="0.25">
      <c r="A70" s="30" t="s">
        <v>275</v>
      </c>
      <c r="B70" s="31" t="s">
        <v>264</v>
      </c>
      <c r="C70" s="32" t="str">
        <f t="shared" si="55"/>
        <v>TIED</v>
      </c>
      <c r="D70" s="27" t="str">
        <f t="shared" si="56"/>
        <v>TIED</v>
      </c>
      <c r="E70" s="28">
        <f>LARGE(F70:I70,1)-LARGE(F70:I70,2)</f>
        <v>0</v>
      </c>
      <c r="F70" s="32">
        <f t="shared" ref="F70:I70" si="57">F71</f>
        <v>80</v>
      </c>
      <c r="G70" s="32">
        <f t="shared" si="57"/>
        <v>80</v>
      </c>
      <c r="H70" s="32">
        <f t="shared" si="57"/>
        <v>12</v>
      </c>
      <c r="I70" s="32">
        <f t="shared" si="57"/>
        <v>0</v>
      </c>
      <c r="J70" s="33">
        <f>F70/N70</f>
        <v>0.46511627906976744</v>
      </c>
      <c r="K70" s="33">
        <f>G70/N70</f>
        <v>0.46511627906976744</v>
      </c>
      <c r="L70" s="33">
        <f>H70/N70</f>
        <v>6.9767441860465115E-2</v>
      </c>
      <c r="M70" s="33">
        <f>I70/N70</f>
        <v>0</v>
      </c>
      <c r="N70" s="32">
        <f>F70+G70+H70+I70</f>
        <v>172</v>
      </c>
      <c r="O70" s="32">
        <f t="shared" ref="O70:P70" si="58">O71</f>
        <v>0</v>
      </c>
      <c r="P70" s="32">
        <f t="shared" si="58"/>
        <v>0</v>
      </c>
      <c r="Q70" s="32">
        <f t="shared" si="2"/>
        <v>172</v>
      </c>
      <c r="R70" s="33">
        <f t="shared" si="3"/>
        <v>0.86</v>
      </c>
      <c r="S70" s="32">
        <f>S71</f>
        <v>200</v>
      </c>
    </row>
    <row r="71" spans="1:19" s="9" customFormat="1" x14ac:dyDescent="0.25">
      <c r="A71" s="34" t="s">
        <v>276</v>
      </c>
      <c r="B71" s="35" t="s">
        <v>280</v>
      </c>
      <c r="C71" s="43" t="str">
        <f t="shared" si="55"/>
        <v>TIED</v>
      </c>
      <c r="D71" s="37" t="str">
        <f t="shared" si="56"/>
        <v>TIED</v>
      </c>
      <c r="E71" s="38">
        <f>LARGE(F71:I71,1)-LARGE(F71:I71,2)</f>
        <v>0</v>
      </c>
      <c r="F71" s="36">
        <v>80</v>
      </c>
      <c r="G71" s="36">
        <v>80</v>
      </c>
      <c r="H71" s="36">
        <v>12</v>
      </c>
      <c r="I71" s="36"/>
      <c r="J71" s="39">
        <f>F71/N71</f>
        <v>0.46511627906976744</v>
      </c>
      <c r="K71" s="39">
        <f>G71/N71</f>
        <v>0.46511627906976744</v>
      </c>
      <c r="L71" s="39">
        <f>H71/N71</f>
        <v>6.9767441860465115E-2</v>
      </c>
      <c r="M71" s="39">
        <f>I71/N71</f>
        <v>0</v>
      </c>
      <c r="N71" s="36">
        <f>F71+G71+H71+I71</f>
        <v>172</v>
      </c>
      <c r="O71" s="36"/>
      <c r="P71" s="36"/>
      <c r="Q71" s="36">
        <f t="shared" si="2"/>
        <v>172</v>
      </c>
      <c r="R71" s="39">
        <f t="shared" si="3"/>
        <v>0.86</v>
      </c>
      <c r="S71" s="36">
        <v>200</v>
      </c>
    </row>
    <row r="72" spans="1:19" s="12" customFormat="1" ht="30" x14ac:dyDescent="0.25">
      <c r="A72" s="40">
        <v>1</v>
      </c>
      <c r="B72" s="31" t="s">
        <v>70</v>
      </c>
      <c r="C72" s="32" t="str">
        <f t="shared" si="55"/>
        <v>BN</v>
      </c>
      <c r="D72" s="27" t="str">
        <f t="shared" si="56"/>
        <v>PH</v>
      </c>
      <c r="E72" s="28">
        <f>LARGE(F72:I72,1)-LARGE(F72:I72,2)</f>
        <v>150</v>
      </c>
      <c r="F72" s="32">
        <f>SUM(F73:F77)</f>
        <v>683</v>
      </c>
      <c r="G72" s="32">
        <f t="shared" ref="G72:I72" si="59">SUM(G73:G77)</f>
        <v>533</v>
      </c>
      <c r="H72" s="32">
        <f t="shared" si="59"/>
        <v>149</v>
      </c>
      <c r="I72" s="32">
        <f t="shared" si="59"/>
        <v>0</v>
      </c>
      <c r="J72" s="33">
        <f>F72/N72</f>
        <v>0.50036630036630036</v>
      </c>
      <c r="K72" s="33">
        <f>G72/N72</f>
        <v>0.39047619047619048</v>
      </c>
      <c r="L72" s="33">
        <f>H72/N72</f>
        <v>0.10915750915750916</v>
      </c>
      <c r="M72" s="33">
        <f>I72/N72</f>
        <v>0</v>
      </c>
      <c r="N72" s="32">
        <f>F72+G72+H72+I72</f>
        <v>1365</v>
      </c>
      <c r="O72" s="32">
        <f t="shared" ref="O72:P72" si="60">SUM(O73:O77)</f>
        <v>10</v>
      </c>
      <c r="P72" s="32">
        <f t="shared" si="60"/>
        <v>1</v>
      </c>
      <c r="Q72" s="32">
        <f t="shared" si="2"/>
        <v>1376</v>
      </c>
      <c r="R72" s="33">
        <f t="shared" si="3"/>
        <v>0.65586272640610099</v>
      </c>
      <c r="S72" s="32">
        <f>SUM(S73:S77)</f>
        <v>2098</v>
      </c>
    </row>
    <row r="73" spans="1:19" x14ac:dyDescent="0.25">
      <c r="A73" s="45" t="s">
        <v>276</v>
      </c>
      <c r="B73" s="46" t="s">
        <v>280</v>
      </c>
      <c r="C73" s="43" t="str">
        <f t="shared" si="55"/>
        <v>BN</v>
      </c>
      <c r="D73" s="37" t="str">
        <f t="shared" si="56"/>
        <v>PH</v>
      </c>
      <c r="E73" s="38">
        <f>LARGE(F73:I73,1)-LARGE(F73:I73,2)</f>
        <v>69</v>
      </c>
      <c r="F73" s="43">
        <v>118</v>
      </c>
      <c r="G73" s="43">
        <v>49</v>
      </c>
      <c r="H73" s="43">
        <v>22</v>
      </c>
      <c r="I73" s="43"/>
      <c r="J73" s="44">
        <f>F73/N73</f>
        <v>0.6243386243386243</v>
      </c>
      <c r="K73" s="44">
        <f>G73/N73</f>
        <v>0.25925925925925924</v>
      </c>
      <c r="L73" s="44">
        <f>H73/N73</f>
        <v>0.1164021164021164</v>
      </c>
      <c r="M73" s="44">
        <f>I73/N73</f>
        <v>0</v>
      </c>
      <c r="N73" s="43">
        <f>F73+G73+H73+I73</f>
        <v>189</v>
      </c>
      <c r="O73" s="43">
        <v>2</v>
      </c>
      <c r="P73" s="43">
        <v>1</v>
      </c>
      <c r="Q73" s="43">
        <f t="shared" si="2"/>
        <v>192</v>
      </c>
      <c r="R73" s="44">
        <f t="shared" si="3"/>
        <v>0.5485714285714286</v>
      </c>
      <c r="S73" s="43">
        <v>350</v>
      </c>
    </row>
    <row r="74" spans="1:19" x14ac:dyDescent="0.25">
      <c r="A74" s="45" t="s">
        <v>277</v>
      </c>
      <c r="B74" s="46" t="s">
        <v>281</v>
      </c>
      <c r="C74" s="43" t="str">
        <f t="shared" si="55"/>
        <v>BN</v>
      </c>
      <c r="D74" s="37" t="str">
        <f t="shared" si="56"/>
        <v>PH</v>
      </c>
      <c r="E74" s="38">
        <f>LARGE(F74:I74,1)-LARGE(F74:I74,2)</f>
        <v>62</v>
      </c>
      <c r="F74" s="43">
        <v>144</v>
      </c>
      <c r="G74" s="43">
        <v>82</v>
      </c>
      <c r="H74" s="43">
        <v>37</v>
      </c>
      <c r="I74" s="43"/>
      <c r="J74" s="44">
        <f>F74/N74</f>
        <v>0.54752851711026618</v>
      </c>
      <c r="K74" s="44">
        <f>G74/N74</f>
        <v>0.31178707224334601</v>
      </c>
      <c r="L74" s="44">
        <f>H74/N74</f>
        <v>0.14068441064638784</v>
      </c>
      <c r="M74" s="44">
        <f>I74/N74</f>
        <v>0</v>
      </c>
      <c r="N74" s="43">
        <f>F74+G74+H74+I74</f>
        <v>263</v>
      </c>
      <c r="O74" s="43">
        <v>5</v>
      </c>
      <c r="P74" s="43"/>
      <c r="Q74" s="43">
        <f t="shared" ref="Q74:Q75" si="61">N74+O74+P74</f>
        <v>268</v>
      </c>
      <c r="R74" s="44">
        <f t="shared" si="3"/>
        <v>0.76571428571428568</v>
      </c>
      <c r="S74" s="43">
        <v>350</v>
      </c>
    </row>
    <row r="75" spans="1:19" x14ac:dyDescent="0.25">
      <c r="A75" s="45" t="s">
        <v>278</v>
      </c>
      <c r="B75" s="46" t="s">
        <v>282</v>
      </c>
      <c r="C75" s="43" t="str">
        <f t="shared" si="55"/>
        <v>BN</v>
      </c>
      <c r="D75" s="37" t="str">
        <f t="shared" si="56"/>
        <v>PH</v>
      </c>
      <c r="E75" s="38">
        <f>LARGE(F75:I75,1)-LARGE(F75:I75,2)</f>
        <v>9</v>
      </c>
      <c r="F75" s="43">
        <v>146</v>
      </c>
      <c r="G75" s="43">
        <v>137</v>
      </c>
      <c r="H75" s="43">
        <v>39</v>
      </c>
      <c r="I75" s="43"/>
      <c r="J75" s="44">
        <f>F75/N75</f>
        <v>0.453416149068323</v>
      </c>
      <c r="K75" s="44">
        <f>G75/N75</f>
        <v>0.4254658385093168</v>
      </c>
      <c r="L75" s="44">
        <f>H75/N75</f>
        <v>0.12111801242236025</v>
      </c>
      <c r="M75" s="44">
        <f>I75/N75</f>
        <v>0</v>
      </c>
      <c r="N75" s="43">
        <f>F75+G75+H75+I75</f>
        <v>322</v>
      </c>
      <c r="O75" s="43">
        <v>1</v>
      </c>
      <c r="P75" s="43"/>
      <c r="Q75" s="43">
        <f t="shared" si="61"/>
        <v>323</v>
      </c>
      <c r="R75" s="44">
        <f t="shared" si="3"/>
        <v>0.69313304721030045</v>
      </c>
      <c r="S75" s="43">
        <v>466</v>
      </c>
    </row>
    <row r="76" spans="1:19" x14ac:dyDescent="0.25">
      <c r="A76" s="45" t="s">
        <v>279</v>
      </c>
      <c r="B76" s="46" t="s">
        <v>283</v>
      </c>
      <c r="C76" s="43" t="str">
        <f t="shared" si="55"/>
        <v>BN</v>
      </c>
      <c r="D76" s="37" t="str">
        <f t="shared" si="56"/>
        <v>PH</v>
      </c>
      <c r="E76" s="38">
        <f>LARGE(F76:I76,1)-LARGE(F76:I76,2)</f>
        <v>11</v>
      </c>
      <c r="F76" s="43">
        <v>136</v>
      </c>
      <c r="G76" s="43">
        <v>125</v>
      </c>
      <c r="H76" s="43">
        <v>27</v>
      </c>
      <c r="I76" s="43"/>
      <c r="J76" s="44">
        <f>F76/N76</f>
        <v>0.47222222222222221</v>
      </c>
      <c r="K76" s="44">
        <f>G76/N76</f>
        <v>0.43402777777777779</v>
      </c>
      <c r="L76" s="44">
        <f>H76/N76</f>
        <v>9.375E-2</v>
      </c>
      <c r="M76" s="44">
        <f>I76/N76</f>
        <v>0</v>
      </c>
      <c r="N76" s="43">
        <f>F76+G76+H76+I76</f>
        <v>288</v>
      </c>
      <c r="O76" s="43">
        <v>2</v>
      </c>
      <c r="P76" s="43"/>
      <c r="Q76" s="43">
        <f t="shared" si="2"/>
        <v>290</v>
      </c>
      <c r="R76" s="44">
        <f t="shared" si="3"/>
        <v>0.62231759656652363</v>
      </c>
      <c r="S76" s="43">
        <v>466</v>
      </c>
    </row>
    <row r="77" spans="1:19" ht="15" x14ac:dyDescent="0.25">
      <c r="A77" s="45" t="s">
        <v>285</v>
      </c>
      <c r="B77" s="46" t="s">
        <v>286</v>
      </c>
      <c r="C77" s="43" t="str">
        <f t="shared" si="55"/>
        <v>PH</v>
      </c>
      <c r="D77" s="27" t="str">
        <f t="shared" si="56"/>
        <v>BN</v>
      </c>
      <c r="E77" s="38">
        <f>LARGE(F77:I77,1)-LARGE(F77:I77,2)</f>
        <v>1</v>
      </c>
      <c r="F77" s="43">
        <v>139</v>
      </c>
      <c r="G77" s="43">
        <v>140</v>
      </c>
      <c r="H77" s="43">
        <v>24</v>
      </c>
      <c r="I77" s="43"/>
      <c r="J77" s="44">
        <f>F77/N77</f>
        <v>0.45874587458745875</v>
      </c>
      <c r="K77" s="44">
        <f>G77/N77</f>
        <v>0.46204620462046203</v>
      </c>
      <c r="L77" s="44">
        <f>H77/N77</f>
        <v>7.9207920792079209E-2</v>
      </c>
      <c r="M77" s="44">
        <f>I77/N77</f>
        <v>0</v>
      </c>
      <c r="N77" s="43">
        <f>F77+G77+H77+I77</f>
        <v>303</v>
      </c>
      <c r="O77" s="43"/>
      <c r="P77" s="43"/>
      <c r="Q77" s="43">
        <f t="shared" si="2"/>
        <v>303</v>
      </c>
      <c r="R77" s="44">
        <f t="shared" si="3"/>
        <v>0.65021459227467815</v>
      </c>
      <c r="S77" s="43">
        <v>466</v>
      </c>
    </row>
    <row r="78" spans="1:19" s="12" customFormat="1" ht="30" x14ac:dyDescent="0.25">
      <c r="A78" s="40">
        <v>2</v>
      </c>
      <c r="B78" s="31" t="s">
        <v>71</v>
      </c>
      <c r="C78" s="32" t="str">
        <f t="shared" si="55"/>
        <v>BN</v>
      </c>
      <c r="D78" s="37" t="str">
        <f t="shared" si="56"/>
        <v>PH</v>
      </c>
      <c r="E78" s="28">
        <f>LARGE(F78:I78,1)-LARGE(F78:I78,2)</f>
        <v>209</v>
      </c>
      <c r="F78" s="32">
        <f>SUM(F79:F83)</f>
        <v>746</v>
      </c>
      <c r="G78" s="32">
        <f t="shared" ref="G78" si="62">SUM(G79:G83)</f>
        <v>537</v>
      </c>
      <c r="H78" s="32">
        <f t="shared" ref="H78" si="63">SUM(H79:H83)</f>
        <v>141</v>
      </c>
      <c r="I78" s="32">
        <f t="shared" ref="I78" si="64">SUM(I79:I83)</f>
        <v>0</v>
      </c>
      <c r="J78" s="33">
        <f>F78/N78</f>
        <v>0.523876404494382</v>
      </c>
      <c r="K78" s="33">
        <f>G78/N78</f>
        <v>0.3771067415730337</v>
      </c>
      <c r="L78" s="33">
        <f>H78/N78</f>
        <v>9.9016853932584276E-2</v>
      </c>
      <c r="M78" s="33">
        <f>I78/N78</f>
        <v>0</v>
      </c>
      <c r="N78" s="32">
        <f>F78+G78+H78+I78</f>
        <v>1424</v>
      </c>
      <c r="O78" s="32">
        <f t="shared" ref="O78" si="65">SUM(O79:O83)</f>
        <v>12</v>
      </c>
      <c r="P78" s="32">
        <f t="shared" ref="P78" si="66">SUM(P79:P83)</f>
        <v>0</v>
      </c>
      <c r="Q78" s="32">
        <f t="shared" ref="Q78" si="67">N78+O78+P78</f>
        <v>1436</v>
      </c>
      <c r="R78" s="33">
        <f t="shared" si="3"/>
        <v>0.6306543697848046</v>
      </c>
      <c r="S78" s="32">
        <f>SUM(S79:S83)</f>
        <v>2277</v>
      </c>
    </row>
    <row r="79" spans="1:19" x14ac:dyDescent="0.25">
      <c r="A79" s="45" t="s">
        <v>276</v>
      </c>
      <c r="B79" s="46" t="s">
        <v>280</v>
      </c>
      <c r="C79" s="43" t="str">
        <f t="shared" si="55"/>
        <v>BN</v>
      </c>
      <c r="D79" s="37" t="str">
        <f t="shared" si="56"/>
        <v>PH</v>
      </c>
      <c r="E79" s="38">
        <f>LARGE(F79:I79,1)-LARGE(F79:I79,2)</f>
        <v>159</v>
      </c>
      <c r="F79" s="43">
        <v>278</v>
      </c>
      <c r="G79" s="43">
        <v>119</v>
      </c>
      <c r="H79" s="43">
        <v>33</v>
      </c>
      <c r="I79" s="43"/>
      <c r="J79" s="44">
        <f>F79/N79</f>
        <v>0.64651162790697669</v>
      </c>
      <c r="K79" s="44">
        <f>G79/N79</f>
        <v>0.27674418604651163</v>
      </c>
      <c r="L79" s="44">
        <f>H79/N79</f>
        <v>7.6744186046511634E-2</v>
      </c>
      <c r="M79" s="44">
        <f>I79/N79</f>
        <v>0</v>
      </c>
      <c r="N79" s="43">
        <f>F79+G79+H79+I79</f>
        <v>430</v>
      </c>
      <c r="O79" s="43">
        <v>11</v>
      </c>
      <c r="P79" s="43"/>
      <c r="Q79" s="43">
        <f t="shared" si="2"/>
        <v>441</v>
      </c>
      <c r="R79" s="44">
        <f t="shared" si="3"/>
        <v>0.62464589235127477</v>
      </c>
      <c r="S79" s="43">
        <v>706</v>
      </c>
    </row>
    <row r="80" spans="1:19" x14ac:dyDescent="0.25">
      <c r="A80" s="45" t="s">
        <v>277</v>
      </c>
      <c r="B80" s="46" t="s">
        <v>281</v>
      </c>
      <c r="C80" s="43" t="str">
        <f t="shared" si="55"/>
        <v>BN</v>
      </c>
      <c r="D80" s="37" t="str">
        <f t="shared" si="56"/>
        <v>PH</v>
      </c>
      <c r="E80" s="38">
        <f>LARGE(F80:I80,1)-LARGE(F80:I80,2)</f>
        <v>31</v>
      </c>
      <c r="F80" s="43">
        <v>127</v>
      </c>
      <c r="G80" s="43">
        <v>96</v>
      </c>
      <c r="H80" s="43">
        <v>42</v>
      </c>
      <c r="I80" s="43"/>
      <c r="J80" s="44">
        <f>F80/N80</f>
        <v>0.47924528301886793</v>
      </c>
      <c r="K80" s="44">
        <f>G80/N80</f>
        <v>0.3622641509433962</v>
      </c>
      <c r="L80" s="44">
        <f>H80/N80</f>
        <v>0.15849056603773584</v>
      </c>
      <c r="M80" s="44">
        <f>I80/N80</f>
        <v>0</v>
      </c>
      <c r="N80" s="43">
        <f>F80+G80+H80+I80</f>
        <v>265</v>
      </c>
      <c r="O80" s="43">
        <v>1</v>
      </c>
      <c r="P80" s="43"/>
      <c r="Q80" s="43">
        <f t="shared" ref="Q80:Q81" si="68">N80+O80+P80</f>
        <v>266</v>
      </c>
      <c r="R80" s="44">
        <f t="shared" si="3"/>
        <v>0.76</v>
      </c>
      <c r="S80" s="43">
        <v>350</v>
      </c>
    </row>
    <row r="81" spans="1:19" x14ac:dyDescent="0.25">
      <c r="A81" s="45" t="s">
        <v>278</v>
      </c>
      <c r="B81" s="46" t="s">
        <v>282</v>
      </c>
      <c r="C81" s="43" t="str">
        <f t="shared" si="55"/>
        <v>BN</v>
      </c>
      <c r="D81" s="37" t="str">
        <f t="shared" si="56"/>
        <v>PH</v>
      </c>
      <c r="E81" s="38">
        <f>LARGE(F81:I81,1)-LARGE(F81:I81,2)</f>
        <v>29</v>
      </c>
      <c r="F81" s="43">
        <v>138</v>
      </c>
      <c r="G81" s="43">
        <v>109</v>
      </c>
      <c r="H81" s="43">
        <v>34</v>
      </c>
      <c r="I81" s="43"/>
      <c r="J81" s="44">
        <f>F81/N81</f>
        <v>0.49110320284697506</v>
      </c>
      <c r="K81" s="44">
        <f>G81/N81</f>
        <v>0.38790035587188609</v>
      </c>
      <c r="L81" s="44">
        <f>H81/N81</f>
        <v>0.12099644128113879</v>
      </c>
      <c r="M81" s="44">
        <f>I81/N81</f>
        <v>0</v>
      </c>
      <c r="N81" s="43">
        <f>F81+G81+H81+I81</f>
        <v>281</v>
      </c>
      <c r="O81" s="43"/>
      <c r="P81" s="43"/>
      <c r="Q81" s="43">
        <f t="shared" si="68"/>
        <v>281</v>
      </c>
      <c r="R81" s="44">
        <f t="shared" si="3"/>
        <v>0.69041769041769041</v>
      </c>
      <c r="S81" s="43">
        <v>407</v>
      </c>
    </row>
    <row r="82" spans="1:19" x14ac:dyDescent="0.25">
      <c r="A82" s="45" t="s">
        <v>279</v>
      </c>
      <c r="B82" s="46" t="s">
        <v>283</v>
      </c>
      <c r="C82" s="43" t="str">
        <f t="shared" si="55"/>
        <v>PH</v>
      </c>
      <c r="D82" s="37" t="str">
        <f t="shared" si="56"/>
        <v>BN</v>
      </c>
      <c r="E82" s="38">
        <f>LARGE(F82:I82,1)-LARGE(F82:I82,2)</f>
        <v>12</v>
      </c>
      <c r="F82" s="43">
        <v>98</v>
      </c>
      <c r="G82" s="43">
        <v>110</v>
      </c>
      <c r="H82" s="43">
        <v>17</v>
      </c>
      <c r="I82" s="43"/>
      <c r="J82" s="44">
        <f>F82/N82</f>
        <v>0.43555555555555553</v>
      </c>
      <c r="K82" s="44">
        <f>G82/N82</f>
        <v>0.48888888888888887</v>
      </c>
      <c r="L82" s="44">
        <f>H82/N82</f>
        <v>7.5555555555555556E-2</v>
      </c>
      <c r="M82" s="44">
        <f>I82/N82</f>
        <v>0</v>
      </c>
      <c r="N82" s="43">
        <f>F82+G82+H82+I82</f>
        <v>225</v>
      </c>
      <c r="O82" s="43"/>
      <c r="P82" s="43"/>
      <c r="Q82" s="43">
        <f t="shared" si="2"/>
        <v>225</v>
      </c>
      <c r="R82" s="44">
        <f t="shared" si="3"/>
        <v>0.55282555282555279</v>
      </c>
      <c r="S82" s="43">
        <v>407</v>
      </c>
    </row>
    <row r="83" spans="1:19" x14ac:dyDescent="0.25">
      <c r="A83" s="45" t="s">
        <v>285</v>
      </c>
      <c r="B83" s="46" t="s">
        <v>286</v>
      </c>
      <c r="C83" s="43" t="str">
        <f t="shared" si="55"/>
        <v>BN</v>
      </c>
      <c r="D83" s="37" t="str">
        <f t="shared" si="56"/>
        <v>PH</v>
      </c>
      <c r="E83" s="38">
        <f>LARGE(F83:I83,1)-LARGE(F83:I83,2)</f>
        <v>2</v>
      </c>
      <c r="F83" s="43">
        <v>105</v>
      </c>
      <c r="G83" s="43">
        <v>103</v>
      </c>
      <c r="H83" s="43">
        <v>15</v>
      </c>
      <c r="I83" s="43"/>
      <c r="J83" s="44">
        <f>F83/N83</f>
        <v>0.47085201793721976</v>
      </c>
      <c r="K83" s="44">
        <f>G83/N83</f>
        <v>0.46188340807174888</v>
      </c>
      <c r="L83" s="44">
        <f>H83/N83</f>
        <v>6.726457399103139E-2</v>
      </c>
      <c r="M83" s="44">
        <f>I83/N83</f>
        <v>0</v>
      </c>
      <c r="N83" s="43">
        <f>F83+G83+H83+I83</f>
        <v>223</v>
      </c>
      <c r="O83" s="43"/>
      <c r="P83" s="43"/>
      <c r="Q83" s="43">
        <f t="shared" si="2"/>
        <v>223</v>
      </c>
      <c r="R83" s="44">
        <f t="shared" si="3"/>
        <v>0.54791154791154795</v>
      </c>
      <c r="S83" s="43">
        <v>407</v>
      </c>
    </row>
    <row r="84" spans="1:19" s="12" customFormat="1" ht="15" x14ac:dyDescent="0.25">
      <c r="A84" s="40">
        <v>3</v>
      </c>
      <c r="B84" s="31" t="s">
        <v>72</v>
      </c>
      <c r="C84" s="43" t="str">
        <f t="shared" si="55"/>
        <v>PH</v>
      </c>
      <c r="D84" s="27" t="str">
        <f t="shared" si="56"/>
        <v>BN</v>
      </c>
      <c r="E84" s="28">
        <f>LARGE(F84:I84,1)-LARGE(F84:I84,2)</f>
        <v>11</v>
      </c>
      <c r="F84" s="32">
        <f t="shared" ref="F84" si="69">F85</f>
        <v>113</v>
      </c>
      <c r="G84" s="32">
        <f t="shared" ref="G84" si="70">G85</f>
        <v>124</v>
      </c>
      <c r="H84" s="32">
        <f t="shared" ref="H84" si="71">H85</f>
        <v>27</v>
      </c>
      <c r="I84" s="32">
        <f t="shared" ref="I84" si="72">I85</f>
        <v>0</v>
      </c>
      <c r="J84" s="33">
        <f>F84/N84</f>
        <v>0.42803030303030304</v>
      </c>
      <c r="K84" s="33">
        <f>G84/N84</f>
        <v>0.46969696969696972</v>
      </c>
      <c r="L84" s="33">
        <f>H84/N84</f>
        <v>0.10227272727272728</v>
      </c>
      <c r="M84" s="33">
        <f>I84/N84</f>
        <v>0</v>
      </c>
      <c r="N84" s="32">
        <f>F84+G84+H84+I84</f>
        <v>264</v>
      </c>
      <c r="O84" s="32">
        <f t="shared" ref="O84" si="73">O85</f>
        <v>5</v>
      </c>
      <c r="P84" s="32">
        <f t="shared" ref="P84" si="74">P85</f>
        <v>0</v>
      </c>
      <c r="Q84" s="32">
        <f t="shared" ref="Q84" si="75">N84+O84+P84</f>
        <v>269</v>
      </c>
      <c r="R84" s="33">
        <f t="shared" si="3"/>
        <v>0.62850467289719625</v>
      </c>
      <c r="S84" s="32">
        <f>S85</f>
        <v>428</v>
      </c>
    </row>
    <row r="85" spans="1:19" x14ac:dyDescent="0.25">
      <c r="A85" s="45" t="s">
        <v>276</v>
      </c>
      <c r="B85" s="46" t="s">
        <v>280</v>
      </c>
      <c r="C85" s="43" t="str">
        <f t="shared" si="55"/>
        <v>PH</v>
      </c>
      <c r="D85" s="37" t="str">
        <f t="shared" si="56"/>
        <v>BN</v>
      </c>
      <c r="E85" s="38">
        <f>LARGE(F85:I85,1)-LARGE(F85:I85,2)</f>
        <v>11</v>
      </c>
      <c r="F85" s="43">
        <v>113</v>
      </c>
      <c r="G85" s="43">
        <v>124</v>
      </c>
      <c r="H85" s="43">
        <v>27</v>
      </c>
      <c r="I85" s="43"/>
      <c r="J85" s="44">
        <f>F85/N85</f>
        <v>0.42803030303030304</v>
      </c>
      <c r="K85" s="44">
        <f>G85/N85</f>
        <v>0.46969696969696972</v>
      </c>
      <c r="L85" s="44">
        <f>H85/N85</f>
        <v>0.10227272727272728</v>
      </c>
      <c r="M85" s="44">
        <f>I85/N85</f>
        <v>0</v>
      </c>
      <c r="N85" s="43">
        <f>F85+G85+H85+I85</f>
        <v>264</v>
      </c>
      <c r="O85" s="43">
        <v>5</v>
      </c>
      <c r="P85" s="43"/>
      <c r="Q85" s="43">
        <f t="shared" si="2"/>
        <v>269</v>
      </c>
      <c r="R85" s="44">
        <f t="shared" si="3"/>
        <v>0.62850467289719625</v>
      </c>
      <c r="S85" s="43">
        <v>428</v>
      </c>
    </row>
    <row r="86" spans="1:19" s="12" customFormat="1" ht="15" x14ac:dyDescent="0.25">
      <c r="A86" s="40">
        <v>4</v>
      </c>
      <c r="B86" s="31" t="s">
        <v>73</v>
      </c>
      <c r="C86" s="32" t="str">
        <f t="shared" si="55"/>
        <v>BN</v>
      </c>
      <c r="D86" s="27" t="str">
        <f t="shared" si="56"/>
        <v>PH</v>
      </c>
      <c r="E86" s="28">
        <f>LARGE(F86:I86,1)-LARGE(F86:I86,2)</f>
        <v>54</v>
      </c>
      <c r="F86" s="32">
        <f t="shared" ref="F86" si="76">F87</f>
        <v>119</v>
      </c>
      <c r="G86" s="32">
        <f t="shared" ref="G86" si="77">G87</f>
        <v>65</v>
      </c>
      <c r="H86" s="32">
        <f t="shared" ref="H86" si="78">H87</f>
        <v>14</v>
      </c>
      <c r="I86" s="32">
        <f t="shared" ref="I86" si="79">I87</f>
        <v>0</v>
      </c>
      <c r="J86" s="33">
        <f>F86/N86</f>
        <v>0.60101010101010099</v>
      </c>
      <c r="K86" s="33">
        <f>G86/N86</f>
        <v>0.32828282828282829</v>
      </c>
      <c r="L86" s="33">
        <f>H86/N86</f>
        <v>7.0707070707070704E-2</v>
      </c>
      <c r="M86" s="33">
        <f>I86/N86</f>
        <v>0</v>
      </c>
      <c r="N86" s="32">
        <f>F86+G86+H86+I86</f>
        <v>198</v>
      </c>
      <c r="O86" s="32">
        <f t="shared" ref="O86" si="80">O87</f>
        <v>7</v>
      </c>
      <c r="P86" s="32">
        <f t="shared" ref="P86" si="81">P87</f>
        <v>0</v>
      </c>
      <c r="Q86" s="32">
        <f t="shared" si="2"/>
        <v>205</v>
      </c>
      <c r="R86" s="33">
        <f t="shared" si="3"/>
        <v>0.65916398713826363</v>
      </c>
      <c r="S86" s="32">
        <f>S87</f>
        <v>311</v>
      </c>
    </row>
    <row r="87" spans="1:19" x14ac:dyDescent="0.25">
      <c r="A87" s="45" t="s">
        <v>276</v>
      </c>
      <c r="B87" s="46" t="s">
        <v>280</v>
      </c>
      <c r="C87" s="43" t="str">
        <f t="shared" si="55"/>
        <v>BN</v>
      </c>
      <c r="D87" s="37" t="str">
        <f t="shared" si="56"/>
        <v>PH</v>
      </c>
      <c r="E87" s="38">
        <f>LARGE(F87:I87,1)-LARGE(F87:I87,2)</f>
        <v>54</v>
      </c>
      <c r="F87" s="43">
        <v>119</v>
      </c>
      <c r="G87" s="43">
        <v>65</v>
      </c>
      <c r="H87" s="43">
        <v>14</v>
      </c>
      <c r="I87" s="43"/>
      <c r="J87" s="44">
        <f>F87/N87</f>
        <v>0.60101010101010099</v>
      </c>
      <c r="K87" s="44">
        <f>G87/N87</f>
        <v>0.32828282828282829</v>
      </c>
      <c r="L87" s="44">
        <f>H87/N87</f>
        <v>7.0707070707070704E-2</v>
      </c>
      <c r="M87" s="44">
        <f>I87/N87</f>
        <v>0</v>
      </c>
      <c r="N87" s="43">
        <f>F87+G87+H87+I87</f>
        <v>198</v>
      </c>
      <c r="O87" s="43">
        <v>7</v>
      </c>
      <c r="P87" s="43"/>
      <c r="Q87" s="43">
        <f t="shared" si="2"/>
        <v>205</v>
      </c>
      <c r="R87" s="44">
        <f t="shared" si="3"/>
        <v>0.65916398713826363</v>
      </c>
      <c r="S87" s="43">
        <v>311</v>
      </c>
    </row>
    <row r="88" spans="1:19" s="12" customFormat="1" ht="30" x14ac:dyDescent="0.25">
      <c r="A88" s="40">
        <v>5</v>
      </c>
      <c r="B88" s="31" t="s">
        <v>74</v>
      </c>
      <c r="C88" s="32" t="str">
        <f t="shared" si="55"/>
        <v>BN</v>
      </c>
      <c r="D88" s="27" t="str">
        <f t="shared" si="56"/>
        <v>PH</v>
      </c>
      <c r="E88" s="28">
        <f>LARGE(F88:I88,1)-LARGE(F88:I88,2)</f>
        <v>72</v>
      </c>
      <c r="F88" s="32">
        <f>SUM(F89:F90)</f>
        <v>293</v>
      </c>
      <c r="G88" s="32">
        <f t="shared" ref="G88:I88" si="82">SUM(G89:G90)</f>
        <v>221</v>
      </c>
      <c r="H88" s="32">
        <f t="shared" si="82"/>
        <v>79</v>
      </c>
      <c r="I88" s="32">
        <f t="shared" si="82"/>
        <v>0</v>
      </c>
      <c r="J88" s="33">
        <f>F88/N88</f>
        <v>0.49409780775716694</v>
      </c>
      <c r="K88" s="33">
        <f>G88/N88</f>
        <v>0.37268128161888703</v>
      </c>
      <c r="L88" s="33">
        <f>H88/N88</f>
        <v>0.13322091062394603</v>
      </c>
      <c r="M88" s="33">
        <f>I88/N88</f>
        <v>0</v>
      </c>
      <c r="N88" s="32">
        <f>F88+G88+H88+I88</f>
        <v>593</v>
      </c>
      <c r="O88" s="32">
        <f t="shared" ref="O88:P88" si="83">SUM(O89:O90)</f>
        <v>5</v>
      </c>
      <c r="P88" s="32">
        <f t="shared" si="83"/>
        <v>0</v>
      </c>
      <c r="Q88" s="32">
        <f t="shared" si="2"/>
        <v>598</v>
      </c>
      <c r="R88" s="33">
        <f t="shared" si="3"/>
        <v>0.70105509964830015</v>
      </c>
      <c r="S88" s="32">
        <f>SUM(S89:S90)</f>
        <v>853</v>
      </c>
    </row>
    <row r="89" spans="1:19" x14ac:dyDescent="0.25">
      <c r="A89" s="45" t="s">
        <v>276</v>
      </c>
      <c r="B89" s="46" t="s">
        <v>280</v>
      </c>
      <c r="C89" s="43" t="str">
        <f t="shared" si="55"/>
        <v>BN</v>
      </c>
      <c r="D89" s="37" t="str">
        <f t="shared" si="56"/>
        <v>PH</v>
      </c>
      <c r="E89" s="38">
        <f>LARGE(F89:I89,1)-LARGE(F89:I89,2)</f>
        <v>81</v>
      </c>
      <c r="F89" s="43">
        <v>158</v>
      </c>
      <c r="G89" s="43">
        <v>77</v>
      </c>
      <c r="H89" s="43">
        <v>35</v>
      </c>
      <c r="I89" s="43"/>
      <c r="J89" s="44">
        <f>F89/N89</f>
        <v>0.58518518518518514</v>
      </c>
      <c r="K89" s="44">
        <f>G89/N89</f>
        <v>0.28518518518518521</v>
      </c>
      <c r="L89" s="44">
        <f>H89/N89</f>
        <v>0.12962962962962962</v>
      </c>
      <c r="M89" s="44">
        <f>I89/N89</f>
        <v>0</v>
      </c>
      <c r="N89" s="43">
        <f>F89+G89+H89+I89</f>
        <v>270</v>
      </c>
      <c r="O89" s="43">
        <v>2</v>
      </c>
      <c r="P89" s="43"/>
      <c r="Q89" s="43">
        <f t="shared" si="2"/>
        <v>272</v>
      </c>
      <c r="R89" s="44">
        <f t="shared" si="3"/>
        <v>0.77714285714285714</v>
      </c>
      <c r="S89" s="43">
        <v>350</v>
      </c>
    </row>
    <row r="90" spans="1:19" x14ac:dyDescent="0.25">
      <c r="A90" s="45" t="s">
        <v>277</v>
      </c>
      <c r="B90" s="46" t="s">
        <v>281</v>
      </c>
      <c r="C90" s="43" t="str">
        <f t="shared" si="55"/>
        <v>PH</v>
      </c>
      <c r="D90" s="37" t="str">
        <f t="shared" si="56"/>
        <v>BN</v>
      </c>
      <c r="E90" s="38">
        <f>LARGE(F90:I90,1)-LARGE(F90:I90,2)</f>
        <v>9</v>
      </c>
      <c r="F90" s="43">
        <v>135</v>
      </c>
      <c r="G90" s="43">
        <v>144</v>
      </c>
      <c r="H90" s="43">
        <v>44</v>
      </c>
      <c r="I90" s="43"/>
      <c r="J90" s="44">
        <f>F90/N90</f>
        <v>0.41795665634674922</v>
      </c>
      <c r="K90" s="44">
        <f>G90/N90</f>
        <v>0.44582043343653249</v>
      </c>
      <c r="L90" s="44">
        <f>H90/N90</f>
        <v>0.13622291021671826</v>
      </c>
      <c r="M90" s="44">
        <f>I90/N90</f>
        <v>0</v>
      </c>
      <c r="N90" s="43">
        <f>F90+G90+H90+I90</f>
        <v>323</v>
      </c>
      <c r="O90" s="43">
        <v>3</v>
      </c>
      <c r="P90" s="43"/>
      <c r="Q90" s="43">
        <f t="shared" si="2"/>
        <v>326</v>
      </c>
      <c r="R90" s="44">
        <f t="shared" si="3"/>
        <v>0.64811133200795223</v>
      </c>
      <c r="S90" s="43">
        <v>503</v>
      </c>
    </row>
    <row r="91" spans="1:19" s="12" customFormat="1" ht="15" x14ac:dyDescent="0.25">
      <c r="A91" s="40">
        <v>6</v>
      </c>
      <c r="B91" s="31" t="s">
        <v>75</v>
      </c>
      <c r="C91" s="32" t="str">
        <f t="shared" si="55"/>
        <v>BN</v>
      </c>
      <c r="D91" s="27" t="str">
        <f t="shared" si="56"/>
        <v>PH</v>
      </c>
      <c r="E91" s="28">
        <f>LARGE(F91:I91,1)-LARGE(F91:I91,2)</f>
        <v>344</v>
      </c>
      <c r="F91" s="32">
        <f>SUM(F92:F98)</f>
        <v>1117</v>
      </c>
      <c r="G91" s="32">
        <f t="shared" ref="G91:I91" si="84">SUM(G92:G98)</f>
        <v>773</v>
      </c>
      <c r="H91" s="32">
        <f t="shared" si="84"/>
        <v>264</v>
      </c>
      <c r="I91" s="32">
        <f t="shared" si="84"/>
        <v>0</v>
      </c>
      <c r="J91" s="33">
        <f>F91/N91</f>
        <v>0.51857010213556176</v>
      </c>
      <c r="K91" s="33">
        <f>G91/N91</f>
        <v>0.35886722376973074</v>
      </c>
      <c r="L91" s="33">
        <f>H91/N91</f>
        <v>0.12256267409470752</v>
      </c>
      <c r="M91" s="33">
        <f>I91/N91</f>
        <v>0</v>
      </c>
      <c r="N91" s="32">
        <f>F91+G91+H91+I91</f>
        <v>2154</v>
      </c>
      <c r="O91" s="32">
        <f t="shared" ref="O91:P91" si="85">SUM(O92:O98)</f>
        <v>24</v>
      </c>
      <c r="P91" s="32">
        <f t="shared" si="85"/>
        <v>0</v>
      </c>
      <c r="Q91" s="32">
        <f t="shared" si="2"/>
        <v>2178</v>
      </c>
      <c r="R91" s="33">
        <f t="shared" si="3"/>
        <v>0.65940054495912803</v>
      </c>
      <c r="S91" s="32">
        <f>SUM(S92:S98)</f>
        <v>3303</v>
      </c>
    </row>
    <row r="92" spans="1:19" x14ac:dyDescent="0.25">
      <c r="A92" s="45" t="s">
        <v>276</v>
      </c>
      <c r="B92" s="46" t="s">
        <v>280</v>
      </c>
      <c r="C92" s="43" t="str">
        <f t="shared" si="55"/>
        <v>BN</v>
      </c>
      <c r="D92" s="37" t="str">
        <f t="shared" si="56"/>
        <v>PH</v>
      </c>
      <c r="E92" s="38">
        <f>LARGE(F92:I92,1)-LARGE(F92:I92,2)</f>
        <v>104</v>
      </c>
      <c r="F92" s="43">
        <v>148</v>
      </c>
      <c r="G92" s="43">
        <v>44</v>
      </c>
      <c r="H92" s="43">
        <v>21</v>
      </c>
      <c r="I92" s="43"/>
      <c r="J92" s="44">
        <f>F92/N92</f>
        <v>0.69483568075117375</v>
      </c>
      <c r="K92" s="44">
        <f>G92/N92</f>
        <v>0.20657276995305165</v>
      </c>
      <c r="L92" s="44">
        <f>H92/N92</f>
        <v>9.8591549295774641E-2</v>
      </c>
      <c r="M92" s="44">
        <f>I92/N92</f>
        <v>0</v>
      </c>
      <c r="N92" s="43">
        <f>F92+G92+H92+I92</f>
        <v>213</v>
      </c>
      <c r="O92" s="43">
        <v>5</v>
      </c>
      <c r="P92" s="43"/>
      <c r="Q92" s="43">
        <f t="shared" si="2"/>
        <v>218</v>
      </c>
      <c r="R92" s="44">
        <f t="shared" si="3"/>
        <v>0.62285714285714289</v>
      </c>
      <c r="S92" s="43">
        <v>350</v>
      </c>
    </row>
    <row r="93" spans="1:19" x14ac:dyDescent="0.25">
      <c r="A93" s="45" t="s">
        <v>277</v>
      </c>
      <c r="B93" s="46" t="s">
        <v>281</v>
      </c>
      <c r="C93" s="43" t="str">
        <f t="shared" si="55"/>
        <v>BN</v>
      </c>
      <c r="D93" s="37" t="str">
        <f t="shared" si="56"/>
        <v>PH</v>
      </c>
      <c r="E93" s="38">
        <f>LARGE(F93:I93,1)-LARGE(F93:I93,2)</f>
        <v>82</v>
      </c>
      <c r="F93" s="43">
        <v>157</v>
      </c>
      <c r="G93" s="43">
        <v>75</v>
      </c>
      <c r="H93" s="43">
        <v>30</v>
      </c>
      <c r="I93" s="43"/>
      <c r="J93" s="44">
        <f>F93/N93</f>
        <v>0.5992366412213741</v>
      </c>
      <c r="K93" s="44">
        <f>G93/N93</f>
        <v>0.2862595419847328</v>
      </c>
      <c r="L93" s="44">
        <f>H93/N93</f>
        <v>0.11450381679389313</v>
      </c>
      <c r="M93" s="44">
        <f>I93/N93</f>
        <v>0</v>
      </c>
      <c r="N93" s="43">
        <f>F93+G93+H93+I93</f>
        <v>262</v>
      </c>
      <c r="O93" s="43">
        <v>4</v>
      </c>
      <c r="P93" s="43"/>
      <c r="Q93" s="43">
        <f t="shared" ref="Q93:Q96" si="86">N93+O93+P93</f>
        <v>266</v>
      </c>
      <c r="R93" s="44">
        <f t="shared" si="3"/>
        <v>0.76</v>
      </c>
      <c r="S93" s="43">
        <v>350</v>
      </c>
    </row>
    <row r="94" spans="1:19" x14ac:dyDescent="0.25">
      <c r="A94" s="45" t="s">
        <v>278</v>
      </c>
      <c r="B94" s="46" t="s">
        <v>282</v>
      </c>
      <c r="C94" s="43" t="str">
        <f t="shared" si="55"/>
        <v>BN</v>
      </c>
      <c r="D94" s="37" t="str">
        <f t="shared" si="56"/>
        <v>PH</v>
      </c>
      <c r="E94" s="38">
        <f>LARGE(F94:I94,1)-LARGE(F94:I94,2)</f>
        <v>74</v>
      </c>
      <c r="F94" s="43">
        <v>217</v>
      </c>
      <c r="G94" s="43">
        <v>143</v>
      </c>
      <c r="H94" s="43">
        <v>45</v>
      </c>
      <c r="I94" s="43"/>
      <c r="J94" s="44">
        <f>F94/N94</f>
        <v>0.53580246913580243</v>
      </c>
      <c r="K94" s="44">
        <f>G94/N94</f>
        <v>0.35308641975308641</v>
      </c>
      <c r="L94" s="44">
        <f>H94/N94</f>
        <v>0.1111111111111111</v>
      </c>
      <c r="M94" s="44">
        <f>I94/N94</f>
        <v>0</v>
      </c>
      <c r="N94" s="43">
        <f>F94+G94+H94+I94</f>
        <v>405</v>
      </c>
      <c r="O94" s="43">
        <v>6</v>
      </c>
      <c r="P94" s="43"/>
      <c r="Q94" s="43">
        <f t="shared" si="86"/>
        <v>411</v>
      </c>
      <c r="R94" s="44">
        <f t="shared" si="3"/>
        <v>0.79038461538461535</v>
      </c>
      <c r="S94" s="43">
        <v>520</v>
      </c>
    </row>
    <row r="95" spans="1:19" x14ac:dyDescent="0.25">
      <c r="A95" s="45" t="s">
        <v>279</v>
      </c>
      <c r="B95" s="46" t="s">
        <v>283</v>
      </c>
      <c r="C95" s="43" t="str">
        <f t="shared" si="55"/>
        <v>BN</v>
      </c>
      <c r="D95" s="37" t="str">
        <f t="shared" si="56"/>
        <v>PH</v>
      </c>
      <c r="E95" s="38">
        <f>LARGE(F95:I95,1)-LARGE(F95:I95,2)</f>
        <v>31</v>
      </c>
      <c r="F95" s="43">
        <v>154</v>
      </c>
      <c r="G95" s="43">
        <v>123</v>
      </c>
      <c r="H95" s="43">
        <v>55</v>
      </c>
      <c r="I95" s="43"/>
      <c r="J95" s="44">
        <f>F95/N95</f>
        <v>0.46385542168674698</v>
      </c>
      <c r="K95" s="44">
        <f>G95/N95</f>
        <v>0.37048192771084337</v>
      </c>
      <c r="L95" s="44">
        <f>H95/N95</f>
        <v>0.16566265060240964</v>
      </c>
      <c r="M95" s="44">
        <f>I95/N95</f>
        <v>0</v>
      </c>
      <c r="N95" s="43">
        <f>F95+G95+H95+I95</f>
        <v>332</v>
      </c>
      <c r="O95" s="43">
        <v>1</v>
      </c>
      <c r="P95" s="43"/>
      <c r="Q95" s="43">
        <f t="shared" si="86"/>
        <v>333</v>
      </c>
      <c r="R95" s="44">
        <f t="shared" si="3"/>
        <v>0.64038461538461533</v>
      </c>
      <c r="S95" s="43">
        <v>520</v>
      </c>
    </row>
    <row r="96" spans="1:19" x14ac:dyDescent="0.25">
      <c r="A96" s="45" t="s">
        <v>285</v>
      </c>
      <c r="B96" s="46" t="s">
        <v>286</v>
      </c>
      <c r="C96" s="43" t="str">
        <f t="shared" si="55"/>
        <v>BN</v>
      </c>
      <c r="D96" s="37" t="str">
        <f t="shared" si="56"/>
        <v>PH</v>
      </c>
      <c r="E96" s="38">
        <f>LARGE(F96:I96,1)-LARGE(F96:I96,2)</f>
        <v>26</v>
      </c>
      <c r="F96" s="43">
        <v>147</v>
      </c>
      <c r="G96" s="43">
        <v>121</v>
      </c>
      <c r="H96" s="43">
        <v>40</v>
      </c>
      <c r="I96" s="43"/>
      <c r="J96" s="44">
        <f>F96/N96</f>
        <v>0.47727272727272729</v>
      </c>
      <c r="K96" s="44">
        <f>G96/N96</f>
        <v>0.39285714285714285</v>
      </c>
      <c r="L96" s="44">
        <f>H96/N96</f>
        <v>0.12987012987012986</v>
      </c>
      <c r="M96" s="44">
        <f>I96/N96</f>
        <v>0</v>
      </c>
      <c r="N96" s="43">
        <f>F96+G96+H96+I96</f>
        <v>308</v>
      </c>
      <c r="O96" s="43">
        <v>3</v>
      </c>
      <c r="P96" s="43"/>
      <c r="Q96" s="43">
        <f t="shared" si="86"/>
        <v>311</v>
      </c>
      <c r="R96" s="44">
        <f t="shared" si="3"/>
        <v>0.59807692307692306</v>
      </c>
      <c r="S96" s="43">
        <v>520</v>
      </c>
    </row>
    <row r="97" spans="1:19" x14ac:dyDescent="0.25">
      <c r="A97" s="45" t="s">
        <v>288</v>
      </c>
      <c r="B97" s="46" t="s">
        <v>289</v>
      </c>
      <c r="C97" s="43" t="str">
        <f t="shared" si="55"/>
        <v>PH</v>
      </c>
      <c r="D97" s="37" t="str">
        <f t="shared" si="56"/>
        <v>BN</v>
      </c>
      <c r="E97" s="38">
        <f>LARGE(F97:I97,1)-LARGE(F97:I97,2)</f>
        <v>11</v>
      </c>
      <c r="F97" s="43">
        <v>129</v>
      </c>
      <c r="G97" s="43">
        <v>140</v>
      </c>
      <c r="H97" s="43">
        <v>34</v>
      </c>
      <c r="I97" s="43"/>
      <c r="J97" s="44">
        <f>F97/N97</f>
        <v>0.42574257425742573</v>
      </c>
      <c r="K97" s="44">
        <f>G97/N97</f>
        <v>0.46204620462046203</v>
      </c>
      <c r="L97" s="44">
        <f>H97/N97</f>
        <v>0.11221122112211221</v>
      </c>
      <c r="M97" s="44">
        <f>I97/N97</f>
        <v>0</v>
      </c>
      <c r="N97" s="43">
        <f>F97+G97+H97+I97</f>
        <v>303</v>
      </c>
      <c r="O97" s="43">
        <v>4</v>
      </c>
      <c r="P97" s="43"/>
      <c r="Q97" s="43">
        <f t="shared" si="2"/>
        <v>307</v>
      </c>
      <c r="R97" s="44">
        <f t="shared" si="3"/>
        <v>0.5903846153846154</v>
      </c>
      <c r="S97" s="43">
        <v>520</v>
      </c>
    </row>
    <row r="98" spans="1:19" x14ac:dyDescent="0.25">
      <c r="A98" s="45" t="s">
        <v>290</v>
      </c>
      <c r="B98" s="46" t="s">
        <v>291</v>
      </c>
      <c r="C98" s="43" t="str">
        <f t="shared" si="55"/>
        <v>BN</v>
      </c>
      <c r="D98" s="37" t="str">
        <f t="shared" si="56"/>
        <v>PH</v>
      </c>
      <c r="E98" s="38">
        <f>LARGE(F98:I98,1)-LARGE(F98:I98,2)</f>
        <v>38</v>
      </c>
      <c r="F98" s="43">
        <v>165</v>
      </c>
      <c r="G98" s="43">
        <v>127</v>
      </c>
      <c r="H98" s="43">
        <v>39</v>
      </c>
      <c r="I98" s="43"/>
      <c r="J98" s="44">
        <f>F98/N98</f>
        <v>0.49848942598187312</v>
      </c>
      <c r="K98" s="44">
        <f>G98/N98</f>
        <v>0.38368580060422963</v>
      </c>
      <c r="L98" s="44">
        <f>H98/N98</f>
        <v>0.11782477341389729</v>
      </c>
      <c r="M98" s="44">
        <f>I98/N98</f>
        <v>0</v>
      </c>
      <c r="N98" s="43">
        <f>F98+G98+H98+I98</f>
        <v>331</v>
      </c>
      <c r="O98" s="43">
        <v>1</v>
      </c>
      <c r="P98" s="43"/>
      <c r="Q98" s="43">
        <f t="shared" si="2"/>
        <v>332</v>
      </c>
      <c r="R98" s="44">
        <f t="shared" si="3"/>
        <v>0.63479923518164438</v>
      </c>
      <c r="S98" s="43">
        <v>523</v>
      </c>
    </row>
    <row r="99" spans="1:19" s="12" customFormat="1" ht="15" x14ac:dyDescent="0.25">
      <c r="A99" s="40">
        <v>7</v>
      </c>
      <c r="B99" s="31" t="s">
        <v>324</v>
      </c>
      <c r="C99" s="32" t="str">
        <f t="shared" si="55"/>
        <v>BN</v>
      </c>
      <c r="D99" s="27" t="str">
        <f t="shared" si="56"/>
        <v>PH</v>
      </c>
      <c r="E99" s="28">
        <f>LARGE(F99:I99,1)-LARGE(F99:I99,2)</f>
        <v>267</v>
      </c>
      <c r="F99" s="32">
        <f t="shared" ref="F99:I99" si="87">SUM(F100:F104)</f>
        <v>687</v>
      </c>
      <c r="G99" s="32">
        <f t="shared" si="87"/>
        <v>420</v>
      </c>
      <c r="H99" s="32">
        <f t="shared" si="87"/>
        <v>112</v>
      </c>
      <c r="I99" s="32">
        <f t="shared" si="87"/>
        <v>0</v>
      </c>
      <c r="J99" s="33">
        <f>F99/N99</f>
        <v>0.56357670221493028</v>
      </c>
      <c r="K99" s="33">
        <f>G99/N99</f>
        <v>0.34454470877768661</v>
      </c>
      <c r="L99" s="33">
        <f>H99/N99</f>
        <v>9.1878589007383105E-2</v>
      </c>
      <c r="M99" s="33">
        <f>I99/N99</f>
        <v>0</v>
      </c>
      <c r="N99" s="32">
        <f>F99+G99+H99+I99</f>
        <v>1219</v>
      </c>
      <c r="O99" s="32">
        <f t="shared" ref="O99:P99" si="88">SUM(O100:O104)</f>
        <v>8</v>
      </c>
      <c r="P99" s="32">
        <f t="shared" si="88"/>
        <v>0</v>
      </c>
      <c r="Q99" s="32">
        <f t="shared" si="2"/>
        <v>1227</v>
      </c>
      <c r="R99" s="33">
        <f t="shared" si="3"/>
        <v>0.62794268167860801</v>
      </c>
      <c r="S99" s="32">
        <f>SUM(S100:S104)</f>
        <v>1954</v>
      </c>
    </row>
    <row r="100" spans="1:19" x14ac:dyDescent="0.25">
      <c r="A100" s="45" t="s">
        <v>276</v>
      </c>
      <c r="B100" s="46" t="s">
        <v>280</v>
      </c>
      <c r="C100" s="43" t="str">
        <f t="shared" si="55"/>
        <v>BN</v>
      </c>
      <c r="D100" s="37" t="str">
        <f t="shared" si="56"/>
        <v>PH</v>
      </c>
      <c r="E100" s="38">
        <f>LARGE(F100:I100,1)-LARGE(F100:I100,2)</f>
        <v>83</v>
      </c>
      <c r="F100" s="43">
        <v>127</v>
      </c>
      <c r="G100" s="43">
        <v>44</v>
      </c>
      <c r="H100" s="43">
        <v>11</v>
      </c>
      <c r="I100" s="43"/>
      <c r="J100" s="44">
        <f>F100/N100</f>
        <v>0.69780219780219777</v>
      </c>
      <c r="K100" s="44">
        <f>G100/N100</f>
        <v>0.24175824175824176</v>
      </c>
      <c r="L100" s="44">
        <f>H100/N100</f>
        <v>6.043956043956044E-2</v>
      </c>
      <c r="M100" s="44">
        <f>I100/N100</f>
        <v>0</v>
      </c>
      <c r="N100" s="43">
        <f>F100+G100+H100+I100</f>
        <v>182</v>
      </c>
      <c r="O100" s="43">
        <v>2</v>
      </c>
      <c r="P100" s="43"/>
      <c r="Q100" s="43">
        <f t="shared" si="2"/>
        <v>184</v>
      </c>
      <c r="R100" s="44">
        <f t="shared" si="3"/>
        <v>0.61333333333333329</v>
      </c>
      <c r="S100" s="43">
        <v>300</v>
      </c>
    </row>
    <row r="101" spans="1:19" x14ac:dyDescent="0.25">
      <c r="A101" s="45" t="s">
        <v>277</v>
      </c>
      <c r="B101" s="46" t="s">
        <v>281</v>
      </c>
      <c r="C101" s="43" t="str">
        <f t="shared" si="55"/>
        <v>BN</v>
      </c>
      <c r="D101" s="37" t="str">
        <f t="shared" si="56"/>
        <v>PH</v>
      </c>
      <c r="E101" s="38">
        <f>LARGE(F101:I101,1)-LARGE(F101:I101,2)</f>
        <v>84</v>
      </c>
      <c r="F101" s="43">
        <v>141</v>
      </c>
      <c r="G101" s="43">
        <v>57</v>
      </c>
      <c r="H101" s="43">
        <v>25</v>
      </c>
      <c r="I101" s="43"/>
      <c r="J101" s="44">
        <f>F101/N101</f>
        <v>0.63228699551569512</v>
      </c>
      <c r="K101" s="44">
        <f>G101/N101</f>
        <v>0.2556053811659193</v>
      </c>
      <c r="L101" s="44">
        <f>H101/N101</f>
        <v>0.11210762331838565</v>
      </c>
      <c r="M101" s="44">
        <f>I101/N101</f>
        <v>0</v>
      </c>
      <c r="N101" s="43">
        <f>F101+G101+H101+I101</f>
        <v>223</v>
      </c>
      <c r="O101" s="43">
        <v>2</v>
      </c>
      <c r="P101" s="43"/>
      <c r="Q101" s="43">
        <f t="shared" ref="Q101:Q102" si="89">N101+O101+P101</f>
        <v>225</v>
      </c>
      <c r="R101" s="44">
        <f t="shared" si="3"/>
        <v>0.75</v>
      </c>
      <c r="S101" s="43">
        <v>300</v>
      </c>
    </row>
    <row r="102" spans="1:19" x14ac:dyDescent="0.25">
      <c r="A102" s="45" t="s">
        <v>278</v>
      </c>
      <c r="B102" s="46" t="s">
        <v>282</v>
      </c>
      <c r="C102" s="43" t="str">
        <f t="shared" si="55"/>
        <v>BN</v>
      </c>
      <c r="D102" s="37" t="str">
        <f t="shared" si="56"/>
        <v>PH</v>
      </c>
      <c r="E102" s="38">
        <f>LARGE(F102:I102,1)-LARGE(F102:I102,2)</f>
        <v>68</v>
      </c>
      <c r="F102" s="43">
        <v>171</v>
      </c>
      <c r="G102" s="43">
        <v>103</v>
      </c>
      <c r="H102" s="43">
        <v>30</v>
      </c>
      <c r="I102" s="43"/>
      <c r="J102" s="44">
        <f>F102/N102</f>
        <v>0.5625</v>
      </c>
      <c r="K102" s="44">
        <f>G102/N102</f>
        <v>0.33881578947368424</v>
      </c>
      <c r="L102" s="44">
        <f>H102/N102</f>
        <v>9.8684210526315791E-2</v>
      </c>
      <c r="M102" s="44">
        <f>I102/N102</f>
        <v>0</v>
      </c>
      <c r="N102" s="43">
        <f>F102+G102+H102+I102</f>
        <v>304</v>
      </c>
      <c r="O102" s="43">
        <v>1</v>
      </c>
      <c r="P102" s="43"/>
      <c r="Q102" s="43">
        <f t="shared" si="89"/>
        <v>305</v>
      </c>
      <c r="R102" s="44">
        <f t="shared" si="3"/>
        <v>0.67627494456762749</v>
      </c>
      <c r="S102" s="43">
        <v>451</v>
      </c>
    </row>
    <row r="103" spans="1:19" x14ac:dyDescent="0.25">
      <c r="A103" s="45" t="s">
        <v>279</v>
      </c>
      <c r="B103" s="46" t="s">
        <v>283</v>
      </c>
      <c r="C103" s="43" t="str">
        <f t="shared" si="55"/>
        <v>BN</v>
      </c>
      <c r="D103" s="37" t="str">
        <f t="shared" si="56"/>
        <v>PH</v>
      </c>
      <c r="E103" s="38">
        <f>LARGE(F103:I103,1)-LARGE(F103:I103,2)</f>
        <v>19</v>
      </c>
      <c r="F103" s="43">
        <v>124</v>
      </c>
      <c r="G103" s="43">
        <v>105</v>
      </c>
      <c r="H103" s="43">
        <v>26</v>
      </c>
      <c r="I103" s="43"/>
      <c r="J103" s="44">
        <f>F103/N103</f>
        <v>0.48627450980392156</v>
      </c>
      <c r="K103" s="44">
        <f>G103/N103</f>
        <v>0.41176470588235292</v>
      </c>
      <c r="L103" s="44">
        <f>H103/N103</f>
        <v>0.10196078431372549</v>
      </c>
      <c r="M103" s="44">
        <f>I103/N103</f>
        <v>0</v>
      </c>
      <c r="N103" s="43">
        <f>F103+G103+H103+I103</f>
        <v>255</v>
      </c>
      <c r="O103" s="43">
        <v>1</v>
      </c>
      <c r="P103" s="43"/>
      <c r="Q103" s="43">
        <f t="shared" si="2"/>
        <v>256</v>
      </c>
      <c r="R103" s="44">
        <f t="shared" si="3"/>
        <v>0.56762749445676275</v>
      </c>
      <c r="S103" s="43">
        <v>451</v>
      </c>
    </row>
    <row r="104" spans="1:19" x14ac:dyDescent="0.25">
      <c r="A104" s="45" t="s">
        <v>285</v>
      </c>
      <c r="B104" s="46" t="s">
        <v>286</v>
      </c>
      <c r="C104" s="43" t="str">
        <f t="shared" si="55"/>
        <v>BN</v>
      </c>
      <c r="D104" s="37" t="str">
        <f t="shared" si="56"/>
        <v>PH</v>
      </c>
      <c r="E104" s="38">
        <f>LARGE(F104:I104,1)-LARGE(F104:I104,2)</f>
        <v>13</v>
      </c>
      <c r="F104" s="43">
        <v>124</v>
      </c>
      <c r="G104" s="43">
        <v>111</v>
      </c>
      <c r="H104" s="43">
        <v>20</v>
      </c>
      <c r="I104" s="43"/>
      <c r="J104" s="44">
        <f>F104/N104</f>
        <v>0.48627450980392156</v>
      </c>
      <c r="K104" s="44">
        <f>G104/N104</f>
        <v>0.43529411764705883</v>
      </c>
      <c r="L104" s="44">
        <f>H104/N104</f>
        <v>7.8431372549019607E-2</v>
      </c>
      <c r="M104" s="44">
        <f>I104/N104</f>
        <v>0</v>
      </c>
      <c r="N104" s="43">
        <f>F104+G104+H104+I104</f>
        <v>255</v>
      </c>
      <c r="O104" s="43">
        <v>2</v>
      </c>
      <c r="P104" s="43"/>
      <c r="Q104" s="43">
        <f t="shared" si="2"/>
        <v>257</v>
      </c>
      <c r="R104" s="44">
        <f t="shared" si="3"/>
        <v>0.56858407079646023</v>
      </c>
      <c r="S104" s="43">
        <v>452</v>
      </c>
    </row>
    <row r="105" spans="1:19" s="6" customFormat="1" ht="15" x14ac:dyDescent="0.25">
      <c r="A105" s="25" t="s">
        <v>6</v>
      </c>
      <c r="B105" s="26" t="s">
        <v>7</v>
      </c>
      <c r="C105" s="27" t="str">
        <f t="shared" si="55"/>
        <v>BN</v>
      </c>
      <c r="D105" s="27" t="str">
        <f t="shared" si="56"/>
        <v>PN</v>
      </c>
      <c r="E105" s="27">
        <f>LARGE(F105:I105,1)-LARGE(F105:I105,2)</f>
        <v>3104</v>
      </c>
      <c r="F105" s="27">
        <f>F106+F108+F116+F122+F129</f>
        <v>4486</v>
      </c>
      <c r="G105" s="27">
        <f t="shared" ref="G105:I105" si="90">G106+G108+G116+G122+G129</f>
        <v>1155</v>
      </c>
      <c r="H105" s="27">
        <f t="shared" si="90"/>
        <v>1382</v>
      </c>
      <c r="I105" s="27">
        <f t="shared" si="90"/>
        <v>0</v>
      </c>
      <c r="J105" s="29">
        <f>F105/N105</f>
        <v>0.63875836537092412</v>
      </c>
      <c r="K105" s="29">
        <f>G105/N105</f>
        <v>0.1644596326356258</v>
      </c>
      <c r="L105" s="29">
        <f>H105/N105</f>
        <v>0.19678200199345008</v>
      </c>
      <c r="M105" s="29">
        <f>I105/N105</f>
        <v>0</v>
      </c>
      <c r="N105" s="27">
        <f>F105+G105+H105+I105</f>
        <v>7023</v>
      </c>
      <c r="O105" s="27">
        <f t="shared" ref="O105:P105" si="91">O106+O108+O116+O122+O129</f>
        <v>65</v>
      </c>
      <c r="P105" s="27">
        <f t="shared" si="91"/>
        <v>0</v>
      </c>
      <c r="Q105" s="27">
        <f t="shared" si="2"/>
        <v>7088</v>
      </c>
      <c r="R105" s="29">
        <f t="shared" si="3"/>
        <v>0.66187319077411522</v>
      </c>
      <c r="S105" s="27">
        <f>S106+S108+S116+S122+S129</f>
        <v>10709</v>
      </c>
    </row>
    <row r="106" spans="1:19" s="12" customFormat="1" ht="15" x14ac:dyDescent="0.25">
      <c r="A106" s="30" t="s">
        <v>275</v>
      </c>
      <c r="B106" s="31" t="s">
        <v>264</v>
      </c>
      <c r="C106" s="47" t="str">
        <f t="shared" si="55"/>
        <v>BN</v>
      </c>
      <c r="D106" s="27" t="str">
        <f t="shared" si="56"/>
        <v>PN</v>
      </c>
      <c r="E106" s="28">
        <f>LARGE(F106:I106,1)-LARGE(F106:I106,2)</f>
        <v>71</v>
      </c>
      <c r="F106" s="32">
        <f t="shared" ref="F106" si="92">F107</f>
        <v>93</v>
      </c>
      <c r="G106" s="32">
        <f t="shared" ref="G106" si="93">G107</f>
        <v>13</v>
      </c>
      <c r="H106" s="32">
        <f t="shared" ref="H106" si="94">H107</f>
        <v>22</v>
      </c>
      <c r="I106" s="32">
        <f t="shared" ref="I106" si="95">I107</f>
        <v>0</v>
      </c>
      <c r="J106" s="33">
        <f>F106/N106</f>
        <v>0.7265625</v>
      </c>
      <c r="K106" s="33">
        <f>G106/N106</f>
        <v>0.1015625</v>
      </c>
      <c r="L106" s="33">
        <f>H106/N106</f>
        <v>0.171875</v>
      </c>
      <c r="M106" s="33">
        <f>I106/N106</f>
        <v>0</v>
      </c>
      <c r="N106" s="32">
        <f>F106+G106+H106+I106</f>
        <v>128</v>
      </c>
      <c r="O106" s="32">
        <f t="shared" ref="O106" si="96">O107</f>
        <v>0</v>
      </c>
      <c r="P106" s="32">
        <f t="shared" ref="P106" si="97">P107</f>
        <v>0</v>
      </c>
      <c r="Q106" s="32">
        <f t="shared" ref="Q106" si="98">N106+O106+P106</f>
        <v>128</v>
      </c>
      <c r="R106" s="33">
        <f t="shared" si="3"/>
        <v>0.85333333333333339</v>
      </c>
      <c r="S106" s="32">
        <f>S107</f>
        <v>150</v>
      </c>
    </row>
    <row r="107" spans="1:19" s="9" customFormat="1" x14ac:dyDescent="0.25">
      <c r="A107" s="34" t="s">
        <v>276</v>
      </c>
      <c r="B107" s="35" t="s">
        <v>280</v>
      </c>
      <c r="C107" s="43" t="str">
        <f t="shared" si="55"/>
        <v>BN</v>
      </c>
      <c r="D107" s="37" t="str">
        <f t="shared" si="56"/>
        <v>PN</v>
      </c>
      <c r="E107" s="38">
        <f>LARGE(F107:I107,1)-LARGE(F107:I107,2)</f>
        <v>71</v>
      </c>
      <c r="F107" s="36">
        <v>93</v>
      </c>
      <c r="G107" s="36">
        <v>13</v>
      </c>
      <c r="H107" s="36">
        <v>22</v>
      </c>
      <c r="I107" s="36"/>
      <c r="J107" s="39">
        <f>F107/N107</f>
        <v>0.7265625</v>
      </c>
      <c r="K107" s="39">
        <f>G107/N107</f>
        <v>0.1015625</v>
      </c>
      <c r="L107" s="39">
        <f>H107/N107</f>
        <v>0.171875</v>
      </c>
      <c r="M107" s="39">
        <f>I107/N107</f>
        <v>0</v>
      </c>
      <c r="N107" s="36">
        <f>F107+G107+H107+I107</f>
        <v>128</v>
      </c>
      <c r="O107" s="36"/>
      <c r="P107" s="36"/>
      <c r="Q107" s="36">
        <f t="shared" ref="Q107:Q134" si="99">N107+O107+P107</f>
        <v>128</v>
      </c>
      <c r="R107" s="39">
        <f t="shared" si="3"/>
        <v>0.85333333333333339</v>
      </c>
      <c r="S107" s="36">
        <v>150</v>
      </c>
    </row>
    <row r="108" spans="1:19" s="12" customFormat="1" ht="30" x14ac:dyDescent="0.25">
      <c r="A108" s="40">
        <v>1</v>
      </c>
      <c r="B108" s="31" t="s">
        <v>77</v>
      </c>
      <c r="C108" s="32" t="str">
        <f t="shared" si="55"/>
        <v>BN</v>
      </c>
      <c r="D108" s="27" t="str">
        <f t="shared" si="56"/>
        <v>PH</v>
      </c>
      <c r="E108" s="28">
        <f>LARGE(F108:I108,1)-LARGE(F108:I108,2)</f>
        <v>519</v>
      </c>
      <c r="F108" s="32">
        <f t="shared" ref="F108:I108" si="100">SUM(F109:F115)</f>
        <v>1025</v>
      </c>
      <c r="G108" s="32">
        <f t="shared" si="100"/>
        <v>506</v>
      </c>
      <c r="H108" s="32">
        <f t="shared" si="100"/>
        <v>379</v>
      </c>
      <c r="I108" s="32">
        <f t="shared" si="100"/>
        <v>0</v>
      </c>
      <c r="J108" s="33">
        <f>F108/N108</f>
        <v>0.53664921465968585</v>
      </c>
      <c r="K108" s="33">
        <f>G108/N108</f>
        <v>0.2649214659685864</v>
      </c>
      <c r="L108" s="33">
        <f>H108/N108</f>
        <v>0.19842931937172775</v>
      </c>
      <c r="M108" s="33">
        <f>I108/N108</f>
        <v>0</v>
      </c>
      <c r="N108" s="32">
        <f>F108+G108+H108+I108</f>
        <v>1910</v>
      </c>
      <c r="O108" s="32">
        <f t="shared" ref="O108:P108" si="101">SUM(O109:O115)</f>
        <v>18</v>
      </c>
      <c r="P108" s="32">
        <f t="shared" si="101"/>
        <v>0</v>
      </c>
      <c r="Q108" s="32">
        <f t="shared" si="99"/>
        <v>1928</v>
      </c>
      <c r="R108" s="33">
        <f t="shared" si="3"/>
        <v>0.62173492421799414</v>
      </c>
      <c r="S108" s="32">
        <f>SUM(S109:S115)</f>
        <v>3101</v>
      </c>
    </row>
    <row r="109" spans="1:19" x14ac:dyDescent="0.25">
      <c r="A109" s="45" t="s">
        <v>276</v>
      </c>
      <c r="B109" s="46" t="s">
        <v>280</v>
      </c>
      <c r="C109" s="43" t="str">
        <f t="shared" si="55"/>
        <v>BN</v>
      </c>
      <c r="D109" s="37" t="str">
        <f t="shared" si="56"/>
        <v>PH</v>
      </c>
      <c r="E109" s="38">
        <f>LARGE(F109:I109,1)-LARGE(F109:I109,2)</f>
        <v>50</v>
      </c>
      <c r="F109" s="43">
        <v>118</v>
      </c>
      <c r="G109" s="43">
        <v>68</v>
      </c>
      <c r="H109" s="43">
        <v>27</v>
      </c>
      <c r="I109" s="43"/>
      <c r="J109" s="44">
        <f>F109/N109</f>
        <v>0.5539906103286385</v>
      </c>
      <c r="K109" s="44">
        <f>G109/N109</f>
        <v>0.31924882629107981</v>
      </c>
      <c r="L109" s="44">
        <f>H109/N109</f>
        <v>0.12676056338028169</v>
      </c>
      <c r="M109" s="44">
        <f>I109/N109</f>
        <v>0</v>
      </c>
      <c r="N109" s="43">
        <f>F109+G109+H109+I109</f>
        <v>213</v>
      </c>
      <c r="O109" s="43">
        <v>4</v>
      </c>
      <c r="P109" s="43"/>
      <c r="Q109" s="43">
        <f t="shared" si="99"/>
        <v>217</v>
      </c>
      <c r="R109" s="44">
        <f t="shared" si="3"/>
        <v>0.550761421319797</v>
      </c>
      <c r="S109" s="43">
        <v>394</v>
      </c>
    </row>
    <row r="110" spans="1:19" x14ac:dyDescent="0.25">
      <c r="A110" s="45" t="s">
        <v>277</v>
      </c>
      <c r="B110" s="46" t="s">
        <v>281</v>
      </c>
      <c r="C110" s="43" t="str">
        <f t="shared" si="55"/>
        <v>BN</v>
      </c>
      <c r="D110" s="37" t="str">
        <f t="shared" si="56"/>
        <v>PH</v>
      </c>
      <c r="E110" s="38">
        <f>LARGE(F110:I110,1)-LARGE(F110:I110,2)</f>
        <v>62</v>
      </c>
      <c r="F110" s="43">
        <v>142</v>
      </c>
      <c r="G110" s="43">
        <v>80</v>
      </c>
      <c r="H110" s="43">
        <v>26</v>
      </c>
      <c r="I110" s="43"/>
      <c r="J110" s="44">
        <f>F110/N110</f>
        <v>0.57258064516129037</v>
      </c>
      <c r="K110" s="44">
        <f>G110/N110</f>
        <v>0.32258064516129031</v>
      </c>
      <c r="L110" s="44">
        <f>H110/N110</f>
        <v>0.10483870967741936</v>
      </c>
      <c r="M110" s="44">
        <f>I110/N110</f>
        <v>0</v>
      </c>
      <c r="N110" s="43">
        <f>F110+G110+H110+I110</f>
        <v>248</v>
      </c>
      <c r="O110" s="43">
        <v>2</v>
      </c>
      <c r="P110" s="43"/>
      <c r="Q110" s="43">
        <f t="shared" ref="Q110:Q112" si="102">N110+O110+P110</f>
        <v>250</v>
      </c>
      <c r="R110" s="44">
        <f t="shared" si="3"/>
        <v>0.7142857142857143</v>
      </c>
      <c r="S110" s="43">
        <v>350</v>
      </c>
    </row>
    <row r="111" spans="1:19" x14ac:dyDescent="0.25">
      <c r="A111" s="45" t="s">
        <v>278</v>
      </c>
      <c r="B111" s="46" t="s">
        <v>282</v>
      </c>
      <c r="C111" s="43" t="str">
        <f t="shared" si="55"/>
        <v>BN</v>
      </c>
      <c r="D111" s="37" t="str">
        <f t="shared" si="56"/>
        <v>PH</v>
      </c>
      <c r="E111" s="38">
        <f>LARGE(F111:I111,1)-LARGE(F111:I111,2)</f>
        <v>71</v>
      </c>
      <c r="F111" s="43">
        <v>142</v>
      </c>
      <c r="G111" s="43">
        <v>71</v>
      </c>
      <c r="H111" s="43">
        <v>38</v>
      </c>
      <c r="I111" s="43"/>
      <c r="J111" s="44">
        <f>F111/N111</f>
        <v>0.56573705179282874</v>
      </c>
      <c r="K111" s="44">
        <f>G111/N111</f>
        <v>0.28286852589641437</v>
      </c>
      <c r="L111" s="44">
        <f>H111/N111</f>
        <v>0.15139442231075698</v>
      </c>
      <c r="M111" s="44">
        <f>I111/N111</f>
        <v>0</v>
      </c>
      <c r="N111" s="43">
        <f>F111+G111+H111+I111</f>
        <v>251</v>
      </c>
      <c r="O111" s="43">
        <v>3</v>
      </c>
      <c r="P111" s="43"/>
      <c r="Q111" s="43">
        <f t="shared" si="102"/>
        <v>254</v>
      </c>
      <c r="R111" s="44">
        <f t="shared" si="3"/>
        <v>0.72571428571428576</v>
      </c>
      <c r="S111" s="43">
        <v>350</v>
      </c>
    </row>
    <row r="112" spans="1:19" x14ac:dyDescent="0.25">
      <c r="A112" s="45" t="s">
        <v>279</v>
      </c>
      <c r="B112" s="46" t="s">
        <v>283</v>
      </c>
      <c r="C112" s="43" t="str">
        <f t="shared" si="55"/>
        <v>BN</v>
      </c>
      <c r="D112" s="37" t="str">
        <f t="shared" si="56"/>
        <v>PH</v>
      </c>
      <c r="E112" s="38">
        <f>LARGE(F112:I112,1)-LARGE(F112:I112,2)</f>
        <v>90</v>
      </c>
      <c r="F112" s="43">
        <v>173</v>
      </c>
      <c r="G112" s="43">
        <v>83</v>
      </c>
      <c r="H112" s="43">
        <v>76</v>
      </c>
      <c r="I112" s="43"/>
      <c r="J112" s="44">
        <f>F112/N112</f>
        <v>0.52108433734939763</v>
      </c>
      <c r="K112" s="44">
        <f>G112/N112</f>
        <v>0.25</v>
      </c>
      <c r="L112" s="44">
        <f>H112/N112</f>
        <v>0.2289156626506024</v>
      </c>
      <c r="M112" s="44">
        <f>I112/N112</f>
        <v>0</v>
      </c>
      <c r="N112" s="43">
        <f>F112+G112+H112+I112</f>
        <v>332</v>
      </c>
      <c r="O112" s="43"/>
      <c r="P112" s="43"/>
      <c r="Q112" s="43">
        <f t="shared" si="102"/>
        <v>332</v>
      </c>
      <c r="R112" s="44">
        <f t="shared" si="3"/>
        <v>0.66267465069860276</v>
      </c>
      <c r="S112" s="43">
        <v>501</v>
      </c>
    </row>
    <row r="113" spans="1:19" x14ac:dyDescent="0.25">
      <c r="A113" s="45" t="s">
        <v>285</v>
      </c>
      <c r="B113" s="46" t="s">
        <v>286</v>
      </c>
      <c r="C113" s="43" t="str">
        <f t="shared" si="55"/>
        <v>BN</v>
      </c>
      <c r="D113" s="37" t="str">
        <f t="shared" si="56"/>
        <v>PH</v>
      </c>
      <c r="E113" s="38">
        <f>LARGE(F113:I113,1)-LARGE(F113:I113,2)</f>
        <v>35</v>
      </c>
      <c r="F113" s="43">
        <v>128</v>
      </c>
      <c r="G113" s="43">
        <v>93</v>
      </c>
      <c r="H113" s="43">
        <v>57</v>
      </c>
      <c r="I113" s="43"/>
      <c r="J113" s="44">
        <f>F113/N113</f>
        <v>0.46043165467625902</v>
      </c>
      <c r="K113" s="44">
        <f>G113/N113</f>
        <v>0.3345323741007194</v>
      </c>
      <c r="L113" s="44">
        <f>H113/N113</f>
        <v>0.20503597122302158</v>
      </c>
      <c r="M113" s="44">
        <f>I113/N113</f>
        <v>0</v>
      </c>
      <c r="N113" s="43">
        <f>F113+G113+H113+I113</f>
        <v>278</v>
      </c>
      <c r="O113" s="43">
        <v>2</v>
      </c>
      <c r="P113" s="43"/>
      <c r="Q113" s="43">
        <f t="shared" si="99"/>
        <v>280</v>
      </c>
      <c r="R113" s="44">
        <f t="shared" si="3"/>
        <v>0.55888223552894212</v>
      </c>
      <c r="S113" s="43">
        <v>501</v>
      </c>
    </row>
    <row r="114" spans="1:19" x14ac:dyDescent="0.25">
      <c r="A114" s="45" t="s">
        <v>288</v>
      </c>
      <c r="B114" s="46" t="s">
        <v>289</v>
      </c>
      <c r="C114" s="43" t="str">
        <f t="shared" si="55"/>
        <v>BN</v>
      </c>
      <c r="D114" s="37" t="str">
        <f t="shared" si="56"/>
        <v>PN</v>
      </c>
      <c r="E114" s="38">
        <f>LARGE(F114:I114,1)-LARGE(F114:I114,2)</f>
        <v>74</v>
      </c>
      <c r="F114" s="43">
        <v>143</v>
      </c>
      <c r="G114" s="43">
        <v>61</v>
      </c>
      <c r="H114" s="43">
        <v>69</v>
      </c>
      <c r="I114" s="43"/>
      <c r="J114" s="44">
        <f>F114/N114</f>
        <v>0.52380952380952384</v>
      </c>
      <c r="K114" s="44">
        <f>G114/N114</f>
        <v>0.22344322344322345</v>
      </c>
      <c r="L114" s="44">
        <f>H114/N114</f>
        <v>0.25274725274725274</v>
      </c>
      <c r="M114" s="44">
        <f>I114/N114</f>
        <v>0</v>
      </c>
      <c r="N114" s="43">
        <f>F114+G114+H114+I114</f>
        <v>273</v>
      </c>
      <c r="O114" s="43">
        <v>2</v>
      </c>
      <c r="P114" s="43"/>
      <c r="Q114" s="43">
        <f t="shared" si="99"/>
        <v>275</v>
      </c>
      <c r="R114" s="44">
        <f t="shared" si="3"/>
        <v>0.5489021956087824</v>
      </c>
      <c r="S114" s="43">
        <v>501</v>
      </c>
    </row>
    <row r="115" spans="1:19" x14ac:dyDescent="0.25">
      <c r="A115" s="45" t="s">
        <v>290</v>
      </c>
      <c r="B115" s="46" t="s">
        <v>291</v>
      </c>
      <c r="C115" s="43" t="str">
        <f t="shared" si="55"/>
        <v>BN</v>
      </c>
      <c r="D115" s="37" t="str">
        <f t="shared" si="56"/>
        <v>PN</v>
      </c>
      <c r="E115" s="38">
        <f>LARGE(F115:I115,1)-LARGE(F115:I115,2)</f>
        <v>93</v>
      </c>
      <c r="F115" s="43">
        <v>179</v>
      </c>
      <c r="G115" s="43">
        <v>50</v>
      </c>
      <c r="H115" s="43">
        <v>86</v>
      </c>
      <c r="I115" s="43"/>
      <c r="J115" s="44">
        <f>F115/N115</f>
        <v>0.56825396825396823</v>
      </c>
      <c r="K115" s="44">
        <f>G115/N115</f>
        <v>0.15873015873015872</v>
      </c>
      <c r="L115" s="44">
        <f>H115/N115</f>
        <v>0.27301587301587299</v>
      </c>
      <c r="M115" s="44">
        <f>I115/N115</f>
        <v>0</v>
      </c>
      <c r="N115" s="43">
        <f>F115+G115+H115+I115</f>
        <v>315</v>
      </c>
      <c r="O115" s="43">
        <v>5</v>
      </c>
      <c r="P115" s="43"/>
      <c r="Q115" s="43">
        <f t="shared" si="99"/>
        <v>320</v>
      </c>
      <c r="R115" s="44">
        <f t="shared" si="3"/>
        <v>0.63492063492063489</v>
      </c>
      <c r="S115" s="43">
        <v>504</v>
      </c>
    </row>
    <row r="116" spans="1:19" s="12" customFormat="1" ht="15" x14ac:dyDescent="0.25">
      <c r="A116" s="40">
        <v>2</v>
      </c>
      <c r="B116" s="31" t="s">
        <v>78</v>
      </c>
      <c r="C116" s="32" t="str">
        <f t="shared" si="55"/>
        <v>BN</v>
      </c>
      <c r="D116" s="27" t="str">
        <f t="shared" si="56"/>
        <v>PN</v>
      </c>
      <c r="E116" s="28">
        <f>LARGE(F116:I116,1)-LARGE(F116:I116,2)</f>
        <v>871</v>
      </c>
      <c r="F116" s="32">
        <f t="shared" ref="F116" si="103">SUM(F117:F121)</f>
        <v>1164</v>
      </c>
      <c r="G116" s="32">
        <f t="shared" ref="G116" si="104">SUM(G117:G121)</f>
        <v>89</v>
      </c>
      <c r="H116" s="32">
        <f t="shared" ref="H116" si="105">SUM(H117:H121)</f>
        <v>293</v>
      </c>
      <c r="I116" s="32">
        <f t="shared" ref="I116" si="106">SUM(I117:I121)</f>
        <v>0</v>
      </c>
      <c r="J116" s="33">
        <f>F116/N116</f>
        <v>0.7529107373868047</v>
      </c>
      <c r="K116" s="33">
        <f>G116/N116</f>
        <v>5.7567917205692105E-2</v>
      </c>
      <c r="L116" s="33">
        <f>H116/N116</f>
        <v>0.18952134540750323</v>
      </c>
      <c r="M116" s="33">
        <f>I116/N116</f>
        <v>0</v>
      </c>
      <c r="N116" s="32">
        <f>F116+G116+H116+I116</f>
        <v>1546</v>
      </c>
      <c r="O116" s="32">
        <f t="shared" ref="O116:P116" si="107">SUM(O117:O121)</f>
        <v>6</v>
      </c>
      <c r="P116" s="32">
        <f t="shared" si="107"/>
        <v>0</v>
      </c>
      <c r="Q116" s="32">
        <f t="shared" si="99"/>
        <v>1552</v>
      </c>
      <c r="R116" s="33">
        <f t="shared" si="3"/>
        <v>0.70194482134780645</v>
      </c>
      <c r="S116" s="32">
        <f t="shared" ref="S116" si="108">SUM(S117:S121)</f>
        <v>2211</v>
      </c>
    </row>
    <row r="117" spans="1:19" x14ac:dyDescent="0.25">
      <c r="A117" s="45" t="s">
        <v>276</v>
      </c>
      <c r="B117" s="46" t="s">
        <v>280</v>
      </c>
      <c r="C117" s="43" t="str">
        <f t="shared" si="55"/>
        <v>BN</v>
      </c>
      <c r="D117" s="37" t="str">
        <f t="shared" si="56"/>
        <v>PN</v>
      </c>
      <c r="E117" s="38">
        <f>LARGE(F117:I117,1)-LARGE(F117:I117,2)</f>
        <v>171</v>
      </c>
      <c r="F117" s="43">
        <v>193</v>
      </c>
      <c r="G117" s="43">
        <v>9</v>
      </c>
      <c r="H117" s="43">
        <v>22</v>
      </c>
      <c r="I117" s="43"/>
      <c r="J117" s="44">
        <f>F117/N117</f>
        <v>0.8616071428571429</v>
      </c>
      <c r="K117" s="44">
        <f>G117/N117</f>
        <v>4.0178571428571432E-2</v>
      </c>
      <c r="L117" s="44">
        <f>H117/N117</f>
        <v>9.8214285714285712E-2</v>
      </c>
      <c r="M117" s="44">
        <f>I117/N117</f>
        <v>0</v>
      </c>
      <c r="N117" s="43">
        <f>F117+G117+H117+I117</f>
        <v>224</v>
      </c>
      <c r="O117" s="43"/>
      <c r="P117" s="43"/>
      <c r="Q117" s="43">
        <f t="shared" si="99"/>
        <v>224</v>
      </c>
      <c r="R117" s="44">
        <f t="shared" si="3"/>
        <v>0.64</v>
      </c>
      <c r="S117" s="43">
        <v>350</v>
      </c>
    </row>
    <row r="118" spans="1:19" x14ac:dyDescent="0.25">
      <c r="A118" s="45" t="s">
        <v>277</v>
      </c>
      <c r="B118" s="46" t="s">
        <v>281</v>
      </c>
      <c r="C118" s="43" t="str">
        <f t="shared" si="55"/>
        <v>BN</v>
      </c>
      <c r="D118" s="37" t="str">
        <f t="shared" si="56"/>
        <v>PN</v>
      </c>
      <c r="E118" s="38">
        <f>LARGE(F118:I118,1)-LARGE(F118:I118,2)</f>
        <v>194</v>
      </c>
      <c r="F118" s="43">
        <v>228</v>
      </c>
      <c r="G118" s="43">
        <v>11</v>
      </c>
      <c r="H118" s="43">
        <v>34</v>
      </c>
      <c r="I118" s="43"/>
      <c r="J118" s="44">
        <f>F118/N118</f>
        <v>0.8351648351648352</v>
      </c>
      <c r="K118" s="44">
        <f>G118/N118</f>
        <v>4.0293040293040296E-2</v>
      </c>
      <c r="L118" s="44">
        <f>H118/N118</f>
        <v>0.12454212454212454</v>
      </c>
      <c r="M118" s="44">
        <f>I118/N118</f>
        <v>0</v>
      </c>
      <c r="N118" s="43">
        <f>F118+G118+H118+I118</f>
        <v>273</v>
      </c>
      <c r="O118" s="43">
        <v>4</v>
      </c>
      <c r="P118" s="43"/>
      <c r="Q118" s="43">
        <f t="shared" ref="Q118" si="109">N118+O118+P118</f>
        <v>277</v>
      </c>
      <c r="R118" s="44">
        <f t="shared" si="3"/>
        <v>0.79142857142857148</v>
      </c>
      <c r="S118" s="43">
        <v>350</v>
      </c>
    </row>
    <row r="119" spans="1:19" x14ac:dyDescent="0.25">
      <c r="A119" s="45" t="s">
        <v>278</v>
      </c>
      <c r="B119" s="46" t="s">
        <v>282</v>
      </c>
      <c r="C119" s="43" t="str">
        <f t="shared" si="55"/>
        <v>BN</v>
      </c>
      <c r="D119" s="37" t="str">
        <f t="shared" si="56"/>
        <v>PN</v>
      </c>
      <c r="E119" s="38">
        <f>LARGE(F119:I119,1)-LARGE(F119:I119,2)</f>
        <v>182</v>
      </c>
      <c r="F119" s="43">
        <v>262</v>
      </c>
      <c r="G119" s="43">
        <v>33</v>
      </c>
      <c r="H119" s="43">
        <v>80</v>
      </c>
      <c r="I119" s="43"/>
      <c r="J119" s="44">
        <f>F119/N119</f>
        <v>0.69866666666666666</v>
      </c>
      <c r="K119" s="44">
        <f>G119/N119</f>
        <v>8.7999999999999995E-2</v>
      </c>
      <c r="L119" s="44">
        <f>H119/N119</f>
        <v>0.21333333333333335</v>
      </c>
      <c r="M119" s="44">
        <f>I119/N119</f>
        <v>0</v>
      </c>
      <c r="N119" s="43">
        <f>F119+G119+H119+I119</f>
        <v>375</v>
      </c>
      <c r="O119" s="43">
        <v>1</v>
      </c>
      <c r="P119" s="43"/>
      <c r="Q119" s="43">
        <f t="shared" si="99"/>
        <v>376</v>
      </c>
      <c r="R119" s="44">
        <f t="shared" si="3"/>
        <v>0.74751491053677932</v>
      </c>
      <c r="S119" s="43">
        <v>503</v>
      </c>
    </row>
    <row r="120" spans="1:19" x14ac:dyDescent="0.25">
      <c r="A120" s="45" t="s">
        <v>279</v>
      </c>
      <c r="B120" s="46" t="s">
        <v>283</v>
      </c>
      <c r="C120" s="43" t="str">
        <f t="shared" si="55"/>
        <v>BN</v>
      </c>
      <c r="D120" s="37" t="str">
        <f t="shared" si="56"/>
        <v>PN</v>
      </c>
      <c r="E120" s="38">
        <f>LARGE(F120:I120,1)-LARGE(F120:I120,2)</f>
        <v>177</v>
      </c>
      <c r="F120" s="43">
        <v>247</v>
      </c>
      <c r="G120" s="43">
        <v>20</v>
      </c>
      <c r="H120" s="43">
        <v>70</v>
      </c>
      <c r="I120" s="43"/>
      <c r="J120" s="44">
        <f>F120/N120</f>
        <v>0.73293768545994065</v>
      </c>
      <c r="K120" s="44">
        <f>G120/N120</f>
        <v>5.9347181008902079E-2</v>
      </c>
      <c r="L120" s="44">
        <f>H120/N120</f>
        <v>0.20771513353115728</v>
      </c>
      <c r="M120" s="44">
        <f>I120/N120</f>
        <v>0</v>
      </c>
      <c r="N120" s="43">
        <f>F120+G120+H120+I120</f>
        <v>337</v>
      </c>
      <c r="O120" s="43">
        <v>1</v>
      </c>
      <c r="P120" s="43"/>
      <c r="Q120" s="43">
        <f t="shared" si="99"/>
        <v>338</v>
      </c>
      <c r="R120" s="44">
        <f t="shared" si="3"/>
        <v>0.67196819085487081</v>
      </c>
      <c r="S120" s="43">
        <v>503</v>
      </c>
    </row>
    <row r="121" spans="1:19" x14ac:dyDescent="0.25">
      <c r="A121" s="45" t="s">
        <v>285</v>
      </c>
      <c r="B121" s="46" t="s">
        <v>286</v>
      </c>
      <c r="C121" s="43" t="str">
        <f t="shared" si="55"/>
        <v>BN</v>
      </c>
      <c r="D121" s="37" t="str">
        <f t="shared" si="56"/>
        <v>PN</v>
      </c>
      <c r="E121" s="38">
        <f>LARGE(F121:I121,1)-LARGE(F121:I121,2)</f>
        <v>147</v>
      </c>
      <c r="F121" s="43">
        <v>234</v>
      </c>
      <c r="G121" s="43">
        <v>16</v>
      </c>
      <c r="H121" s="43">
        <v>87</v>
      </c>
      <c r="I121" s="43"/>
      <c r="J121" s="44">
        <f>F121/N121</f>
        <v>0.6943620178041543</v>
      </c>
      <c r="K121" s="44">
        <f>G121/N121</f>
        <v>4.7477744807121663E-2</v>
      </c>
      <c r="L121" s="44">
        <f>H121/N121</f>
        <v>0.25816023738872401</v>
      </c>
      <c r="M121" s="44">
        <f>I121/N121</f>
        <v>0</v>
      </c>
      <c r="N121" s="43">
        <f>F121+G121+H121+I121</f>
        <v>337</v>
      </c>
      <c r="O121" s="43"/>
      <c r="P121" s="43"/>
      <c r="Q121" s="43">
        <f t="shared" si="99"/>
        <v>337</v>
      </c>
      <c r="R121" s="44">
        <f t="shared" si="3"/>
        <v>0.66732673267326736</v>
      </c>
      <c r="S121" s="43">
        <v>505</v>
      </c>
    </row>
    <row r="122" spans="1:19" s="12" customFormat="1" ht="15" x14ac:dyDescent="0.25">
      <c r="A122" s="40">
        <v>3</v>
      </c>
      <c r="B122" s="31" t="s">
        <v>79</v>
      </c>
      <c r="C122" s="32" t="str">
        <f t="shared" si="55"/>
        <v>BN</v>
      </c>
      <c r="D122" s="27" t="str">
        <f t="shared" si="56"/>
        <v>PN</v>
      </c>
      <c r="E122" s="28">
        <f>LARGE(F122:I122,1)-LARGE(F122:I122,2)</f>
        <v>671</v>
      </c>
      <c r="F122" s="32">
        <f>SUM(F123:F128)</f>
        <v>1183</v>
      </c>
      <c r="G122" s="32">
        <f>SUM(G123:G128)</f>
        <v>158</v>
      </c>
      <c r="H122" s="32">
        <f>SUM(H123:H128)</f>
        <v>512</v>
      </c>
      <c r="I122" s="32">
        <f>SUM(I123:I128)</f>
        <v>0</v>
      </c>
      <c r="J122" s="33">
        <f>F122/N122</f>
        <v>0.63842417701025367</v>
      </c>
      <c r="K122" s="33">
        <f>G122/N122</f>
        <v>8.5267134376686454E-2</v>
      </c>
      <c r="L122" s="33">
        <f>H122/N122</f>
        <v>0.27630868861305991</v>
      </c>
      <c r="M122" s="33">
        <f>I122/N122</f>
        <v>0</v>
      </c>
      <c r="N122" s="32">
        <f>F122+G122+H122+I122</f>
        <v>1853</v>
      </c>
      <c r="O122" s="32">
        <f t="shared" ref="O122:P122" si="110">SUM(O123:O128)</f>
        <v>28</v>
      </c>
      <c r="P122" s="32">
        <f t="shared" si="110"/>
        <v>0</v>
      </c>
      <c r="Q122" s="32">
        <f t="shared" si="99"/>
        <v>1881</v>
      </c>
      <c r="R122" s="33">
        <f t="shared" si="3"/>
        <v>0.65585774058577406</v>
      </c>
      <c r="S122" s="32">
        <f>SUM(S123:S128)</f>
        <v>2868</v>
      </c>
    </row>
    <row r="123" spans="1:19" x14ac:dyDescent="0.25">
      <c r="A123" s="45" t="s">
        <v>276</v>
      </c>
      <c r="B123" s="46" t="s">
        <v>280</v>
      </c>
      <c r="C123" s="43" t="str">
        <f t="shared" si="55"/>
        <v>BN</v>
      </c>
      <c r="D123" s="37" t="str">
        <f t="shared" si="56"/>
        <v>PN</v>
      </c>
      <c r="E123" s="38">
        <f>LARGE(F123:I123,1)-LARGE(F123:I123,2)</f>
        <v>209</v>
      </c>
      <c r="F123" s="43">
        <v>314</v>
      </c>
      <c r="G123" s="43">
        <v>36</v>
      </c>
      <c r="H123" s="43">
        <v>105</v>
      </c>
      <c r="I123" s="43"/>
      <c r="J123" s="44">
        <f>F123/N123</f>
        <v>0.6901098901098901</v>
      </c>
      <c r="K123" s="44">
        <f>G123/N123</f>
        <v>7.9120879120879117E-2</v>
      </c>
      <c r="L123" s="44">
        <f>H123/N123</f>
        <v>0.23076923076923078</v>
      </c>
      <c r="M123" s="44">
        <f>I123/N123</f>
        <v>0</v>
      </c>
      <c r="N123" s="43">
        <f>F123+G123+H123+I123</f>
        <v>455</v>
      </c>
      <c r="O123" s="43">
        <v>12</v>
      </c>
      <c r="P123" s="43"/>
      <c r="Q123" s="43">
        <f t="shared" si="99"/>
        <v>467</v>
      </c>
      <c r="R123" s="44">
        <f t="shared" si="3"/>
        <v>0.73082942097026604</v>
      </c>
      <c r="S123" s="43">
        <v>639</v>
      </c>
    </row>
    <row r="124" spans="1:19" x14ac:dyDescent="0.25">
      <c r="A124" s="45" t="s">
        <v>277</v>
      </c>
      <c r="B124" s="46" t="s">
        <v>281</v>
      </c>
      <c r="C124" s="43" t="str">
        <f t="shared" si="55"/>
        <v>BN</v>
      </c>
      <c r="D124" s="37" t="str">
        <f t="shared" si="56"/>
        <v>PN</v>
      </c>
      <c r="E124" s="38">
        <f>LARGE(F124:I124,1)-LARGE(F124:I124,2)</f>
        <v>135</v>
      </c>
      <c r="F124" s="43">
        <v>188</v>
      </c>
      <c r="G124" s="43">
        <v>22</v>
      </c>
      <c r="H124" s="43">
        <v>53</v>
      </c>
      <c r="I124" s="43"/>
      <c r="J124" s="44">
        <f>F124/N124</f>
        <v>0.71482889733840305</v>
      </c>
      <c r="K124" s="44">
        <f>G124/N124</f>
        <v>8.3650190114068435E-2</v>
      </c>
      <c r="L124" s="44">
        <f>H124/N124</f>
        <v>0.20152091254752852</v>
      </c>
      <c r="M124" s="44">
        <f>I124/N124</f>
        <v>0</v>
      </c>
      <c r="N124" s="43">
        <f>F124+G124+H124+I124</f>
        <v>263</v>
      </c>
      <c r="O124" s="43">
        <v>1</v>
      </c>
      <c r="P124" s="43"/>
      <c r="Q124" s="43">
        <f t="shared" ref="Q124:Q125" si="111">N124+O124+P124</f>
        <v>264</v>
      </c>
      <c r="R124" s="44">
        <f t="shared" si="3"/>
        <v>0.75428571428571434</v>
      </c>
      <c r="S124" s="43">
        <v>350</v>
      </c>
    </row>
    <row r="125" spans="1:19" x14ac:dyDescent="0.25">
      <c r="A125" s="45" t="s">
        <v>278</v>
      </c>
      <c r="B125" s="46" t="s">
        <v>282</v>
      </c>
      <c r="C125" s="43" t="str">
        <f t="shared" si="55"/>
        <v>BN</v>
      </c>
      <c r="D125" s="37" t="str">
        <f t="shared" si="56"/>
        <v>PN</v>
      </c>
      <c r="E125" s="38">
        <f>LARGE(F125:I125,1)-LARGE(F125:I125,2)</f>
        <v>88</v>
      </c>
      <c r="F125" s="43">
        <v>195</v>
      </c>
      <c r="G125" s="43">
        <v>23</v>
      </c>
      <c r="H125" s="43">
        <v>107</v>
      </c>
      <c r="I125" s="43"/>
      <c r="J125" s="44">
        <f>F125/N125</f>
        <v>0.6</v>
      </c>
      <c r="K125" s="44">
        <f>G125/N125</f>
        <v>7.0769230769230765E-2</v>
      </c>
      <c r="L125" s="44">
        <f>H125/N125</f>
        <v>0.32923076923076922</v>
      </c>
      <c r="M125" s="44">
        <f>I125/N125</f>
        <v>0</v>
      </c>
      <c r="N125" s="43">
        <f>F125+G125+H125+I125</f>
        <v>325</v>
      </c>
      <c r="O125" s="43">
        <v>5</v>
      </c>
      <c r="P125" s="43"/>
      <c r="Q125" s="43">
        <f t="shared" si="111"/>
        <v>330</v>
      </c>
      <c r="R125" s="44">
        <f t="shared" si="3"/>
        <v>0.70362473347547971</v>
      </c>
      <c r="S125" s="43">
        <v>469</v>
      </c>
    </row>
    <row r="126" spans="1:19" x14ac:dyDescent="0.25">
      <c r="A126" s="45" t="s">
        <v>279</v>
      </c>
      <c r="B126" s="46" t="s">
        <v>283</v>
      </c>
      <c r="C126" s="43" t="str">
        <f t="shared" si="55"/>
        <v>BN</v>
      </c>
      <c r="D126" s="37" t="str">
        <f t="shared" si="56"/>
        <v>PN</v>
      </c>
      <c r="E126" s="38">
        <f>LARGE(F126:I126,1)-LARGE(F126:I126,2)</f>
        <v>83</v>
      </c>
      <c r="F126" s="43">
        <v>165</v>
      </c>
      <c r="G126" s="43">
        <v>31</v>
      </c>
      <c r="H126" s="43">
        <v>82</v>
      </c>
      <c r="I126" s="43"/>
      <c r="J126" s="44">
        <f>F126/N126</f>
        <v>0.59352517985611508</v>
      </c>
      <c r="K126" s="44">
        <f>G126/N126</f>
        <v>0.11151079136690648</v>
      </c>
      <c r="L126" s="44">
        <f>H126/N126</f>
        <v>0.29496402877697842</v>
      </c>
      <c r="M126" s="44">
        <f>I126/N126</f>
        <v>0</v>
      </c>
      <c r="N126" s="43">
        <f>F126+G126+H126+I126</f>
        <v>278</v>
      </c>
      <c r="O126" s="43">
        <v>1</v>
      </c>
      <c r="P126" s="43"/>
      <c r="Q126" s="43">
        <f t="shared" si="99"/>
        <v>279</v>
      </c>
      <c r="R126" s="44">
        <f t="shared" si="3"/>
        <v>0.59488272921108742</v>
      </c>
      <c r="S126" s="43">
        <v>469</v>
      </c>
    </row>
    <row r="127" spans="1:19" x14ac:dyDescent="0.25">
      <c r="A127" s="45" t="s">
        <v>285</v>
      </c>
      <c r="B127" s="46" t="s">
        <v>286</v>
      </c>
      <c r="C127" s="43" t="str">
        <f t="shared" si="55"/>
        <v>BN</v>
      </c>
      <c r="D127" s="37" t="str">
        <f t="shared" si="56"/>
        <v>PN</v>
      </c>
      <c r="E127" s="38">
        <f>LARGE(F127:I127,1)-LARGE(F127:I127,2)</f>
        <v>76</v>
      </c>
      <c r="F127" s="43">
        <v>147</v>
      </c>
      <c r="G127" s="43">
        <v>25</v>
      </c>
      <c r="H127" s="43">
        <v>71</v>
      </c>
      <c r="I127" s="43"/>
      <c r="J127" s="44">
        <f>F127/N127</f>
        <v>0.60493827160493829</v>
      </c>
      <c r="K127" s="44">
        <f>G127/N127</f>
        <v>0.102880658436214</v>
      </c>
      <c r="L127" s="44">
        <f>H127/N127</f>
        <v>0.29218106995884774</v>
      </c>
      <c r="M127" s="44">
        <f>I127/N127</f>
        <v>0</v>
      </c>
      <c r="N127" s="43">
        <f>F127+G127+H127+I127</f>
        <v>243</v>
      </c>
      <c r="O127" s="43">
        <v>4</v>
      </c>
      <c r="P127" s="43"/>
      <c r="Q127" s="43">
        <f t="shared" si="99"/>
        <v>247</v>
      </c>
      <c r="R127" s="44">
        <f t="shared" si="3"/>
        <v>0.5266524520255863</v>
      </c>
      <c r="S127" s="43">
        <v>469</v>
      </c>
    </row>
    <row r="128" spans="1:19" x14ac:dyDescent="0.25">
      <c r="A128" s="45" t="s">
        <v>288</v>
      </c>
      <c r="B128" s="46" t="s">
        <v>289</v>
      </c>
      <c r="C128" s="43" t="str">
        <f t="shared" si="55"/>
        <v>BN</v>
      </c>
      <c r="D128" s="37" t="str">
        <f t="shared" si="56"/>
        <v>PN</v>
      </c>
      <c r="E128" s="38">
        <f>LARGE(F128:I128,1)-LARGE(F128:I128,2)</f>
        <v>80</v>
      </c>
      <c r="F128" s="43">
        <v>174</v>
      </c>
      <c r="G128" s="43">
        <v>21</v>
      </c>
      <c r="H128" s="43">
        <v>94</v>
      </c>
      <c r="I128" s="43"/>
      <c r="J128" s="44">
        <f>F128/N128</f>
        <v>0.60207612456747406</v>
      </c>
      <c r="K128" s="44">
        <f>G128/N128</f>
        <v>7.2664359861591699E-2</v>
      </c>
      <c r="L128" s="44">
        <f>H128/N128</f>
        <v>0.32525951557093424</v>
      </c>
      <c r="M128" s="44">
        <f>I128/N128</f>
        <v>0</v>
      </c>
      <c r="N128" s="43">
        <f>F128+G128+H128+I128</f>
        <v>289</v>
      </c>
      <c r="O128" s="43">
        <v>5</v>
      </c>
      <c r="P128" s="43"/>
      <c r="Q128" s="43">
        <f t="shared" si="99"/>
        <v>294</v>
      </c>
      <c r="R128" s="44">
        <f t="shared" si="3"/>
        <v>0.6228813559322034</v>
      </c>
      <c r="S128" s="43">
        <v>472</v>
      </c>
    </row>
    <row r="129" spans="1:19" s="12" customFormat="1" ht="15" x14ac:dyDescent="0.25">
      <c r="A129" s="40">
        <v>4</v>
      </c>
      <c r="B129" s="31" t="s">
        <v>80</v>
      </c>
      <c r="C129" s="32" t="str">
        <f t="shared" si="55"/>
        <v>BN</v>
      </c>
      <c r="D129" s="27" t="str">
        <f t="shared" si="56"/>
        <v>PH</v>
      </c>
      <c r="E129" s="28">
        <f>LARGE(F129:I129,1)-LARGE(F129:I129,2)</f>
        <v>632</v>
      </c>
      <c r="F129" s="32">
        <f t="shared" ref="F129" si="112">SUM(F130:F134)</f>
        <v>1021</v>
      </c>
      <c r="G129" s="32">
        <f t="shared" ref="G129" si="113">SUM(G130:G134)</f>
        <v>389</v>
      </c>
      <c r="H129" s="32">
        <f t="shared" ref="H129" si="114">SUM(H130:H134)</f>
        <v>176</v>
      </c>
      <c r="I129" s="32">
        <f t="shared" ref="I129" si="115">SUM(I130:I134)</f>
        <v>0</v>
      </c>
      <c r="J129" s="33">
        <f>F129/N129</f>
        <v>0.64375788146279944</v>
      </c>
      <c r="K129" s="33">
        <f>G129/N129</f>
        <v>0.24527112232030265</v>
      </c>
      <c r="L129" s="33">
        <f>H129/N129</f>
        <v>0.11097099621689786</v>
      </c>
      <c r="M129" s="33">
        <f>I129/N129</f>
        <v>0</v>
      </c>
      <c r="N129" s="32">
        <f>F129+G129+H129+I129</f>
        <v>1586</v>
      </c>
      <c r="O129" s="32">
        <f t="shared" ref="O129" si="116">SUM(O130:O134)</f>
        <v>13</v>
      </c>
      <c r="P129" s="32">
        <f t="shared" ref="P129" si="117">SUM(P130:P134)</f>
        <v>0</v>
      </c>
      <c r="Q129" s="32">
        <f t="shared" si="99"/>
        <v>1599</v>
      </c>
      <c r="R129" s="33">
        <f t="shared" si="3"/>
        <v>0.67213114754098358</v>
      </c>
      <c r="S129" s="32">
        <f t="shared" ref="S129" si="118">SUM(S130:S134)</f>
        <v>2379</v>
      </c>
    </row>
    <row r="130" spans="1:19" x14ac:dyDescent="0.25">
      <c r="A130" s="45" t="s">
        <v>276</v>
      </c>
      <c r="B130" s="46" t="s">
        <v>280</v>
      </c>
      <c r="C130" s="43" t="str">
        <f t="shared" si="55"/>
        <v>BN</v>
      </c>
      <c r="D130" s="37" t="str">
        <f t="shared" si="56"/>
        <v>PH</v>
      </c>
      <c r="E130" s="38">
        <f>LARGE(F130:I130,1)-LARGE(F130:I130,2)</f>
        <v>139</v>
      </c>
      <c r="F130" s="43">
        <v>180</v>
      </c>
      <c r="G130" s="43">
        <v>41</v>
      </c>
      <c r="H130" s="43">
        <v>14</v>
      </c>
      <c r="I130" s="43"/>
      <c r="J130" s="44">
        <f>F130/N130</f>
        <v>0.76595744680851063</v>
      </c>
      <c r="K130" s="44">
        <f>G130/N130</f>
        <v>0.17446808510638298</v>
      </c>
      <c r="L130" s="44">
        <f>H130/N130</f>
        <v>5.9574468085106386E-2</v>
      </c>
      <c r="M130" s="44">
        <f>I130/N130</f>
        <v>0</v>
      </c>
      <c r="N130" s="43">
        <f>F130+G130+H130+I130</f>
        <v>235</v>
      </c>
      <c r="O130" s="43">
        <v>3</v>
      </c>
      <c r="P130" s="43"/>
      <c r="Q130" s="43">
        <f t="shared" si="99"/>
        <v>238</v>
      </c>
      <c r="R130" s="44">
        <f t="shared" si="3"/>
        <v>0.68</v>
      </c>
      <c r="S130" s="43">
        <v>350</v>
      </c>
    </row>
    <row r="131" spans="1:19" x14ac:dyDescent="0.25">
      <c r="A131" s="45" t="s">
        <v>277</v>
      </c>
      <c r="B131" s="46" t="s">
        <v>281</v>
      </c>
      <c r="C131" s="43" t="str">
        <f t="shared" si="55"/>
        <v>BN</v>
      </c>
      <c r="D131" s="37" t="str">
        <f t="shared" si="56"/>
        <v>PH</v>
      </c>
      <c r="E131" s="38">
        <f>LARGE(F131:I131,1)-LARGE(F131:I131,2)</f>
        <v>122</v>
      </c>
      <c r="F131" s="43">
        <v>180</v>
      </c>
      <c r="G131" s="43">
        <v>58</v>
      </c>
      <c r="H131" s="43">
        <v>19</v>
      </c>
      <c r="I131" s="43"/>
      <c r="J131" s="44">
        <f>F131/N131</f>
        <v>0.70038910505836571</v>
      </c>
      <c r="K131" s="44">
        <f>G131/N131</f>
        <v>0.22568093385214008</v>
      </c>
      <c r="L131" s="44">
        <f>H131/N131</f>
        <v>7.3929961089494164E-2</v>
      </c>
      <c r="M131" s="44">
        <f>I131/N131</f>
        <v>0</v>
      </c>
      <c r="N131" s="43">
        <f>F131+G131+H131+I131</f>
        <v>257</v>
      </c>
      <c r="O131" s="43">
        <v>4</v>
      </c>
      <c r="P131" s="43"/>
      <c r="Q131" s="43">
        <f t="shared" si="99"/>
        <v>261</v>
      </c>
      <c r="R131" s="44">
        <f t="shared" si="3"/>
        <v>0.74571428571428566</v>
      </c>
      <c r="S131" s="43">
        <v>350</v>
      </c>
    </row>
    <row r="132" spans="1:19" x14ac:dyDescent="0.25">
      <c r="A132" s="45" t="s">
        <v>278</v>
      </c>
      <c r="B132" s="46" t="s">
        <v>282</v>
      </c>
      <c r="C132" s="43" t="str">
        <f t="shared" ref="C132:C168" si="119">IF(AND(LARGE(F132:I132,1)=LARGE(F132:I132,2)),"TIED",IF(LARGE(F132:I132,1)=F132,"BN",IF(LARGE(F132:I132,1)=G132,"PH",IF(LARGE(F132:I132,1)=H132,"PN","BEBAS"))))</f>
        <v>BN</v>
      </c>
      <c r="D132" s="37" t="str">
        <f t="shared" ref="D132:D419" si="120">IF(AND(LARGE(F132:I132,1)=LARGE(F132:I132,2)),"TIED",IF(LARGE(F132:I132,2)=F132,"BN",IF(LARGE(F132:I132,2)=G132,"PH",IF(LARGE(F132:I132,2)=H132,"PN","BEBAS"))))</f>
        <v>PH</v>
      </c>
      <c r="E132" s="38">
        <f>LARGE(F132:I132,1)-LARGE(F132:I132,2)</f>
        <v>154</v>
      </c>
      <c r="F132" s="43">
        <v>259</v>
      </c>
      <c r="G132" s="43">
        <v>105</v>
      </c>
      <c r="H132" s="43">
        <v>49</v>
      </c>
      <c r="I132" s="43"/>
      <c r="J132" s="44">
        <f>F132/N132</f>
        <v>0.6271186440677966</v>
      </c>
      <c r="K132" s="44">
        <f>G132/N132</f>
        <v>0.25423728813559321</v>
      </c>
      <c r="L132" s="44">
        <f>H132/N132</f>
        <v>0.11864406779661017</v>
      </c>
      <c r="M132" s="44">
        <f>I132/N132</f>
        <v>0</v>
      </c>
      <c r="N132" s="43">
        <f>F132+G132+H132+I132</f>
        <v>413</v>
      </c>
      <c r="O132" s="43">
        <v>3</v>
      </c>
      <c r="P132" s="43"/>
      <c r="Q132" s="43">
        <f t="shared" ref="Q132" si="121">N132+O132+P132</f>
        <v>416</v>
      </c>
      <c r="R132" s="44">
        <f t="shared" si="3"/>
        <v>0.7441860465116279</v>
      </c>
      <c r="S132" s="43">
        <v>559</v>
      </c>
    </row>
    <row r="133" spans="1:19" x14ac:dyDescent="0.25">
      <c r="A133" s="45" t="s">
        <v>279</v>
      </c>
      <c r="B133" s="46" t="s">
        <v>283</v>
      </c>
      <c r="C133" s="43" t="str">
        <f t="shared" si="119"/>
        <v>BN</v>
      </c>
      <c r="D133" s="37" t="str">
        <f t="shared" si="120"/>
        <v>PH</v>
      </c>
      <c r="E133" s="38">
        <f>LARGE(F133:I133,1)-LARGE(F133:I133,2)</f>
        <v>85</v>
      </c>
      <c r="F133" s="43">
        <v>190</v>
      </c>
      <c r="G133" s="43">
        <v>105</v>
      </c>
      <c r="H133" s="43">
        <v>60</v>
      </c>
      <c r="I133" s="43"/>
      <c r="J133" s="44">
        <f>F133/N133</f>
        <v>0.53521126760563376</v>
      </c>
      <c r="K133" s="44">
        <f>G133/N133</f>
        <v>0.29577464788732394</v>
      </c>
      <c r="L133" s="44">
        <f>H133/N133</f>
        <v>0.16901408450704225</v>
      </c>
      <c r="M133" s="44">
        <f>I133/N133</f>
        <v>0</v>
      </c>
      <c r="N133" s="43">
        <f>F133+G133+H133+I133</f>
        <v>355</v>
      </c>
      <c r="O133" s="43">
        <v>2</v>
      </c>
      <c r="P133" s="43"/>
      <c r="Q133" s="43">
        <f t="shared" si="99"/>
        <v>357</v>
      </c>
      <c r="R133" s="44">
        <f t="shared" si="3"/>
        <v>0.63864042933810372</v>
      </c>
      <c r="S133" s="43">
        <v>559</v>
      </c>
    </row>
    <row r="134" spans="1:19" x14ac:dyDescent="0.25">
      <c r="A134" s="45" t="s">
        <v>285</v>
      </c>
      <c r="B134" s="46" t="s">
        <v>286</v>
      </c>
      <c r="C134" s="43" t="str">
        <f t="shared" si="119"/>
        <v>BN</v>
      </c>
      <c r="D134" s="37" t="str">
        <f t="shared" si="120"/>
        <v>PH</v>
      </c>
      <c r="E134" s="38">
        <f>LARGE(F134:I134,1)-LARGE(F134:I134,2)</f>
        <v>132</v>
      </c>
      <c r="F134" s="43">
        <v>212</v>
      </c>
      <c r="G134" s="43">
        <v>80</v>
      </c>
      <c r="H134" s="43">
        <v>34</v>
      </c>
      <c r="I134" s="43"/>
      <c r="J134" s="44">
        <f>F134/N134</f>
        <v>0.65030674846625769</v>
      </c>
      <c r="K134" s="44">
        <f>G134/N134</f>
        <v>0.24539877300613497</v>
      </c>
      <c r="L134" s="44">
        <f>H134/N134</f>
        <v>0.10429447852760736</v>
      </c>
      <c r="M134" s="44">
        <f>I134/N134</f>
        <v>0</v>
      </c>
      <c r="N134" s="43">
        <f>F134+G134+H134+I134</f>
        <v>326</v>
      </c>
      <c r="O134" s="43">
        <v>1</v>
      </c>
      <c r="P134" s="43"/>
      <c r="Q134" s="43">
        <f t="shared" si="99"/>
        <v>327</v>
      </c>
      <c r="R134" s="44">
        <f t="shared" si="3"/>
        <v>0.58288770053475936</v>
      </c>
      <c r="S134" s="43">
        <v>561</v>
      </c>
    </row>
    <row r="135" spans="1:19" s="6" customFormat="1" ht="15" x14ac:dyDescent="0.25">
      <c r="A135" s="25" t="s">
        <v>8</v>
      </c>
      <c r="B135" s="26" t="s">
        <v>9</v>
      </c>
      <c r="C135" s="27" t="str">
        <f t="shared" si="119"/>
        <v>BN</v>
      </c>
      <c r="D135" s="27" t="str">
        <f t="shared" si="120"/>
        <v>PN</v>
      </c>
      <c r="E135" s="27">
        <f>LARGE(F135:I135,1)-LARGE(F135:I135,2)</f>
        <v>1825</v>
      </c>
      <c r="F135" s="27">
        <f>F136+F138+F141+F147+F153+F156+F161+F164</f>
        <v>3170</v>
      </c>
      <c r="G135" s="27">
        <f>G136+G138+G141+G147+G153+G156+G161+G164</f>
        <v>1024</v>
      </c>
      <c r="H135" s="27">
        <f>H136+H138+H141+H147+H153+H156+H161+H164</f>
        <v>1345</v>
      </c>
      <c r="I135" s="27">
        <f>I136+I138+I141+I147+I153+I156+I161+I164</f>
        <v>0</v>
      </c>
      <c r="J135" s="29">
        <f>F135/N135</f>
        <v>0.57230547030149848</v>
      </c>
      <c r="K135" s="29">
        <f>G135/N135</f>
        <v>0.18487091532767647</v>
      </c>
      <c r="L135" s="29">
        <f>H135/N135</f>
        <v>0.24282361437082506</v>
      </c>
      <c r="M135" s="29">
        <f>I135/N135</f>
        <v>0</v>
      </c>
      <c r="N135" s="27">
        <f>F135+G135+H135+I135</f>
        <v>5539</v>
      </c>
      <c r="O135" s="27">
        <f>O136+O138+O141+O147+O153+O156+O161+O164</f>
        <v>109</v>
      </c>
      <c r="P135" s="27">
        <f>P136+P138+P141+P147+P153+P156+P161+P164</f>
        <v>0</v>
      </c>
      <c r="Q135" s="27">
        <f t="shared" si="2"/>
        <v>5648</v>
      </c>
      <c r="R135" s="29">
        <f t="shared" si="3"/>
        <v>0.64438106103822024</v>
      </c>
      <c r="S135" s="27">
        <f>S136+S138+S141+S147+S153+S156+S161+S164</f>
        <v>8765</v>
      </c>
    </row>
    <row r="136" spans="1:19" s="12" customFormat="1" ht="15" x14ac:dyDescent="0.25">
      <c r="A136" s="30" t="s">
        <v>275</v>
      </c>
      <c r="B136" s="31" t="s">
        <v>264</v>
      </c>
      <c r="C136" s="32" t="str">
        <f t="shared" si="119"/>
        <v>BN</v>
      </c>
      <c r="D136" s="32" t="str">
        <f t="shared" ref="D136" si="122">IF(AND(LARGE(F136:I136,1)=LARGE(F136:I136,2)),"TIED",IF(LARGE(F136:I136,2)=F136,"BN",IF(LARGE(F136:I136,2)=G136,"PH",IF(LARGE(F136:I136,2)=H136,"PN","BEBAS"))))</f>
        <v>PN</v>
      </c>
      <c r="E136" s="28">
        <f>LARGE(F136:I136,1)-LARGE(F136:I136,2)</f>
        <v>27</v>
      </c>
      <c r="F136" s="32">
        <f>F137</f>
        <v>54</v>
      </c>
      <c r="G136" s="32">
        <f t="shared" ref="G136:I136" si="123">G137</f>
        <v>10</v>
      </c>
      <c r="H136" s="32">
        <f t="shared" si="123"/>
        <v>27</v>
      </c>
      <c r="I136" s="32">
        <f t="shared" si="123"/>
        <v>0</v>
      </c>
      <c r="J136" s="33">
        <f>F136/N136</f>
        <v>0.59340659340659341</v>
      </c>
      <c r="K136" s="33">
        <f>G136/N136</f>
        <v>0.10989010989010989</v>
      </c>
      <c r="L136" s="33">
        <f>H136/N136</f>
        <v>0.2967032967032967</v>
      </c>
      <c r="M136" s="33">
        <f>I136/N136</f>
        <v>0</v>
      </c>
      <c r="N136" s="32">
        <f>F136+G136+H136+I136</f>
        <v>91</v>
      </c>
      <c r="O136" s="32">
        <f t="shared" ref="O136:P136" si="124">O137</f>
        <v>2</v>
      </c>
      <c r="P136" s="32">
        <f t="shared" si="124"/>
        <v>0</v>
      </c>
      <c r="Q136" s="32">
        <f t="shared" ref="Q136" si="125">N136+O136+P136</f>
        <v>93</v>
      </c>
      <c r="R136" s="33">
        <f t="shared" si="3"/>
        <v>0.88571428571428568</v>
      </c>
      <c r="S136" s="32">
        <f>S137</f>
        <v>105</v>
      </c>
    </row>
    <row r="137" spans="1:19" s="9" customFormat="1" x14ac:dyDescent="0.25">
      <c r="A137" s="34" t="s">
        <v>276</v>
      </c>
      <c r="B137" s="35" t="s">
        <v>280</v>
      </c>
      <c r="C137" s="43" t="str">
        <f t="shared" si="119"/>
        <v>BN</v>
      </c>
      <c r="D137" s="37" t="str">
        <f t="shared" ref="D137" si="126">IF(AND(LARGE(F137:I137,1)=LARGE(F137:I137,2)),"TIED",IF(LARGE(F137:I137,2)=F137,"BN",IF(LARGE(F137:I137,2)=G137,"PH",IF(LARGE(F137:I137,2)=H137,"PN","BEBAS"))))</f>
        <v>PN</v>
      </c>
      <c r="E137" s="38">
        <f>LARGE(F137:I137,1)-LARGE(F137:I137,2)</f>
        <v>27</v>
      </c>
      <c r="F137" s="36">
        <v>54</v>
      </c>
      <c r="G137" s="36">
        <v>10</v>
      </c>
      <c r="H137" s="36">
        <v>27</v>
      </c>
      <c r="I137" s="36"/>
      <c r="J137" s="44">
        <f>F137/N137</f>
        <v>0.59340659340659341</v>
      </c>
      <c r="K137" s="44">
        <f>G137/N137</f>
        <v>0.10989010989010989</v>
      </c>
      <c r="L137" s="44">
        <f>H137/N137</f>
        <v>0.2967032967032967</v>
      </c>
      <c r="M137" s="44">
        <f>I137/N137</f>
        <v>0</v>
      </c>
      <c r="N137" s="43">
        <f>F137+G137+H137+I137</f>
        <v>91</v>
      </c>
      <c r="O137" s="43">
        <v>2</v>
      </c>
      <c r="P137" s="43"/>
      <c r="Q137" s="43">
        <f t="shared" si="2"/>
        <v>93</v>
      </c>
      <c r="R137" s="44">
        <f t="shared" si="3"/>
        <v>0.88571428571428568</v>
      </c>
      <c r="S137" s="36">
        <v>105</v>
      </c>
    </row>
    <row r="138" spans="1:19" s="12" customFormat="1" ht="15" x14ac:dyDescent="0.25">
      <c r="A138" s="40">
        <v>1</v>
      </c>
      <c r="B138" s="31" t="s">
        <v>81</v>
      </c>
      <c r="C138" s="32" t="str">
        <f t="shared" si="119"/>
        <v>BN</v>
      </c>
      <c r="D138" s="32" t="str">
        <f t="shared" ref="D138:D168" si="127">IF(AND(LARGE(F138:I138,1)=LARGE(F138:I138,2)),"TIED",IF(LARGE(F138:I138,2)=F138,"BN",IF(LARGE(F138:I138,2)=G138,"PH",IF(LARGE(F138:I138,2)=H138,"PN","BEBAS"))))</f>
        <v>PN</v>
      </c>
      <c r="E138" s="28">
        <f>LARGE(F138:I138,1)-LARGE(F138:I138,2)</f>
        <v>124</v>
      </c>
      <c r="F138" s="32">
        <f>SUM(F139:F140)</f>
        <v>262</v>
      </c>
      <c r="G138" s="32">
        <f t="shared" ref="G138:I138" si="128">SUM(G139:G140)</f>
        <v>50</v>
      </c>
      <c r="H138" s="32">
        <f t="shared" si="128"/>
        <v>138</v>
      </c>
      <c r="I138" s="32">
        <f t="shared" si="128"/>
        <v>0</v>
      </c>
      <c r="J138" s="33">
        <f>F138/N138</f>
        <v>0.5822222222222222</v>
      </c>
      <c r="K138" s="33">
        <f>G138/N138</f>
        <v>0.1111111111111111</v>
      </c>
      <c r="L138" s="33">
        <f>H138/N138</f>
        <v>0.30666666666666664</v>
      </c>
      <c r="M138" s="33">
        <f>I138/N138</f>
        <v>0</v>
      </c>
      <c r="N138" s="32">
        <f>F138+G138+H138+I138</f>
        <v>450</v>
      </c>
      <c r="O138" s="32">
        <f t="shared" ref="O138:P138" si="129">SUM(O139:O140)</f>
        <v>8</v>
      </c>
      <c r="P138" s="32">
        <f t="shared" si="129"/>
        <v>0</v>
      </c>
      <c r="Q138" s="32">
        <f t="shared" si="2"/>
        <v>458</v>
      </c>
      <c r="R138" s="33">
        <f t="shared" si="3"/>
        <v>0.63699582753824757</v>
      </c>
      <c r="S138" s="32">
        <f>SUM(S139:S140)</f>
        <v>719</v>
      </c>
    </row>
    <row r="139" spans="1:19" x14ac:dyDescent="0.25">
      <c r="A139" s="45" t="s">
        <v>276</v>
      </c>
      <c r="B139" s="46" t="s">
        <v>280</v>
      </c>
      <c r="C139" s="43" t="str">
        <f t="shared" si="119"/>
        <v>BN</v>
      </c>
      <c r="D139" s="37" t="str">
        <f t="shared" si="127"/>
        <v>PN</v>
      </c>
      <c r="E139" s="38">
        <f t="shared" ref="E139:E168" si="130">LARGE(F139:I139,1)-LARGE(F139:I139,2)</f>
        <v>86</v>
      </c>
      <c r="F139" s="43">
        <v>133</v>
      </c>
      <c r="G139" s="43">
        <v>22</v>
      </c>
      <c r="H139" s="43">
        <v>47</v>
      </c>
      <c r="I139" s="43"/>
      <c r="J139" s="44">
        <f t="shared" ref="J139:J168" si="131">F139/N139</f>
        <v>0.65841584158415845</v>
      </c>
      <c r="K139" s="44">
        <f t="shared" ref="K139:K168" si="132">G139/N139</f>
        <v>0.10891089108910891</v>
      </c>
      <c r="L139" s="44">
        <f t="shared" ref="L139:L168" si="133">H139/N139</f>
        <v>0.23267326732673269</v>
      </c>
      <c r="M139" s="44">
        <f t="shared" ref="M139:M168" si="134">I139/N139</f>
        <v>0</v>
      </c>
      <c r="N139" s="43">
        <f t="shared" ref="N139:N168" si="135">F139+G139+H139+I139</f>
        <v>202</v>
      </c>
      <c r="O139" s="43">
        <v>6</v>
      </c>
      <c r="P139" s="43"/>
      <c r="Q139" s="43">
        <f t="shared" si="2"/>
        <v>208</v>
      </c>
      <c r="R139" s="44">
        <f t="shared" si="3"/>
        <v>0.69333333333333336</v>
      </c>
      <c r="S139" s="43">
        <v>300</v>
      </c>
    </row>
    <row r="140" spans="1:19" x14ac:dyDescent="0.25">
      <c r="A140" s="45" t="s">
        <v>277</v>
      </c>
      <c r="B140" s="46" t="s">
        <v>281</v>
      </c>
      <c r="C140" s="43" t="str">
        <f t="shared" si="119"/>
        <v>BN</v>
      </c>
      <c r="D140" s="37" t="str">
        <f t="shared" si="127"/>
        <v>PN</v>
      </c>
      <c r="E140" s="38">
        <f t="shared" si="130"/>
        <v>38</v>
      </c>
      <c r="F140" s="43">
        <v>129</v>
      </c>
      <c r="G140" s="43">
        <v>28</v>
      </c>
      <c r="H140" s="43">
        <v>91</v>
      </c>
      <c r="I140" s="43"/>
      <c r="J140" s="44">
        <f t="shared" si="131"/>
        <v>0.52016129032258063</v>
      </c>
      <c r="K140" s="44">
        <f t="shared" si="132"/>
        <v>0.11290322580645161</v>
      </c>
      <c r="L140" s="44">
        <f t="shared" si="133"/>
        <v>0.36693548387096775</v>
      </c>
      <c r="M140" s="44">
        <f t="shared" si="134"/>
        <v>0</v>
      </c>
      <c r="N140" s="43">
        <f t="shared" si="135"/>
        <v>248</v>
      </c>
      <c r="O140" s="43">
        <v>2</v>
      </c>
      <c r="P140" s="43"/>
      <c r="Q140" s="43">
        <f t="shared" ref="Q140:Q168" si="136">N140+O140+P140</f>
        <v>250</v>
      </c>
      <c r="R140" s="44">
        <f t="shared" si="3"/>
        <v>0.59665871121718372</v>
      </c>
      <c r="S140" s="43">
        <v>419</v>
      </c>
    </row>
    <row r="141" spans="1:19" s="12" customFormat="1" ht="15" x14ac:dyDescent="0.25">
      <c r="A141" s="40">
        <v>2</v>
      </c>
      <c r="B141" s="31" t="s">
        <v>82</v>
      </c>
      <c r="C141" s="32" t="str">
        <f t="shared" si="119"/>
        <v>BN</v>
      </c>
      <c r="D141" s="32" t="str">
        <f t="shared" si="127"/>
        <v>PH</v>
      </c>
      <c r="E141" s="28">
        <f>LARGE(F141:I141,1)-LARGE(F141:I141,2)</f>
        <v>291</v>
      </c>
      <c r="F141" s="32">
        <f t="shared" ref="F141" si="137">SUM(F142:F146)</f>
        <v>611</v>
      </c>
      <c r="G141" s="32">
        <f t="shared" ref="G141" si="138">SUM(G142:G146)</f>
        <v>320</v>
      </c>
      <c r="H141" s="32">
        <f t="shared" ref="H141" si="139">SUM(H142:H146)</f>
        <v>212</v>
      </c>
      <c r="I141" s="32">
        <f t="shared" ref="I141" si="140">SUM(I142:I146)</f>
        <v>0</v>
      </c>
      <c r="J141" s="33">
        <f t="shared" si="131"/>
        <v>0.53455818022747159</v>
      </c>
      <c r="K141" s="33">
        <f t="shared" si="132"/>
        <v>0.27996500437445321</v>
      </c>
      <c r="L141" s="33">
        <f t="shared" si="133"/>
        <v>0.18547681539807523</v>
      </c>
      <c r="M141" s="33">
        <f t="shared" si="134"/>
        <v>0</v>
      </c>
      <c r="N141" s="32">
        <f t="shared" si="135"/>
        <v>1143</v>
      </c>
      <c r="O141" s="32">
        <f t="shared" ref="O141" si="141">SUM(O142:O146)</f>
        <v>27</v>
      </c>
      <c r="P141" s="32">
        <f t="shared" ref="P141" si="142">SUM(P142:P146)</f>
        <v>0</v>
      </c>
      <c r="Q141" s="32">
        <f t="shared" si="136"/>
        <v>1170</v>
      </c>
      <c r="R141" s="33">
        <f t="shared" si="3"/>
        <v>0.62267163384779134</v>
      </c>
      <c r="S141" s="32">
        <f t="shared" ref="S141" si="143">SUM(S142:S146)</f>
        <v>1879</v>
      </c>
    </row>
    <row r="142" spans="1:19" x14ac:dyDescent="0.25">
      <c r="A142" s="45" t="s">
        <v>276</v>
      </c>
      <c r="B142" s="46" t="s">
        <v>280</v>
      </c>
      <c r="C142" s="43" t="str">
        <f t="shared" si="119"/>
        <v>BN</v>
      </c>
      <c r="D142" s="37" t="str">
        <f t="shared" si="127"/>
        <v>PH</v>
      </c>
      <c r="E142" s="38">
        <f t="shared" si="130"/>
        <v>30</v>
      </c>
      <c r="F142" s="43">
        <v>88</v>
      </c>
      <c r="G142" s="43">
        <v>58</v>
      </c>
      <c r="H142" s="43">
        <v>15</v>
      </c>
      <c r="I142" s="43"/>
      <c r="J142" s="44">
        <f t="shared" si="131"/>
        <v>0.54658385093167705</v>
      </c>
      <c r="K142" s="44">
        <f t="shared" si="132"/>
        <v>0.36024844720496896</v>
      </c>
      <c r="L142" s="44">
        <f t="shared" si="133"/>
        <v>9.3167701863354033E-2</v>
      </c>
      <c r="M142" s="44">
        <f t="shared" si="134"/>
        <v>0</v>
      </c>
      <c r="N142" s="43">
        <f t="shared" si="135"/>
        <v>161</v>
      </c>
      <c r="O142" s="43">
        <v>7</v>
      </c>
      <c r="P142" s="43"/>
      <c r="Q142" s="43">
        <f t="shared" si="136"/>
        <v>168</v>
      </c>
      <c r="R142" s="44">
        <f t="shared" si="3"/>
        <v>0.56000000000000005</v>
      </c>
      <c r="S142" s="43">
        <v>300</v>
      </c>
    </row>
    <row r="143" spans="1:19" x14ac:dyDescent="0.25">
      <c r="A143" s="45" t="s">
        <v>277</v>
      </c>
      <c r="B143" s="46" t="s">
        <v>281</v>
      </c>
      <c r="C143" s="43" t="str">
        <f t="shared" si="119"/>
        <v>BN</v>
      </c>
      <c r="D143" s="37" t="str">
        <f t="shared" ref="D143" si="144">IF(AND(LARGE(F143:I143,1)=LARGE(F143:I143,2)),"TIED",IF(LARGE(F143:I143,2)=F143,"BN",IF(LARGE(F143:I143,2)=G143,"PH",IF(LARGE(F143:I143,2)=H143,"PN","BEBAS"))))</f>
        <v>PH</v>
      </c>
      <c r="E143" s="38">
        <f t="shared" ref="E143" si="145">LARGE(F143:I143,1)-LARGE(F143:I143,2)</f>
        <v>30</v>
      </c>
      <c r="F143" s="43">
        <v>102</v>
      </c>
      <c r="G143" s="43">
        <v>72</v>
      </c>
      <c r="H143" s="43">
        <v>37</v>
      </c>
      <c r="I143" s="43"/>
      <c r="J143" s="44">
        <f t="shared" ref="J143" si="146">F143/N143</f>
        <v>0.48341232227488151</v>
      </c>
      <c r="K143" s="44">
        <f t="shared" ref="K143" si="147">G143/N143</f>
        <v>0.34123222748815168</v>
      </c>
      <c r="L143" s="44">
        <f t="shared" ref="L143" si="148">H143/N143</f>
        <v>0.17535545023696683</v>
      </c>
      <c r="M143" s="44">
        <f t="shared" ref="M143" si="149">I143/N143</f>
        <v>0</v>
      </c>
      <c r="N143" s="43">
        <f t="shared" ref="N143" si="150">F143+G143+H143+I143</f>
        <v>211</v>
      </c>
      <c r="O143" s="43">
        <v>5</v>
      </c>
      <c r="P143" s="43"/>
      <c r="Q143" s="43">
        <f t="shared" ref="Q143" si="151">N143+O143+P143</f>
        <v>216</v>
      </c>
      <c r="R143" s="44">
        <f t="shared" si="3"/>
        <v>0.72</v>
      </c>
      <c r="S143" s="43">
        <v>300</v>
      </c>
    </row>
    <row r="144" spans="1:19" x14ac:dyDescent="0.25">
      <c r="A144" s="45" t="s">
        <v>278</v>
      </c>
      <c r="B144" s="46" t="s">
        <v>282</v>
      </c>
      <c r="C144" s="43" t="str">
        <f t="shared" si="119"/>
        <v>BN</v>
      </c>
      <c r="D144" s="37" t="str">
        <f t="shared" si="127"/>
        <v>PH</v>
      </c>
      <c r="E144" s="38">
        <f t="shared" si="130"/>
        <v>54</v>
      </c>
      <c r="F144" s="43">
        <v>126</v>
      </c>
      <c r="G144" s="43">
        <v>72</v>
      </c>
      <c r="H144" s="43">
        <v>59</v>
      </c>
      <c r="I144" s="43"/>
      <c r="J144" s="44">
        <f t="shared" si="131"/>
        <v>0.49027237354085601</v>
      </c>
      <c r="K144" s="44">
        <f t="shared" si="132"/>
        <v>0.28015564202334631</v>
      </c>
      <c r="L144" s="44">
        <f t="shared" si="133"/>
        <v>0.22957198443579765</v>
      </c>
      <c r="M144" s="44">
        <f t="shared" si="134"/>
        <v>0</v>
      </c>
      <c r="N144" s="43">
        <f t="shared" si="135"/>
        <v>257</v>
      </c>
      <c r="O144" s="43">
        <v>2</v>
      </c>
      <c r="P144" s="43"/>
      <c r="Q144" s="43">
        <f t="shared" si="136"/>
        <v>259</v>
      </c>
      <c r="R144" s="44">
        <f t="shared" si="3"/>
        <v>0.607981220657277</v>
      </c>
      <c r="S144" s="43">
        <v>426</v>
      </c>
    </row>
    <row r="145" spans="1:19" x14ac:dyDescent="0.25">
      <c r="A145" s="45" t="s">
        <v>279</v>
      </c>
      <c r="B145" s="46" t="s">
        <v>283</v>
      </c>
      <c r="C145" s="43" t="str">
        <f t="shared" si="119"/>
        <v>BN</v>
      </c>
      <c r="D145" s="37" t="str">
        <f t="shared" si="127"/>
        <v>PH</v>
      </c>
      <c r="E145" s="38">
        <f t="shared" si="130"/>
        <v>72</v>
      </c>
      <c r="F145" s="43">
        <v>140</v>
      </c>
      <c r="G145" s="43">
        <v>68</v>
      </c>
      <c r="H145" s="43">
        <v>47</v>
      </c>
      <c r="I145" s="43"/>
      <c r="J145" s="44">
        <f t="shared" si="131"/>
        <v>0.5490196078431373</v>
      </c>
      <c r="K145" s="44">
        <f t="shared" si="132"/>
        <v>0.26666666666666666</v>
      </c>
      <c r="L145" s="44">
        <f t="shared" si="133"/>
        <v>0.18431372549019609</v>
      </c>
      <c r="M145" s="44">
        <f t="shared" si="134"/>
        <v>0</v>
      </c>
      <c r="N145" s="43">
        <f t="shared" si="135"/>
        <v>255</v>
      </c>
      <c r="O145" s="43">
        <v>2</v>
      </c>
      <c r="P145" s="43"/>
      <c r="Q145" s="43">
        <f t="shared" si="136"/>
        <v>257</v>
      </c>
      <c r="R145" s="44">
        <f t="shared" si="3"/>
        <v>0.60328638497652587</v>
      </c>
      <c r="S145" s="43">
        <v>426</v>
      </c>
    </row>
    <row r="146" spans="1:19" x14ac:dyDescent="0.25">
      <c r="A146" s="45" t="s">
        <v>285</v>
      </c>
      <c r="B146" s="46" t="s">
        <v>286</v>
      </c>
      <c r="C146" s="43" t="str">
        <f t="shared" si="119"/>
        <v>BN</v>
      </c>
      <c r="D146" s="37" t="str">
        <f t="shared" si="127"/>
        <v>PN</v>
      </c>
      <c r="E146" s="38">
        <f t="shared" si="130"/>
        <v>101</v>
      </c>
      <c r="F146" s="43">
        <v>155</v>
      </c>
      <c r="G146" s="43">
        <v>50</v>
      </c>
      <c r="H146" s="43">
        <v>54</v>
      </c>
      <c r="I146" s="43"/>
      <c r="J146" s="44">
        <f t="shared" si="131"/>
        <v>0.59845559845559848</v>
      </c>
      <c r="K146" s="44">
        <f t="shared" si="132"/>
        <v>0.19305019305019305</v>
      </c>
      <c r="L146" s="44">
        <f t="shared" si="133"/>
        <v>0.20849420849420849</v>
      </c>
      <c r="M146" s="44">
        <f t="shared" si="134"/>
        <v>0</v>
      </c>
      <c r="N146" s="43">
        <f t="shared" si="135"/>
        <v>259</v>
      </c>
      <c r="O146" s="43">
        <v>11</v>
      </c>
      <c r="P146" s="43"/>
      <c r="Q146" s="43">
        <f t="shared" si="136"/>
        <v>270</v>
      </c>
      <c r="R146" s="44">
        <f t="shared" si="3"/>
        <v>0.63231850117096022</v>
      </c>
      <c r="S146" s="43">
        <v>427</v>
      </c>
    </row>
    <row r="147" spans="1:19" s="12" customFormat="1" ht="15" x14ac:dyDescent="0.25">
      <c r="A147" s="40">
        <v>3</v>
      </c>
      <c r="B147" s="31" t="s">
        <v>83</v>
      </c>
      <c r="C147" s="32" t="str">
        <f t="shared" si="119"/>
        <v>BN</v>
      </c>
      <c r="D147" s="32" t="str">
        <f t="shared" si="127"/>
        <v>PH</v>
      </c>
      <c r="E147" s="28">
        <f>LARGE(F147:I147,1)-LARGE(F147:I147,2)</f>
        <v>331</v>
      </c>
      <c r="F147" s="32">
        <f t="shared" ref="F147" si="152">SUM(F148:F152)</f>
        <v>689</v>
      </c>
      <c r="G147" s="32">
        <f t="shared" ref="G147" si="153">SUM(G148:G152)</f>
        <v>358</v>
      </c>
      <c r="H147" s="32">
        <f t="shared" ref="H147" si="154">SUM(H148:H152)</f>
        <v>273</v>
      </c>
      <c r="I147" s="32">
        <f t="shared" ref="I147" si="155">SUM(I148:I152)</f>
        <v>0</v>
      </c>
      <c r="J147" s="33">
        <f t="shared" si="131"/>
        <v>0.52196969696969697</v>
      </c>
      <c r="K147" s="33">
        <f t="shared" si="132"/>
        <v>0.27121212121212124</v>
      </c>
      <c r="L147" s="33">
        <f t="shared" si="133"/>
        <v>0.20681818181818182</v>
      </c>
      <c r="M147" s="33">
        <f t="shared" si="134"/>
        <v>0</v>
      </c>
      <c r="N147" s="32">
        <f t="shared" si="135"/>
        <v>1320</v>
      </c>
      <c r="O147" s="32">
        <f t="shared" ref="O147" si="156">SUM(O148:O152)</f>
        <v>44</v>
      </c>
      <c r="P147" s="32">
        <f t="shared" ref="P147" si="157">SUM(P148:P152)</f>
        <v>0</v>
      </c>
      <c r="Q147" s="32">
        <f t="shared" si="136"/>
        <v>1364</v>
      </c>
      <c r="R147" s="33">
        <f t="shared" si="3"/>
        <v>0.64461247637051045</v>
      </c>
      <c r="S147" s="32">
        <f t="shared" ref="S147" si="158">SUM(S148:S152)</f>
        <v>2116</v>
      </c>
    </row>
    <row r="148" spans="1:19" x14ac:dyDescent="0.25">
      <c r="A148" s="45" t="s">
        <v>276</v>
      </c>
      <c r="B148" s="46" t="s">
        <v>280</v>
      </c>
      <c r="C148" s="43" t="str">
        <f t="shared" si="119"/>
        <v>BN</v>
      </c>
      <c r="D148" s="37" t="str">
        <f t="shared" si="127"/>
        <v>PH</v>
      </c>
      <c r="E148" s="38">
        <f t="shared" si="130"/>
        <v>70</v>
      </c>
      <c r="F148" s="43">
        <v>117</v>
      </c>
      <c r="G148" s="43">
        <v>47</v>
      </c>
      <c r="H148" s="43">
        <v>27</v>
      </c>
      <c r="I148" s="43"/>
      <c r="J148" s="44">
        <f t="shared" si="131"/>
        <v>0.61256544502617805</v>
      </c>
      <c r="K148" s="44">
        <f t="shared" si="132"/>
        <v>0.24607329842931938</v>
      </c>
      <c r="L148" s="44">
        <f t="shared" si="133"/>
        <v>0.14136125654450263</v>
      </c>
      <c r="M148" s="44">
        <f t="shared" si="134"/>
        <v>0</v>
      </c>
      <c r="N148" s="43">
        <f t="shared" si="135"/>
        <v>191</v>
      </c>
      <c r="O148" s="43">
        <v>5</v>
      </c>
      <c r="P148" s="43"/>
      <c r="Q148" s="43">
        <f t="shared" si="136"/>
        <v>196</v>
      </c>
      <c r="R148" s="44">
        <f t="shared" si="3"/>
        <v>0.61442006269592475</v>
      </c>
      <c r="S148" s="43">
        <v>319</v>
      </c>
    </row>
    <row r="149" spans="1:19" x14ac:dyDescent="0.25">
      <c r="A149" s="45" t="s">
        <v>277</v>
      </c>
      <c r="B149" s="46" t="s">
        <v>281</v>
      </c>
      <c r="C149" s="43" t="str">
        <f t="shared" si="119"/>
        <v>BN</v>
      </c>
      <c r="D149" s="37" t="str">
        <f t="shared" ref="D149:D150" si="159">IF(AND(LARGE(F149:I149,1)=LARGE(F149:I149,2)),"TIED",IF(LARGE(F149:I149,2)=F149,"BN",IF(LARGE(F149:I149,2)=G149,"PH",IF(LARGE(F149:I149,2)=H149,"PN","BEBAS"))))</f>
        <v>PH</v>
      </c>
      <c r="E149" s="38">
        <f t="shared" si="130"/>
        <v>78</v>
      </c>
      <c r="F149" s="43">
        <v>129</v>
      </c>
      <c r="G149" s="43">
        <v>51</v>
      </c>
      <c r="H149" s="43">
        <v>42</v>
      </c>
      <c r="I149" s="43"/>
      <c r="J149" s="44">
        <f t="shared" si="131"/>
        <v>0.58108108108108103</v>
      </c>
      <c r="K149" s="44">
        <f t="shared" si="132"/>
        <v>0.22972972972972974</v>
      </c>
      <c r="L149" s="44">
        <f t="shared" si="133"/>
        <v>0.1891891891891892</v>
      </c>
      <c r="M149" s="44">
        <f t="shared" si="134"/>
        <v>0</v>
      </c>
      <c r="N149" s="43">
        <f t="shared" si="135"/>
        <v>222</v>
      </c>
      <c r="O149" s="43">
        <v>6</v>
      </c>
      <c r="P149" s="43"/>
      <c r="Q149" s="43">
        <f t="shared" si="136"/>
        <v>228</v>
      </c>
      <c r="R149" s="44">
        <f t="shared" si="3"/>
        <v>0.76</v>
      </c>
      <c r="S149" s="43">
        <v>300</v>
      </c>
    </row>
    <row r="150" spans="1:19" x14ac:dyDescent="0.25">
      <c r="A150" s="45" t="s">
        <v>278</v>
      </c>
      <c r="B150" s="46" t="s">
        <v>282</v>
      </c>
      <c r="C150" s="43" t="str">
        <f t="shared" si="119"/>
        <v>BN</v>
      </c>
      <c r="D150" s="37" t="str">
        <f t="shared" si="159"/>
        <v>PH</v>
      </c>
      <c r="E150" s="38">
        <f t="shared" ref="E150" si="160">LARGE(F150:I150,1)-LARGE(F150:I150,2)</f>
        <v>31</v>
      </c>
      <c r="F150" s="43">
        <v>156</v>
      </c>
      <c r="G150" s="43">
        <v>125</v>
      </c>
      <c r="H150" s="43">
        <v>59</v>
      </c>
      <c r="I150" s="43"/>
      <c r="J150" s="44">
        <f t="shared" ref="J150" si="161">F150/N150</f>
        <v>0.45882352941176469</v>
      </c>
      <c r="K150" s="44">
        <f t="shared" ref="K150" si="162">G150/N150</f>
        <v>0.36764705882352944</v>
      </c>
      <c r="L150" s="44">
        <f t="shared" ref="L150" si="163">H150/N150</f>
        <v>0.17352941176470588</v>
      </c>
      <c r="M150" s="44">
        <f t="shared" ref="M150" si="164">I150/N150</f>
        <v>0</v>
      </c>
      <c r="N150" s="43">
        <f t="shared" ref="N150" si="165">F150+G150+H150+I150</f>
        <v>340</v>
      </c>
      <c r="O150" s="43">
        <v>5</v>
      </c>
      <c r="P150" s="43"/>
      <c r="Q150" s="43">
        <f t="shared" ref="Q150" si="166">N150+O150+P150</f>
        <v>345</v>
      </c>
      <c r="R150" s="44">
        <f t="shared" si="3"/>
        <v>0.69138276553106215</v>
      </c>
      <c r="S150" s="43">
        <v>499</v>
      </c>
    </row>
    <row r="151" spans="1:19" x14ac:dyDescent="0.25">
      <c r="A151" s="45" t="s">
        <v>279</v>
      </c>
      <c r="B151" s="46" t="s">
        <v>283</v>
      </c>
      <c r="C151" s="43" t="str">
        <f t="shared" si="119"/>
        <v>BN</v>
      </c>
      <c r="D151" s="37" t="str">
        <f t="shared" si="127"/>
        <v>PN</v>
      </c>
      <c r="E151" s="38">
        <f t="shared" si="130"/>
        <v>70</v>
      </c>
      <c r="F151" s="43">
        <v>146</v>
      </c>
      <c r="G151" s="43">
        <v>59</v>
      </c>
      <c r="H151" s="43">
        <v>76</v>
      </c>
      <c r="I151" s="43"/>
      <c r="J151" s="44">
        <f t="shared" si="131"/>
        <v>0.5195729537366548</v>
      </c>
      <c r="K151" s="44">
        <f t="shared" si="132"/>
        <v>0.20996441281138789</v>
      </c>
      <c r="L151" s="44">
        <f t="shared" si="133"/>
        <v>0.27046263345195731</v>
      </c>
      <c r="M151" s="44">
        <f t="shared" si="134"/>
        <v>0</v>
      </c>
      <c r="N151" s="43">
        <f t="shared" si="135"/>
        <v>281</v>
      </c>
      <c r="O151" s="43">
        <v>25</v>
      </c>
      <c r="P151" s="43"/>
      <c r="Q151" s="43">
        <f t="shared" si="136"/>
        <v>306</v>
      </c>
      <c r="R151" s="44">
        <f t="shared" si="3"/>
        <v>0.61322645290581157</v>
      </c>
      <c r="S151" s="43">
        <v>499</v>
      </c>
    </row>
    <row r="152" spans="1:19" x14ac:dyDescent="0.25">
      <c r="A152" s="45" t="s">
        <v>285</v>
      </c>
      <c r="B152" s="46" t="s">
        <v>286</v>
      </c>
      <c r="C152" s="43" t="str">
        <f t="shared" si="119"/>
        <v>BN</v>
      </c>
      <c r="D152" s="37" t="str">
        <f t="shared" si="127"/>
        <v>PH</v>
      </c>
      <c r="E152" s="38">
        <f t="shared" si="130"/>
        <v>65</v>
      </c>
      <c r="F152" s="43">
        <v>141</v>
      </c>
      <c r="G152" s="43">
        <v>76</v>
      </c>
      <c r="H152" s="43">
        <v>69</v>
      </c>
      <c r="I152" s="43"/>
      <c r="J152" s="44">
        <f t="shared" si="131"/>
        <v>0.49300699300699302</v>
      </c>
      <c r="K152" s="44">
        <f t="shared" si="132"/>
        <v>0.26573426573426573</v>
      </c>
      <c r="L152" s="44">
        <f t="shared" si="133"/>
        <v>0.24125874125874125</v>
      </c>
      <c r="M152" s="44">
        <f t="shared" si="134"/>
        <v>0</v>
      </c>
      <c r="N152" s="43">
        <f t="shared" si="135"/>
        <v>286</v>
      </c>
      <c r="O152" s="43">
        <v>3</v>
      </c>
      <c r="P152" s="43"/>
      <c r="Q152" s="43">
        <f t="shared" si="136"/>
        <v>289</v>
      </c>
      <c r="R152" s="44">
        <f t="shared" si="3"/>
        <v>0.57915831663326656</v>
      </c>
      <c r="S152" s="43">
        <v>499</v>
      </c>
    </row>
    <row r="153" spans="1:19" s="12" customFormat="1" ht="15" x14ac:dyDescent="0.25">
      <c r="A153" s="40">
        <v>4</v>
      </c>
      <c r="B153" s="31" t="s">
        <v>84</v>
      </c>
      <c r="C153" s="32" t="str">
        <f t="shared" si="119"/>
        <v>BN</v>
      </c>
      <c r="D153" s="32" t="str">
        <f t="shared" si="127"/>
        <v>PN</v>
      </c>
      <c r="E153" s="28">
        <f>LARGE(F153:I153,1)-LARGE(F153:I153,2)</f>
        <v>106</v>
      </c>
      <c r="F153" s="32">
        <f t="shared" ref="F153:I153" si="167">SUM(F154:F155)</f>
        <v>223</v>
      </c>
      <c r="G153" s="32">
        <f t="shared" si="167"/>
        <v>51</v>
      </c>
      <c r="H153" s="32">
        <f t="shared" si="167"/>
        <v>117</v>
      </c>
      <c r="I153" s="32">
        <f t="shared" si="167"/>
        <v>0</v>
      </c>
      <c r="J153" s="33">
        <f t="shared" si="131"/>
        <v>0.57033248081841437</v>
      </c>
      <c r="K153" s="33">
        <f t="shared" si="132"/>
        <v>0.13043478260869565</v>
      </c>
      <c r="L153" s="33">
        <f t="shared" si="133"/>
        <v>0.29923273657289001</v>
      </c>
      <c r="M153" s="33">
        <f t="shared" si="134"/>
        <v>0</v>
      </c>
      <c r="N153" s="32">
        <f t="shared" si="135"/>
        <v>391</v>
      </c>
      <c r="O153" s="32">
        <f t="shared" ref="O153:P153" si="168">SUM(O154:O155)</f>
        <v>4</v>
      </c>
      <c r="P153" s="32">
        <f t="shared" si="168"/>
        <v>0</v>
      </c>
      <c r="Q153" s="32">
        <f t="shared" si="136"/>
        <v>395</v>
      </c>
      <c r="R153" s="33">
        <f t="shared" si="3"/>
        <v>0.65723793677204656</v>
      </c>
      <c r="S153" s="32">
        <f>SUM(S154:S155)</f>
        <v>601</v>
      </c>
    </row>
    <row r="154" spans="1:19" x14ac:dyDescent="0.25">
      <c r="A154" s="45" t="s">
        <v>276</v>
      </c>
      <c r="B154" s="46" t="s">
        <v>280</v>
      </c>
      <c r="C154" s="43" t="str">
        <f t="shared" si="119"/>
        <v>BN</v>
      </c>
      <c r="D154" s="37" t="str">
        <f t="shared" si="127"/>
        <v>PN</v>
      </c>
      <c r="E154" s="38">
        <f t="shared" si="130"/>
        <v>75</v>
      </c>
      <c r="F154" s="43">
        <v>124</v>
      </c>
      <c r="G154" s="43">
        <v>31</v>
      </c>
      <c r="H154" s="43">
        <v>49</v>
      </c>
      <c r="I154" s="43"/>
      <c r="J154" s="44">
        <f t="shared" si="131"/>
        <v>0.60784313725490191</v>
      </c>
      <c r="K154" s="44">
        <f t="shared" si="132"/>
        <v>0.15196078431372548</v>
      </c>
      <c r="L154" s="44">
        <f t="shared" si="133"/>
        <v>0.24019607843137256</v>
      </c>
      <c r="M154" s="44">
        <f t="shared" si="134"/>
        <v>0</v>
      </c>
      <c r="N154" s="43">
        <f t="shared" si="135"/>
        <v>204</v>
      </c>
      <c r="O154" s="43">
        <v>3</v>
      </c>
      <c r="P154" s="43"/>
      <c r="Q154" s="43">
        <f t="shared" si="136"/>
        <v>207</v>
      </c>
      <c r="R154" s="44">
        <f t="shared" si="3"/>
        <v>0.69</v>
      </c>
      <c r="S154" s="43">
        <v>300</v>
      </c>
    </row>
    <row r="155" spans="1:19" x14ac:dyDescent="0.25">
      <c r="A155" s="45" t="s">
        <v>277</v>
      </c>
      <c r="B155" s="46" t="s">
        <v>281</v>
      </c>
      <c r="C155" s="43" t="str">
        <f t="shared" si="119"/>
        <v>BN</v>
      </c>
      <c r="D155" s="37" t="str">
        <f t="shared" si="127"/>
        <v>PN</v>
      </c>
      <c r="E155" s="38">
        <f t="shared" si="130"/>
        <v>31</v>
      </c>
      <c r="F155" s="43">
        <v>99</v>
      </c>
      <c r="G155" s="43">
        <v>20</v>
      </c>
      <c r="H155" s="43">
        <v>68</v>
      </c>
      <c r="I155" s="43"/>
      <c r="J155" s="44">
        <f t="shared" si="131"/>
        <v>0.52941176470588236</v>
      </c>
      <c r="K155" s="44">
        <f t="shared" si="132"/>
        <v>0.10695187165775401</v>
      </c>
      <c r="L155" s="44">
        <f t="shared" si="133"/>
        <v>0.36363636363636365</v>
      </c>
      <c r="M155" s="44">
        <f t="shared" si="134"/>
        <v>0</v>
      </c>
      <c r="N155" s="43">
        <f t="shared" si="135"/>
        <v>187</v>
      </c>
      <c r="O155" s="43">
        <v>1</v>
      </c>
      <c r="P155" s="43"/>
      <c r="Q155" s="43">
        <f t="shared" si="136"/>
        <v>188</v>
      </c>
      <c r="R155" s="44">
        <f t="shared" si="3"/>
        <v>0.62458471760797341</v>
      </c>
      <c r="S155" s="43">
        <v>301</v>
      </c>
    </row>
    <row r="156" spans="1:19" s="12" customFormat="1" ht="15" x14ac:dyDescent="0.25">
      <c r="A156" s="40">
        <v>5</v>
      </c>
      <c r="B156" s="31" t="s">
        <v>85</v>
      </c>
      <c r="C156" s="32" t="str">
        <f t="shared" si="119"/>
        <v>BN</v>
      </c>
      <c r="D156" s="32" t="str">
        <f t="shared" si="127"/>
        <v>PN</v>
      </c>
      <c r="E156" s="28">
        <f>LARGE(F156:I156,1)-LARGE(F156:I156,2)</f>
        <v>251</v>
      </c>
      <c r="F156" s="32">
        <f>SUM(F157:F160)</f>
        <v>508</v>
      </c>
      <c r="G156" s="32">
        <f t="shared" ref="G156:I156" si="169">SUM(G157:G160)</f>
        <v>72</v>
      </c>
      <c r="H156" s="32">
        <f t="shared" si="169"/>
        <v>257</v>
      </c>
      <c r="I156" s="32">
        <f t="shared" si="169"/>
        <v>0</v>
      </c>
      <c r="J156" s="33">
        <f t="shared" si="131"/>
        <v>0.6069295101553166</v>
      </c>
      <c r="K156" s="33">
        <f t="shared" si="132"/>
        <v>8.6021505376344093E-2</v>
      </c>
      <c r="L156" s="33">
        <f t="shared" si="133"/>
        <v>0.30704898446833928</v>
      </c>
      <c r="M156" s="33">
        <f t="shared" si="134"/>
        <v>0</v>
      </c>
      <c r="N156" s="32">
        <f t="shared" si="135"/>
        <v>837</v>
      </c>
      <c r="O156" s="32">
        <f t="shared" ref="O156:P156" si="170">SUM(O157:O160)</f>
        <v>8</v>
      </c>
      <c r="P156" s="32">
        <f t="shared" si="170"/>
        <v>0</v>
      </c>
      <c r="Q156" s="32">
        <f t="shared" si="136"/>
        <v>845</v>
      </c>
      <c r="R156" s="33">
        <f t="shared" si="3"/>
        <v>0.62223858615611194</v>
      </c>
      <c r="S156" s="32">
        <f>SUM(S157:S160)</f>
        <v>1358</v>
      </c>
    </row>
    <row r="157" spans="1:19" x14ac:dyDescent="0.25">
      <c r="A157" s="45" t="s">
        <v>276</v>
      </c>
      <c r="B157" s="46" t="s">
        <v>280</v>
      </c>
      <c r="C157" s="43" t="str">
        <f t="shared" si="119"/>
        <v>BN</v>
      </c>
      <c r="D157" s="37" t="str">
        <f t="shared" si="127"/>
        <v>PN</v>
      </c>
      <c r="E157" s="38">
        <f t="shared" si="130"/>
        <v>62</v>
      </c>
      <c r="F157" s="43">
        <v>107</v>
      </c>
      <c r="G157" s="43">
        <v>16</v>
      </c>
      <c r="H157" s="43">
        <v>45</v>
      </c>
      <c r="I157" s="43"/>
      <c r="J157" s="44">
        <f t="shared" si="131"/>
        <v>0.63690476190476186</v>
      </c>
      <c r="K157" s="44">
        <f t="shared" si="132"/>
        <v>9.5238095238095233E-2</v>
      </c>
      <c r="L157" s="44">
        <f t="shared" si="133"/>
        <v>0.26785714285714285</v>
      </c>
      <c r="M157" s="44">
        <f t="shared" si="134"/>
        <v>0</v>
      </c>
      <c r="N157" s="43">
        <f t="shared" si="135"/>
        <v>168</v>
      </c>
      <c r="O157" s="43">
        <v>6</v>
      </c>
      <c r="P157" s="43"/>
      <c r="Q157" s="43">
        <f t="shared" si="136"/>
        <v>174</v>
      </c>
      <c r="R157" s="44">
        <f t="shared" si="3"/>
        <v>0.57999999999999996</v>
      </c>
      <c r="S157" s="43">
        <v>300</v>
      </c>
    </row>
    <row r="158" spans="1:19" x14ac:dyDescent="0.25">
      <c r="A158" s="45" t="s">
        <v>277</v>
      </c>
      <c r="B158" s="46" t="s">
        <v>281</v>
      </c>
      <c r="C158" s="43" t="str">
        <f t="shared" si="119"/>
        <v>BN</v>
      </c>
      <c r="D158" s="37" t="str">
        <f t="shared" si="127"/>
        <v>PN</v>
      </c>
      <c r="E158" s="38">
        <f t="shared" si="130"/>
        <v>61</v>
      </c>
      <c r="F158" s="43">
        <v>120</v>
      </c>
      <c r="G158" s="43">
        <v>20</v>
      </c>
      <c r="H158" s="43">
        <v>59</v>
      </c>
      <c r="I158" s="43"/>
      <c r="J158" s="44">
        <f t="shared" si="131"/>
        <v>0.60301507537688437</v>
      </c>
      <c r="K158" s="44">
        <f t="shared" si="132"/>
        <v>0.10050251256281408</v>
      </c>
      <c r="L158" s="44">
        <f t="shared" si="133"/>
        <v>0.29648241206030151</v>
      </c>
      <c r="M158" s="44">
        <f t="shared" si="134"/>
        <v>0</v>
      </c>
      <c r="N158" s="43">
        <f t="shared" si="135"/>
        <v>199</v>
      </c>
      <c r="O158" s="43"/>
      <c r="P158" s="43"/>
      <c r="Q158" s="43">
        <f t="shared" si="136"/>
        <v>199</v>
      </c>
      <c r="R158" s="44">
        <f t="shared" si="3"/>
        <v>0.66333333333333333</v>
      </c>
      <c r="S158" s="43">
        <v>300</v>
      </c>
    </row>
    <row r="159" spans="1:19" x14ac:dyDescent="0.25">
      <c r="A159" s="45" t="s">
        <v>278</v>
      </c>
      <c r="B159" s="46" t="s">
        <v>282</v>
      </c>
      <c r="C159" s="43" t="str">
        <f t="shared" si="119"/>
        <v>BN</v>
      </c>
      <c r="D159" s="37" t="str">
        <f t="shared" si="127"/>
        <v>PN</v>
      </c>
      <c r="E159" s="38">
        <f t="shared" si="130"/>
        <v>48</v>
      </c>
      <c r="F159" s="43">
        <v>133</v>
      </c>
      <c r="G159" s="43">
        <v>24</v>
      </c>
      <c r="H159" s="43">
        <v>85</v>
      </c>
      <c r="I159" s="43"/>
      <c r="J159" s="44">
        <f t="shared" si="131"/>
        <v>0.54958677685950408</v>
      </c>
      <c r="K159" s="44">
        <f t="shared" si="132"/>
        <v>9.9173553719008267E-2</v>
      </c>
      <c r="L159" s="44">
        <f t="shared" si="133"/>
        <v>0.3512396694214876</v>
      </c>
      <c r="M159" s="44">
        <f t="shared" si="134"/>
        <v>0</v>
      </c>
      <c r="N159" s="43">
        <f t="shared" si="135"/>
        <v>242</v>
      </c>
      <c r="O159" s="43">
        <v>1</v>
      </c>
      <c r="P159" s="43"/>
      <c r="Q159" s="43">
        <f t="shared" si="136"/>
        <v>243</v>
      </c>
      <c r="R159" s="44">
        <f t="shared" si="3"/>
        <v>0.64116094986807393</v>
      </c>
      <c r="S159" s="43">
        <v>379</v>
      </c>
    </row>
    <row r="160" spans="1:19" x14ac:dyDescent="0.25">
      <c r="A160" s="45" t="s">
        <v>279</v>
      </c>
      <c r="B160" s="46" t="s">
        <v>283</v>
      </c>
      <c r="C160" s="43" t="str">
        <f t="shared" si="119"/>
        <v>BN</v>
      </c>
      <c r="D160" s="37" t="str">
        <f t="shared" si="127"/>
        <v>PN</v>
      </c>
      <c r="E160" s="38">
        <f t="shared" si="130"/>
        <v>80</v>
      </c>
      <c r="F160" s="43">
        <v>148</v>
      </c>
      <c r="G160" s="43">
        <v>12</v>
      </c>
      <c r="H160" s="43">
        <v>68</v>
      </c>
      <c r="I160" s="43"/>
      <c r="J160" s="44">
        <f t="shared" si="131"/>
        <v>0.64912280701754388</v>
      </c>
      <c r="K160" s="44">
        <f t="shared" si="132"/>
        <v>5.2631578947368418E-2</v>
      </c>
      <c r="L160" s="44">
        <f t="shared" si="133"/>
        <v>0.2982456140350877</v>
      </c>
      <c r="M160" s="44">
        <f t="shared" si="134"/>
        <v>0</v>
      </c>
      <c r="N160" s="43">
        <f t="shared" si="135"/>
        <v>228</v>
      </c>
      <c r="O160" s="43">
        <v>1</v>
      </c>
      <c r="P160" s="43"/>
      <c r="Q160" s="43">
        <f t="shared" si="136"/>
        <v>229</v>
      </c>
      <c r="R160" s="44">
        <f t="shared" si="3"/>
        <v>0.60422163588390498</v>
      </c>
      <c r="S160" s="43">
        <v>379</v>
      </c>
    </row>
    <row r="161" spans="1:19" s="12" customFormat="1" ht="15" x14ac:dyDescent="0.25">
      <c r="A161" s="40">
        <v>6</v>
      </c>
      <c r="B161" s="31" t="s">
        <v>86</v>
      </c>
      <c r="C161" s="32" t="str">
        <f t="shared" si="119"/>
        <v>BN</v>
      </c>
      <c r="D161" s="32" t="str">
        <f t="shared" si="127"/>
        <v>PN</v>
      </c>
      <c r="E161" s="28">
        <f>LARGE(F161:I161,1)-LARGE(F161:I161,2)</f>
        <v>262</v>
      </c>
      <c r="F161" s="32">
        <f t="shared" ref="F161" si="171">SUM(F162:F163)</f>
        <v>328</v>
      </c>
      <c r="G161" s="32">
        <f t="shared" ref="G161" si="172">SUM(G162:G163)</f>
        <v>56</v>
      </c>
      <c r="H161" s="32">
        <f t="shared" ref="H161" si="173">SUM(H162:H163)</f>
        <v>66</v>
      </c>
      <c r="I161" s="32">
        <f t="shared" ref="I161" si="174">SUM(I162:I163)</f>
        <v>0</v>
      </c>
      <c r="J161" s="33">
        <f t="shared" si="131"/>
        <v>0.72888888888888892</v>
      </c>
      <c r="K161" s="33">
        <f t="shared" si="132"/>
        <v>0.12444444444444444</v>
      </c>
      <c r="L161" s="33">
        <f t="shared" si="133"/>
        <v>0.14666666666666667</v>
      </c>
      <c r="M161" s="33">
        <f t="shared" si="134"/>
        <v>0</v>
      </c>
      <c r="N161" s="32">
        <f t="shared" si="135"/>
        <v>450</v>
      </c>
      <c r="O161" s="32">
        <f t="shared" ref="O161" si="175">SUM(O162:O163)</f>
        <v>9</v>
      </c>
      <c r="P161" s="32">
        <f t="shared" ref="P161" si="176">SUM(P162:P163)</f>
        <v>0</v>
      </c>
      <c r="Q161" s="32">
        <f t="shared" si="136"/>
        <v>459</v>
      </c>
      <c r="R161" s="33">
        <f t="shared" si="3"/>
        <v>0.67500000000000004</v>
      </c>
      <c r="S161" s="32">
        <f t="shared" ref="S161" si="177">SUM(S162:S163)</f>
        <v>680</v>
      </c>
    </row>
    <row r="162" spans="1:19" x14ac:dyDescent="0.25">
      <c r="A162" s="45" t="s">
        <v>276</v>
      </c>
      <c r="B162" s="46" t="s">
        <v>280</v>
      </c>
      <c r="C162" s="43" t="str">
        <f t="shared" si="119"/>
        <v>BN</v>
      </c>
      <c r="D162" s="37" t="str">
        <f t="shared" si="127"/>
        <v>PH</v>
      </c>
      <c r="E162" s="38">
        <f t="shared" si="130"/>
        <v>122</v>
      </c>
      <c r="F162" s="43">
        <v>144</v>
      </c>
      <c r="G162" s="43">
        <v>22</v>
      </c>
      <c r="H162" s="43">
        <v>19</v>
      </c>
      <c r="I162" s="43"/>
      <c r="J162" s="44">
        <f t="shared" si="131"/>
        <v>0.77837837837837842</v>
      </c>
      <c r="K162" s="44">
        <f t="shared" si="132"/>
        <v>0.11891891891891893</v>
      </c>
      <c r="L162" s="44">
        <f t="shared" si="133"/>
        <v>0.10270270270270271</v>
      </c>
      <c r="M162" s="44">
        <f t="shared" si="134"/>
        <v>0</v>
      </c>
      <c r="N162" s="43">
        <f t="shared" si="135"/>
        <v>185</v>
      </c>
      <c r="O162" s="43">
        <v>5</v>
      </c>
      <c r="P162" s="43"/>
      <c r="Q162" s="43">
        <f t="shared" si="136"/>
        <v>190</v>
      </c>
      <c r="R162" s="44">
        <f t="shared" si="3"/>
        <v>0.6333333333333333</v>
      </c>
      <c r="S162" s="43">
        <v>300</v>
      </c>
    </row>
    <row r="163" spans="1:19" x14ac:dyDescent="0.25">
      <c r="A163" s="45" t="s">
        <v>277</v>
      </c>
      <c r="B163" s="46" t="s">
        <v>281</v>
      </c>
      <c r="C163" s="43" t="str">
        <f t="shared" si="119"/>
        <v>BN</v>
      </c>
      <c r="D163" s="37" t="str">
        <f t="shared" si="127"/>
        <v>PN</v>
      </c>
      <c r="E163" s="38">
        <f t="shared" si="130"/>
        <v>137</v>
      </c>
      <c r="F163" s="43">
        <v>184</v>
      </c>
      <c r="G163" s="43">
        <v>34</v>
      </c>
      <c r="H163" s="43">
        <v>47</v>
      </c>
      <c r="I163" s="43"/>
      <c r="J163" s="44">
        <f t="shared" si="131"/>
        <v>0.69433962264150939</v>
      </c>
      <c r="K163" s="44">
        <f t="shared" si="132"/>
        <v>0.12830188679245283</v>
      </c>
      <c r="L163" s="44">
        <f t="shared" si="133"/>
        <v>0.17735849056603772</v>
      </c>
      <c r="M163" s="44">
        <f t="shared" si="134"/>
        <v>0</v>
      </c>
      <c r="N163" s="43">
        <f t="shared" si="135"/>
        <v>265</v>
      </c>
      <c r="O163" s="43">
        <v>4</v>
      </c>
      <c r="P163" s="43"/>
      <c r="Q163" s="43">
        <f t="shared" si="136"/>
        <v>269</v>
      </c>
      <c r="R163" s="44">
        <f t="shared" si="3"/>
        <v>0.70789473684210524</v>
      </c>
      <c r="S163" s="43">
        <v>380</v>
      </c>
    </row>
    <row r="164" spans="1:19" s="12" customFormat="1" ht="15" x14ac:dyDescent="0.25">
      <c r="A164" s="40">
        <v>7</v>
      </c>
      <c r="B164" s="31" t="s">
        <v>87</v>
      </c>
      <c r="C164" s="32" t="str">
        <f t="shared" si="119"/>
        <v>BN</v>
      </c>
      <c r="D164" s="32" t="str">
        <f t="shared" si="127"/>
        <v>PN</v>
      </c>
      <c r="E164" s="28">
        <f>LARGE(F164:I164,1)-LARGE(F164:I164,2)</f>
        <v>240</v>
      </c>
      <c r="F164" s="32">
        <f t="shared" ref="F164:I164" si="178">SUM(F165:F168)</f>
        <v>495</v>
      </c>
      <c r="G164" s="32">
        <f t="shared" si="178"/>
        <v>107</v>
      </c>
      <c r="H164" s="32">
        <f t="shared" si="178"/>
        <v>255</v>
      </c>
      <c r="I164" s="32">
        <f t="shared" si="178"/>
        <v>0</v>
      </c>
      <c r="J164" s="33">
        <f t="shared" si="131"/>
        <v>0.57759626604434078</v>
      </c>
      <c r="K164" s="33">
        <f t="shared" si="132"/>
        <v>0.12485414235705951</v>
      </c>
      <c r="L164" s="33">
        <f t="shared" si="133"/>
        <v>0.29754959159859978</v>
      </c>
      <c r="M164" s="33">
        <f t="shared" si="134"/>
        <v>0</v>
      </c>
      <c r="N164" s="32">
        <f t="shared" si="135"/>
        <v>857</v>
      </c>
      <c r="O164" s="32">
        <f t="shared" ref="O164:P164" si="179">SUM(O165:O168)</f>
        <v>7</v>
      </c>
      <c r="P164" s="32">
        <f t="shared" si="179"/>
        <v>0</v>
      </c>
      <c r="Q164" s="32">
        <f t="shared" si="136"/>
        <v>864</v>
      </c>
      <c r="R164" s="33">
        <f t="shared" si="3"/>
        <v>0.6610558530986993</v>
      </c>
      <c r="S164" s="32">
        <f>SUM(S165:S168)</f>
        <v>1307</v>
      </c>
    </row>
    <row r="165" spans="1:19" x14ac:dyDescent="0.25">
      <c r="A165" s="45" t="s">
        <v>276</v>
      </c>
      <c r="B165" s="46" t="s">
        <v>280</v>
      </c>
      <c r="C165" s="43" t="str">
        <f t="shared" si="119"/>
        <v>BN</v>
      </c>
      <c r="D165" s="37" t="str">
        <f t="shared" si="127"/>
        <v>PN</v>
      </c>
      <c r="E165" s="38">
        <f t="shared" si="130"/>
        <v>108</v>
      </c>
      <c r="F165" s="43">
        <v>142</v>
      </c>
      <c r="G165" s="43">
        <v>21</v>
      </c>
      <c r="H165" s="43">
        <v>34</v>
      </c>
      <c r="I165" s="43"/>
      <c r="J165" s="44">
        <f t="shared" si="131"/>
        <v>0.7208121827411168</v>
      </c>
      <c r="K165" s="44">
        <f t="shared" si="132"/>
        <v>0.1065989847715736</v>
      </c>
      <c r="L165" s="44">
        <f t="shared" si="133"/>
        <v>0.17258883248730963</v>
      </c>
      <c r="M165" s="44">
        <f t="shared" si="134"/>
        <v>0</v>
      </c>
      <c r="N165" s="43">
        <f t="shared" si="135"/>
        <v>197</v>
      </c>
      <c r="O165" s="43">
        <v>4</v>
      </c>
      <c r="P165" s="43"/>
      <c r="Q165" s="43">
        <f t="shared" si="136"/>
        <v>201</v>
      </c>
      <c r="R165" s="44">
        <f t="shared" si="3"/>
        <v>0.67</v>
      </c>
      <c r="S165" s="43">
        <v>300</v>
      </c>
    </row>
    <row r="166" spans="1:19" x14ac:dyDescent="0.25">
      <c r="A166" s="45" t="s">
        <v>277</v>
      </c>
      <c r="B166" s="46" t="s">
        <v>281</v>
      </c>
      <c r="C166" s="43" t="str">
        <f t="shared" si="119"/>
        <v>BN</v>
      </c>
      <c r="D166" s="37" t="str">
        <f t="shared" si="127"/>
        <v>PN</v>
      </c>
      <c r="E166" s="38">
        <f t="shared" si="130"/>
        <v>57</v>
      </c>
      <c r="F166" s="43">
        <v>121</v>
      </c>
      <c r="G166" s="43">
        <v>35</v>
      </c>
      <c r="H166" s="43">
        <v>64</v>
      </c>
      <c r="I166" s="43"/>
      <c r="J166" s="44">
        <f t="shared" si="131"/>
        <v>0.55000000000000004</v>
      </c>
      <c r="K166" s="44">
        <f t="shared" si="132"/>
        <v>0.15909090909090909</v>
      </c>
      <c r="L166" s="44">
        <f t="shared" si="133"/>
        <v>0.29090909090909089</v>
      </c>
      <c r="M166" s="44">
        <f t="shared" si="134"/>
        <v>0</v>
      </c>
      <c r="N166" s="43">
        <f t="shared" si="135"/>
        <v>220</v>
      </c>
      <c r="O166" s="43"/>
      <c r="P166" s="43"/>
      <c r="Q166" s="43">
        <f t="shared" si="136"/>
        <v>220</v>
      </c>
      <c r="R166" s="44">
        <f t="shared" si="3"/>
        <v>0.73333333333333328</v>
      </c>
      <c r="S166" s="43">
        <v>300</v>
      </c>
    </row>
    <row r="167" spans="1:19" x14ac:dyDescent="0.25">
      <c r="A167" s="45" t="s">
        <v>278</v>
      </c>
      <c r="B167" s="46" t="s">
        <v>282</v>
      </c>
      <c r="C167" s="43" t="str">
        <f t="shared" si="119"/>
        <v>BN</v>
      </c>
      <c r="D167" s="37" t="str">
        <f t="shared" si="127"/>
        <v>PN</v>
      </c>
      <c r="E167" s="38">
        <f t="shared" si="130"/>
        <v>44</v>
      </c>
      <c r="F167" s="43">
        <v>116</v>
      </c>
      <c r="G167" s="43">
        <v>28</v>
      </c>
      <c r="H167" s="43">
        <v>72</v>
      </c>
      <c r="I167" s="43"/>
      <c r="J167" s="44">
        <f t="shared" si="131"/>
        <v>0.53703703703703709</v>
      </c>
      <c r="K167" s="44">
        <f t="shared" si="132"/>
        <v>0.12962962962962962</v>
      </c>
      <c r="L167" s="44">
        <f t="shared" si="133"/>
        <v>0.33333333333333331</v>
      </c>
      <c r="M167" s="44">
        <f t="shared" si="134"/>
        <v>0</v>
      </c>
      <c r="N167" s="43">
        <f t="shared" si="135"/>
        <v>216</v>
      </c>
      <c r="O167" s="43">
        <v>2</v>
      </c>
      <c r="P167" s="43"/>
      <c r="Q167" s="43">
        <f t="shared" si="136"/>
        <v>218</v>
      </c>
      <c r="R167" s="44">
        <f t="shared" si="3"/>
        <v>0.61756373937677056</v>
      </c>
      <c r="S167" s="43">
        <v>353</v>
      </c>
    </row>
    <row r="168" spans="1:19" x14ac:dyDescent="0.25">
      <c r="A168" s="45" t="s">
        <v>279</v>
      </c>
      <c r="B168" s="46" t="s">
        <v>283</v>
      </c>
      <c r="C168" s="43" t="str">
        <f t="shared" si="119"/>
        <v>BN</v>
      </c>
      <c r="D168" s="37" t="str">
        <f t="shared" si="127"/>
        <v>PN</v>
      </c>
      <c r="E168" s="38">
        <f t="shared" si="130"/>
        <v>31</v>
      </c>
      <c r="F168" s="43">
        <v>116</v>
      </c>
      <c r="G168" s="43">
        <v>23</v>
      </c>
      <c r="H168" s="43">
        <v>85</v>
      </c>
      <c r="I168" s="43"/>
      <c r="J168" s="44">
        <f t="shared" si="131"/>
        <v>0.5178571428571429</v>
      </c>
      <c r="K168" s="44">
        <f t="shared" si="132"/>
        <v>0.10267857142857142</v>
      </c>
      <c r="L168" s="44">
        <f t="shared" si="133"/>
        <v>0.3794642857142857</v>
      </c>
      <c r="M168" s="44">
        <f t="shared" si="134"/>
        <v>0</v>
      </c>
      <c r="N168" s="43">
        <f t="shared" si="135"/>
        <v>224</v>
      </c>
      <c r="O168" s="43">
        <v>1</v>
      </c>
      <c r="P168" s="43"/>
      <c r="Q168" s="43">
        <f t="shared" si="136"/>
        <v>225</v>
      </c>
      <c r="R168" s="44">
        <f t="shared" si="3"/>
        <v>0.63559322033898302</v>
      </c>
      <c r="S168" s="43">
        <v>354</v>
      </c>
    </row>
    <row r="169" spans="1:19" s="5" customFormat="1" ht="15.75" x14ac:dyDescent="0.25">
      <c r="A169" s="48" t="s">
        <v>299</v>
      </c>
      <c r="B169" s="49" t="s">
        <v>300</v>
      </c>
      <c r="C169" s="23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3"/>
      <c r="O169" s="23"/>
      <c r="P169" s="23"/>
      <c r="Q169" s="23"/>
      <c r="R169" s="24"/>
      <c r="S169" s="23"/>
    </row>
    <row r="170" spans="1:19" s="6" customFormat="1" ht="15" x14ac:dyDescent="0.25">
      <c r="A170" s="25" t="s">
        <v>10</v>
      </c>
      <c r="B170" s="26" t="s">
        <v>11</v>
      </c>
      <c r="C170" s="27" t="str">
        <f t="shared" ref="C170:C233" si="180">IF(AND(LARGE(F170:I170,1)=LARGE(F170:I170,2)),"TIED",IF(LARGE(F170:I170,1)=F170,"BN",IF(LARGE(F170:I170,1)=G170,"PH",IF(LARGE(F170:I170,1)=H170,"PN","BEBAS"))))</f>
        <v>BN</v>
      </c>
      <c r="D170" s="27" t="str">
        <f t="shared" si="120"/>
        <v>PH</v>
      </c>
      <c r="E170" s="27">
        <f>LARGE(F170:I170,1)-LARGE(F170:I170,2)</f>
        <v>1419</v>
      </c>
      <c r="F170" s="27">
        <f>F171+F173+F181+F187+F194+F199+F205+F212</f>
        <v>7246</v>
      </c>
      <c r="G170" s="27">
        <f t="shared" ref="G170:I170" si="181">G171+G173+G181+G187+G194+G199+G205+G212</f>
        <v>5827</v>
      </c>
      <c r="H170" s="27">
        <f t="shared" si="181"/>
        <v>4474</v>
      </c>
      <c r="I170" s="27">
        <f t="shared" si="181"/>
        <v>287</v>
      </c>
      <c r="J170" s="29">
        <f>F170/N170</f>
        <v>0.40630256812829429</v>
      </c>
      <c r="K170" s="29">
        <f>G170/N170</f>
        <v>0.32673544914208813</v>
      </c>
      <c r="L170" s="29">
        <f>H170/N170</f>
        <v>0.25086912638779857</v>
      </c>
      <c r="M170" s="29">
        <f>I170/N170</f>
        <v>1.6092856341818996E-2</v>
      </c>
      <c r="N170" s="27">
        <f>F170+G170+H170+I170</f>
        <v>17834</v>
      </c>
      <c r="O170" s="27">
        <f t="shared" ref="O170:P170" si="182">O171+O173+O181+O187+O194+O199+O205+O212</f>
        <v>360</v>
      </c>
      <c r="P170" s="27">
        <f t="shared" si="182"/>
        <v>0</v>
      </c>
      <c r="Q170" s="27">
        <f t="shared" si="2"/>
        <v>18194</v>
      </c>
      <c r="R170" s="29">
        <f t="shared" si="3"/>
        <v>0.63248279218521863</v>
      </c>
      <c r="S170" s="27">
        <f>S171+S173+S181+S187+S194+S199+S205+S212</f>
        <v>28766</v>
      </c>
    </row>
    <row r="171" spans="1:19" s="12" customFormat="1" ht="15" x14ac:dyDescent="0.25">
      <c r="A171" s="30" t="s">
        <v>275</v>
      </c>
      <c r="B171" s="31" t="s">
        <v>264</v>
      </c>
      <c r="C171" s="32" t="str">
        <f t="shared" si="180"/>
        <v>BN</v>
      </c>
      <c r="D171" s="32" t="str">
        <f t="shared" ref="D171:D172" si="183">IF(AND(LARGE(F171:I171,1)=LARGE(F171:I171,2)),"TIED",IF(LARGE(F171:I171,2)=F171,"BN",IF(LARGE(F171:I171,2)=G171,"PH",IF(LARGE(F171:I171,2)=H171,"PN","BEBAS"))))</f>
        <v>PN</v>
      </c>
      <c r="E171" s="28">
        <f t="shared" ref="E171:E173" si="184">LARGE(F171:I171,1)-LARGE(F171:I171,2)</f>
        <v>34</v>
      </c>
      <c r="F171" s="32">
        <f>F172</f>
        <v>103</v>
      </c>
      <c r="G171" s="32">
        <f t="shared" ref="G171:I171" si="185">G172</f>
        <v>39</v>
      </c>
      <c r="H171" s="32">
        <f t="shared" si="185"/>
        <v>69</v>
      </c>
      <c r="I171" s="32">
        <f t="shared" si="185"/>
        <v>2</v>
      </c>
      <c r="J171" s="33">
        <f t="shared" ref="J171:J172" si="186">F171/N171</f>
        <v>0.48356807511737088</v>
      </c>
      <c r="K171" s="33">
        <f t="shared" ref="K171:K172" si="187">G171/N171</f>
        <v>0.18309859154929578</v>
      </c>
      <c r="L171" s="33">
        <f t="shared" ref="L171:L172" si="188">H171/N171</f>
        <v>0.323943661971831</v>
      </c>
      <c r="M171" s="33">
        <f t="shared" ref="M171:M172" si="189">I171/N171</f>
        <v>9.3896713615023476E-3</v>
      </c>
      <c r="N171" s="32">
        <f t="shared" ref="N171:N172" si="190">F171+G171+H171+I171</f>
        <v>213</v>
      </c>
      <c r="O171" s="32">
        <f t="shared" ref="O171:P171" si="191">O172</f>
        <v>16</v>
      </c>
      <c r="P171" s="32">
        <f t="shared" si="191"/>
        <v>0</v>
      </c>
      <c r="Q171" s="32">
        <f t="shared" ref="Q171:Q172" si="192">N171+O171+P171</f>
        <v>229</v>
      </c>
      <c r="R171" s="33">
        <f t="shared" si="3"/>
        <v>0.91967871485943775</v>
      </c>
      <c r="S171" s="32">
        <f>S172</f>
        <v>249</v>
      </c>
    </row>
    <row r="172" spans="1:19" x14ac:dyDescent="0.25">
      <c r="A172" s="50" t="s">
        <v>276</v>
      </c>
      <c r="B172" s="46" t="s">
        <v>280</v>
      </c>
      <c r="C172" s="43" t="str">
        <f t="shared" si="180"/>
        <v>BN</v>
      </c>
      <c r="D172" s="37" t="str">
        <f t="shared" si="183"/>
        <v>PN</v>
      </c>
      <c r="E172" s="38">
        <f t="shared" si="184"/>
        <v>34</v>
      </c>
      <c r="F172" s="43">
        <v>103</v>
      </c>
      <c r="G172" s="43">
        <v>39</v>
      </c>
      <c r="H172" s="43">
        <v>69</v>
      </c>
      <c r="I172" s="43">
        <v>2</v>
      </c>
      <c r="J172" s="44">
        <f t="shared" si="186"/>
        <v>0.48356807511737088</v>
      </c>
      <c r="K172" s="44">
        <f t="shared" si="187"/>
        <v>0.18309859154929578</v>
      </c>
      <c r="L172" s="44">
        <f t="shared" si="188"/>
        <v>0.323943661971831</v>
      </c>
      <c r="M172" s="44">
        <f t="shared" si="189"/>
        <v>9.3896713615023476E-3</v>
      </c>
      <c r="N172" s="43">
        <f t="shared" si="190"/>
        <v>213</v>
      </c>
      <c r="O172" s="43">
        <v>16</v>
      </c>
      <c r="P172" s="43"/>
      <c r="Q172" s="43">
        <f t="shared" si="192"/>
        <v>229</v>
      </c>
      <c r="R172" s="44">
        <f t="shared" si="3"/>
        <v>0.91967871485943775</v>
      </c>
      <c r="S172" s="43">
        <v>249</v>
      </c>
    </row>
    <row r="173" spans="1:19" s="12" customFormat="1" ht="15" x14ac:dyDescent="0.25">
      <c r="A173" s="40">
        <v>1</v>
      </c>
      <c r="B173" s="31" t="s">
        <v>88</v>
      </c>
      <c r="C173" s="32" t="str">
        <f t="shared" si="180"/>
        <v>BN</v>
      </c>
      <c r="D173" s="32" t="str">
        <f t="shared" ref="D173:D180" si="193">IF(AND(LARGE(F173:I173,1)=LARGE(F173:I173,2)),"TIED",IF(LARGE(F173:I173,2)=F173,"BN",IF(LARGE(F173:I173,2)=G173,"PH",IF(LARGE(F173:I173,2)=H173,"PN","BEBAS"))))</f>
        <v>PH</v>
      </c>
      <c r="E173" s="28">
        <f t="shared" si="184"/>
        <v>26</v>
      </c>
      <c r="F173" s="32">
        <f>SUM(F174:F180)</f>
        <v>768</v>
      </c>
      <c r="G173" s="32">
        <f t="shared" ref="G173:I173" si="194">SUM(G174:G180)</f>
        <v>742</v>
      </c>
      <c r="H173" s="32">
        <f t="shared" si="194"/>
        <v>429</v>
      </c>
      <c r="I173" s="32">
        <f t="shared" si="194"/>
        <v>6</v>
      </c>
      <c r="J173" s="33">
        <f>F173/N173</f>
        <v>0.39485861182519283</v>
      </c>
      <c r="K173" s="33">
        <f>G173/N173</f>
        <v>0.38149100257069407</v>
      </c>
      <c r="L173" s="33">
        <f>H173/N173</f>
        <v>0.22056555269922878</v>
      </c>
      <c r="M173" s="33">
        <f>I173/N173</f>
        <v>3.084832904884319E-3</v>
      </c>
      <c r="N173" s="32">
        <f>F173+G173+H173+I173</f>
        <v>1945</v>
      </c>
      <c r="O173" s="32">
        <f t="shared" ref="O173:P173" si="195">SUM(O174:O180)</f>
        <v>21</v>
      </c>
      <c r="P173" s="32">
        <f t="shared" si="195"/>
        <v>0</v>
      </c>
      <c r="Q173" s="32">
        <f t="shared" si="2"/>
        <v>1966</v>
      </c>
      <c r="R173" s="33">
        <f t="shared" si="3"/>
        <v>0.59775007601094554</v>
      </c>
      <c r="S173" s="32">
        <f>SUM(S174:S180)</f>
        <v>3289</v>
      </c>
    </row>
    <row r="174" spans="1:19" x14ac:dyDescent="0.25">
      <c r="A174" s="45" t="s">
        <v>276</v>
      </c>
      <c r="B174" s="46" t="s">
        <v>280</v>
      </c>
      <c r="C174" s="43" t="str">
        <f t="shared" si="180"/>
        <v>BN</v>
      </c>
      <c r="D174" s="37" t="str">
        <f t="shared" si="193"/>
        <v>PH</v>
      </c>
      <c r="E174" s="38">
        <f t="shared" ref="E174:E187" si="196">LARGE(F174:I174,1)-LARGE(F174:I174,2)</f>
        <v>41</v>
      </c>
      <c r="F174" s="43">
        <v>116</v>
      </c>
      <c r="G174" s="43">
        <v>75</v>
      </c>
      <c r="H174" s="43">
        <v>39</v>
      </c>
      <c r="I174" s="43">
        <v>3</v>
      </c>
      <c r="J174" s="44">
        <f t="shared" ref="J174:J180" si="197">F174/N174</f>
        <v>0.4978540772532189</v>
      </c>
      <c r="K174" s="44">
        <f t="shared" ref="K174:K180" si="198">G174/N174</f>
        <v>0.32188841201716739</v>
      </c>
      <c r="L174" s="44">
        <f t="shared" ref="L174:L180" si="199">H174/N174</f>
        <v>0.16738197424892703</v>
      </c>
      <c r="M174" s="44">
        <f t="shared" ref="M174:M180" si="200">I174/N174</f>
        <v>1.2875536480686695E-2</v>
      </c>
      <c r="N174" s="43">
        <f t="shared" ref="N174:N180" si="201">F174+G174+H174+I174</f>
        <v>233</v>
      </c>
      <c r="O174" s="43">
        <v>2</v>
      </c>
      <c r="P174" s="43"/>
      <c r="Q174" s="43">
        <f t="shared" ref="Q174:Q180" si="202">N174+O174+P174</f>
        <v>235</v>
      </c>
      <c r="R174" s="44">
        <f t="shared" si="3"/>
        <v>0.55294117647058827</v>
      </c>
      <c r="S174" s="43">
        <v>425</v>
      </c>
    </row>
    <row r="175" spans="1:19" x14ac:dyDescent="0.25">
      <c r="A175" s="45" t="s">
        <v>277</v>
      </c>
      <c r="B175" s="46" t="s">
        <v>281</v>
      </c>
      <c r="C175" s="43" t="str">
        <f t="shared" si="180"/>
        <v>BN</v>
      </c>
      <c r="D175" s="37" t="str">
        <f t="shared" si="193"/>
        <v>PH</v>
      </c>
      <c r="E175" s="38">
        <f t="shared" si="196"/>
        <v>14</v>
      </c>
      <c r="F175" s="43">
        <v>103</v>
      </c>
      <c r="G175" s="43">
        <v>89</v>
      </c>
      <c r="H175" s="43">
        <v>28</v>
      </c>
      <c r="I175" s="43"/>
      <c r="J175" s="44">
        <f t="shared" si="197"/>
        <v>0.4681818181818182</v>
      </c>
      <c r="K175" s="44">
        <f t="shared" si="198"/>
        <v>0.40454545454545454</v>
      </c>
      <c r="L175" s="44">
        <f t="shared" si="199"/>
        <v>0.12727272727272726</v>
      </c>
      <c r="M175" s="44">
        <f t="shared" si="200"/>
        <v>0</v>
      </c>
      <c r="N175" s="43">
        <f t="shared" si="201"/>
        <v>220</v>
      </c>
      <c r="O175" s="43">
        <v>4</v>
      </c>
      <c r="P175" s="43"/>
      <c r="Q175" s="43">
        <f t="shared" si="202"/>
        <v>224</v>
      </c>
      <c r="R175" s="44">
        <f t="shared" si="3"/>
        <v>0.64</v>
      </c>
      <c r="S175" s="43">
        <v>350</v>
      </c>
    </row>
    <row r="176" spans="1:19" x14ac:dyDescent="0.25">
      <c r="A176" s="45" t="s">
        <v>278</v>
      </c>
      <c r="B176" s="46" t="s">
        <v>282</v>
      </c>
      <c r="C176" s="43" t="str">
        <f t="shared" si="180"/>
        <v>BN</v>
      </c>
      <c r="D176" s="37" t="str">
        <f t="shared" si="193"/>
        <v>PH</v>
      </c>
      <c r="E176" s="38">
        <f t="shared" si="196"/>
        <v>7</v>
      </c>
      <c r="F176" s="43">
        <v>106</v>
      </c>
      <c r="G176" s="43">
        <v>99</v>
      </c>
      <c r="H176" s="43">
        <v>28</v>
      </c>
      <c r="I176" s="43">
        <v>1</v>
      </c>
      <c r="J176" s="44">
        <f t="shared" si="197"/>
        <v>0.45299145299145299</v>
      </c>
      <c r="K176" s="44">
        <f t="shared" si="198"/>
        <v>0.42307692307692307</v>
      </c>
      <c r="L176" s="44">
        <f t="shared" si="199"/>
        <v>0.11965811965811966</v>
      </c>
      <c r="M176" s="44">
        <f t="shared" si="200"/>
        <v>4.2735042735042739E-3</v>
      </c>
      <c r="N176" s="43">
        <f t="shared" si="201"/>
        <v>234</v>
      </c>
      <c r="O176" s="43">
        <v>1</v>
      </c>
      <c r="P176" s="43"/>
      <c r="Q176" s="43">
        <f t="shared" si="202"/>
        <v>235</v>
      </c>
      <c r="R176" s="44">
        <f t="shared" si="3"/>
        <v>0.67142857142857137</v>
      </c>
      <c r="S176" s="43">
        <v>350</v>
      </c>
    </row>
    <row r="177" spans="1:19" x14ac:dyDescent="0.25">
      <c r="A177" s="45" t="s">
        <v>279</v>
      </c>
      <c r="B177" s="46" t="s">
        <v>283</v>
      </c>
      <c r="C177" s="43" t="str">
        <f t="shared" si="180"/>
        <v>PH</v>
      </c>
      <c r="D177" s="37" t="str">
        <f t="shared" si="193"/>
        <v>BN</v>
      </c>
      <c r="E177" s="38">
        <f t="shared" si="196"/>
        <v>62</v>
      </c>
      <c r="F177" s="43">
        <v>101</v>
      </c>
      <c r="G177" s="43">
        <v>163</v>
      </c>
      <c r="H177" s="43">
        <v>84</v>
      </c>
      <c r="I177" s="43">
        <v>1</v>
      </c>
      <c r="J177" s="44">
        <f t="shared" si="197"/>
        <v>0.28939828080229224</v>
      </c>
      <c r="K177" s="44">
        <f t="shared" si="198"/>
        <v>0.46704871060171921</v>
      </c>
      <c r="L177" s="44">
        <f t="shared" si="199"/>
        <v>0.24068767908309455</v>
      </c>
      <c r="M177" s="44">
        <f t="shared" si="200"/>
        <v>2.8653295128939827E-3</v>
      </c>
      <c r="N177" s="43">
        <f t="shared" si="201"/>
        <v>349</v>
      </c>
      <c r="O177" s="43">
        <v>3</v>
      </c>
      <c r="P177" s="43"/>
      <c r="Q177" s="43">
        <f t="shared" si="202"/>
        <v>352</v>
      </c>
      <c r="R177" s="44">
        <f t="shared" si="3"/>
        <v>0.65064695009242146</v>
      </c>
      <c r="S177" s="43">
        <v>541</v>
      </c>
    </row>
    <row r="178" spans="1:19" x14ac:dyDescent="0.25">
      <c r="A178" s="45" t="s">
        <v>285</v>
      </c>
      <c r="B178" s="46" t="s">
        <v>286</v>
      </c>
      <c r="C178" s="43" t="str">
        <f t="shared" si="180"/>
        <v>PH</v>
      </c>
      <c r="D178" s="37" t="str">
        <f t="shared" si="193"/>
        <v>BN</v>
      </c>
      <c r="E178" s="38">
        <f t="shared" si="196"/>
        <v>13</v>
      </c>
      <c r="F178" s="43">
        <v>119</v>
      </c>
      <c r="G178" s="43">
        <v>132</v>
      </c>
      <c r="H178" s="43">
        <v>68</v>
      </c>
      <c r="I178" s="43">
        <v>1</v>
      </c>
      <c r="J178" s="44">
        <f t="shared" si="197"/>
        <v>0.37187500000000001</v>
      </c>
      <c r="K178" s="44">
        <f t="shared" si="198"/>
        <v>0.41249999999999998</v>
      </c>
      <c r="L178" s="44">
        <f t="shared" si="199"/>
        <v>0.21249999999999999</v>
      </c>
      <c r="M178" s="44">
        <f t="shared" si="200"/>
        <v>3.1250000000000002E-3</v>
      </c>
      <c r="N178" s="43">
        <f t="shared" si="201"/>
        <v>320</v>
      </c>
      <c r="O178" s="43">
        <v>6</v>
      </c>
      <c r="P178" s="43"/>
      <c r="Q178" s="43">
        <f t="shared" si="202"/>
        <v>326</v>
      </c>
      <c r="R178" s="44">
        <f t="shared" si="3"/>
        <v>0.60258780036968573</v>
      </c>
      <c r="S178" s="43">
        <v>541</v>
      </c>
    </row>
    <row r="179" spans="1:19" x14ac:dyDescent="0.25">
      <c r="A179" s="45" t="s">
        <v>288</v>
      </c>
      <c r="B179" s="46" t="s">
        <v>289</v>
      </c>
      <c r="C179" s="43" t="str">
        <f t="shared" si="180"/>
        <v>BN</v>
      </c>
      <c r="D179" s="37" t="str">
        <f t="shared" si="193"/>
        <v>PH</v>
      </c>
      <c r="E179" s="38">
        <f t="shared" si="196"/>
        <v>14</v>
      </c>
      <c r="F179" s="43">
        <v>105</v>
      </c>
      <c r="G179" s="43">
        <v>91</v>
      </c>
      <c r="H179" s="43">
        <v>85</v>
      </c>
      <c r="I179" s="43"/>
      <c r="J179" s="44">
        <f t="shared" si="197"/>
        <v>0.37366548042704628</v>
      </c>
      <c r="K179" s="44">
        <f t="shared" si="198"/>
        <v>0.32384341637010677</v>
      </c>
      <c r="L179" s="44">
        <f t="shared" si="199"/>
        <v>0.302491103202847</v>
      </c>
      <c r="M179" s="44">
        <f t="shared" si="200"/>
        <v>0</v>
      </c>
      <c r="N179" s="43">
        <f t="shared" si="201"/>
        <v>281</v>
      </c>
      <c r="O179" s="43">
        <v>3</v>
      </c>
      <c r="P179" s="43"/>
      <c r="Q179" s="43">
        <f t="shared" si="202"/>
        <v>284</v>
      </c>
      <c r="R179" s="44">
        <f t="shared" si="3"/>
        <v>0.52495378927911274</v>
      </c>
      <c r="S179" s="43">
        <v>541</v>
      </c>
    </row>
    <row r="180" spans="1:19" x14ac:dyDescent="0.25">
      <c r="A180" s="45" t="s">
        <v>290</v>
      </c>
      <c r="B180" s="46" t="s">
        <v>291</v>
      </c>
      <c r="C180" s="43" t="str">
        <f t="shared" si="180"/>
        <v>BN</v>
      </c>
      <c r="D180" s="37" t="str">
        <f t="shared" si="193"/>
        <v>PN</v>
      </c>
      <c r="E180" s="38">
        <f t="shared" si="196"/>
        <v>21</v>
      </c>
      <c r="F180" s="43">
        <v>118</v>
      </c>
      <c r="G180" s="43">
        <v>93</v>
      </c>
      <c r="H180" s="43">
        <v>97</v>
      </c>
      <c r="I180" s="43"/>
      <c r="J180" s="44">
        <f t="shared" si="197"/>
        <v>0.38311688311688313</v>
      </c>
      <c r="K180" s="44">
        <f t="shared" si="198"/>
        <v>0.30194805194805197</v>
      </c>
      <c r="L180" s="44">
        <f t="shared" si="199"/>
        <v>0.31493506493506496</v>
      </c>
      <c r="M180" s="44">
        <f t="shared" si="200"/>
        <v>0</v>
      </c>
      <c r="N180" s="43">
        <f t="shared" si="201"/>
        <v>308</v>
      </c>
      <c r="O180" s="43">
        <v>2</v>
      </c>
      <c r="P180" s="43"/>
      <c r="Q180" s="43">
        <f t="shared" si="202"/>
        <v>310</v>
      </c>
      <c r="R180" s="44">
        <f t="shared" si="3"/>
        <v>0.57301293900184846</v>
      </c>
      <c r="S180" s="43">
        <v>541</v>
      </c>
    </row>
    <row r="181" spans="1:19" s="12" customFormat="1" ht="15" x14ac:dyDescent="0.25">
      <c r="A181" s="40">
        <v>2</v>
      </c>
      <c r="B181" s="31" t="s">
        <v>89</v>
      </c>
      <c r="C181" s="32" t="str">
        <f t="shared" si="180"/>
        <v>BN</v>
      </c>
      <c r="D181" s="32" t="str">
        <f t="shared" si="120"/>
        <v>PH</v>
      </c>
      <c r="E181" s="28">
        <f t="shared" si="196"/>
        <v>217</v>
      </c>
      <c r="F181" s="32">
        <f t="shared" ref="F181" si="203">SUM(F182:F186)</f>
        <v>669</v>
      </c>
      <c r="G181" s="32">
        <f t="shared" ref="G181" si="204">SUM(G182:G186)</f>
        <v>452</v>
      </c>
      <c r="H181" s="32">
        <f t="shared" ref="H181" si="205">SUM(H182:H186)</f>
        <v>406</v>
      </c>
      <c r="I181" s="32">
        <f t="shared" ref="I181" si="206">SUM(I182:I186)</f>
        <v>18</v>
      </c>
      <c r="J181" s="33">
        <f>F181/N181</f>
        <v>0.4330097087378641</v>
      </c>
      <c r="K181" s="33">
        <f>G181/N181</f>
        <v>0.29255663430420714</v>
      </c>
      <c r="L181" s="33">
        <f>H181/N181</f>
        <v>0.26278317152103559</v>
      </c>
      <c r="M181" s="33">
        <f>I181/N181</f>
        <v>1.1650485436893204E-2</v>
      </c>
      <c r="N181" s="32">
        <f>F181+G181+H181+I181</f>
        <v>1545</v>
      </c>
      <c r="O181" s="32">
        <f t="shared" ref="O181" si="207">SUM(O182:O186)</f>
        <v>23</v>
      </c>
      <c r="P181" s="32">
        <f t="shared" ref="P181" si="208">SUM(P182:P186)</f>
        <v>0</v>
      </c>
      <c r="Q181" s="32">
        <f t="shared" si="2"/>
        <v>1568</v>
      </c>
      <c r="R181" s="33">
        <f t="shared" si="3"/>
        <v>0.6292134831460674</v>
      </c>
      <c r="S181" s="32">
        <f t="shared" ref="S181" si="209">SUM(S182:S186)</f>
        <v>2492</v>
      </c>
    </row>
    <row r="182" spans="1:19" x14ac:dyDescent="0.25">
      <c r="A182" s="45" t="s">
        <v>276</v>
      </c>
      <c r="B182" s="46" t="s">
        <v>280</v>
      </c>
      <c r="C182" s="43" t="str">
        <f t="shared" si="180"/>
        <v>BN</v>
      </c>
      <c r="D182" s="37" t="str">
        <f t="shared" ref="D182:D186" si="210">IF(AND(LARGE(F182:I182,1)=LARGE(F182:I182,2)),"TIED",IF(LARGE(F182:I182,2)=F182,"BN",IF(LARGE(F182:I182,2)=G182,"PH",IF(LARGE(F182:I182,2)=H182,"PN","BEBAS"))))</f>
        <v>PH</v>
      </c>
      <c r="E182" s="38">
        <f t="shared" si="196"/>
        <v>43</v>
      </c>
      <c r="F182" s="43">
        <v>94</v>
      </c>
      <c r="G182" s="43">
        <v>51</v>
      </c>
      <c r="H182" s="43">
        <v>36</v>
      </c>
      <c r="I182" s="43">
        <v>2</v>
      </c>
      <c r="J182" s="44">
        <f t="shared" ref="J182:J186" si="211">F182/N182</f>
        <v>0.51366120218579236</v>
      </c>
      <c r="K182" s="44">
        <f t="shared" ref="K182:K186" si="212">G182/N182</f>
        <v>0.27868852459016391</v>
      </c>
      <c r="L182" s="44">
        <f t="shared" ref="L182:L186" si="213">H182/N182</f>
        <v>0.19672131147540983</v>
      </c>
      <c r="M182" s="44">
        <f t="shared" ref="M182:M186" si="214">I182/N182</f>
        <v>1.092896174863388E-2</v>
      </c>
      <c r="N182" s="43">
        <f t="shared" ref="N182:N186" si="215">F182+G182+H182+I182</f>
        <v>183</v>
      </c>
      <c r="O182" s="43">
        <v>5</v>
      </c>
      <c r="P182" s="43"/>
      <c r="Q182" s="43">
        <f t="shared" ref="Q182:Q186" si="216">N182+O182+P182</f>
        <v>188</v>
      </c>
      <c r="R182" s="44">
        <f t="shared" si="3"/>
        <v>0.53714285714285714</v>
      </c>
      <c r="S182" s="43">
        <v>350</v>
      </c>
    </row>
    <row r="183" spans="1:19" x14ac:dyDescent="0.25">
      <c r="A183" s="45" t="s">
        <v>277</v>
      </c>
      <c r="B183" s="46" t="s">
        <v>281</v>
      </c>
      <c r="C183" s="43" t="str">
        <f t="shared" si="180"/>
        <v>BN</v>
      </c>
      <c r="D183" s="37" t="str">
        <f t="shared" si="210"/>
        <v>PH</v>
      </c>
      <c r="E183" s="38">
        <f t="shared" si="196"/>
        <v>47</v>
      </c>
      <c r="F183" s="43">
        <v>120</v>
      </c>
      <c r="G183" s="43">
        <v>73</v>
      </c>
      <c r="H183" s="43">
        <v>47</v>
      </c>
      <c r="I183" s="43">
        <v>3</v>
      </c>
      <c r="J183" s="44">
        <f t="shared" si="211"/>
        <v>0.49382716049382713</v>
      </c>
      <c r="K183" s="44">
        <f t="shared" si="212"/>
        <v>0.30041152263374488</v>
      </c>
      <c r="L183" s="44">
        <f t="shared" si="213"/>
        <v>0.19341563786008231</v>
      </c>
      <c r="M183" s="44">
        <f t="shared" si="214"/>
        <v>1.2345679012345678E-2</v>
      </c>
      <c r="N183" s="43">
        <f t="shared" si="215"/>
        <v>243</v>
      </c>
      <c r="O183" s="43">
        <v>4</v>
      </c>
      <c r="P183" s="43"/>
      <c r="Q183" s="43">
        <f t="shared" si="216"/>
        <v>247</v>
      </c>
      <c r="R183" s="44">
        <f t="shared" si="3"/>
        <v>0.70571428571428574</v>
      </c>
      <c r="S183" s="43">
        <v>350</v>
      </c>
    </row>
    <row r="184" spans="1:19" x14ac:dyDescent="0.25">
      <c r="A184" s="45" t="s">
        <v>278</v>
      </c>
      <c r="B184" s="46" t="s">
        <v>282</v>
      </c>
      <c r="C184" s="43" t="str">
        <f t="shared" si="180"/>
        <v>BN</v>
      </c>
      <c r="D184" s="37" t="str">
        <f t="shared" si="210"/>
        <v>PH</v>
      </c>
      <c r="E184" s="38">
        <f t="shared" si="196"/>
        <v>41</v>
      </c>
      <c r="F184" s="43">
        <v>169</v>
      </c>
      <c r="G184" s="43">
        <v>128</v>
      </c>
      <c r="H184" s="43">
        <v>104</v>
      </c>
      <c r="I184" s="43">
        <v>8</v>
      </c>
      <c r="J184" s="44">
        <f t="shared" si="211"/>
        <v>0.41320293398533009</v>
      </c>
      <c r="K184" s="44">
        <f t="shared" si="212"/>
        <v>0.31295843520782396</v>
      </c>
      <c r="L184" s="44">
        <f t="shared" si="213"/>
        <v>0.25427872860635697</v>
      </c>
      <c r="M184" s="44">
        <f t="shared" si="214"/>
        <v>1.9559902200488997E-2</v>
      </c>
      <c r="N184" s="43">
        <f t="shared" si="215"/>
        <v>409</v>
      </c>
      <c r="O184" s="43">
        <v>9</v>
      </c>
      <c r="P184" s="43"/>
      <c r="Q184" s="43">
        <f t="shared" si="216"/>
        <v>418</v>
      </c>
      <c r="R184" s="44">
        <f t="shared" si="3"/>
        <v>0.70016750418760465</v>
      </c>
      <c r="S184" s="43">
        <v>597</v>
      </c>
    </row>
    <row r="185" spans="1:19" x14ac:dyDescent="0.25">
      <c r="A185" s="45" t="s">
        <v>279</v>
      </c>
      <c r="B185" s="46" t="s">
        <v>283</v>
      </c>
      <c r="C185" s="43" t="str">
        <f t="shared" si="180"/>
        <v>BN</v>
      </c>
      <c r="D185" s="37" t="str">
        <f t="shared" si="210"/>
        <v>PN</v>
      </c>
      <c r="E185" s="38">
        <f t="shared" si="196"/>
        <v>31</v>
      </c>
      <c r="F185" s="43">
        <v>141</v>
      </c>
      <c r="G185" s="43">
        <v>101</v>
      </c>
      <c r="H185" s="43">
        <v>110</v>
      </c>
      <c r="I185" s="43">
        <v>2</v>
      </c>
      <c r="J185" s="44">
        <f t="shared" si="211"/>
        <v>0.39830508474576271</v>
      </c>
      <c r="K185" s="44">
        <f t="shared" si="212"/>
        <v>0.28531073446327682</v>
      </c>
      <c r="L185" s="44">
        <f t="shared" si="213"/>
        <v>0.31073446327683618</v>
      </c>
      <c r="M185" s="44">
        <f t="shared" si="214"/>
        <v>5.6497175141242938E-3</v>
      </c>
      <c r="N185" s="43">
        <f t="shared" si="215"/>
        <v>354</v>
      </c>
      <c r="O185" s="43">
        <v>3</v>
      </c>
      <c r="P185" s="43"/>
      <c r="Q185" s="43">
        <f t="shared" si="216"/>
        <v>357</v>
      </c>
      <c r="R185" s="44">
        <f t="shared" si="3"/>
        <v>0.59798994974874375</v>
      </c>
      <c r="S185" s="43">
        <v>597</v>
      </c>
    </row>
    <row r="186" spans="1:19" x14ac:dyDescent="0.25">
      <c r="A186" s="45" t="s">
        <v>285</v>
      </c>
      <c r="B186" s="46" t="s">
        <v>286</v>
      </c>
      <c r="C186" s="43" t="str">
        <f t="shared" si="180"/>
        <v>BN</v>
      </c>
      <c r="D186" s="37" t="str">
        <f t="shared" si="210"/>
        <v>PN</v>
      </c>
      <c r="E186" s="38">
        <f t="shared" si="196"/>
        <v>36</v>
      </c>
      <c r="F186" s="43">
        <v>145</v>
      </c>
      <c r="G186" s="43">
        <v>99</v>
      </c>
      <c r="H186" s="43">
        <v>109</v>
      </c>
      <c r="I186" s="43">
        <v>3</v>
      </c>
      <c r="J186" s="44">
        <f t="shared" si="211"/>
        <v>0.40730337078651685</v>
      </c>
      <c r="K186" s="44">
        <f t="shared" si="212"/>
        <v>0.27808988764044945</v>
      </c>
      <c r="L186" s="44">
        <f t="shared" si="213"/>
        <v>0.3061797752808989</v>
      </c>
      <c r="M186" s="44">
        <f t="shared" si="214"/>
        <v>8.4269662921348312E-3</v>
      </c>
      <c r="N186" s="43">
        <f t="shared" si="215"/>
        <v>356</v>
      </c>
      <c r="O186" s="43">
        <v>2</v>
      </c>
      <c r="P186" s="43"/>
      <c r="Q186" s="43">
        <f t="shared" si="216"/>
        <v>358</v>
      </c>
      <c r="R186" s="44">
        <f t="shared" si="3"/>
        <v>0.59866220735785958</v>
      </c>
      <c r="S186" s="43">
        <v>598</v>
      </c>
    </row>
    <row r="187" spans="1:19" s="12" customFormat="1" ht="15" x14ac:dyDescent="0.25">
      <c r="A187" s="40">
        <v>3</v>
      </c>
      <c r="B187" s="31" t="s">
        <v>90</v>
      </c>
      <c r="C187" s="32" t="str">
        <f t="shared" si="180"/>
        <v>BN</v>
      </c>
      <c r="D187" s="32" t="str">
        <f t="shared" si="120"/>
        <v>PN</v>
      </c>
      <c r="E187" s="28">
        <f t="shared" si="196"/>
        <v>310</v>
      </c>
      <c r="F187" s="32">
        <f t="shared" ref="F187:I187" si="217">SUM(F188:F193)</f>
        <v>830</v>
      </c>
      <c r="G187" s="32">
        <f t="shared" si="217"/>
        <v>424</v>
      </c>
      <c r="H187" s="32">
        <f t="shared" si="217"/>
        <v>520</v>
      </c>
      <c r="I187" s="32">
        <f t="shared" si="217"/>
        <v>17</v>
      </c>
      <c r="J187" s="33">
        <f>F187/N187</f>
        <v>0.46342825237297597</v>
      </c>
      <c r="K187" s="33">
        <f>G187/N187</f>
        <v>0.23673925181462871</v>
      </c>
      <c r="L187" s="33">
        <f>H187/N187</f>
        <v>0.29034059184812955</v>
      </c>
      <c r="M187" s="33">
        <f>I187/N187</f>
        <v>9.4919039642657726E-3</v>
      </c>
      <c r="N187" s="32">
        <f>F187+G187+H187+I187</f>
        <v>1791</v>
      </c>
      <c r="O187" s="32">
        <f t="shared" ref="O187:P187" si="218">SUM(O188:O193)</f>
        <v>29</v>
      </c>
      <c r="P187" s="32">
        <f t="shared" si="218"/>
        <v>0</v>
      </c>
      <c r="Q187" s="32">
        <f t="shared" si="2"/>
        <v>1820</v>
      </c>
      <c r="R187" s="33">
        <f t="shared" si="3"/>
        <v>0.65870430691277593</v>
      </c>
      <c r="S187" s="32">
        <f>SUM(S188:S193)</f>
        <v>2763</v>
      </c>
    </row>
    <row r="188" spans="1:19" x14ac:dyDescent="0.25">
      <c r="A188" s="45" t="s">
        <v>276</v>
      </c>
      <c r="B188" s="46" t="s">
        <v>280</v>
      </c>
      <c r="C188" s="43" t="str">
        <f t="shared" si="180"/>
        <v>BN</v>
      </c>
      <c r="D188" s="37" t="str">
        <f t="shared" ref="D188:D193" si="219">IF(AND(LARGE(F188:I188,1)=LARGE(F188:I188,2)),"TIED",IF(LARGE(F188:I188,2)=F188,"BN",IF(LARGE(F188:I188,2)=G188,"PH",IF(LARGE(F188:I188,2)=H188,"PN","BEBAS"))))</f>
        <v>PN</v>
      </c>
      <c r="E188" s="38">
        <f t="shared" ref="E188:E194" si="220">LARGE(F188:I188,1)-LARGE(F188:I188,2)</f>
        <v>77</v>
      </c>
      <c r="F188" s="43">
        <v>135</v>
      </c>
      <c r="G188" s="43">
        <v>37</v>
      </c>
      <c r="H188" s="43">
        <v>58</v>
      </c>
      <c r="I188" s="43">
        <v>5</v>
      </c>
      <c r="J188" s="44">
        <f t="shared" ref="J188:J193" si="221">F188/N188</f>
        <v>0.57446808510638303</v>
      </c>
      <c r="K188" s="44">
        <f t="shared" ref="K188:K193" si="222">G188/N188</f>
        <v>0.1574468085106383</v>
      </c>
      <c r="L188" s="44">
        <f t="shared" ref="L188:L193" si="223">H188/N188</f>
        <v>0.24680851063829787</v>
      </c>
      <c r="M188" s="44">
        <f t="shared" ref="M188:M193" si="224">I188/N188</f>
        <v>2.1276595744680851E-2</v>
      </c>
      <c r="N188" s="43">
        <f t="shared" ref="N188:N193" si="225">F188+G188+H188+I188</f>
        <v>235</v>
      </c>
      <c r="O188" s="43">
        <v>4</v>
      </c>
      <c r="P188" s="43"/>
      <c r="Q188" s="43">
        <f t="shared" ref="Q188:Q193" si="226">N188+O188+P188</f>
        <v>239</v>
      </c>
      <c r="R188" s="44">
        <f t="shared" si="3"/>
        <v>0.68285714285714283</v>
      </c>
      <c r="S188" s="43">
        <v>350</v>
      </c>
    </row>
    <row r="189" spans="1:19" x14ac:dyDescent="0.25">
      <c r="A189" s="45" t="s">
        <v>277</v>
      </c>
      <c r="B189" s="46" t="s">
        <v>281</v>
      </c>
      <c r="C189" s="43" t="str">
        <f t="shared" si="180"/>
        <v>BN</v>
      </c>
      <c r="D189" s="37" t="str">
        <f t="shared" si="219"/>
        <v>PH</v>
      </c>
      <c r="E189" s="38">
        <f t="shared" si="220"/>
        <v>71</v>
      </c>
      <c r="F189" s="43">
        <v>141</v>
      </c>
      <c r="G189" s="43">
        <v>70</v>
      </c>
      <c r="H189" s="43">
        <v>54</v>
      </c>
      <c r="I189" s="43">
        <v>1</v>
      </c>
      <c r="J189" s="44">
        <f t="shared" si="221"/>
        <v>0.53007518796992481</v>
      </c>
      <c r="K189" s="44">
        <f t="shared" si="222"/>
        <v>0.26315789473684209</v>
      </c>
      <c r="L189" s="44">
        <f t="shared" si="223"/>
        <v>0.20300751879699247</v>
      </c>
      <c r="M189" s="44">
        <f t="shared" si="224"/>
        <v>3.7593984962406013E-3</v>
      </c>
      <c r="N189" s="43">
        <f t="shared" si="225"/>
        <v>266</v>
      </c>
      <c r="O189" s="43">
        <v>9</v>
      </c>
      <c r="P189" s="43"/>
      <c r="Q189" s="43">
        <f t="shared" si="226"/>
        <v>275</v>
      </c>
      <c r="R189" s="44">
        <f t="shared" si="3"/>
        <v>0.7857142857142857</v>
      </c>
      <c r="S189" s="43">
        <v>350</v>
      </c>
    </row>
    <row r="190" spans="1:19" x14ac:dyDescent="0.25">
      <c r="A190" s="45" t="s">
        <v>278</v>
      </c>
      <c r="B190" s="46" t="s">
        <v>282</v>
      </c>
      <c r="C190" s="43" t="str">
        <f t="shared" si="180"/>
        <v>BN</v>
      </c>
      <c r="D190" s="37" t="str">
        <f t="shared" si="219"/>
        <v>PN</v>
      </c>
      <c r="E190" s="38">
        <f t="shared" si="220"/>
        <v>55</v>
      </c>
      <c r="F190" s="43">
        <v>150</v>
      </c>
      <c r="G190" s="43">
        <v>94</v>
      </c>
      <c r="H190" s="43">
        <v>95</v>
      </c>
      <c r="I190" s="43">
        <v>4</v>
      </c>
      <c r="J190" s="44">
        <f t="shared" si="221"/>
        <v>0.43731778425655976</v>
      </c>
      <c r="K190" s="44">
        <f t="shared" si="222"/>
        <v>0.27405247813411077</v>
      </c>
      <c r="L190" s="44">
        <f t="shared" si="223"/>
        <v>0.27696793002915454</v>
      </c>
      <c r="M190" s="44">
        <f t="shared" si="224"/>
        <v>1.1661807580174927E-2</v>
      </c>
      <c r="N190" s="43">
        <f t="shared" si="225"/>
        <v>343</v>
      </c>
      <c r="O190" s="43">
        <v>7</v>
      </c>
      <c r="P190" s="43"/>
      <c r="Q190" s="43">
        <f t="shared" si="226"/>
        <v>350</v>
      </c>
      <c r="R190" s="44">
        <f t="shared" si="3"/>
        <v>0.67961165048543692</v>
      </c>
      <c r="S190" s="43">
        <v>515</v>
      </c>
    </row>
    <row r="191" spans="1:19" x14ac:dyDescent="0.25">
      <c r="A191" s="45" t="s">
        <v>279</v>
      </c>
      <c r="B191" s="46" t="s">
        <v>283</v>
      </c>
      <c r="C191" s="43" t="str">
        <f t="shared" si="180"/>
        <v>BN</v>
      </c>
      <c r="D191" s="37" t="str">
        <f t="shared" si="219"/>
        <v>PN</v>
      </c>
      <c r="E191" s="38">
        <f t="shared" si="220"/>
        <v>39</v>
      </c>
      <c r="F191" s="43">
        <v>141</v>
      </c>
      <c r="G191" s="43">
        <v>86</v>
      </c>
      <c r="H191" s="43">
        <v>102</v>
      </c>
      <c r="I191" s="43">
        <v>2</v>
      </c>
      <c r="J191" s="44">
        <f t="shared" si="221"/>
        <v>0.42598187311178248</v>
      </c>
      <c r="K191" s="44">
        <f t="shared" si="222"/>
        <v>0.25981873111782477</v>
      </c>
      <c r="L191" s="44">
        <f t="shared" si="223"/>
        <v>0.30815709969788518</v>
      </c>
      <c r="M191" s="44">
        <f t="shared" si="224"/>
        <v>6.0422960725075529E-3</v>
      </c>
      <c r="N191" s="43">
        <f t="shared" si="225"/>
        <v>331</v>
      </c>
      <c r="O191" s="43">
        <v>7</v>
      </c>
      <c r="P191" s="43"/>
      <c r="Q191" s="43">
        <f t="shared" si="226"/>
        <v>338</v>
      </c>
      <c r="R191" s="44">
        <f t="shared" si="3"/>
        <v>0.65631067961165046</v>
      </c>
      <c r="S191" s="43">
        <v>515</v>
      </c>
    </row>
    <row r="192" spans="1:19" x14ac:dyDescent="0.25">
      <c r="A192" s="45" t="s">
        <v>285</v>
      </c>
      <c r="B192" s="46" t="s">
        <v>286</v>
      </c>
      <c r="C192" s="43" t="str">
        <f t="shared" si="180"/>
        <v>BN</v>
      </c>
      <c r="D192" s="37" t="str">
        <f t="shared" si="219"/>
        <v>PN</v>
      </c>
      <c r="E192" s="38">
        <f t="shared" si="220"/>
        <v>22</v>
      </c>
      <c r="F192" s="43">
        <v>123</v>
      </c>
      <c r="G192" s="43">
        <v>70</v>
      </c>
      <c r="H192" s="43">
        <v>101</v>
      </c>
      <c r="I192" s="43">
        <v>4</v>
      </c>
      <c r="J192" s="44">
        <f t="shared" si="221"/>
        <v>0.41275167785234901</v>
      </c>
      <c r="K192" s="44">
        <f t="shared" si="222"/>
        <v>0.2348993288590604</v>
      </c>
      <c r="L192" s="44">
        <f t="shared" si="223"/>
        <v>0.33892617449664431</v>
      </c>
      <c r="M192" s="44">
        <f t="shared" si="224"/>
        <v>1.3422818791946308E-2</v>
      </c>
      <c r="N192" s="43">
        <f t="shared" si="225"/>
        <v>298</v>
      </c>
      <c r="O192" s="43">
        <v>1</v>
      </c>
      <c r="P192" s="43"/>
      <c r="Q192" s="43">
        <f t="shared" si="226"/>
        <v>299</v>
      </c>
      <c r="R192" s="44">
        <f t="shared" si="3"/>
        <v>0.58058252427184465</v>
      </c>
      <c r="S192" s="43">
        <v>515</v>
      </c>
    </row>
    <row r="193" spans="1:19" x14ac:dyDescent="0.25">
      <c r="A193" s="45" t="s">
        <v>288</v>
      </c>
      <c r="B193" s="46" t="s">
        <v>289</v>
      </c>
      <c r="C193" s="43" t="str">
        <f t="shared" si="180"/>
        <v>BN</v>
      </c>
      <c r="D193" s="37" t="str">
        <f t="shared" si="219"/>
        <v>PN</v>
      </c>
      <c r="E193" s="38">
        <f t="shared" si="220"/>
        <v>30</v>
      </c>
      <c r="F193" s="43">
        <v>140</v>
      </c>
      <c r="G193" s="43">
        <v>67</v>
      </c>
      <c r="H193" s="43">
        <v>110</v>
      </c>
      <c r="I193" s="43">
        <v>1</v>
      </c>
      <c r="J193" s="44">
        <f t="shared" si="221"/>
        <v>0.44025157232704404</v>
      </c>
      <c r="K193" s="44">
        <f t="shared" si="222"/>
        <v>0.21069182389937108</v>
      </c>
      <c r="L193" s="44">
        <f t="shared" si="223"/>
        <v>0.34591194968553457</v>
      </c>
      <c r="M193" s="44">
        <f t="shared" si="224"/>
        <v>3.1446540880503146E-3</v>
      </c>
      <c r="N193" s="43">
        <f t="shared" si="225"/>
        <v>318</v>
      </c>
      <c r="O193" s="43">
        <v>1</v>
      </c>
      <c r="P193" s="43"/>
      <c r="Q193" s="43">
        <f t="shared" si="226"/>
        <v>319</v>
      </c>
      <c r="R193" s="44">
        <f t="shared" si="3"/>
        <v>0.61583011583011582</v>
      </c>
      <c r="S193" s="43">
        <v>518</v>
      </c>
    </row>
    <row r="194" spans="1:19" s="12" customFormat="1" ht="15" x14ac:dyDescent="0.25">
      <c r="A194" s="40">
        <v>4</v>
      </c>
      <c r="B194" s="31" t="s">
        <v>91</v>
      </c>
      <c r="C194" s="32" t="str">
        <f t="shared" si="180"/>
        <v>PH</v>
      </c>
      <c r="D194" s="32" t="str">
        <f t="shared" si="120"/>
        <v>BN</v>
      </c>
      <c r="E194" s="28">
        <f t="shared" si="220"/>
        <v>34</v>
      </c>
      <c r="F194" s="32">
        <f>SUM(F195:F198)</f>
        <v>266</v>
      </c>
      <c r="G194" s="32">
        <f t="shared" ref="G194:I194" si="227">SUM(G195:G198)</f>
        <v>300</v>
      </c>
      <c r="H194" s="32">
        <f t="shared" si="227"/>
        <v>197</v>
      </c>
      <c r="I194" s="32">
        <f t="shared" si="227"/>
        <v>22</v>
      </c>
      <c r="J194" s="33">
        <f>F194/N194</f>
        <v>0.33885350318471336</v>
      </c>
      <c r="K194" s="33">
        <f>G194/N194</f>
        <v>0.38216560509554143</v>
      </c>
      <c r="L194" s="33">
        <f>H194/N194</f>
        <v>0.25095541401273885</v>
      </c>
      <c r="M194" s="33">
        <f>I194/N194</f>
        <v>2.802547770700637E-2</v>
      </c>
      <c r="N194" s="32">
        <f>F194+G194+H194+I194</f>
        <v>785</v>
      </c>
      <c r="O194" s="32">
        <f t="shared" ref="O194:P194" si="228">SUM(O195:O198)</f>
        <v>11</v>
      </c>
      <c r="P194" s="32">
        <f t="shared" si="228"/>
        <v>0</v>
      </c>
      <c r="Q194" s="32">
        <f t="shared" si="2"/>
        <v>796</v>
      </c>
      <c r="R194" s="33">
        <f t="shared" si="3"/>
        <v>0.59580838323353291</v>
      </c>
      <c r="S194" s="32">
        <f>SUM(S195:S198)</f>
        <v>1336</v>
      </c>
    </row>
    <row r="195" spans="1:19" x14ac:dyDescent="0.25">
      <c r="A195" s="45" t="s">
        <v>276</v>
      </c>
      <c r="B195" s="46" t="s">
        <v>280</v>
      </c>
      <c r="C195" s="43" t="str">
        <f t="shared" si="180"/>
        <v>BN</v>
      </c>
      <c r="D195" s="37" t="str">
        <f t="shared" ref="D195:D198" si="229">IF(AND(LARGE(F195:I195,1)=LARGE(F195:I195,2)),"TIED",IF(LARGE(F195:I195,2)=F195,"BN",IF(LARGE(F195:I195,2)=G195,"PH",IF(LARGE(F195:I195,2)=H195,"PN","BEBAS"))))</f>
        <v>PH</v>
      </c>
      <c r="E195" s="38">
        <f t="shared" ref="E195:E199" si="230">LARGE(F195:I195,1)-LARGE(F195:I195,2)</f>
        <v>28</v>
      </c>
      <c r="F195" s="43">
        <v>74</v>
      </c>
      <c r="G195" s="43">
        <v>46</v>
      </c>
      <c r="H195" s="43">
        <v>21</v>
      </c>
      <c r="I195" s="43">
        <v>5</v>
      </c>
      <c r="J195" s="44">
        <f t="shared" ref="J195:J198" si="231">F195/N195</f>
        <v>0.50684931506849318</v>
      </c>
      <c r="K195" s="44">
        <f t="shared" ref="K195:K198" si="232">G195/N195</f>
        <v>0.31506849315068491</v>
      </c>
      <c r="L195" s="44">
        <f t="shared" ref="L195:L198" si="233">H195/N195</f>
        <v>0.14383561643835616</v>
      </c>
      <c r="M195" s="44">
        <f t="shared" ref="M195:M198" si="234">I195/N195</f>
        <v>3.4246575342465752E-2</v>
      </c>
      <c r="N195" s="43">
        <f t="shared" ref="N195:N198" si="235">F195+G195+H195+I195</f>
        <v>146</v>
      </c>
      <c r="O195" s="43">
        <v>2</v>
      </c>
      <c r="P195" s="43"/>
      <c r="Q195" s="43">
        <f t="shared" ref="Q195:Q198" si="236">N195+O195+P195</f>
        <v>148</v>
      </c>
      <c r="R195" s="44">
        <f t="shared" si="3"/>
        <v>0.59199999999999997</v>
      </c>
      <c r="S195" s="43">
        <v>250</v>
      </c>
    </row>
    <row r="196" spans="1:19" x14ac:dyDescent="0.25">
      <c r="A196" s="45" t="s">
        <v>277</v>
      </c>
      <c r="B196" s="46" t="s">
        <v>281</v>
      </c>
      <c r="C196" s="43" t="str">
        <f t="shared" si="180"/>
        <v>PH</v>
      </c>
      <c r="D196" s="37" t="str">
        <f t="shared" si="229"/>
        <v>BN</v>
      </c>
      <c r="E196" s="38">
        <f t="shared" si="230"/>
        <v>1</v>
      </c>
      <c r="F196" s="43">
        <v>58</v>
      </c>
      <c r="G196" s="43">
        <v>59</v>
      </c>
      <c r="H196" s="43">
        <v>42</v>
      </c>
      <c r="I196" s="43">
        <v>2</v>
      </c>
      <c r="J196" s="44">
        <f t="shared" si="231"/>
        <v>0.36024844720496896</v>
      </c>
      <c r="K196" s="44">
        <f t="shared" si="232"/>
        <v>0.36645962732919257</v>
      </c>
      <c r="L196" s="44">
        <f t="shared" si="233"/>
        <v>0.2608695652173913</v>
      </c>
      <c r="M196" s="44">
        <f t="shared" si="234"/>
        <v>1.2422360248447204E-2</v>
      </c>
      <c r="N196" s="43">
        <f t="shared" si="235"/>
        <v>161</v>
      </c>
      <c r="O196" s="43">
        <v>3</v>
      </c>
      <c r="P196" s="43"/>
      <c r="Q196" s="43">
        <f t="shared" si="236"/>
        <v>164</v>
      </c>
      <c r="R196" s="44">
        <f t="shared" si="3"/>
        <v>0.65600000000000003</v>
      </c>
      <c r="S196" s="43">
        <v>250</v>
      </c>
    </row>
    <row r="197" spans="1:19" x14ac:dyDescent="0.25">
      <c r="A197" s="45" t="s">
        <v>278</v>
      </c>
      <c r="B197" s="46" t="s">
        <v>282</v>
      </c>
      <c r="C197" s="43" t="str">
        <f t="shared" si="180"/>
        <v>PH</v>
      </c>
      <c r="D197" s="37" t="str">
        <f t="shared" si="229"/>
        <v>BN</v>
      </c>
      <c r="E197" s="38">
        <f t="shared" si="230"/>
        <v>25</v>
      </c>
      <c r="F197" s="43">
        <v>77</v>
      </c>
      <c r="G197" s="43">
        <v>102</v>
      </c>
      <c r="H197" s="43">
        <v>69</v>
      </c>
      <c r="I197" s="43">
        <v>10</v>
      </c>
      <c r="J197" s="44">
        <f t="shared" si="231"/>
        <v>0.29844961240310075</v>
      </c>
      <c r="K197" s="44">
        <f t="shared" si="232"/>
        <v>0.39534883720930231</v>
      </c>
      <c r="L197" s="44">
        <f t="shared" si="233"/>
        <v>0.26744186046511625</v>
      </c>
      <c r="M197" s="44">
        <f t="shared" si="234"/>
        <v>3.875968992248062E-2</v>
      </c>
      <c r="N197" s="43">
        <f t="shared" si="235"/>
        <v>258</v>
      </c>
      <c r="O197" s="43">
        <v>5</v>
      </c>
      <c r="P197" s="43"/>
      <c r="Q197" s="43">
        <f t="shared" si="236"/>
        <v>263</v>
      </c>
      <c r="R197" s="44">
        <f t="shared" si="3"/>
        <v>0.62918660287081341</v>
      </c>
      <c r="S197" s="43">
        <v>418</v>
      </c>
    </row>
    <row r="198" spans="1:19" x14ac:dyDescent="0.25">
      <c r="A198" s="45" t="s">
        <v>279</v>
      </c>
      <c r="B198" s="46" t="s">
        <v>283</v>
      </c>
      <c r="C198" s="43" t="str">
        <f t="shared" si="180"/>
        <v>PH</v>
      </c>
      <c r="D198" s="37" t="str">
        <f t="shared" si="229"/>
        <v>PN</v>
      </c>
      <c r="E198" s="38">
        <f t="shared" si="230"/>
        <v>28</v>
      </c>
      <c r="F198" s="43">
        <v>57</v>
      </c>
      <c r="G198" s="43">
        <v>93</v>
      </c>
      <c r="H198" s="43">
        <v>65</v>
      </c>
      <c r="I198" s="43">
        <v>5</v>
      </c>
      <c r="J198" s="44">
        <f t="shared" si="231"/>
        <v>0.25909090909090909</v>
      </c>
      <c r="K198" s="44">
        <f t="shared" si="232"/>
        <v>0.42272727272727273</v>
      </c>
      <c r="L198" s="44">
        <f t="shared" si="233"/>
        <v>0.29545454545454547</v>
      </c>
      <c r="M198" s="44">
        <f t="shared" si="234"/>
        <v>2.2727272727272728E-2</v>
      </c>
      <c r="N198" s="43">
        <f t="shared" si="235"/>
        <v>220</v>
      </c>
      <c r="O198" s="43">
        <v>1</v>
      </c>
      <c r="P198" s="43"/>
      <c r="Q198" s="43">
        <f t="shared" si="236"/>
        <v>221</v>
      </c>
      <c r="R198" s="44">
        <f t="shared" si="3"/>
        <v>0.5287081339712919</v>
      </c>
      <c r="S198" s="43">
        <v>418</v>
      </c>
    </row>
    <row r="199" spans="1:19" s="12" customFormat="1" ht="15" x14ac:dyDescent="0.25">
      <c r="A199" s="40">
        <v>5</v>
      </c>
      <c r="B199" s="31" t="s">
        <v>92</v>
      </c>
      <c r="C199" s="32" t="str">
        <f t="shared" si="180"/>
        <v>BN</v>
      </c>
      <c r="D199" s="32" t="str">
        <f t="shared" si="120"/>
        <v>PN</v>
      </c>
      <c r="E199" s="28">
        <f t="shared" si="230"/>
        <v>410</v>
      </c>
      <c r="F199" s="32">
        <f t="shared" ref="F199" si="237">SUM(F200:F204)</f>
        <v>833</v>
      </c>
      <c r="G199" s="32">
        <f t="shared" ref="G199" si="238">SUM(G200:G204)</f>
        <v>364</v>
      </c>
      <c r="H199" s="32">
        <f t="shared" ref="H199" si="239">SUM(H200:H204)</f>
        <v>423</v>
      </c>
      <c r="I199" s="32">
        <f t="shared" ref="I199" si="240">SUM(I200:I204)</f>
        <v>15</v>
      </c>
      <c r="J199" s="33">
        <f>F199/N199</f>
        <v>0.50948012232415907</v>
      </c>
      <c r="K199" s="33">
        <f>G199/N199</f>
        <v>0.22262996941896024</v>
      </c>
      <c r="L199" s="33">
        <f>H199/N199</f>
        <v>0.25871559633027524</v>
      </c>
      <c r="M199" s="33">
        <f>I199/N199</f>
        <v>9.1743119266055051E-3</v>
      </c>
      <c r="N199" s="32">
        <f>F199+G199+H199+I199</f>
        <v>1635</v>
      </c>
      <c r="O199" s="32">
        <f t="shared" ref="O199" si="241">SUM(O200:O204)</f>
        <v>34</v>
      </c>
      <c r="P199" s="32">
        <f t="shared" ref="P199" si="242">SUM(P200:P204)</f>
        <v>0</v>
      </c>
      <c r="Q199" s="32">
        <f t="shared" si="2"/>
        <v>1669</v>
      </c>
      <c r="R199" s="33">
        <f t="shared" si="3"/>
        <v>0.69425956738768724</v>
      </c>
      <c r="S199" s="32">
        <f t="shared" ref="S199" si="243">SUM(S200:S204)</f>
        <v>2404</v>
      </c>
    </row>
    <row r="200" spans="1:19" x14ac:dyDescent="0.25">
      <c r="A200" s="45" t="s">
        <v>276</v>
      </c>
      <c r="B200" s="46" t="s">
        <v>280</v>
      </c>
      <c r="C200" s="43" t="str">
        <f t="shared" si="180"/>
        <v>BN</v>
      </c>
      <c r="D200" s="37" t="str">
        <f t="shared" ref="D200:D204" si="244">IF(AND(LARGE(F200:I200,1)=LARGE(F200:I200,2)),"TIED",IF(LARGE(F200:I200,2)=F200,"BN",IF(LARGE(F200:I200,2)=G200,"PH",IF(LARGE(F200:I200,2)=H200,"PN","BEBAS"))))</f>
        <v>PH</v>
      </c>
      <c r="E200" s="38">
        <f t="shared" ref="E200:E205" si="245">LARGE(F200:I200,1)-LARGE(F200:I200,2)</f>
        <v>114</v>
      </c>
      <c r="F200" s="43">
        <v>156</v>
      </c>
      <c r="G200" s="43">
        <v>42</v>
      </c>
      <c r="H200" s="43">
        <v>28</v>
      </c>
      <c r="I200" s="43">
        <v>2</v>
      </c>
      <c r="J200" s="44">
        <f t="shared" ref="J200:J204" si="246">F200/N200</f>
        <v>0.68421052631578949</v>
      </c>
      <c r="K200" s="44">
        <f t="shared" ref="K200:K204" si="247">G200/N200</f>
        <v>0.18421052631578946</v>
      </c>
      <c r="L200" s="44">
        <f t="shared" ref="L200:L204" si="248">H200/N200</f>
        <v>0.12280701754385964</v>
      </c>
      <c r="M200" s="44">
        <f t="shared" ref="M200:M204" si="249">I200/N200</f>
        <v>8.771929824561403E-3</v>
      </c>
      <c r="N200" s="43">
        <f t="shared" ref="N200:N204" si="250">F200+G200+H200+I200</f>
        <v>228</v>
      </c>
      <c r="O200" s="43">
        <v>7</v>
      </c>
      <c r="P200" s="43"/>
      <c r="Q200" s="43">
        <f t="shared" ref="Q200:Q204" si="251">N200+O200+P200</f>
        <v>235</v>
      </c>
      <c r="R200" s="44">
        <f t="shared" si="3"/>
        <v>0.67142857142857137</v>
      </c>
      <c r="S200" s="43">
        <v>350</v>
      </c>
    </row>
    <row r="201" spans="1:19" x14ac:dyDescent="0.25">
      <c r="A201" s="45" t="s">
        <v>277</v>
      </c>
      <c r="B201" s="46" t="s">
        <v>281</v>
      </c>
      <c r="C201" s="43" t="str">
        <f t="shared" si="180"/>
        <v>BN</v>
      </c>
      <c r="D201" s="37" t="str">
        <f t="shared" si="244"/>
        <v>PN</v>
      </c>
      <c r="E201" s="38">
        <f t="shared" si="245"/>
        <v>92</v>
      </c>
      <c r="F201" s="43">
        <v>155</v>
      </c>
      <c r="G201" s="43">
        <v>62</v>
      </c>
      <c r="H201" s="43">
        <v>63</v>
      </c>
      <c r="I201" s="43">
        <v>1</v>
      </c>
      <c r="J201" s="44">
        <f t="shared" si="246"/>
        <v>0.55160142348754448</v>
      </c>
      <c r="K201" s="44">
        <f t="shared" si="247"/>
        <v>0.2206405693950178</v>
      </c>
      <c r="L201" s="44">
        <f t="shared" si="248"/>
        <v>0.22419928825622776</v>
      </c>
      <c r="M201" s="44">
        <f t="shared" si="249"/>
        <v>3.5587188612099642E-3</v>
      </c>
      <c r="N201" s="43">
        <f t="shared" si="250"/>
        <v>281</v>
      </c>
      <c r="O201" s="43">
        <v>6</v>
      </c>
      <c r="P201" s="43"/>
      <c r="Q201" s="43">
        <f t="shared" si="251"/>
        <v>287</v>
      </c>
      <c r="R201" s="44">
        <f t="shared" si="3"/>
        <v>0.82</v>
      </c>
      <c r="S201" s="43">
        <v>350</v>
      </c>
    </row>
    <row r="202" spans="1:19" x14ac:dyDescent="0.25">
      <c r="A202" s="45" t="s">
        <v>278</v>
      </c>
      <c r="B202" s="46" t="s">
        <v>282</v>
      </c>
      <c r="C202" s="43" t="str">
        <f t="shared" si="180"/>
        <v>BN</v>
      </c>
      <c r="D202" s="37" t="str">
        <f t="shared" si="244"/>
        <v>PN</v>
      </c>
      <c r="E202" s="38">
        <f t="shared" si="245"/>
        <v>111</v>
      </c>
      <c r="F202" s="43">
        <v>218</v>
      </c>
      <c r="G202" s="43">
        <v>92</v>
      </c>
      <c r="H202" s="43">
        <v>107</v>
      </c>
      <c r="I202" s="43">
        <v>3</v>
      </c>
      <c r="J202" s="44">
        <f t="shared" si="246"/>
        <v>0.51904761904761909</v>
      </c>
      <c r="K202" s="44">
        <f t="shared" si="247"/>
        <v>0.21904761904761905</v>
      </c>
      <c r="L202" s="44">
        <f t="shared" si="248"/>
        <v>0.25476190476190474</v>
      </c>
      <c r="M202" s="44">
        <f t="shared" si="249"/>
        <v>7.1428571428571426E-3</v>
      </c>
      <c r="N202" s="43">
        <f t="shared" si="250"/>
        <v>420</v>
      </c>
      <c r="O202" s="43">
        <v>8</v>
      </c>
      <c r="P202" s="43"/>
      <c r="Q202" s="43">
        <f t="shared" si="251"/>
        <v>428</v>
      </c>
      <c r="R202" s="44">
        <f t="shared" si="3"/>
        <v>0.75352112676056338</v>
      </c>
      <c r="S202" s="43">
        <v>568</v>
      </c>
    </row>
    <row r="203" spans="1:19" x14ac:dyDescent="0.25">
      <c r="A203" s="45" t="s">
        <v>279</v>
      </c>
      <c r="B203" s="46" t="s">
        <v>283</v>
      </c>
      <c r="C203" s="43" t="str">
        <f t="shared" si="180"/>
        <v>BN</v>
      </c>
      <c r="D203" s="37" t="str">
        <f t="shared" si="244"/>
        <v>PH</v>
      </c>
      <c r="E203" s="38">
        <f t="shared" si="245"/>
        <v>56</v>
      </c>
      <c r="F203" s="43">
        <v>156</v>
      </c>
      <c r="G203" s="43">
        <v>100</v>
      </c>
      <c r="H203" s="43">
        <v>98</v>
      </c>
      <c r="I203" s="43">
        <v>4</v>
      </c>
      <c r="J203" s="44">
        <f t="shared" si="246"/>
        <v>0.43575418994413406</v>
      </c>
      <c r="K203" s="44">
        <f t="shared" si="247"/>
        <v>0.27932960893854747</v>
      </c>
      <c r="L203" s="44">
        <f t="shared" si="248"/>
        <v>0.27374301675977653</v>
      </c>
      <c r="M203" s="44">
        <f t="shared" si="249"/>
        <v>1.11731843575419E-2</v>
      </c>
      <c r="N203" s="43">
        <f t="shared" si="250"/>
        <v>358</v>
      </c>
      <c r="O203" s="43">
        <v>9</v>
      </c>
      <c r="P203" s="43"/>
      <c r="Q203" s="43">
        <f t="shared" si="251"/>
        <v>367</v>
      </c>
      <c r="R203" s="44">
        <f t="shared" si="3"/>
        <v>0.64612676056338025</v>
      </c>
      <c r="S203" s="43">
        <v>568</v>
      </c>
    </row>
    <row r="204" spans="1:19" x14ac:dyDescent="0.25">
      <c r="A204" s="45" t="s">
        <v>285</v>
      </c>
      <c r="B204" s="46" t="s">
        <v>286</v>
      </c>
      <c r="C204" s="43" t="str">
        <f t="shared" si="180"/>
        <v>BN</v>
      </c>
      <c r="D204" s="37" t="str">
        <f t="shared" si="244"/>
        <v>PN</v>
      </c>
      <c r="E204" s="38">
        <f t="shared" si="245"/>
        <v>21</v>
      </c>
      <c r="F204" s="43">
        <v>148</v>
      </c>
      <c r="G204" s="43">
        <v>68</v>
      </c>
      <c r="H204" s="43">
        <v>127</v>
      </c>
      <c r="I204" s="43">
        <v>5</v>
      </c>
      <c r="J204" s="44">
        <f t="shared" si="246"/>
        <v>0.42528735632183906</v>
      </c>
      <c r="K204" s="44">
        <f t="shared" si="247"/>
        <v>0.19540229885057472</v>
      </c>
      <c r="L204" s="44">
        <f t="shared" si="248"/>
        <v>0.36494252873563221</v>
      </c>
      <c r="M204" s="44">
        <f t="shared" si="249"/>
        <v>1.4367816091954023E-2</v>
      </c>
      <c r="N204" s="43">
        <f t="shared" si="250"/>
        <v>348</v>
      </c>
      <c r="O204" s="43">
        <v>4</v>
      </c>
      <c r="P204" s="43"/>
      <c r="Q204" s="43">
        <f t="shared" si="251"/>
        <v>352</v>
      </c>
      <c r="R204" s="44">
        <f t="shared" si="3"/>
        <v>0.61971830985915488</v>
      </c>
      <c r="S204" s="43">
        <v>568</v>
      </c>
    </row>
    <row r="205" spans="1:19" s="12" customFormat="1" ht="15" x14ac:dyDescent="0.25">
      <c r="A205" s="40">
        <v>6</v>
      </c>
      <c r="B205" s="31" t="s">
        <v>93</v>
      </c>
      <c r="C205" s="32" t="str">
        <f t="shared" si="180"/>
        <v>PH</v>
      </c>
      <c r="D205" s="32" t="str">
        <f t="shared" si="120"/>
        <v>BN</v>
      </c>
      <c r="E205" s="28">
        <f t="shared" si="245"/>
        <v>398</v>
      </c>
      <c r="F205" s="32">
        <f t="shared" ref="F205" si="252">SUM(F206:F211)</f>
        <v>470</v>
      </c>
      <c r="G205" s="32">
        <f t="shared" ref="G205" si="253">SUM(G206:G211)</f>
        <v>868</v>
      </c>
      <c r="H205" s="32">
        <f t="shared" ref="H205" si="254">SUM(H206:H211)</f>
        <v>221</v>
      </c>
      <c r="I205" s="32">
        <f t="shared" ref="I205" si="255">SUM(I206:I211)</f>
        <v>36</v>
      </c>
      <c r="J205" s="33">
        <f>F205/N205</f>
        <v>0.29467084639498431</v>
      </c>
      <c r="K205" s="33">
        <f>G205/N205</f>
        <v>0.54420062695924765</v>
      </c>
      <c r="L205" s="33">
        <f>H205/N205</f>
        <v>0.13855799373040753</v>
      </c>
      <c r="M205" s="33">
        <f>I205/N205</f>
        <v>2.25705329153605E-2</v>
      </c>
      <c r="N205" s="32">
        <f>F205+G205+H205+I205</f>
        <v>1595</v>
      </c>
      <c r="O205" s="32">
        <f t="shared" ref="O205" si="256">SUM(O206:O211)</f>
        <v>36</v>
      </c>
      <c r="P205" s="32">
        <f t="shared" ref="P205" si="257">SUM(P206:P211)</f>
        <v>0</v>
      </c>
      <c r="Q205" s="32">
        <f t="shared" si="2"/>
        <v>1631</v>
      </c>
      <c r="R205" s="33">
        <f t="shared" si="3"/>
        <v>0.65213914434226306</v>
      </c>
      <c r="S205" s="32">
        <f t="shared" ref="S205" si="258">SUM(S206:S211)</f>
        <v>2501</v>
      </c>
    </row>
    <row r="206" spans="1:19" x14ac:dyDescent="0.25">
      <c r="A206" s="45" t="s">
        <v>276</v>
      </c>
      <c r="B206" s="46" t="s">
        <v>280</v>
      </c>
      <c r="C206" s="43" t="str">
        <f t="shared" si="180"/>
        <v>PH</v>
      </c>
      <c r="D206" s="37" t="str">
        <f t="shared" ref="D206:D211" si="259">IF(AND(LARGE(F206:I206,1)=LARGE(F206:I206,2)),"TIED",IF(LARGE(F206:I206,2)=F206,"BN",IF(LARGE(F206:I206,2)=G206,"PH",IF(LARGE(F206:I206,2)=H206,"PN","BEBAS"))))</f>
        <v>BN</v>
      </c>
      <c r="E206" s="38">
        <f t="shared" ref="E206:E212" si="260">LARGE(F206:I206,1)-LARGE(F206:I206,2)</f>
        <v>46</v>
      </c>
      <c r="F206" s="43">
        <v>72</v>
      </c>
      <c r="G206" s="43">
        <v>118</v>
      </c>
      <c r="H206" s="43">
        <v>13</v>
      </c>
      <c r="I206" s="43">
        <v>7</v>
      </c>
      <c r="J206" s="44">
        <f t="shared" ref="J206:J211" si="261">F206/N206</f>
        <v>0.34285714285714286</v>
      </c>
      <c r="K206" s="44">
        <f t="shared" ref="K206:K211" si="262">G206/N206</f>
        <v>0.56190476190476191</v>
      </c>
      <c r="L206" s="44">
        <f t="shared" ref="L206:L211" si="263">H206/N206</f>
        <v>6.1904761904761907E-2</v>
      </c>
      <c r="M206" s="44">
        <f t="shared" ref="M206:M211" si="264">I206/N206</f>
        <v>3.3333333333333333E-2</v>
      </c>
      <c r="N206" s="43">
        <f t="shared" ref="N206:N211" si="265">F206+G206+H206+I206</f>
        <v>210</v>
      </c>
      <c r="O206" s="43">
        <v>6</v>
      </c>
      <c r="P206" s="43"/>
      <c r="Q206" s="43">
        <f t="shared" ref="Q206:Q211" si="266">N206+O206+P206</f>
        <v>216</v>
      </c>
      <c r="R206" s="44">
        <f t="shared" si="3"/>
        <v>0.6171428571428571</v>
      </c>
      <c r="S206" s="43">
        <v>350</v>
      </c>
    </row>
    <row r="207" spans="1:19" x14ac:dyDescent="0.25">
      <c r="A207" s="45" t="s">
        <v>277</v>
      </c>
      <c r="B207" s="46" t="s">
        <v>281</v>
      </c>
      <c r="C207" s="43" t="str">
        <f t="shared" si="180"/>
        <v>PH</v>
      </c>
      <c r="D207" s="37" t="str">
        <f t="shared" si="259"/>
        <v>BN</v>
      </c>
      <c r="E207" s="38">
        <f t="shared" si="260"/>
        <v>55</v>
      </c>
      <c r="F207" s="43">
        <v>85</v>
      </c>
      <c r="G207" s="43">
        <v>140</v>
      </c>
      <c r="H207" s="43">
        <v>23</v>
      </c>
      <c r="I207" s="43">
        <v>4</v>
      </c>
      <c r="J207" s="44">
        <f t="shared" si="261"/>
        <v>0.33730158730158732</v>
      </c>
      <c r="K207" s="44">
        <f t="shared" si="262"/>
        <v>0.55555555555555558</v>
      </c>
      <c r="L207" s="44">
        <f t="shared" si="263"/>
        <v>9.1269841269841265E-2</v>
      </c>
      <c r="M207" s="44">
        <f t="shared" si="264"/>
        <v>1.5873015873015872E-2</v>
      </c>
      <c r="N207" s="43">
        <f t="shared" si="265"/>
        <v>252</v>
      </c>
      <c r="O207" s="43">
        <v>13</v>
      </c>
      <c r="P207" s="43"/>
      <c r="Q207" s="43">
        <f t="shared" si="266"/>
        <v>265</v>
      </c>
      <c r="R207" s="44">
        <f t="shared" si="3"/>
        <v>0.75714285714285712</v>
      </c>
      <c r="S207" s="43">
        <v>350</v>
      </c>
    </row>
    <row r="208" spans="1:19" x14ac:dyDescent="0.25">
      <c r="A208" s="45" t="s">
        <v>278</v>
      </c>
      <c r="B208" s="46" t="s">
        <v>282</v>
      </c>
      <c r="C208" s="43" t="str">
        <f t="shared" si="180"/>
        <v>PH</v>
      </c>
      <c r="D208" s="37" t="str">
        <f t="shared" si="259"/>
        <v>BN</v>
      </c>
      <c r="E208" s="38">
        <f t="shared" si="260"/>
        <v>99</v>
      </c>
      <c r="F208" s="43">
        <v>81</v>
      </c>
      <c r="G208" s="43">
        <v>180</v>
      </c>
      <c r="H208" s="43">
        <v>43</v>
      </c>
      <c r="I208" s="43">
        <v>10</v>
      </c>
      <c r="J208" s="44">
        <f t="shared" si="261"/>
        <v>0.25796178343949044</v>
      </c>
      <c r="K208" s="44">
        <f t="shared" si="262"/>
        <v>0.57324840764331209</v>
      </c>
      <c r="L208" s="44">
        <f t="shared" si="263"/>
        <v>0.13694267515923567</v>
      </c>
      <c r="M208" s="44">
        <f t="shared" si="264"/>
        <v>3.1847133757961783E-2</v>
      </c>
      <c r="N208" s="43">
        <f t="shared" si="265"/>
        <v>314</v>
      </c>
      <c r="O208" s="43">
        <v>7</v>
      </c>
      <c r="P208" s="43"/>
      <c r="Q208" s="43">
        <f t="shared" si="266"/>
        <v>321</v>
      </c>
      <c r="R208" s="44">
        <f t="shared" si="3"/>
        <v>0.71333333333333337</v>
      </c>
      <c r="S208" s="43">
        <v>450</v>
      </c>
    </row>
    <row r="209" spans="1:19" x14ac:dyDescent="0.25">
      <c r="A209" s="45" t="s">
        <v>279</v>
      </c>
      <c r="B209" s="46" t="s">
        <v>283</v>
      </c>
      <c r="C209" s="43" t="str">
        <f t="shared" si="180"/>
        <v>PH</v>
      </c>
      <c r="D209" s="37" t="str">
        <f t="shared" si="259"/>
        <v>BN</v>
      </c>
      <c r="E209" s="38">
        <f t="shared" si="260"/>
        <v>82</v>
      </c>
      <c r="F209" s="43">
        <v>84</v>
      </c>
      <c r="G209" s="43">
        <v>166</v>
      </c>
      <c r="H209" s="43">
        <v>36</v>
      </c>
      <c r="I209" s="43">
        <v>5</v>
      </c>
      <c r="J209" s="44">
        <f t="shared" si="261"/>
        <v>0.28865979381443296</v>
      </c>
      <c r="K209" s="44">
        <f t="shared" si="262"/>
        <v>0.57044673539518898</v>
      </c>
      <c r="L209" s="44">
        <f t="shared" si="263"/>
        <v>0.12371134020618557</v>
      </c>
      <c r="M209" s="44">
        <f t="shared" si="264"/>
        <v>1.7182130584192441E-2</v>
      </c>
      <c r="N209" s="43">
        <f t="shared" si="265"/>
        <v>291</v>
      </c>
      <c r="O209" s="43">
        <v>3</v>
      </c>
      <c r="P209" s="43"/>
      <c r="Q209" s="43">
        <f t="shared" si="266"/>
        <v>294</v>
      </c>
      <c r="R209" s="44">
        <f t="shared" si="3"/>
        <v>0.65333333333333332</v>
      </c>
      <c r="S209" s="43">
        <v>450</v>
      </c>
    </row>
    <row r="210" spans="1:19" x14ac:dyDescent="0.25">
      <c r="A210" s="45" t="s">
        <v>285</v>
      </c>
      <c r="B210" s="46" t="s">
        <v>286</v>
      </c>
      <c r="C210" s="43" t="str">
        <f t="shared" si="180"/>
        <v>PH</v>
      </c>
      <c r="D210" s="37" t="str">
        <f t="shared" si="259"/>
        <v>BN</v>
      </c>
      <c r="E210" s="38">
        <f t="shared" si="260"/>
        <v>97</v>
      </c>
      <c r="F210" s="43">
        <v>56</v>
      </c>
      <c r="G210" s="43">
        <v>153</v>
      </c>
      <c r="H210" s="43">
        <v>43</v>
      </c>
      <c r="I210" s="43">
        <v>6</v>
      </c>
      <c r="J210" s="44">
        <f t="shared" si="261"/>
        <v>0.21705426356589147</v>
      </c>
      <c r="K210" s="44">
        <f t="shared" si="262"/>
        <v>0.59302325581395354</v>
      </c>
      <c r="L210" s="44">
        <f t="shared" si="263"/>
        <v>0.16666666666666666</v>
      </c>
      <c r="M210" s="44">
        <f t="shared" si="264"/>
        <v>2.3255813953488372E-2</v>
      </c>
      <c r="N210" s="43">
        <f t="shared" si="265"/>
        <v>258</v>
      </c>
      <c r="O210" s="43">
        <v>5</v>
      </c>
      <c r="P210" s="43"/>
      <c r="Q210" s="43">
        <f t="shared" si="266"/>
        <v>263</v>
      </c>
      <c r="R210" s="44">
        <f t="shared" si="3"/>
        <v>0.58444444444444443</v>
      </c>
      <c r="S210" s="43">
        <v>450</v>
      </c>
    </row>
    <row r="211" spans="1:19" x14ac:dyDescent="0.25">
      <c r="A211" s="45" t="s">
        <v>288</v>
      </c>
      <c r="B211" s="46" t="s">
        <v>289</v>
      </c>
      <c r="C211" s="43" t="str">
        <f t="shared" si="180"/>
        <v>PH</v>
      </c>
      <c r="D211" s="37" t="str">
        <f t="shared" si="259"/>
        <v>BN</v>
      </c>
      <c r="E211" s="38">
        <f t="shared" si="260"/>
        <v>19</v>
      </c>
      <c r="F211" s="43">
        <v>92</v>
      </c>
      <c r="G211" s="43">
        <v>111</v>
      </c>
      <c r="H211" s="43">
        <v>63</v>
      </c>
      <c r="I211" s="43">
        <v>4</v>
      </c>
      <c r="J211" s="44">
        <f t="shared" si="261"/>
        <v>0.34074074074074073</v>
      </c>
      <c r="K211" s="44">
        <f t="shared" si="262"/>
        <v>0.41111111111111109</v>
      </c>
      <c r="L211" s="44">
        <f t="shared" si="263"/>
        <v>0.23333333333333334</v>
      </c>
      <c r="M211" s="44">
        <f t="shared" si="264"/>
        <v>1.4814814814814815E-2</v>
      </c>
      <c r="N211" s="43">
        <f t="shared" si="265"/>
        <v>270</v>
      </c>
      <c r="O211" s="43">
        <v>2</v>
      </c>
      <c r="P211" s="43"/>
      <c r="Q211" s="43">
        <f t="shared" si="266"/>
        <v>272</v>
      </c>
      <c r="R211" s="44">
        <f t="shared" si="3"/>
        <v>0.60310421286031046</v>
      </c>
      <c r="S211" s="43">
        <v>451</v>
      </c>
    </row>
    <row r="212" spans="1:19" s="12" customFormat="1" ht="15" x14ac:dyDescent="0.25">
      <c r="A212" s="40">
        <v>7</v>
      </c>
      <c r="B212" s="31" t="s">
        <v>94</v>
      </c>
      <c r="C212" s="32" t="str">
        <f t="shared" si="180"/>
        <v>BN</v>
      </c>
      <c r="D212" s="32" t="str">
        <f t="shared" si="120"/>
        <v>PH</v>
      </c>
      <c r="E212" s="28">
        <f t="shared" si="260"/>
        <v>669</v>
      </c>
      <c r="F212" s="32">
        <f t="shared" ref="F212" si="267">SUM(F213:F216)</f>
        <v>3307</v>
      </c>
      <c r="G212" s="32">
        <f t="shared" ref="G212" si="268">SUM(G213:G216)</f>
        <v>2638</v>
      </c>
      <c r="H212" s="32">
        <f t="shared" ref="H212" si="269">SUM(H213:H216)</f>
        <v>2209</v>
      </c>
      <c r="I212" s="32">
        <f t="shared" ref="I212" si="270">SUM(I213:I216)</f>
        <v>171</v>
      </c>
      <c r="J212" s="33">
        <f>F212/N212</f>
        <v>0.39723723723723725</v>
      </c>
      <c r="K212" s="33">
        <f>G212/N212</f>
        <v>0.31687687687687688</v>
      </c>
      <c r="L212" s="33">
        <f>H212/N212</f>
        <v>0.26534534534534532</v>
      </c>
      <c r="M212" s="33">
        <f>I212/N212</f>
        <v>2.0540540540540539E-2</v>
      </c>
      <c r="N212" s="32">
        <f>F212+G212+H212+I212</f>
        <v>8325</v>
      </c>
      <c r="O212" s="32">
        <f t="shared" ref="O212" si="271">SUM(O213:O216)</f>
        <v>190</v>
      </c>
      <c r="P212" s="32">
        <f t="shared" ref="P212" si="272">SUM(P213:P216)</f>
        <v>0</v>
      </c>
      <c r="Q212" s="32">
        <f t="shared" si="2"/>
        <v>8515</v>
      </c>
      <c r="R212" s="33">
        <f t="shared" si="3"/>
        <v>0.62008447422079815</v>
      </c>
      <c r="S212" s="32">
        <f t="shared" ref="S212" si="273">SUM(S213:S216)</f>
        <v>13732</v>
      </c>
    </row>
    <row r="213" spans="1:19" x14ac:dyDescent="0.25">
      <c r="A213" s="45" t="s">
        <v>276</v>
      </c>
      <c r="B213" s="46" t="s">
        <v>280</v>
      </c>
      <c r="C213" s="43" t="str">
        <f t="shared" si="180"/>
        <v>BN</v>
      </c>
      <c r="D213" s="37" t="str">
        <f t="shared" ref="D213:D215" si="274">IF(AND(LARGE(F213:I213,1)=LARGE(F213:I213,2)),"TIED",IF(LARGE(F213:I213,2)=F213,"BN",IF(LARGE(F213:I213,2)=G213,"PH",IF(LARGE(F213:I213,2)=H213,"PN","BEBAS"))))</f>
        <v>PH</v>
      </c>
      <c r="E213" s="38">
        <f t="shared" ref="E213:E219" si="275">LARGE(F213:I213,1)-LARGE(F213:I213,2)</f>
        <v>46</v>
      </c>
      <c r="F213" s="43">
        <v>102</v>
      </c>
      <c r="G213" s="43">
        <v>56</v>
      </c>
      <c r="H213" s="43">
        <v>39</v>
      </c>
      <c r="I213" s="43">
        <v>5</v>
      </c>
      <c r="J213" s="44">
        <f t="shared" ref="J213:J215" si="276">F213/N213</f>
        <v>0.50495049504950495</v>
      </c>
      <c r="K213" s="44">
        <f t="shared" ref="K213:K215" si="277">G213/N213</f>
        <v>0.27722772277227725</v>
      </c>
      <c r="L213" s="44">
        <f t="shared" ref="L213:L215" si="278">H213/N213</f>
        <v>0.19306930693069307</v>
      </c>
      <c r="M213" s="44">
        <f t="shared" ref="M213:M215" si="279">I213/N213</f>
        <v>2.4752475247524754E-2</v>
      </c>
      <c r="N213" s="43">
        <f t="shared" ref="N213:N215" si="280">F213+G213+H213+I213</f>
        <v>202</v>
      </c>
      <c r="O213" s="43">
        <v>7</v>
      </c>
      <c r="P213" s="43"/>
      <c r="Q213" s="43">
        <f t="shared" ref="Q213:Q215" si="281">N213+O213+P213</f>
        <v>209</v>
      </c>
      <c r="R213" s="44">
        <f t="shared" si="3"/>
        <v>0.69666666666666666</v>
      </c>
      <c r="S213" s="43">
        <v>300</v>
      </c>
    </row>
    <row r="214" spans="1:19" x14ac:dyDescent="0.25">
      <c r="A214" s="45" t="s">
        <v>277</v>
      </c>
      <c r="B214" s="46" t="s">
        <v>281</v>
      </c>
      <c r="C214" s="43" t="str">
        <f t="shared" si="180"/>
        <v>BN</v>
      </c>
      <c r="D214" s="37" t="str">
        <f t="shared" si="274"/>
        <v>PH</v>
      </c>
      <c r="E214" s="38">
        <f t="shared" si="275"/>
        <v>30</v>
      </c>
      <c r="F214" s="43">
        <v>99</v>
      </c>
      <c r="G214" s="43">
        <v>69</v>
      </c>
      <c r="H214" s="43">
        <v>59</v>
      </c>
      <c r="I214" s="43">
        <v>3</v>
      </c>
      <c r="J214" s="44">
        <f t="shared" si="276"/>
        <v>0.43043478260869567</v>
      </c>
      <c r="K214" s="44">
        <f t="shared" si="277"/>
        <v>0.3</v>
      </c>
      <c r="L214" s="44">
        <f t="shared" si="278"/>
        <v>0.2565217391304348</v>
      </c>
      <c r="M214" s="44">
        <f t="shared" si="279"/>
        <v>1.3043478260869565E-2</v>
      </c>
      <c r="N214" s="43">
        <f t="shared" si="280"/>
        <v>230</v>
      </c>
      <c r="O214" s="43">
        <v>1</v>
      </c>
      <c r="P214" s="43"/>
      <c r="Q214" s="43">
        <f t="shared" si="281"/>
        <v>231</v>
      </c>
      <c r="R214" s="44">
        <f t="shared" si="3"/>
        <v>0.69161676646706582</v>
      </c>
      <c r="S214" s="43">
        <v>334</v>
      </c>
    </row>
    <row r="215" spans="1:19" x14ac:dyDescent="0.25">
      <c r="A215" s="45" t="s">
        <v>278</v>
      </c>
      <c r="B215" s="46" t="s">
        <v>282</v>
      </c>
      <c r="C215" s="43" t="str">
        <f t="shared" si="180"/>
        <v>BN</v>
      </c>
      <c r="D215" s="37" t="str">
        <f t="shared" si="274"/>
        <v>PN</v>
      </c>
      <c r="E215" s="38">
        <f t="shared" si="275"/>
        <v>14</v>
      </c>
      <c r="F215" s="43">
        <v>84</v>
      </c>
      <c r="G215" s="43">
        <v>50</v>
      </c>
      <c r="H215" s="43">
        <v>70</v>
      </c>
      <c r="I215" s="43">
        <v>7</v>
      </c>
      <c r="J215" s="44">
        <f t="shared" si="276"/>
        <v>0.3981042654028436</v>
      </c>
      <c r="K215" s="44">
        <f t="shared" si="277"/>
        <v>0.23696682464454977</v>
      </c>
      <c r="L215" s="44">
        <f t="shared" si="278"/>
        <v>0.33175355450236965</v>
      </c>
      <c r="M215" s="44">
        <f t="shared" si="279"/>
        <v>3.3175355450236969E-2</v>
      </c>
      <c r="N215" s="43">
        <f t="shared" si="280"/>
        <v>211</v>
      </c>
      <c r="O215" s="43">
        <v>4</v>
      </c>
      <c r="P215" s="43"/>
      <c r="Q215" s="43">
        <f t="shared" si="281"/>
        <v>215</v>
      </c>
      <c r="R215" s="44">
        <f t="shared" si="3"/>
        <v>0.64179104477611937</v>
      </c>
      <c r="S215" s="43">
        <v>335</v>
      </c>
    </row>
    <row r="216" spans="1:19" s="6" customFormat="1" ht="15" x14ac:dyDescent="0.25">
      <c r="A216" s="25" t="s">
        <v>12</v>
      </c>
      <c r="B216" s="26" t="s">
        <v>13</v>
      </c>
      <c r="C216" s="27" t="str">
        <f t="shared" si="180"/>
        <v>BN</v>
      </c>
      <c r="D216" s="27" t="str">
        <f t="shared" si="120"/>
        <v>PH</v>
      </c>
      <c r="E216" s="27">
        <f t="shared" si="275"/>
        <v>559</v>
      </c>
      <c r="F216" s="27">
        <f>F217+F219+F224+F227+F235+F238+F241+F246+F249+F252+F255</f>
        <v>3022</v>
      </c>
      <c r="G216" s="27">
        <f t="shared" ref="G216:I216" si="282">G217+G219+G224+G227+G235+G238+G241+G246+G249+G252+G255</f>
        <v>2463</v>
      </c>
      <c r="H216" s="27">
        <f t="shared" si="282"/>
        <v>2041</v>
      </c>
      <c r="I216" s="27">
        <f t="shared" si="282"/>
        <v>156</v>
      </c>
      <c r="J216" s="29">
        <f>F216/N216</f>
        <v>0.39338713876594639</v>
      </c>
      <c r="K216" s="29">
        <f>G216/N216</f>
        <v>0.32061963030460816</v>
      </c>
      <c r="L216" s="29">
        <f>H216/N216</f>
        <v>0.2656860192658162</v>
      </c>
      <c r="M216" s="29">
        <f>I216/N216</f>
        <v>2.0307211663629265E-2</v>
      </c>
      <c r="N216" s="27">
        <f>F216+G216+H216+I216</f>
        <v>7682</v>
      </c>
      <c r="O216" s="27">
        <f t="shared" ref="O216:P216" si="283">O217+O219+O224+O227+O235+O238+O241+O246+O249+O252+O255</f>
        <v>178</v>
      </c>
      <c r="P216" s="27">
        <f t="shared" si="283"/>
        <v>0</v>
      </c>
      <c r="Q216" s="27">
        <f t="shared" si="2"/>
        <v>7860</v>
      </c>
      <c r="R216" s="29">
        <f t="shared" si="3"/>
        <v>0.61584267021860062</v>
      </c>
      <c r="S216" s="27">
        <f>S217+S219+S224+S227+S235+S238+S241+S246+S249+S252+S255</f>
        <v>12763</v>
      </c>
    </row>
    <row r="217" spans="1:19" s="12" customFormat="1" ht="15" x14ac:dyDescent="0.25">
      <c r="A217" s="30" t="s">
        <v>275</v>
      </c>
      <c r="B217" s="31" t="s">
        <v>264</v>
      </c>
      <c r="C217" s="27" t="str">
        <f t="shared" si="180"/>
        <v>PN</v>
      </c>
      <c r="D217" s="27" t="str">
        <f t="shared" ref="D217" si="284">IF(AND(LARGE(F217:I217,1)=LARGE(F217:I217,2)),"TIED",IF(LARGE(F217:I217,2)=F217,"BN",IF(LARGE(F217:I217,2)=G217,"PH",IF(LARGE(F217:I217,2)=H217,"PN","BEBAS"))))</f>
        <v>BN</v>
      </c>
      <c r="E217" s="28">
        <f t="shared" si="275"/>
        <v>14</v>
      </c>
      <c r="F217" s="32">
        <f>F218</f>
        <v>35</v>
      </c>
      <c r="G217" s="32">
        <f t="shared" ref="G217:I217" si="285">G218</f>
        <v>12</v>
      </c>
      <c r="H217" s="32">
        <f t="shared" si="285"/>
        <v>49</v>
      </c>
      <c r="I217" s="32">
        <f t="shared" si="285"/>
        <v>2</v>
      </c>
      <c r="J217" s="33">
        <f>F217/N217</f>
        <v>0.35714285714285715</v>
      </c>
      <c r="K217" s="33">
        <f>G217/N217</f>
        <v>0.12244897959183673</v>
      </c>
      <c r="L217" s="33">
        <f>H217/N217</f>
        <v>0.5</v>
      </c>
      <c r="M217" s="33">
        <f>I217/N217</f>
        <v>2.0408163265306121E-2</v>
      </c>
      <c r="N217" s="32">
        <f>F217+G217+H217+I217</f>
        <v>98</v>
      </c>
      <c r="O217" s="32">
        <f t="shared" ref="O217" si="286">O218</f>
        <v>9</v>
      </c>
      <c r="P217" s="32">
        <f t="shared" ref="P217" si="287">P218</f>
        <v>0</v>
      </c>
      <c r="Q217" s="32">
        <f t="shared" ref="Q217" si="288">N217+O217+P217</f>
        <v>107</v>
      </c>
      <c r="R217" s="33">
        <f t="shared" si="3"/>
        <v>0.87704918032786883</v>
      </c>
      <c r="S217" s="32">
        <f t="shared" ref="S217" si="289">S218</f>
        <v>122</v>
      </c>
    </row>
    <row r="218" spans="1:19" x14ac:dyDescent="0.25">
      <c r="A218" s="50" t="s">
        <v>276</v>
      </c>
      <c r="B218" s="46" t="s">
        <v>280</v>
      </c>
      <c r="C218" s="43" t="str">
        <f t="shared" si="180"/>
        <v>PN</v>
      </c>
      <c r="D218" s="37" t="str">
        <f t="shared" ref="D218" si="290">IF(AND(LARGE(F218:I218,1)=LARGE(F218:I218,2)),"TIED",IF(LARGE(F218:I218,2)=F218,"BN",IF(LARGE(F218:I218,2)=G218,"PH",IF(LARGE(F218:I218,2)=H218,"PN","BEBAS"))))</f>
        <v>BN</v>
      </c>
      <c r="E218" s="38">
        <f>LARGE(F218:I218,1)-LARGE(F218:I218,2)</f>
        <v>14</v>
      </c>
      <c r="F218" s="43">
        <v>35</v>
      </c>
      <c r="G218" s="43">
        <v>12</v>
      </c>
      <c r="H218" s="43">
        <v>49</v>
      </c>
      <c r="I218" s="43">
        <v>2</v>
      </c>
      <c r="J218" s="44">
        <f>F218/N218</f>
        <v>0.35714285714285715</v>
      </c>
      <c r="K218" s="44">
        <f>G218/N218</f>
        <v>0.12244897959183673</v>
      </c>
      <c r="L218" s="44">
        <f>H218/N218</f>
        <v>0.5</v>
      </c>
      <c r="M218" s="44">
        <f>I218/N218</f>
        <v>2.0408163265306121E-2</v>
      </c>
      <c r="N218" s="43">
        <f>F218+G218+H218+I218</f>
        <v>98</v>
      </c>
      <c r="O218" s="43">
        <v>9</v>
      </c>
      <c r="P218" s="43"/>
      <c r="Q218" s="43">
        <f t="shared" ref="Q218" si="291">N218+O218+P218</f>
        <v>107</v>
      </c>
      <c r="R218" s="44">
        <f t="shared" si="3"/>
        <v>0.87704918032786883</v>
      </c>
      <c r="S218" s="43">
        <v>122</v>
      </c>
    </row>
    <row r="219" spans="1:19" s="12" customFormat="1" ht="15" x14ac:dyDescent="0.25">
      <c r="A219" s="40">
        <v>1</v>
      </c>
      <c r="B219" s="31" t="s">
        <v>95</v>
      </c>
      <c r="C219" s="32" t="str">
        <f t="shared" si="180"/>
        <v>PH</v>
      </c>
      <c r="D219" s="32" t="str">
        <f t="shared" si="120"/>
        <v>BN</v>
      </c>
      <c r="E219" s="28">
        <f t="shared" si="275"/>
        <v>304</v>
      </c>
      <c r="F219" s="32">
        <f>SUM(F220:F223)</f>
        <v>154</v>
      </c>
      <c r="G219" s="32">
        <f t="shared" ref="G219:I219" si="292">SUM(G220:G223)</f>
        <v>458</v>
      </c>
      <c r="H219" s="32">
        <f t="shared" si="292"/>
        <v>87</v>
      </c>
      <c r="I219" s="32">
        <f t="shared" si="292"/>
        <v>10</v>
      </c>
      <c r="J219" s="33">
        <f>F219/N219</f>
        <v>0.21720733427362482</v>
      </c>
      <c r="K219" s="33">
        <f>G219/N219</f>
        <v>0.64598025387870239</v>
      </c>
      <c r="L219" s="33">
        <f>H219/N219</f>
        <v>0.1227080394922426</v>
      </c>
      <c r="M219" s="33">
        <f>I219/N219</f>
        <v>1.4104372355430184E-2</v>
      </c>
      <c r="N219" s="32">
        <f>F219+G219+H219+I219</f>
        <v>709</v>
      </c>
      <c r="O219" s="32">
        <f t="shared" ref="O219:P219" si="293">SUM(O220:O223)</f>
        <v>18</v>
      </c>
      <c r="P219" s="32">
        <f t="shared" si="293"/>
        <v>0</v>
      </c>
      <c r="Q219" s="32">
        <f t="shared" si="2"/>
        <v>727</v>
      </c>
      <c r="R219" s="33">
        <f t="shared" si="3"/>
        <v>0.4583858764186633</v>
      </c>
      <c r="S219" s="32">
        <f>SUM(S220:S223)</f>
        <v>1586</v>
      </c>
    </row>
    <row r="220" spans="1:19" x14ac:dyDescent="0.25">
      <c r="A220" s="45" t="s">
        <v>276</v>
      </c>
      <c r="B220" s="46" t="s">
        <v>280</v>
      </c>
      <c r="C220" s="43" t="str">
        <f t="shared" si="180"/>
        <v>PH</v>
      </c>
      <c r="D220" s="37" t="str">
        <f t="shared" ref="D220:D223" si="294">IF(AND(LARGE(F220:I220,1)=LARGE(F220:I220,2)),"TIED",IF(LARGE(F220:I220,2)=F220,"BN",IF(LARGE(F220:I220,2)=G220,"PH",IF(LARGE(F220:I220,2)=H220,"PN","BEBAS"))))</f>
        <v>BN</v>
      </c>
      <c r="E220" s="38">
        <f t="shared" ref="E220:E224" si="295">LARGE(F220:I220,1)-LARGE(F220:I220,2)</f>
        <v>59</v>
      </c>
      <c r="F220" s="43">
        <v>28</v>
      </c>
      <c r="G220" s="43">
        <v>87</v>
      </c>
      <c r="H220" s="43">
        <v>5</v>
      </c>
      <c r="I220" s="43">
        <v>8</v>
      </c>
      <c r="J220" s="44">
        <f t="shared" ref="J220:J223" si="296">F220/N220</f>
        <v>0.21875</v>
      </c>
      <c r="K220" s="44">
        <f t="shared" ref="K220:K223" si="297">G220/N220</f>
        <v>0.6796875</v>
      </c>
      <c r="L220" s="44">
        <f t="shared" ref="L220:L223" si="298">H220/N220</f>
        <v>3.90625E-2</v>
      </c>
      <c r="M220" s="44">
        <f t="shared" ref="M220:M223" si="299">I220/N220</f>
        <v>6.25E-2</v>
      </c>
      <c r="N220" s="43">
        <f t="shared" ref="N220:N223" si="300">F220+G220+H220+I220</f>
        <v>128</v>
      </c>
      <c r="O220" s="43">
        <v>3</v>
      </c>
      <c r="P220" s="43"/>
      <c r="Q220" s="43">
        <f t="shared" ref="Q220:Q223" si="301">N220+O220+P220</f>
        <v>131</v>
      </c>
      <c r="R220" s="44">
        <f t="shared" si="3"/>
        <v>0.37428571428571428</v>
      </c>
      <c r="S220" s="43">
        <v>350</v>
      </c>
    </row>
    <row r="221" spans="1:19" x14ac:dyDescent="0.25">
      <c r="A221" s="45" t="s">
        <v>277</v>
      </c>
      <c r="B221" s="46" t="s">
        <v>281</v>
      </c>
      <c r="C221" s="43" t="str">
        <f t="shared" si="180"/>
        <v>PH</v>
      </c>
      <c r="D221" s="37" t="str">
        <f t="shared" si="294"/>
        <v>BN</v>
      </c>
      <c r="E221" s="38">
        <f t="shared" si="295"/>
        <v>85</v>
      </c>
      <c r="F221" s="43">
        <v>34</v>
      </c>
      <c r="G221" s="43">
        <v>119</v>
      </c>
      <c r="H221" s="43">
        <v>8</v>
      </c>
      <c r="I221" s="43">
        <v>1</v>
      </c>
      <c r="J221" s="44">
        <f t="shared" si="296"/>
        <v>0.20987654320987653</v>
      </c>
      <c r="K221" s="44">
        <f t="shared" si="297"/>
        <v>0.73456790123456794</v>
      </c>
      <c r="L221" s="44">
        <f t="shared" si="298"/>
        <v>4.9382716049382713E-2</v>
      </c>
      <c r="M221" s="44">
        <f t="shared" si="299"/>
        <v>6.1728395061728392E-3</v>
      </c>
      <c r="N221" s="43">
        <f t="shared" si="300"/>
        <v>162</v>
      </c>
      <c r="O221" s="43">
        <v>6</v>
      </c>
      <c r="P221" s="43"/>
      <c r="Q221" s="43">
        <f t="shared" si="301"/>
        <v>168</v>
      </c>
      <c r="R221" s="44">
        <f t="shared" si="3"/>
        <v>0.48</v>
      </c>
      <c r="S221" s="43">
        <v>350</v>
      </c>
    </row>
    <row r="222" spans="1:19" x14ac:dyDescent="0.25">
      <c r="A222" s="45" t="s">
        <v>278</v>
      </c>
      <c r="B222" s="46" t="s">
        <v>282</v>
      </c>
      <c r="C222" s="43" t="str">
        <f t="shared" si="180"/>
        <v>PH</v>
      </c>
      <c r="D222" s="37" t="str">
        <f t="shared" si="294"/>
        <v>BN</v>
      </c>
      <c r="E222" s="38">
        <f t="shared" si="295"/>
        <v>77</v>
      </c>
      <c r="F222" s="43">
        <v>37</v>
      </c>
      <c r="G222" s="43">
        <v>114</v>
      </c>
      <c r="H222" s="43">
        <v>15</v>
      </c>
      <c r="I222" s="43">
        <v>1</v>
      </c>
      <c r="J222" s="44">
        <f t="shared" si="296"/>
        <v>0.22155688622754491</v>
      </c>
      <c r="K222" s="44">
        <f t="shared" si="297"/>
        <v>0.68263473053892221</v>
      </c>
      <c r="L222" s="44">
        <f t="shared" si="298"/>
        <v>8.9820359281437126E-2</v>
      </c>
      <c r="M222" s="44">
        <f t="shared" si="299"/>
        <v>5.9880239520958087E-3</v>
      </c>
      <c r="N222" s="43">
        <f t="shared" si="300"/>
        <v>167</v>
      </c>
      <c r="O222" s="43">
        <v>7</v>
      </c>
      <c r="P222" s="43"/>
      <c r="Q222" s="43">
        <f t="shared" si="301"/>
        <v>174</v>
      </c>
      <c r="R222" s="44">
        <f t="shared" si="3"/>
        <v>0.49714285714285716</v>
      </c>
      <c r="S222" s="43">
        <v>350</v>
      </c>
    </row>
    <row r="223" spans="1:19" x14ac:dyDescent="0.25">
      <c r="A223" s="45" t="s">
        <v>279</v>
      </c>
      <c r="B223" s="46" t="s">
        <v>283</v>
      </c>
      <c r="C223" s="43" t="str">
        <f t="shared" si="180"/>
        <v>PH</v>
      </c>
      <c r="D223" s="37" t="str">
        <f t="shared" si="294"/>
        <v>PN</v>
      </c>
      <c r="E223" s="38">
        <f t="shared" si="295"/>
        <v>79</v>
      </c>
      <c r="F223" s="43">
        <v>55</v>
      </c>
      <c r="G223" s="43">
        <v>138</v>
      </c>
      <c r="H223" s="43">
        <v>59</v>
      </c>
      <c r="I223" s="43"/>
      <c r="J223" s="44">
        <f t="shared" si="296"/>
        <v>0.21825396825396826</v>
      </c>
      <c r="K223" s="44">
        <f t="shared" si="297"/>
        <v>0.54761904761904767</v>
      </c>
      <c r="L223" s="44">
        <f t="shared" si="298"/>
        <v>0.23412698412698413</v>
      </c>
      <c r="M223" s="44">
        <f t="shared" si="299"/>
        <v>0</v>
      </c>
      <c r="N223" s="43">
        <f t="shared" si="300"/>
        <v>252</v>
      </c>
      <c r="O223" s="43">
        <v>2</v>
      </c>
      <c r="P223" s="43"/>
      <c r="Q223" s="43">
        <f t="shared" si="301"/>
        <v>254</v>
      </c>
      <c r="R223" s="44">
        <f t="shared" si="3"/>
        <v>0.47388059701492535</v>
      </c>
      <c r="S223" s="43">
        <v>536</v>
      </c>
    </row>
    <row r="224" spans="1:19" s="12" customFormat="1" ht="30" x14ac:dyDescent="0.25">
      <c r="A224" s="40">
        <v>2</v>
      </c>
      <c r="B224" s="31" t="s">
        <v>96</v>
      </c>
      <c r="C224" s="32" t="str">
        <f t="shared" si="180"/>
        <v>PH</v>
      </c>
      <c r="D224" s="32" t="str">
        <f t="shared" si="120"/>
        <v>BN</v>
      </c>
      <c r="E224" s="28">
        <f t="shared" si="295"/>
        <v>189</v>
      </c>
      <c r="F224" s="32">
        <f t="shared" ref="F224" si="302">SUM(F225:F226)</f>
        <v>60</v>
      </c>
      <c r="G224" s="32">
        <f t="shared" ref="G224" si="303">SUM(G225:G226)</f>
        <v>249</v>
      </c>
      <c r="H224" s="32">
        <f t="shared" ref="H224" si="304">SUM(H225:H226)</f>
        <v>29</v>
      </c>
      <c r="I224" s="32">
        <f t="shared" ref="I224" si="305">SUM(I225:I226)</f>
        <v>3</v>
      </c>
      <c r="J224" s="33">
        <f>F224/N224</f>
        <v>0.17595307917888564</v>
      </c>
      <c r="K224" s="33">
        <f>G224/N224</f>
        <v>0.73020527859237538</v>
      </c>
      <c r="L224" s="33">
        <f>H224/N224</f>
        <v>8.5043988269794715E-2</v>
      </c>
      <c r="M224" s="33">
        <f>I224/N224</f>
        <v>8.7976539589442824E-3</v>
      </c>
      <c r="N224" s="32">
        <f>F224+G224+H224+I224</f>
        <v>341</v>
      </c>
      <c r="O224" s="32">
        <f t="shared" ref="O224" si="306">SUM(O225:O226)</f>
        <v>10</v>
      </c>
      <c r="P224" s="32">
        <f t="shared" ref="P224" si="307">SUM(P225:P226)</f>
        <v>0</v>
      </c>
      <c r="Q224" s="32">
        <f t="shared" si="2"/>
        <v>351</v>
      </c>
      <c r="R224" s="33">
        <f t="shared" si="3"/>
        <v>0.45115681233933164</v>
      </c>
      <c r="S224" s="32">
        <f t="shared" ref="S224" si="308">SUM(S225:S226)</f>
        <v>778</v>
      </c>
    </row>
    <row r="225" spans="1:19" x14ac:dyDescent="0.25">
      <c r="A225" s="45" t="s">
        <v>276</v>
      </c>
      <c r="B225" s="46" t="s">
        <v>280</v>
      </c>
      <c r="C225" s="43" t="str">
        <f t="shared" si="180"/>
        <v>PH</v>
      </c>
      <c r="D225" s="37" t="str">
        <f t="shared" ref="D225:D226" si="309">IF(AND(LARGE(F225:I225,1)=LARGE(F225:I225,2)),"TIED",IF(LARGE(F225:I225,2)=F225,"BN",IF(LARGE(F225:I225,2)=G225,"PH",IF(LARGE(F225:I225,2)=H225,"PN","BEBAS"))))</f>
        <v>BN</v>
      </c>
      <c r="E225" s="38">
        <f t="shared" ref="E225:E227" si="310">LARGE(F225:I225,1)-LARGE(F225:I225,2)</f>
        <v>92</v>
      </c>
      <c r="F225" s="43">
        <v>33</v>
      </c>
      <c r="G225" s="43">
        <v>125</v>
      </c>
      <c r="H225" s="43">
        <v>8</v>
      </c>
      <c r="I225" s="43">
        <v>1</v>
      </c>
      <c r="J225" s="44">
        <f t="shared" ref="J225:J226" si="311">F225/N225</f>
        <v>0.19760479041916168</v>
      </c>
      <c r="K225" s="44">
        <f t="shared" ref="K225:K226" si="312">G225/N225</f>
        <v>0.74850299401197606</v>
      </c>
      <c r="L225" s="44">
        <f t="shared" ref="L225:L226" si="313">H225/N225</f>
        <v>4.790419161676647E-2</v>
      </c>
      <c r="M225" s="44">
        <f t="shared" ref="M225:M226" si="314">I225/N225</f>
        <v>5.9880239520958087E-3</v>
      </c>
      <c r="N225" s="43">
        <f t="shared" ref="N225:N226" si="315">F225+G225+H225+I225</f>
        <v>167</v>
      </c>
      <c r="O225" s="43">
        <v>6</v>
      </c>
      <c r="P225" s="43"/>
      <c r="Q225" s="43">
        <f t="shared" ref="Q225:Q226" si="316">N225+O225+P225</f>
        <v>173</v>
      </c>
      <c r="R225" s="44">
        <f t="shared" si="3"/>
        <v>0.49428571428571427</v>
      </c>
      <c r="S225" s="43">
        <v>350</v>
      </c>
    </row>
    <row r="226" spans="1:19" x14ac:dyDescent="0.25">
      <c r="A226" s="45" t="s">
        <v>277</v>
      </c>
      <c r="B226" s="46" t="s">
        <v>281</v>
      </c>
      <c r="C226" s="43" t="str">
        <f t="shared" si="180"/>
        <v>PH</v>
      </c>
      <c r="D226" s="37" t="str">
        <f t="shared" si="309"/>
        <v>BN</v>
      </c>
      <c r="E226" s="38">
        <f t="shared" si="310"/>
        <v>97</v>
      </c>
      <c r="F226" s="43">
        <v>27</v>
      </c>
      <c r="G226" s="43">
        <v>124</v>
      </c>
      <c r="H226" s="43">
        <v>21</v>
      </c>
      <c r="I226" s="43">
        <v>2</v>
      </c>
      <c r="J226" s="44">
        <f t="shared" si="311"/>
        <v>0.15517241379310345</v>
      </c>
      <c r="K226" s="44">
        <f t="shared" si="312"/>
        <v>0.71264367816091956</v>
      </c>
      <c r="L226" s="44">
        <f t="shared" si="313"/>
        <v>0.1206896551724138</v>
      </c>
      <c r="M226" s="44">
        <f t="shared" si="314"/>
        <v>1.1494252873563218E-2</v>
      </c>
      <c r="N226" s="43">
        <f t="shared" si="315"/>
        <v>174</v>
      </c>
      <c r="O226" s="43">
        <v>4</v>
      </c>
      <c r="P226" s="43"/>
      <c r="Q226" s="43">
        <f t="shared" si="316"/>
        <v>178</v>
      </c>
      <c r="R226" s="44">
        <f t="shared" si="3"/>
        <v>0.41588785046728971</v>
      </c>
      <c r="S226" s="43">
        <v>428</v>
      </c>
    </row>
    <row r="227" spans="1:19" s="12" customFormat="1" ht="15" x14ac:dyDescent="0.25">
      <c r="A227" s="40">
        <v>3</v>
      </c>
      <c r="B227" s="31" t="s">
        <v>97</v>
      </c>
      <c r="C227" s="32" t="str">
        <f t="shared" si="180"/>
        <v>PH</v>
      </c>
      <c r="D227" s="32" t="str">
        <f t="shared" si="120"/>
        <v>BN</v>
      </c>
      <c r="E227" s="28">
        <f t="shared" si="310"/>
        <v>174</v>
      </c>
      <c r="F227" s="32">
        <f t="shared" ref="F227:I227" si="317">SUM(F228:F234)</f>
        <v>608</v>
      </c>
      <c r="G227" s="32">
        <f t="shared" si="317"/>
        <v>782</v>
      </c>
      <c r="H227" s="32">
        <f t="shared" si="317"/>
        <v>349</v>
      </c>
      <c r="I227" s="32">
        <f t="shared" si="317"/>
        <v>28</v>
      </c>
      <c r="J227" s="33">
        <f>F227/N227</f>
        <v>0.34408602150537637</v>
      </c>
      <c r="K227" s="33">
        <f>G227/N227</f>
        <v>0.4425580079230334</v>
      </c>
      <c r="L227" s="33">
        <f>H227/N227</f>
        <v>0.19750990379173741</v>
      </c>
      <c r="M227" s="33">
        <f>I227/N227</f>
        <v>1.5846066779852858E-2</v>
      </c>
      <c r="N227" s="32">
        <f>F227+G227+H227+I227</f>
        <v>1767</v>
      </c>
      <c r="O227" s="32">
        <f t="shared" ref="O227:P227" si="318">SUM(O228:O234)</f>
        <v>35</v>
      </c>
      <c r="P227" s="32">
        <f t="shared" si="318"/>
        <v>0</v>
      </c>
      <c r="Q227" s="32">
        <f t="shared" si="2"/>
        <v>1802</v>
      </c>
      <c r="R227" s="33">
        <f t="shared" si="3"/>
        <v>0.61126187245590236</v>
      </c>
      <c r="S227" s="32">
        <f>SUM(S228:S234)</f>
        <v>2948</v>
      </c>
    </row>
    <row r="228" spans="1:19" x14ac:dyDescent="0.25">
      <c r="A228" s="45" t="s">
        <v>276</v>
      </c>
      <c r="B228" s="46" t="s">
        <v>280</v>
      </c>
      <c r="C228" s="43" t="str">
        <f t="shared" si="180"/>
        <v>PH</v>
      </c>
      <c r="D228" s="37" t="str">
        <f t="shared" ref="D228:D234" si="319">IF(AND(LARGE(F228:I228,1)=LARGE(F228:I228,2)),"TIED",IF(LARGE(F228:I228,2)=F228,"BN",IF(LARGE(F228:I228,2)=G228,"PH",IF(LARGE(F228:I228,2)=H228,"PN","BEBAS"))))</f>
        <v>BN</v>
      </c>
      <c r="E228" s="38">
        <f t="shared" ref="E228:E235" si="320">LARGE(F228:I228,1)-LARGE(F228:I228,2)</f>
        <v>4</v>
      </c>
      <c r="F228" s="43">
        <v>90</v>
      </c>
      <c r="G228" s="43">
        <v>94</v>
      </c>
      <c r="H228" s="43">
        <v>16</v>
      </c>
      <c r="I228" s="43">
        <v>3</v>
      </c>
      <c r="J228" s="44">
        <f t="shared" ref="J228:J234" si="321">F228/N228</f>
        <v>0.44334975369458129</v>
      </c>
      <c r="K228" s="44">
        <f t="shared" ref="K228:K234" si="322">G228/N228</f>
        <v>0.46305418719211822</v>
      </c>
      <c r="L228" s="44">
        <f t="shared" ref="L228:L234" si="323">H228/N228</f>
        <v>7.8817733990147784E-2</v>
      </c>
      <c r="M228" s="44">
        <f t="shared" ref="M228:M234" si="324">I228/N228</f>
        <v>1.4778325123152709E-2</v>
      </c>
      <c r="N228" s="43">
        <f t="shared" ref="N228:N234" si="325">F228+G228+H228+I228</f>
        <v>203</v>
      </c>
      <c r="O228" s="43">
        <v>10</v>
      </c>
      <c r="P228" s="43"/>
      <c r="Q228" s="43">
        <f t="shared" ref="Q228:Q234" si="326">N228+O228+P228</f>
        <v>213</v>
      </c>
      <c r="R228" s="44">
        <f t="shared" si="3"/>
        <v>0.60857142857142854</v>
      </c>
      <c r="S228" s="43">
        <v>350</v>
      </c>
    </row>
    <row r="229" spans="1:19" x14ac:dyDescent="0.25">
      <c r="A229" s="45" t="s">
        <v>277</v>
      </c>
      <c r="B229" s="46" t="s">
        <v>281</v>
      </c>
      <c r="C229" s="43" t="str">
        <f t="shared" si="180"/>
        <v>BN</v>
      </c>
      <c r="D229" s="37" t="str">
        <f t="shared" si="319"/>
        <v>PH</v>
      </c>
      <c r="E229" s="38">
        <f t="shared" si="320"/>
        <v>4</v>
      </c>
      <c r="F229" s="43">
        <v>98</v>
      </c>
      <c r="G229" s="43">
        <v>94</v>
      </c>
      <c r="H229" s="43">
        <v>47</v>
      </c>
      <c r="I229" s="43">
        <v>8</v>
      </c>
      <c r="J229" s="44">
        <f t="shared" si="321"/>
        <v>0.39676113360323889</v>
      </c>
      <c r="K229" s="44">
        <f t="shared" si="322"/>
        <v>0.38056680161943318</v>
      </c>
      <c r="L229" s="44">
        <f t="shared" si="323"/>
        <v>0.19028340080971659</v>
      </c>
      <c r="M229" s="44">
        <f t="shared" si="324"/>
        <v>3.2388663967611336E-2</v>
      </c>
      <c r="N229" s="43">
        <f t="shared" si="325"/>
        <v>247</v>
      </c>
      <c r="O229" s="43">
        <v>3</v>
      </c>
      <c r="P229" s="43"/>
      <c r="Q229" s="43">
        <f t="shared" si="326"/>
        <v>250</v>
      </c>
      <c r="R229" s="44">
        <f t="shared" si="3"/>
        <v>0.7142857142857143</v>
      </c>
      <c r="S229" s="43">
        <v>350</v>
      </c>
    </row>
    <row r="230" spans="1:19" x14ac:dyDescent="0.25">
      <c r="A230" s="45" t="s">
        <v>278</v>
      </c>
      <c r="B230" s="46" t="s">
        <v>282</v>
      </c>
      <c r="C230" s="43" t="str">
        <f t="shared" si="180"/>
        <v>PH</v>
      </c>
      <c r="D230" s="37" t="str">
        <f t="shared" si="319"/>
        <v>BN</v>
      </c>
      <c r="E230" s="38">
        <f t="shared" si="320"/>
        <v>17</v>
      </c>
      <c r="F230" s="43">
        <v>85</v>
      </c>
      <c r="G230" s="43">
        <v>102</v>
      </c>
      <c r="H230" s="43">
        <v>51</v>
      </c>
      <c r="I230" s="43">
        <v>5</v>
      </c>
      <c r="J230" s="44">
        <f t="shared" si="321"/>
        <v>0.34979423868312759</v>
      </c>
      <c r="K230" s="44">
        <f t="shared" si="322"/>
        <v>0.41975308641975306</v>
      </c>
      <c r="L230" s="44">
        <f t="shared" si="323"/>
        <v>0.20987654320987653</v>
      </c>
      <c r="M230" s="44">
        <f t="shared" si="324"/>
        <v>2.0576131687242798E-2</v>
      </c>
      <c r="N230" s="43">
        <f t="shared" si="325"/>
        <v>243</v>
      </c>
      <c r="O230" s="43">
        <v>5</v>
      </c>
      <c r="P230" s="43"/>
      <c r="Q230" s="43">
        <f t="shared" si="326"/>
        <v>248</v>
      </c>
      <c r="R230" s="44">
        <f t="shared" si="3"/>
        <v>0.70857142857142852</v>
      </c>
      <c r="S230" s="43">
        <v>350</v>
      </c>
    </row>
    <row r="231" spans="1:19" x14ac:dyDescent="0.25">
      <c r="A231" s="45" t="s">
        <v>279</v>
      </c>
      <c r="B231" s="46" t="s">
        <v>283</v>
      </c>
      <c r="C231" s="43" t="str">
        <f t="shared" si="180"/>
        <v>PH</v>
      </c>
      <c r="D231" s="37" t="str">
        <f t="shared" si="319"/>
        <v>BN</v>
      </c>
      <c r="E231" s="38">
        <f t="shared" si="320"/>
        <v>51</v>
      </c>
      <c r="F231" s="43">
        <v>96</v>
      </c>
      <c r="G231" s="43">
        <v>147</v>
      </c>
      <c r="H231" s="43">
        <v>49</v>
      </c>
      <c r="I231" s="43">
        <v>5</v>
      </c>
      <c r="J231" s="44">
        <f t="shared" si="321"/>
        <v>0.32323232323232326</v>
      </c>
      <c r="K231" s="44">
        <f t="shared" si="322"/>
        <v>0.49494949494949497</v>
      </c>
      <c r="L231" s="44">
        <f t="shared" si="323"/>
        <v>0.16498316498316498</v>
      </c>
      <c r="M231" s="44">
        <f t="shared" si="324"/>
        <v>1.6835016835016835E-2</v>
      </c>
      <c r="N231" s="43">
        <f t="shared" si="325"/>
        <v>297</v>
      </c>
      <c r="O231" s="43">
        <v>4</v>
      </c>
      <c r="P231" s="43"/>
      <c r="Q231" s="43">
        <f t="shared" si="326"/>
        <v>301</v>
      </c>
      <c r="R231" s="44">
        <f t="shared" si="3"/>
        <v>0.63502109704641352</v>
      </c>
      <c r="S231" s="43">
        <v>474</v>
      </c>
    </row>
    <row r="232" spans="1:19" x14ac:dyDescent="0.25">
      <c r="A232" s="45" t="s">
        <v>285</v>
      </c>
      <c r="B232" s="46" t="s">
        <v>286</v>
      </c>
      <c r="C232" s="43" t="str">
        <f t="shared" si="180"/>
        <v>PH</v>
      </c>
      <c r="D232" s="37" t="str">
        <f t="shared" si="319"/>
        <v>BN</v>
      </c>
      <c r="E232" s="38">
        <f t="shared" si="320"/>
        <v>66</v>
      </c>
      <c r="F232" s="43">
        <v>60</v>
      </c>
      <c r="G232" s="43">
        <v>126</v>
      </c>
      <c r="H232" s="43">
        <v>50</v>
      </c>
      <c r="I232" s="43">
        <v>3</v>
      </c>
      <c r="J232" s="44">
        <f t="shared" si="321"/>
        <v>0.2510460251046025</v>
      </c>
      <c r="K232" s="44">
        <f t="shared" si="322"/>
        <v>0.52719665271966532</v>
      </c>
      <c r="L232" s="44">
        <f t="shared" si="323"/>
        <v>0.20920502092050208</v>
      </c>
      <c r="M232" s="44">
        <f t="shared" si="324"/>
        <v>1.2552301255230125E-2</v>
      </c>
      <c r="N232" s="43">
        <f t="shared" si="325"/>
        <v>239</v>
      </c>
      <c r="O232" s="43">
        <v>7</v>
      </c>
      <c r="P232" s="43"/>
      <c r="Q232" s="43">
        <f t="shared" si="326"/>
        <v>246</v>
      </c>
      <c r="R232" s="44">
        <f t="shared" si="3"/>
        <v>0.51898734177215189</v>
      </c>
      <c r="S232" s="43">
        <v>474</v>
      </c>
    </row>
    <row r="233" spans="1:19" x14ac:dyDescent="0.25">
      <c r="A233" s="45" t="s">
        <v>288</v>
      </c>
      <c r="B233" s="46" t="s">
        <v>289</v>
      </c>
      <c r="C233" s="43" t="str">
        <f t="shared" si="180"/>
        <v>PH</v>
      </c>
      <c r="D233" s="37" t="str">
        <f t="shared" si="319"/>
        <v>BN</v>
      </c>
      <c r="E233" s="38">
        <f t="shared" si="320"/>
        <v>37</v>
      </c>
      <c r="F233" s="43">
        <v>79</v>
      </c>
      <c r="G233" s="43">
        <v>116</v>
      </c>
      <c r="H233" s="43">
        <v>68</v>
      </c>
      <c r="I233" s="43"/>
      <c r="J233" s="44">
        <f t="shared" si="321"/>
        <v>0.30038022813688214</v>
      </c>
      <c r="K233" s="44">
        <f t="shared" si="322"/>
        <v>0.44106463878326996</v>
      </c>
      <c r="L233" s="44">
        <f t="shared" si="323"/>
        <v>0.2585551330798479</v>
      </c>
      <c r="M233" s="44">
        <f t="shared" si="324"/>
        <v>0</v>
      </c>
      <c r="N233" s="43">
        <f t="shared" si="325"/>
        <v>263</v>
      </c>
      <c r="O233" s="43">
        <v>2</v>
      </c>
      <c r="P233" s="43"/>
      <c r="Q233" s="43">
        <f t="shared" si="326"/>
        <v>265</v>
      </c>
      <c r="R233" s="44">
        <f t="shared" si="3"/>
        <v>0.55907172995780585</v>
      </c>
      <c r="S233" s="43">
        <v>474</v>
      </c>
    </row>
    <row r="234" spans="1:19" x14ac:dyDescent="0.25">
      <c r="A234" s="45" t="s">
        <v>290</v>
      </c>
      <c r="B234" s="46" t="s">
        <v>291</v>
      </c>
      <c r="C234" s="43" t="str">
        <f t="shared" ref="C234:C297" si="327">IF(AND(LARGE(F234:I234,1)=LARGE(F234:I234,2)),"TIED",IF(LARGE(F234:I234,1)=F234,"BN",IF(LARGE(F234:I234,1)=G234,"PH",IF(LARGE(F234:I234,1)=H234,"PN","BEBAS"))))</f>
        <v>PH</v>
      </c>
      <c r="D234" s="37" t="str">
        <f t="shared" si="319"/>
        <v>BN</v>
      </c>
      <c r="E234" s="38">
        <f t="shared" si="320"/>
        <v>3</v>
      </c>
      <c r="F234" s="43">
        <v>100</v>
      </c>
      <c r="G234" s="43">
        <v>103</v>
      </c>
      <c r="H234" s="43">
        <v>68</v>
      </c>
      <c r="I234" s="43">
        <v>4</v>
      </c>
      <c r="J234" s="44">
        <f t="shared" si="321"/>
        <v>0.36363636363636365</v>
      </c>
      <c r="K234" s="44">
        <f t="shared" si="322"/>
        <v>0.37454545454545457</v>
      </c>
      <c r="L234" s="44">
        <f t="shared" si="323"/>
        <v>0.24727272727272728</v>
      </c>
      <c r="M234" s="44">
        <f t="shared" si="324"/>
        <v>1.4545454545454545E-2</v>
      </c>
      <c r="N234" s="43">
        <f t="shared" si="325"/>
        <v>275</v>
      </c>
      <c r="O234" s="43">
        <v>4</v>
      </c>
      <c r="P234" s="43"/>
      <c r="Q234" s="43">
        <f t="shared" si="326"/>
        <v>279</v>
      </c>
      <c r="R234" s="44">
        <f t="shared" si="3"/>
        <v>0.58613445378151263</v>
      </c>
      <c r="S234" s="43">
        <v>476</v>
      </c>
    </row>
    <row r="235" spans="1:19" s="12" customFormat="1" ht="15" x14ac:dyDescent="0.25">
      <c r="A235" s="40">
        <v>4</v>
      </c>
      <c r="B235" s="31" t="s">
        <v>296</v>
      </c>
      <c r="C235" s="32" t="str">
        <f t="shared" si="327"/>
        <v>BN</v>
      </c>
      <c r="D235" s="32" t="str">
        <f t="shared" si="120"/>
        <v>PH</v>
      </c>
      <c r="E235" s="28">
        <f t="shared" si="320"/>
        <v>114</v>
      </c>
      <c r="F235" s="32">
        <f t="shared" ref="F235" si="328">SUM(F236:F237)</f>
        <v>232</v>
      </c>
      <c r="G235" s="32">
        <f t="shared" ref="G235" si="329">SUM(G236:G237)</f>
        <v>118</v>
      </c>
      <c r="H235" s="32">
        <f t="shared" ref="H235" si="330">SUM(H236:H237)</f>
        <v>108</v>
      </c>
      <c r="I235" s="32">
        <f t="shared" ref="I235" si="331">SUM(I236:I237)</f>
        <v>11</v>
      </c>
      <c r="J235" s="33">
        <f>F235/N235</f>
        <v>0.49466950959488271</v>
      </c>
      <c r="K235" s="33">
        <f>G235/N235</f>
        <v>0.25159914712153519</v>
      </c>
      <c r="L235" s="33">
        <f>H235/N235</f>
        <v>0.2302771855010661</v>
      </c>
      <c r="M235" s="33">
        <f>I235/N235</f>
        <v>2.3454157782515993E-2</v>
      </c>
      <c r="N235" s="32">
        <f>F235+G235+H235+I235</f>
        <v>469</v>
      </c>
      <c r="O235" s="32">
        <f t="shared" ref="O235" si="332">SUM(O236:O237)</f>
        <v>9</v>
      </c>
      <c r="P235" s="32">
        <f t="shared" ref="P235" si="333">SUM(P236:P237)</f>
        <v>0</v>
      </c>
      <c r="Q235" s="32">
        <f t="shared" si="2"/>
        <v>478</v>
      </c>
      <c r="R235" s="33">
        <f t="shared" si="3"/>
        <v>0.65659340659340659</v>
      </c>
      <c r="S235" s="32">
        <f t="shared" ref="S235" si="334">SUM(S236:S237)</f>
        <v>728</v>
      </c>
    </row>
    <row r="236" spans="1:19" x14ac:dyDescent="0.25">
      <c r="A236" s="45" t="s">
        <v>276</v>
      </c>
      <c r="B236" s="46" t="s">
        <v>280</v>
      </c>
      <c r="C236" s="43" t="str">
        <f t="shared" si="327"/>
        <v>BN</v>
      </c>
      <c r="D236" s="37" t="str">
        <f t="shared" ref="D236:D240" si="335">IF(AND(LARGE(F236:I236,1)=LARGE(F236:I236,2)),"TIED",IF(LARGE(F236:I236,2)=F236,"BN",IF(LARGE(F236:I236,2)=G236,"PH",IF(LARGE(F236:I236,2)=H236,"PN","BEBAS"))))</f>
        <v>PH</v>
      </c>
      <c r="E236" s="38">
        <f t="shared" ref="E236:E238" si="336">LARGE(F236:I236,1)-LARGE(F236:I236,2)</f>
        <v>78</v>
      </c>
      <c r="F236" s="43">
        <v>133</v>
      </c>
      <c r="G236" s="43">
        <v>55</v>
      </c>
      <c r="H236" s="43">
        <v>51</v>
      </c>
      <c r="I236" s="43">
        <v>10</v>
      </c>
      <c r="J236" s="44">
        <f t="shared" ref="J236:J237" si="337">F236/N236</f>
        <v>0.53413654618473894</v>
      </c>
      <c r="K236" s="44">
        <f t="shared" ref="K236:K237" si="338">G236/N236</f>
        <v>0.22088353413654618</v>
      </c>
      <c r="L236" s="44">
        <f t="shared" ref="L236:L237" si="339">H236/N236</f>
        <v>0.20481927710843373</v>
      </c>
      <c r="M236" s="44">
        <f t="shared" ref="M236:M237" si="340">I236/N236</f>
        <v>4.0160642570281124E-2</v>
      </c>
      <c r="N236" s="43">
        <f t="shared" ref="N236:N237" si="341">F236+G236+H236+I236</f>
        <v>249</v>
      </c>
      <c r="O236" s="43">
        <v>6</v>
      </c>
      <c r="P236" s="43"/>
      <c r="Q236" s="43">
        <f t="shared" ref="Q236:Q237" si="342">N236+O236+P236</f>
        <v>255</v>
      </c>
      <c r="R236" s="44">
        <f t="shared" si="3"/>
        <v>0.7434402332361516</v>
      </c>
      <c r="S236" s="43">
        <v>343</v>
      </c>
    </row>
    <row r="237" spans="1:19" x14ac:dyDescent="0.25">
      <c r="A237" s="45" t="s">
        <v>277</v>
      </c>
      <c r="B237" s="46" t="s">
        <v>281</v>
      </c>
      <c r="C237" s="43" t="str">
        <f t="shared" si="327"/>
        <v>BN</v>
      </c>
      <c r="D237" s="37" t="str">
        <f t="shared" si="335"/>
        <v>PH</v>
      </c>
      <c r="E237" s="38">
        <f t="shared" si="336"/>
        <v>36</v>
      </c>
      <c r="F237" s="43">
        <v>99</v>
      </c>
      <c r="G237" s="43">
        <v>63</v>
      </c>
      <c r="H237" s="43">
        <v>57</v>
      </c>
      <c r="I237" s="43">
        <v>1</v>
      </c>
      <c r="J237" s="44">
        <f t="shared" si="337"/>
        <v>0.45</v>
      </c>
      <c r="K237" s="44">
        <f t="shared" si="338"/>
        <v>0.28636363636363638</v>
      </c>
      <c r="L237" s="44">
        <f t="shared" si="339"/>
        <v>0.25909090909090909</v>
      </c>
      <c r="M237" s="44">
        <f t="shared" si="340"/>
        <v>4.5454545454545452E-3</v>
      </c>
      <c r="N237" s="43">
        <f t="shared" si="341"/>
        <v>220</v>
      </c>
      <c r="O237" s="43">
        <v>3</v>
      </c>
      <c r="P237" s="43"/>
      <c r="Q237" s="43">
        <f t="shared" si="342"/>
        <v>223</v>
      </c>
      <c r="R237" s="44">
        <f t="shared" si="3"/>
        <v>0.57922077922077919</v>
      </c>
      <c r="S237" s="43">
        <v>385</v>
      </c>
    </row>
    <row r="238" spans="1:19" s="12" customFormat="1" ht="15" x14ac:dyDescent="0.25">
      <c r="A238" s="40">
        <v>5</v>
      </c>
      <c r="B238" s="31" t="s">
        <v>98</v>
      </c>
      <c r="C238" s="32" t="str">
        <f t="shared" si="327"/>
        <v>BN</v>
      </c>
      <c r="D238" s="32" t="str">
        <f t="shared" si="120"/>
        <v>PN</v>
      </c>
      <c r="E238" s="28">
        <f t="shared" si="336"/>
        <v>112</v>
      </c>
      <c r="F238" s="32">
        <f t="shared" ref="F238" si="343">SUM(F239:F240)</f>
        <v>232</v>
      </c>
      <c r="G238" s="32">
        <f t="shared" ref="G238" si="344">SUM(G239:G240)</f>
        <v>36</v>
      </c>
      <c r="H238" s="32">
        <f t="shared" ref="H238" si="345">SUM(H239:H240)</f>
        <v>120</v>
      </c>
      <c r="I238" s="32">
        <f t="shared" ref="I238" si="346">SUM(I239:I240)</f>
        <v>8</v>
      </c>
      <c r="J238" s="33">
        <f>F238/N238</f>
        <v>0.58585858585858586</v>
      </c>
      <c r="K238" s="33">
        <f>G238/N238</f>
        <v>9.0909090909090912E-2</v>
      </c>
      <c r="L238" s="33">
        <f>H238/N238</f>
        <v>0.30303030303030304</v>
      </c>
      <c r="M238" s="33">
        <f>I238/N238</f>
        <v>2.0202020202020204E-2</v>
      </c>
      <c r="N238" s="32">
        <f>F238+G238+H238+I238</f>
        <v>396</v>
      </c>
      <c r="O238" s="32">
        <f t="shared" ref="O238" si="347">SUM(O239:O240)</f>
        <v>4</v>
      </c>
      <c r="P238" s="32">
        <f t="shared" ref="P238" si="348">SUM(P239:P240)</f>
        <v>0</v>
      </c>
      <c r="Q238" s="32">
        <f t="shared" si="2"/>
        <v>400</v>
      </c>
      <c r="R238" s="33">
        <f t="shared" si="3"/>
        <v>0.667779632721202</v>
      </c>
      <c r="S238" s="32">
        <f t="shared" ref="S238" si="349">SUM(S239:S240)</f>
        <v>599</v>
      </c>
    </row>
    <row r="239" spans="1:19" x14ac:dyDescent="0.25">
      <c r="A239" s="45" t="s">
        <v>276</v>
      </c>
      <c r="B239" s="46" t="s">
        <v>280</v>
      </c>
      <c r="C239" s="43" t="str">
        <f t="shared" si="327"/>
        <v>BN</v>
      </c>
      <c r="D239" s="37" t="str">
        <f t="shared" si="335"/>
        <v>PN</v>
      </c>
      <c r="E239" s="38">
        <f t="shared" ref="E239:E246" si="350">LARGE(F239:I239,1)-LARGE(F239:I239,2)</f>
        <v>83</v>
      </c>
      <c r="F239" s="43">
        <v>121</v>
      </c>
      <c r="G239" s="43">
        <v>17</v>
      </c>
      <c r="H239" s="43">
        <v>38</v>
      </c>
      <c r="I239" s="43">
        <v>4</v>
      </c>
      <c r="J239" s="44">
        <f t="shared" ref="J239:J245" si="351">F239/N239</f>
        <v>0.67222222222222228</v>
      </c>
      <c r="K239" s="44">
        <f t="shared" ref="K239:K245" si="352">G239/N239</f>
        <v>9.4444444444444442E-2</v>
      </c>
      <c r="L239" s="44">
        <f t="shared" ref="L239:L245" si="353">H239/N239</f>
        <v>0.21111111111111111</v>
      </c>
      <c r="M239" s="44">
        <f t="shared" ref="M239:M245" si="354">I239/N239</f>
        <v>2.2222222222222223E-2</v>
      </c>
      <c r="N239" s="43">
        <f t="shared" ref="N239:N245" si="355">F239+G239+H239+I239</f>
        <v>180</v>
      </c>
      <c r="O239" s="43">
        <v>2</v>
      </c>
      <c r="P239" s="43"/>
      <c r="Q239" s="43">
        <f t="shared" ref="Q239:Q245" si="356">N239+O239+P239</f>
        <v>182</v>
      </c>
      <c r="R239" s="44">
        <f t="shared" si="3"/>
        <v>0.72799999999999998</v>
      </c>
      <c r="S239" s="43">
        <v>250</v>
      </c>
    </row>
    <row r="240" spans="1:19" x14ac:dyDescent="0.25">
      <c r="A240" s="45" t="s">
        <v>277</v>
      </c>
      <c r="B240" s="46" t="s">
        <v>281</v>
      </c>
      <c r="C240" s="43" t="str">
        <f t="shared" si="327"/>
        <v>BN</v>
      </c>
      <c r="D240" s="37" t="str">
        <f t="shared" si="335"/>
        <v>PN</v>
      </c>
      <c r="E240" s="38">
        <f t="shared" si="350"/>
        <v>29</v>
      </c>
      <c r="F240" s="43">
        <v>111</v>
      </c>
      <c r="G240" s="43">
        <v>19</v>
      </c>
      <c r="H240" s="43">
        <v>82</v>
      </c>
      <c r="I240" s="43">
        <v>4</v>
      </c>
      <c r="J240" s="44">
        <f t="shared" si="351"/>
        <v>0.51388888888888884</v>
      </c>
      <c r="K240" s="44">
        <f t="shared" si="352"/>
        <v>8.7962962962962965E-2</v>
      </c>
      <c r="L240" s="44">
        <f t="shared" si="353"/>
        <v>0.37962962962962965</v>
      </c>
      <c r="M240" s="44">
        <f t="shared" si="354"/>
        <v>1.8518518518518517E-2</v>
      </c>
      <c r="N240" s="43">
        <f t="shared" si="355"/>
        <v>216</v>
      </c>
      <c r="O240" s="43">
        <v>2</v>
      </c>
      <c r="P240" s="43"/>
      <c r="Q240" s="43">
        <f t="shared" si="356"/>
        <v>218</v>
      </c>
      <c r="R240" s="44">
        <f t="shared" si="3"/>
        <v>0.62464183381088823</v>
      </c>
      <c r="S240" s="43">
        <v>349</v>
      </c>
    </row>
    <row r="241" spans="1:19" s="12" customFormat="1" ht="15" x14ac:dyDescent="0.25">
      <c r="A241" s="40">
        <v>6</v>
      </c>
      <c r="B241" s="31" t="s">
        <v>99</v>
      </c>
      <c r="C241" s="32" t="str">
        <f t="shared" si="327"/>
        <v>BN</v>
      </c>
      <c r="D241" s="32" t="str">
        <f t="shared" ref="D241:D245" si="357">IF(AND(LARGE(F241:I241,1)=LARGE(F241:I241,2)),"TIED",IF(LARGE(F241:I241,2)=F241,"BN",IF(LARGE(F241:I241,2)=G241,"PH",IF(LARGE(F241:I241,2)=H241,"PN","BEBAS"))))</f>
        <v>PN</v>
      </c>
      <c r="E241" s="28">
        <f t="shared" si="350"/>
        <v>89</v>
      </c>
      <c r="F241" s="32">
        <f t="shared" ref="F241" si="358">SUM(F242:F245)</f>
        <v>419</v>
      </c>
      <c r="G241" s="32">
        <f t="shared" ref="G241" si="359">SUM(G242:G245)</f>
        <v>276</v>
      </c>
      <c r="H241" s="32">
        <f t="shared" ref="H241" si="360">SUM(H242:H245)</f>
        <v>330</v>
      </c>
      <c r="I241" s="32">
        <f t="shared" ref="I241" si="361">SUM(I242:I245)</f>
        <v>16</v>
      </c>
      <c r="J241" s="33">
        <f t="shared" si="351"/>
        <v>0.4024975984630163</v>
      </c>
      <c r="K241" s="33">
        <f t="shared" si="352"/>
        <v>0.26512968299711814</v>
      </c>
      <c r="L241" s="33">
        <f t="shared" si="353"/>
        <v>0.31700288184438041</v>
      </c>
      <c r="M241" s="33">
        <f t="shared" si="354"/>
        <v>1.536983669548511E-2</v>
      </c>
      <c r="N241" s="32">
        <f t="shared" si="355"/>
        <v>1041</v>
      </c>
      <c r="O241" s="32">
        <f t="shared" ref="O241" si="362">SUM(O242:O245)</f>
        <v>32</v>
      </c>
      <c r="P241" s="32">
        <f t="shared" ref="P241" si="363">SUM(P242:P245)</f>
        <v>0</v>
      </c>
      <c r="Q241" s="32">
        <f t="shared" si="356"/>
        <v>1073</v>
      </c>
      <c r="R241" s="33">
        <f t="shared" si="3"/>
        <v>0.64521948286229702</v>
      </c>
      <c r="S241" s="32">
        <f t="shared" ref="S241" si="364">SUM(S242:S245)</f>
        <v>1663</v>
      </c>
    </row>
    <row r="242" spans="1:19" x14ac:dyDescent="0.25">
      <c r="A242" s="45" t="s">
        <v>276</v>
      </c>
      <c r="B242" s="46" t="s">
        <v>280</v>
      </c>
      <c r="C242" s="43" t="str">
        <f t="shared" si="327"/>
        <v>BN</v>
      </c>
      <c r="D242" s="37" t="str">
        <f t="shared" si="357"/>
        <v>PN</v>
      </c>
      <c r="E242" s="38">
        <f t="shared" si="350"/>
        <v>79</v>
      </c>
      <c r="F242" s="43">
        <v>130</v>
      </c>
      <c r="G242" s="43">
        <v>43</v>
      </c>
      <c r="H242" s="43">
        <v>51</v>
      </c>
      <c r="I242" s="43">
        <v>3</v>
      </c>
      <c r="J242" s="44">
        <f t="shared" si="351"/>
        <v>0.57268722466960353</v>
      </c>
      <c r="K242" s="44">
        <f t="shared" si="352"/>
        <v>0.1894273127753304</v>
      </c>
      <c r="L242" s="44">
        <f t="shared" si="353"/>
        <v>0.22466960352422907</v>
      </c>
      <c r="M242" s="44">
        <f t="shared" si="354"/>
        <v>1.3215859030837005E-2</v>
      </c>
      <c r="N242" s="43">
        <f t="shared" si="355"/>
        <v>227</v>
      </c>
      <c r="O242" s="43">
        <v>7</v>
      </c>
      <c r="P242" s="43"/>
      <c r="Q242" s="43">
        <f t="shared" si="356"/>
        <v>234</v>
      </c>
      <c r="R242" s="44">
        <f t="shared" si="3"/>
        <v>0.66857142857142859</v>
      </c>
      <c r="S242" s="43">
        <v>350</v>
      </c>
    </row>
    <row r="243" spans="1:19" x14ac:dyDescent="0.25">
      <c r="A243" s="45" t="s">
        <v>277</v>
      </c>
      <c r="B243" s="46" t="s">
        <v>281</v>
      </c>
      <c r="C243" s="43" t="str">
        <f t="shared" si="327"/>
        <v>BN</v>
      </c>
      <c r="D243" s="37" t="str">
        <f t="shared" si="357"/>
        <v>PN</v>
      </c>
      <c r="E243" s="38">
        <f t="shared" si="350"/>
        <v>17</v>
      </c>
      <c r="F243" s="43">
        <v>101</v>
      </c>
      <c r="G243" s="43">
        <v>68</v>
      </c>
      <c r="H243" s="43">
        <v>84</v>
      </c>
      <c r="I243" s="43">
        <v>6</v>
      </c>
      <c r="J243" s="44">
        <f t="shared" si="351"/>
        <v>0.38996138996138996</v>
      </c>
      <c r="K243" s="44">
        <f t="shared" si="352"/>
        <v>0.26254826254826252</v>
      </c>
      <c r="L243" s="44">
        <f t="shared" si="353"/>
        <v>0.32432432432432434</v>
      </c>
      <c r="M243" s="44">
        <f t="shared" si="354"/>
        <v>2.3166023166023165E-2</v>
      </c>
      <c r="N243" s="43">
        <f t="shared" si="355"/>
        <v>259</v>
      </c>
      <c r="O243" s="43">
        <v>8</v>
      </c>
      <c r="P243" s="43"/>
      <c r="Q243" s="43">
        <f t="shared" si="356"/>
        <v>267</v>
      </c>
      <c r="R243" s="44">
        <f t="shared" si="3"/>
        <v>0.7628571428571429</v>
      </c>
      <c r="S243" s="43">
        <v>350</v>
      </c>
    </row>
    <row r="244" spans="1:19" x14ac:dyDescent="0.25">
      <c r="A244" s="45" t="s">
        <v>278</v>
      </c>
      <c r="B244" s="46" t="s">
        <v>282</v>
      </c>
      <c r="C244" s="43" t="str">
        <f t="shared" si="327"/>
        <v>PN</v>
      </c>
      <c r="D244" s="37" t="str">
        <f t="shared" si="357"/>
        <v>BN</v>
      </c>
      <c r="E244" s="38">
        <f t="shared" si="350"/>
        <v>7</v>
      </c>
      <c r="F244" s="43">
        <v>94</v>
      </c>
      <c r="G244" s="43">
        <v>82</v>
      </c>
      <c r="H244" s="43">
        <v>101</v>
      </c>
      <c r="I244" s="43">
        <v>4</v>
      </c>
      <c r="J244" s="44">
        <f t="shared" si="351"/>
        <v>0.33451957295373663</v>
      </c>
      <c r="K244" s="44">
        <f t="shared" si="352"/>
        <v>0.29181494661921709</v>
      </c>
      <c r="L244" s="44">
        <f t="shared" si="353"/>
        <v>0.35943060498220641</v>
      </c>
      <c r="M244" s="44">
        <f t="shared" si="354"/>
        <v>1.4234875444839857E-2</v>
      </c>
      <c r="N244" s="43">
        <f t="shared" si="355"/>
        <v>281</v>
      </c>
      <c r="O244" s="43">
        <v>13</v>
      </c>
      <c r="P244" s="43"/>
      <c r="Q244" s="43">
        <f t="shared" si="356"/>
        <v>294</v>
      </c>
      <c r="R244" s="44">
        <f t="shared" si="3"/>
        <v>0.61122661122661126</v>
      </c>
      <c r="S244" s="43">
        <v>481</v>
      </c>
    </row>
    <row r="245" spans="1:19" x14ac:dyDescent="0.25">
      <c r="A245" s="45" t="s">
        <v>279</v>
      </c>
      <c r="B245" s="46" t="s">
        <v>283</v>
      </c>
      <c r="C245" s="43" t="str">
        <f t="shared" si="327"/>
        <v>TIED</v>
      </c>
      <c r="D245" s="37" t="str">
        <f t="shared" si="357"/>
        <v>TIED</v>
      </c>
      <c r="E245" s="38">
        <f t="shared" si="350"/>
        <v>0</v>
      </c>
      <c r="F245" s="43">
        <v>94</v>
      </c>
      <c r="G245" s="43">
        <v>83</v>
      </c>
      <c r="H245" s="43">
        <v>94</v>
      </c>
      <c r="I245" s="43">
        <v>3</v>
      </c>
      <c r="J245" s="44">
        <f t="shared" si="351"/>
        <v>0.34306569343065696</v>
      </c>
      <c r="K245" s="44">
        <f t="shared" si="352"/>
        <v>0.3029197080291971</v>
      </c>
      <c r="L245" s="44">
        <f t="shared" si="353"/>
        <v>0.34306569343065696</v>
      </c>
      <c r="M245" s="44">
        <f t="shared" si="354"/>
        <v>1.0948905109489052E-2</v>
      </c>
      <c r="N245" s="43">
        <f t="shared" si="355"/>
        <v>274</v>
      </c>
      <c r="O245" s="43">
        <v>4</v>
      </c>
      <c r="P245" s="43"/>
      <c r="Q245" s="43">
        <f t="shared" si="356"/>
        <v>278</v>
      </c>
      <c r="R245" s="44">
        <f t="shared" si="3"/>
        <v>0.57676348547717837</v>
      </c>
      <c r="S245" s="43">
        <v>482</v>
      </c>
    </row>
    <row r="246" spans="1:19" s="12" customFormat="1" ht="15" x14ac:dyDescent="0.25">
      <c r="A246" s="40">
        <v>7</v>
      </c>
      <c r="B246" s="31" t="s">
        <v>100</v>
      </c>
      <c r="C246" s="32" t="str">
        <f t="shared" si="327"/>
        <v>BN</v>
      </c>
      <c r="D246" s="32" t="str">
        <f t="shared" si="120"/>
        <v>PN</v>
      </c>
      <c r="E246" s="28">
        <f t="shared" si="350"/>
        <v>127</v>
      </c>
      <c r="F246" s="32">
        <f t="shared" ref="F246" si="365">SUM(F247:F248)</f>
        <v>259</v>
      </c>
      <c r="G246" s="32">
        <f t="shared" ref="G246" si="366">SUM(G247:G248)</f>
        <v>49</v>
      </c>
      <c r="H246" s="32">
        <f t="shared" ref="H246" si="367">SUM(H247:H248)</f>
        <v>132</v>
      </c>
      <c r="I246" s="32">
        <f t="shared" ref="I246" si="368">SUM(I247:I248)</f>
        <v>17</v>
      </c>
      <c r="J246" s="33">
        <f>F246/N246</f>
        <v>0.56673960612691465</v>
      </c>
      <c r="K246" s="33">
        <f>G246/N246</f>
        <v>0.10722100656455143</v>
      </c>
      <c r="L246" s="33">
        <f>H246/N246</f>
        <v>0.28884026258205692</v>
      </c>
      <c r="M246" s="33">
        <f>I246/N246</f>
        <v>3.7199124726477024E-2</v>
      </c>
      <c r="N246" s="32">
        <f>F246+G246+H246+I246</f>
        <v>457</v>
      </c>
      <c r="O246" s="32">
        <f t="shared" ref="O246" si="369">SUM(O247:O248)</f>
        <v>11</v>
      </c>
      <c r="P246" s="32">
        <f t="shared" ref="P246" si="370">SUM(P247:P248)</f>
        <v>0</v>
      </c>
      <c r="Q246" s="32">
        <f t="shared" si="2"/>
        <v>468</v>
      </c>
      <c r="R246" s="33">
        <f t="shared" si="3"/>
        <v>0.69128508124076804</v>
      </c>
      <c r="S246" s="32">
        <f t="shared" ref="S246" si="371">SUM(S247:S248)</f>
        <v>677</v>
      </c>
    </row>
    <row r="247" spans="1:19" x14ac:dyDescent="0.25">
      <c r="A247" s="45" t="s">
        <v>276</v>
      </c>
      <c r="B247" s="46" t="s">
        <v>280</v>
      </c>
      <c r="C247" s="43" t="str">
        <f t="shared" si="327"/>
        <v>BN</v>
      </c>
      <c r="D247" s="37" t="str">
        <f t="shared" ref="D247:D248" si="372">IF(AND(LARGE(F247:I247,1)=LARGE(F247:I247,2)),"TIED",IF(LARGE(F247:I247,2)=F247,"BN",IF(LARGE(F247:I247,2)=G247,"PH",IF(LARGE(F247:I247,2)=H247,"PN","BEBAS"))))</f>
        <v>PN</v>
      </c>
      <c r="E247" s="38">
        <f t="shared" ref="E247:E249" si="373">LARGE(F247:I247,1)-LARGE(F247:I247,2)</f>
        <v>78</v>
      </c>
      <c r="F247" s="43">
        <v>125</v>
      </c>
      <c r="G247" s="43">
        <v>23</v>
      </c>
      <c r="H247" s="43">
        <v>47</v>
      </c>
      <c r="I247" s="43">
        <v>14</v>
      </c>
      <c r="J247" s="44">
        <f t="shared" ref="J247:J248" si="374">F247/N247</f>
        <v>0.59808612440191389</v>
      </c>
      <c r="K247" s="44">
        <f t="shared" ref="K247:K248" si="375">G247/N247</f>
        <v>0.11004784688995216</v>
      </c>
      <c r="L247" s="44">
        <f t="shared" ref="L247:L248" si="376">H247/N247</f>
        <v>0.22488038277511962</v>
      </c>
      <c r="M247" s="44">
        <f t="shared" ref="M247:M248" si="377">I247/N247</f>
        <v>6.6985645933014357E-2</v>
      </c>
      <c r="N247" s="43">
        <f t="shared" ref="N247:N248" si="378">F247+G247+H247+I247</f>
        <v>209</v>
      </c>
      <c r="O247" s="43">
        <v>3</v>
      </c>
      <c r="P247" s="43"/>
      <c r="Q247" s="43">
        <f t="shared" ref="Q247:Q248" si="379">N247+O247+P247</f>
        <v>212</v>
      </c>
      <c r="R247" s="44">
        <f t="shared" si="3"/>
        <v>0.70666666666666667</v>
      </c>
      <c r="S247" s="43">
        <v>300</v>
      </c>
    </row>
    <row r="248" spans="1:19" x14ac:dyDescent="0.25">
      <c r="A248" s="45" t="s">
        <v>277</v>
      </c>
      <c r="B248" s="46" t="s">
        <v>281</v>
      </c>
      <c r="C248" s="43" t="str">
        <f t="shared" si="327"/>
        <v>BN</v>
      </c>
      <c r="D248" s="37" t="str">
        <f t="shared" si="372"/>
        <v>PN</v>
      </c>
      <c r="E248" s="38">
        <f t="shared" si="373"/>
        <v>49</v>
      </c>
      <c r="F248" s="43">
        <v>134</v>
      </c>
      <c r="G248" s="43">
        <v>26</v>
      </c>
      <c r="H248" s="43">
        <v>85</v>
      </c>
      <c r="I248" s="43">
        <v>3</v>
      </c>
      <c r="J248" s="44">
        <f t="shared" si="374"/>
        <v>0.54032258064516125</v>
      </c>
      <c r="K248" s="44">
        <f t="shared" si="375"/>
        <v>0.10483870967741936</v>
      </c>
      <c r="L248" s="44">
        <f t="shared" si="376"/>
        <v>0.34274193548387094</v>
      </c>
      <c r="M248" s="44">
        <f t="shared" si="377"/>
        <v>1.2096774193548387E-2</v>
      </c>
      <c r="N248" s="43">
        <f t="shared" si="378"/>
        <v>248</v>
      </c>
      <c r="O248" s="43">
        <v>8</v>
      </c>
      <c r="P248" s="43"/>
      <c r="Q248" s="43">
        <f t="shared" si="379"/>
        <v>256</v>
      </c>
      <c r="R248" s="44">
        <f t="shared" si="3"/>
        <v>0.67904509283819625</v>
      </c>
      <c r="S248" s="43">
        <v>377</v>
      </c>
    </row>
    <row r="249" spans="1:19" s="12" customFormat="1" ht="15" x14ac:dyDescent="0.25">
      <c r="A249" s="40">
        <v>8</v>
      </c>
      <c r="B249" s="31" t="s">
        <v>101</v>
      </c>
      <c r="C249" s="32" t="str">
        <f t="shared" si="327"/>
        <v>BN</v>
      </c>
      <c r="D249" s="32" t="str">
        <f t="shared" si="120"/>
        <v>PN</v>
      </c>
      <c r="E249" s="28">
        <f t="shared" si="373"/>
        <v>56</v>
      </c>
      <c r="F249" s="32">
        <f t="shared" ref="F249" si="380">SUM(F250:F251)</f>
        <v>278</v>
      </c>
      <c r="G249" s="32">
        <f t="shared" ref="G249" si="381">SUM(G250:G251)</f>
        <v>43</v>
      </c>
      <c r="H249" s="32">
        <f t="shared" ref="H249" si="382">SUM(H250:H251)</f>
        <v>222</v>
      </c>
      <c r="I249" s="32">
        <f t="shared" ref="I249" si="383">SUM(I250:I251)</f>
        <v>9</v>
      </c>
      <c r="J249" s="33">
        <f>F249/N249</f>
        <v>0.50362318840579712</v>
      </c>
      <c r="K249" s="33">
        <f>G249/N249</f>
        <v>7.789855072463768E-2</v>
      </c>
      <c r="L249" s="33">
        <f>H249/N249</f>
        <v>0.40217391304347827</v>
      </c>
      <c r="M249" s="33">
        <f>I249/N249</f>
        <v>1.6304347826086956E-2</v>
      </c>
      <c r="N249" s="32">
        <f>F249+G249+H249+I249</f>
        <v>552</v>
      </c>
      <c r="O249" s="32">
        <f t="shared" ref="O249" si="384">SUM(O250:O251)</f>
        <v>16</v>
      </c>
      <c r="P249" s="32">
        <f t="shared" ref="P249" si="385">SUM(P250:P251)</f>
        <v>0</v>
      </c>
      <c r="Q249" s="32">
        <f t="shared" si="2"/>
        <v>568</v>
      </c>
      <c r="R249" s="33">
        <f t="shared" si="3"/>
        <v>0.68681983071342201</v>
      </c>
      <c r="S249" s="32">
        <f t="shared" ref="S249" si="386">SUM(S250:S251)</f>
        <v>827</v>
      </c>
    </row>
    <row r="250" spans="1:19" x14ac:dyDescent="0.25">
      <c r="A250" s="45" t="s">
        <v>276</v>
      </c>
      <c r="B250" s="46" t="s">
        <v>280</v>
      </c>
      <c r="C250" s="43" t="str">
        <f t="shared" si="327"/>
        <v>BN</v>
      </c>
      <c r="D250" s="37" t="str">
        <f t="shared" ref="D250:D251" si="387">IF(AND(LARGE(F250:I250,1)=LARGE(F250:I250,2)),"TIED",IF(LARGE(F250:I250,2)=F250,"BN",IF(LARGE(F250:I250,2)=G250,"PH",IF(LARGE(F250:I250,2)=H250,"PN","BEBAS"))))</f>
        <v>PN</v>
      </c>
      <c r="E250" s="38">
        <f t="shared" ref="E250:E252" si="388">LARGE(F250:I250,1)-LARGE(F250:I250,2)</f>
        <v>68</v>
      </c>
      <c r="F250" s="43">
        <v>140</v>
      </c>
      <c r="G250" s="43">
        <v>25</v>
      </c>
      <c r="H250" s="43">
        <v>72</v>
      </c>
      <c r="I250" s="43">
        <v>6</v>
      </c>
      <c r="J250" s="44">
        <f t="shared" ref="J250:J251" si="389">F250/N250</f>
        <v>0.5761316872427984</v>
      </c>
      <c r="K250" s="44">
        <f t="shared" ref="K250:K251" si="390">G250/N250</f>
        <v>0.102880658436214</v>
      </c>
      <c r="L250" s="44">
        <f t="shared" ref="L250:L251" si="391">H250/N250</f>
        <v>0.29629629629629628</v>
      </c>
      <c r="M250" s="44">
        <f t="shared" ref="M250:M251" si="392">I250/N250</f>
        <v>2.4691358024691357E-2</v>
      </c>
      <c r="N250" s="43">
        <f t="shared" ref="N250:N251" si="393">F250+G250+H250+I250</f>
        <v>243</v>
      </c>
      <c r="O250" s="43">
        <v>11</v>
      </c>
      <c r="P250" s="43"/>
      <c r="Q250" s="43">
        <f t="shared" ref="Q250:Q251" si="394">N250+O250+P250</f>
        <v>254</v>
      </c>
      <c r="R250" s="44">
        <f t="shared" si="3"/>
        <v>0.72571428571428576</v>
      </c>
      <c r="S250" s="43">
        <v>350</v>
      </c>
    </row>
    <row r="251" spans="1:19" x14ac:dyDescent="0.25">
      <c r="A251" s="45" t="s">
        <v>277</v>
      </c>
      <c r="B251" s="46" t="s">
        <v>281</v>
      </c>
      <c r="C251" s="43" t="str">
        <f t="shared" si="327"/>
        <v>PN</v>
      </c>
      <c r="D251" s="37" t="str">
        <f t="shared" si="387"/>
        <v>BN</v>
      </c>
      <c r="E251" s="38">
        <f t="shared" si="388"/>
        <v>12</v>
      </c>
      <c r="F251" s="43">
        <v>138</v>
      </c>
      <c r="G251" s="43">
        <v>18</v>
      </c>
      <c r="H251" s="43">
        <v>150</v>
      </c>
      <c r="I251" s="43">
        <v>3</v>
      </c>
      <c r="J251" s="44">
        <f t="shared" si="389"/>
        <v>0.44660194174757284</v>
      </c>
      <c r="K251" s="44">
        <f t="shared" si="390"/>
        <v>5.8252427184466021E-2</v>
      </c>
      <c r="L251" s="44">
        <f t="shared" si="391"/>
        <v>0.4854368932038835</v>
      </c>
      <c r="M251" s="44">
        <f t="shared" si="392"/>
        <v>9.7087378640776691E-3</v>
      </c>
      <c r="N251" s="43">
        <f t="shared" si="393"/>
        <v>309</v>
      </c>
      <c r="O251" s="43">
        <v>5</v>
      </c>
      <c r="P251" s="43"/>
      <c r="Q251" s="43">
        <f t="shared" si="394"/>
        <v>314</v>
      </c>
      <c r="R251" s="44">
        <f t="shared" si="3"/>
        <v>0.65828092243186587</v>
      </c>
      <c r="S251" s="43">
        <v>477</v>
      </c>
    </row>
    <row r="252" spans="1:19" s="12" customFormat="1" ht="15" x14ac:dyDescent="0.25">
      <c r="A252" s="40">
        <v>9</v>
      </c>
      <c r="B252" s="31" t="s">
        <v>102</v>
      </c>
      <c r="C252" s="32" t="str">
        <f t="shared" si="327"/>
        <v>BN</v>
      </c>
      <c r="D252" s="32" t="str">
        <f t="shared" si="120"/>
        <v>PH</v>
      </c>
      <c r="E252" s="28">
        <f t="shared" si="388"/>
        <v>60</v>
      </c>
      <c r="F252" s="32">
        <f t="shared" ref="F252" si="395">SUM(F253:F254)</f>
        <v>207</v>
      </c>
      <c r="G252" s="32">
        <f t="shared" ref="G252" si="396">SUM(G253:G254)</f>
        <v>147</v>
      </c>
      <c r="H252" s="32">
        <f t="shared" ref="H252" si="397">SUM(H253:H254)</f>
        <v>111</v>
      </c>
      <c r="I252" s="32">
        <f t="shared" ref="I252" si="398">SUM(I253:I254)</f>
        <v>18</v>
      </c>
      <c r="J252" s="33">
        <f>F252/N252</f>
        <v>0.42857142857142855</v>
      </c>
      <c r="K252" s="33">
        <f>G252/N252</f>
        <v>0.30434782608695654</v>
      </c>
      <c r="L252" s="33">
        <f>H252/N252</f>
        <v>0.22981366459627328</v>
      </c>
      <c r="M252" s="33">
        <f>I252/N252</f>
        <v>3.7267080745341616E-2</v>
      </c>
      <c r="N252" s="32">
        <f>F252+G252+H252+I252</f>
        <v>483</v>
      </c>
      <c r="O252" s="32">
        <f t="shared" ref="O252" si="399">SUM(O253:O254)</f>
        <v>14</v>
      </c>
      <c r="P252" s="32">
        <f t="shared" ref="P252" si="400">SUM(P253:P254)</f>
        <v>0</v>
      </c>
      <c r="Q252" s="32">
        <f t="shared" si="2"/>
        <v>497</v>
      </c>
      <c r="R252" s="33">
        <f t="shared" si="3"/>
        <v>0.74289985052316887</v>
      </c>
      <c r="S252" s="32">
        <f t="shared" ref="S252" si="401">SUM(S253:S254)</f>
        <v>669</v>
      </c>
    </row>
    <row r="253" spans="1:19" x14ac:dyDescent="0.25">
      <c r="A253" s="45" t="s">
        <v>276</v>
      </c>
      <c r="B253" s="46" t="s">
        <v>280</v>
      </c>
      <c r="C253" s="43" t="str">
        <f t="shared" si="327"/>
        <v>BN</v>
      </c>
      <c r="D253" s="37" t="str">
        <f t="shared" ref="D253:D254" si="402">IF(AND(LARGE(F253:I253,1)=LARGE(F253:I253,2)),"TIED",IF(LARGE(F253:I253,2)=F253,"BN",IF(LARGE(F253:I253,2)=G253,"PH",IF(LARGE(F253:I253,2)=H253,"PN","BEBAS"))))</f>
        <v>PH</v>
      </c>
      <c r="E253" s="38">
        <f t="shared" ref="E253:E255" si="403">LARGE(F253:I253,1)-LARGE(F253:I253,2)</f>
        <v>60</v>
      </c>
      <c r="F253" s="43">
        <v>123</v>
      </c>
      <c r="G253" s="43">
        <v>63</v>
      </c>
      <c r="H253" s="43">
        <v>36</v>
      </c>
      <c r="I253" s="43">
        <v>8</v>
      </c>
      <c r="J253" s="44">
        <f t="shared" ref="J253:J254" si="404">F253/N253</f>
        <v>0.5347826086956522</v>
      </c>
      <c r="K253" s="44">
        <f t="shared" ref="K253:K254" si="405">G253/N253</f>
        <v>0.27391304347826084</v>
      </c>
      <c r="L253" s="44">
        <f t="shared" ref="L253:L254" si="406">H253/N253</f>
        <v>0.15652173913043479</v>
      </c>
      <c r="M253" s="44">
        <f t="shared" ref="M253:M254" si="407">I253/N253</f>
        <v>3.4782608695652174E-2</v>
      </c>
      <c r="N253" s="43">
        <f t="shared" ref="N253:N254" si="408">F253+G253+H253+I253</f>
        <v>230</v>
      </c>
      <c r="O253" s="43">
        <v>12</v>
      </c>
      <c r="P253" s="43"/>
      <c r="Q253" s="43">
        <f t="shared" ref="Q253:Q254" si="409">N253+O253+P253</f>
        <v>242</v>
      </c>
      <c r="R253" s="44">
        <f t="shared" si="3"/>
        <v>0.80666666666666664</v>
      </c>
      <c r="S253" s="43">
        <v>300</v>
      </c>
    </row>
    <row r="254" spans="1:19" x14ac:dyDescent="0.25">
      <c r="A254" s="45" t="s">
        <v>277</v>
      </c>
      <c r="B254" s="46" t="s">
        <v>281</v>
      </c>
      <c r="C254" s="43" t="str">
        <f t="shared" si="327"/>
        <v>TIED</v>
      </c>
      <c r="D254" s="37" t="str">
        <f t="shared" si="402"/>
        <v>TIED</v>
      </c>
      <c r="E254" s="38">
        <f t="shared" si="403"/>
        <v>0</v>
      </c>
      <c r="F254" s="43">
        <v>84</v>
      </c>
      <c r="G254" s="43">
        <v>84</v>
      </c>
      <c r="H254" s="43">
        <v>75</v>
      </c>
      <c r="I254" s="43">
        <v>10</v>
      </c>
      <c r="J254" s="44">
        <f t="shared" si="404"/>
        <v>0.33201581027667987</v>
      </c>
      <c r="K254" s="44">
        <f t="shared" si="405"/>
        <v>0.33201581027667987</v>
      </c>
      <c r="L254" s="44">
        <f t="shared" si="406"/>
        <v>0.29644268774703558</v>
      </c>
      <c r="M254" s="44">
        <f t="shared" si="407"/>
        <v>3.9525691699604744E-2</v>
      </c>
      <c r="N254" s="43">
        <f t="shared" si="408"/>
        <v>253</v>
      </c>
      <c r="O254" s="43">
        <v>2</v>
      </c>
      <c r="P254" s="43"/>
      <c r="Q254" s="43">
        <f t="shared" si="409"/>
        <v>255</v>
      </c>
      <c r="R254" s="44">
        <f t="shared" si="3"/>
        <v>0.69105691056910568</v>
      </c>
      <c r="S254" s="43">
        <v>369</v>
      </c>
    </row>
    <row r="255" spans="1:19" s="12" customFormat="1" ht="15" x14ac:dyDescent="0.25">
      <c r="A255" s="40">
        <v>10</v>
      </c>
      <c r="B255" s="31" t="s">
        <v>103</v>
      </c>
      <c r="C255" s="32" t="str">
        <f t="shared" si="327"/>
        <v>BN</v>
      </c>
      <c r="D255" s="32" t="str">
        <f t="shared" si="120"/>
        <v>PN</v>
      </c>
      <c r="E255" s="28">
        <f t="shared" si="403"/>
        <v>34</v>
      </c>
      <c r="F255" s="32">
        <f>SUM(F256:F260)</f>
        <v>538</v>
      </c>
      <c r="G255" s="32">
        <f t="shared" ref="G255:I255" si="410">SUM(G256:G260)</f>
        <v>293</v>
      </c>
      <c r="H255" s="32">
        <f t="shared" si="410"/>
        <v>504</v>
      </c>
      <c r="I255" s="32">
        <f t="shared" si="410"/>
        <v>34</v>
      </c>
      <c r="J255" s="33">
        <f>F255/N255</f>
        <v>0.39298758217677138</v>
      </c>
      <c r="K255" s="33">
        <f>G255/N255</f>
        <v>0.21402483564645727</v>
      </c>
      <c r="L255" s="33">
        <f>H255/N255</f>
        <v>0.36815193571950328</v>
      </c>
      <c r="M255" s="33">
        <f>I255/N255</f>
        <v>2.483564645726808E-2</v>
      </c>
      <c r="N255" s="32">
        <f>F255+G255+H255+I255</f>
        <v>1369</v>
      </c>
      <c r="O255" s="32">
        <f t="shared" ref="O255:P255" si="411">SUM(O256:O260)</f>
        <v>20</v>
      </c>
      <c r="P255" s="32">
        <f t="shared" si="411"/>
        <v>0</v>
      </c>
      <c r="Q255" s="32">
        <f t="shared" si="2"/>
        <v>1389</v>
      </c>
      <c r="R255" s="33">
        <f t="shared" si="3"/>
        <v>0.6412742382271468</v>
      </c>
      <c r="S255" s="32">
        <f>SUM(S256:S260)</f>
        <v>2166</v>
      </c>
    </row>
    <row r="256" spans="1:19" s="7" customFormat="1" ht="15" x14ac:dyDescent="0.25">
      <c r="A256" s="45" t="s">
        <v>276</v>
      </c>
      <c r="B256" s="46" t="s">
        <v>280</v>
      </c>
      <c r="C256" s="43" t="str">
        <f t="shared" si="327"/>
        <v>BN</v>
      </c>
      <c r="D256" s="37" t="str">
        <f t="shared" ref="D256" si="412">IF(AND(LARGE(F256:I256,1)=LARGE(F256:I256,2)),"TIED",IF(LARGE(F256:I256,2)=F256,"BN",IF(LARGE(F256:I256,2)=G256,"PH",IF(LARGE(F256:I256,2)=H256,"PN","BEBAS"))))</f>
        <v>PN</v>
      </c>
      <c r="E256" s="38">
        <f>LARGE(F256:I256,1)-LARGE(F256:I256,2)</f>
        <v>51</v>
      </c>
      <c r="F256" s="43">
        <v>106</v>
      </c>
      <c r="G256" s="43">
        <v>43</v>
      </c>
      <c r="H256" s="43">
        <v>55</v>
      </c>
      <c r="I256" s="43">
        <v>11</v>
      </c>
      <c r="J256" s="44">
        <f>F256/N256</f>
        <v>0.49302325581395351</v>
      </c>
      <c r="K256" s="44">
        <f>G256/N256</f>
        <v>0.2</v>
      </c>
      <c r="L256" s="44">
        <f>H256/N256</f>
        <v>0.2558139534883721</v>
      </c>
      <c r="M256" s="44">
        <f>I256/N256</f>
        <v>5.1162790697674418E-2</v>
      </c>
      <c r="N256" s="43">
        <f>F256+G256+H256+I256</f>
        <v>215</v>
      </c>
      <c r="O256" s="43">
        <v>8</v>
      </c>
      <c r="P256" s="43"/>
      <c r="Q256" s="43">
        <f t="shared" ref="Q256" si="413">N256+O256+P256</f>
        <v>223</v>
      </c>
      <c r="R256" s="44">
        <f t="shared" ref="R256" si="414">Q256/S256</f>
        <v>0.63714285714285712</v>
      </c>
      <c r="S256" s="43">
        <v>350</v>
      </c>
    </row>
    <row r="257" spans="1:19" s="7" customFormat="1" ht="15" x14ac:dyDescent="0.25">
      <c r="A257" s="45" t="s">
        <v>277</v>
      </c>
      <c r="B257" s="46" t="s">
        <v>281</v>
      </c>
      <c r="C257" s="43" t="str">
        <f t="shared" si="327"/>
        <v>BN</v>
      </c>
      <c r="D257" s="37" t="str">
        <f t="shared" ref="D257:D260" si="415">IF(AND(LARGE(F257:I257,1)=LARGE(F257:I257,2)),"TIED",IF(LARGE(F257:I257,2)=F257,"BN",IF(LARGE(F257:I257,2)=G257,"PH",IF(LARGE(F257:I257,2)=H257,"PN","BEBAS"))))</f>
        <v>PH</v>
      </c>
      <c r="E257" s="38">
        <f t="shared" ref="E257:E260" si="416">LARGE(F257:I257,1)-LARGE(F257:I257,2)</f>
        <v>46</v>
      </c>
      <c r="F257" s="43">
        <v>113</v>
      </c>
      <c r="G257" s="43">
        <v>67</v>
      </c>
      <c r="H257" s="43">
        <v>66</v>
      </c>
      <c r="I257" s="43">
        <v>10</v>
      </c>
      <c r="J257" s="44">
        <f t="shared" ref="J257:J260" si="417">F257/N257</f>
        <v>0.44140625</v>
      </c>
      <c r="K257" s="44">
        <f t="shared" ref="K257:K260" si="418">G257/N257</f>
        <v>0.26171875</v>
      </c>
      <c r="L257" s="44">
        <f t="shared" ref="L257:L260" si="419">H257/N257</f>
        <v>0.2578125</v>
      </c>
      <c r="M257" s="44">
        <f t="shared" ref="M257:M260" si="420">I257/N257</f>
        <v>3.90625E-2</v>
      </c>
      <c r="N257" s="43">
        <f t="shared" ref="N257:N260" si="421">F257+G257+H257+I257</f>
        <v>256</v>
      </c>
      <c r="O257" s="43">
        <v>3</v>
      </c>
      <c r="P257" s="43"/>
      <c r="Q257" s="43">
        <f t="shared" ref="Q257:Q260" si="422">N257+O257+P257</f>
        <v>259</v>
      </c>
      <c r="R257" s="44">
        <f t="shared" si="3"/>
        <v>0.74</v>
      </c>
      <c r="S257" s="43">
        <v>350</v>
      </c>
    </row>
    <row r="258" spans="1:19" s="7" customFormat="1" ht="15" x14ac:dyDescent="0.25">
      <c r="A258" s="45" t="s">
        <v>278</v>
      </c>
      <c r="B258" s="46" t="s">
        <v>282</v>
      </c>
      <c r="C258" s="43" t="str">
        <f t="shared" si="327"/>
        <v>PN</v>
      </c>
      <c r="D258" s="37" t="str">
        <f t="shared" si="415"/>
        <v>BN</v>
      </c>
      <c r="E258" s="38">
        <f t="shared" si="416"/>
        <v>1</v>
      </c>
      <c r="F258" s="43">
        <v>122</v>
      </c>
      <c r="G258" s="43">
        <v>85</v>
      </c>
      <c r="H258" s="43">
        <v>123</v>
      </c>
      <c r="I258" s="43">
        <v>4</v>
      </c>
      <c r="J258" s="44">
        <f t="shared" si="417"/>
        <v>0.3652694610778443</v>
      </c>
      <c r="K258" s="44">
        <f t="shared" si="418"/>
        <v>0.25449101796407186</v>
      </c>
      <c r="L258" s="44">
        <f t="shared" si="419"/>
        <v>0.36826347305389223</v>
      </c>
      <c r="M258" s="44">
        <f t="shared" si="420"/>
        <v>1.1976047904191617E-2</v>
      </c>
      <c r="N258" s="43">
        <f t="shared" si="421"/>
        <v>334</v>
      </c>
      <c r="O258" s="43">
        <v>2</v>
      </c>
      <c r="P258" s="43"/>
      <c r="Q258" s="43">
        <f t="shared" si="422"/>
        <v>336</v>
      </c>
      <c r="R258" s="44">
        <f t="shared" ref="R258:R260" si="423">Q258/S258</f>
        <v>0.68852459016393441</v>
      </c>
      <c r="S258" s="43">
        <v>488</v>
      </c>
    </row>
    <row r="259" spans="1:19" s="7" customFormat="1" ht="15" x14ac:dyDescent="0.25">
      <c r="A259" s="45" t="s">
        <v>279</v>
      </c>
      <c r="B259" s="46" t="s">
        <v>283</v>
      </c>
      <c r="C259" s="43" t="str">
        <f t="shared" si="327"/>
        <v>PN</v>
      </c>
      <c r="D259" s="37" t="str">
        <f t="shared" si="415"/>
        <v>BN</v>
      </c>
      <c r="E259" s="38">
        <f t="shared" si="416"/>
        <v>31</v>
      </c>
      <c r="F259" s="43">
        <v>96</v>
      </c>
      <c r="G259" s="43">
        <v>55</v>
      </c>
      <c r="H259" s="43">
        <v>127</v>
      </c>
      <c r="I259" s="43">
        <v>4</v>
      </c>
      <c r="J259" s="44">
        <f t="shared" si="417"/>
        <v>0.34042553191489361</v>
      </c>
      <c r="K259" s="44">
        <f t="shared" si="418"/>
        <v>0.19503546099290781</v>
      </c>
      <c r="L259" s="44">
        <f t="shared" si="419"/>
        <v>0.450354609929078</v>
      </c>
      <c r="M259" s="44">
        <f t="shared" si="420"/>
        <v>1.4184397163120567E-2</v>
      </c>
      <c r="N259" s="43">
        <f t="shared" si="421"/>
        <v>282</v>
      </c>
      <c r="O259" s="43">
        <v>4</v>
      </c>
      <c r="P259" s="43"/>
      <c r="Q259" s="43">
        <f t="shared" si="422"/>
        <v>286</v>
      </c>
      <c r="R259" s="44">
        <f t="shared" si="423"/>
        <v>0.58606557377049184</v>
      </c>
      <c r="S259" s="43">
        <v>488</v>
      </c>
    </row>
    <row r="260" spans="1:19" s="7" customFormat="1" ht="15" x14ac:dyDescent="0.25">
      <c r="A260" s="45" t="s">
        <v>285</v>
      </c>
      <c r="B260" s="46" t="s">
        <v>286</v>
      </c>
      <c r="C260" s="43" t="str">
        <f t="shared" si="327"/>
        <v>PN</v>
      </c>
      <c r="D260" s="37" t="str">
        <f t="shared" si="415"/>
        <v>BN</v>
      </c>
      <c r="E260" s="38">
        <f t="shared" si="416"/>
        <v>32</v>
      </c>
      <c r="F260" s="43">
        <v>101</v>
      </c>
      <c r="G260" s="43">
        <v>43</v>
      </c>
      <c r="H260" s="43">
        <v>133</v>
      </c>
      <c r="I260" s="43">
        <v>5</v>
      </c>
      <c r="J260" s="44">
        <f t="shared" si="417"/>
        <v>0.35815602836879434</v>
      </c>
      <c r="K260" s="44">
        <f t="shared" si="418"/>
        <v>0.1524822695035461</v>
      </c>
      <c r="L260" s="44">
        <f t="shared" si="419"/>
        <v>0.47163120567375888</v>
      </c>
      <c r="M260" s="44">
        <f t="shared" si="420"/>
        <v>1.7730496453900711E-2</v>
      </c>
      <c r="N260" s="43">
        <f t="shared" si="421"/>
        <v>282</v>
      </c>
      <c r="O260" s="43">
        <v>3</v>
      </c>
      <c r="P260" s="43"/>
      <c r="Q260" s="43">
        <f t="shared" si="422"/>
        <v>285</v>
      </c>
      <c r="R260" s="44">
        <f t="shared" si="423"/>
        <v>0.58163265306122447</v>
      </c>
      <c r="S260" s="43">
        <v>490</v>
      </c>
    </row>
    <row r="261" spans="1:19" s="6" customFormat="1" ht="15" x14ac:dyDescent="0.25">
      <c r="A261" s="25" t="s">
        <v>14</v>
      </c>
      <c r="B261" s="26" t="s">
        <v>15</v>
      </c>
      <c r="C261" s="27" t="str">
        <f t="shared" si="327"/>
        <v>BN</v>
      </c>
      <c r="D261" s="27" t="str">
        <f t="shared" si="120"/>
        <v>PH</v>
      </c>
      <c r="E261" s="27">
        <f t="shared" ref="E261:E264" si="424">LARGE(F261:I261,1)-LARGE(F261:I261,2)</f>
        <v>1157</v>
      </c>
      <c r="F261" s="27">
        <f>F262+F264+F268+F274+F277+F284+F287+F294+F300</f>
        <v>4372</v>
      </c>
      <c r="G261" s="27">
        <f t="shared" ref="G261:I261" si="425">G262+G264+G268+G274+G277+G284+G287+G294+G300</f>
        <v>3215</v>
      </c>
      <c r="H261" s="27">
        <f t="shared" si="425"/>
        <v>1297</v>
      </c>
      <c r="I261" s="27">
        <f t="shared" si="425"/>
        <v>276</v>
      </c>
      <c r="J261" s="29">
        <f>F261/N261</f>
        <v>0.47729257641921397</v>
      </c>
      <c r="K261" s="29">
        <f>G261/N261</f>
        <v>0.3509825327510917</v>
      </c>
      <c r="L261" s="29">
        <f>H261/N261</f>
        <v>0.1415938864628821</v>
      </c>
      <c r="M261" s="29">
        <f>I261/N261</f>
        <v>3.0131004366812226E-2</v>
      </c>
      <c r="N261" s="27">
        <f>F261+G261+H261+I261</f>
        <v>9160</v>
      </c>
      <c r="O261" s="27">
        <f t="shared" ref="O261:P261" si="426">O262+O264+O268+O274+O277+O284+O287+O294+O300</f>
        <v>165</v>
      </c>
      <c r="P261" s="27">
        <f t="shared" si="426"/>
        <v>0</v>
      </c>
      <c r="Q261" s="27">
        <f t="shared" si="2"/>
        <v>9325</v>
      </c>
      <c r="R261" s="29">
        <f t="shared" si="3"/>
        <v>0.64129014510693905</v>
      </c>
      <c r="S261" s="27">
        <f>S262+S264+S268+S274+S277+S284+S287+S294+S300</f>
        <v>14541</v>
      </c>
    </row>
    <row r="262" spans="1:19" s="12" customFormat="1" ht="15" x14ac:dyDescent="0.25">
      <c r="A262" s="30" t="s">
        <v>275</v>
      </c>
      <c r="B262" s="31" t="s">
        <v>264</v>
      </c>
      <c r="C262" s="27" t="str">
        <f t="shared" si="327"/>
        <v>BN</v>
      </c>
      <c r="D262" s="27" t="str">
        <f t="shared" si="120"/>
        <v>PH</v>
      </c>
      <c r="E262" s="28">
        <f t="shared" si="424"/>
        <v>29</v>
      </c>
      <c r="F262" s="32">
        <f>F263</f>
        <v>47</v>
      </c>
      <c r="G262" s="32">
        <f t="shared" ref="G262" si="427">G263</f>
        <v>18</v>
      </c>
      <c r="H262" s="32">
        <f t="shared" ref="H262" si="428">H263</f>
        <v>18</v>
      </c>
      <c r="I262" s="32">
        <f t="shared" ref="I262" si="429">I263</f>
        <v>7</v>
      </c>
      <c r="J262" s="33">
        <f>F262/N262</f>
        <v>0.52222222222222225</v>
      </c>
      <c r="K262" s="33">
        <f>G262/N262</f>
        <v>0.2</v>
      </c>
      <c r="L262" s="33">
        <f>H262/N262</f>
        <v>0.2</v>
      </c>
      <c r="M262" s="33">
        <f>I262/N262</f>
        <v>7.7777777777777779E-2</v>
      </c>
      <c r="N262" s="32">
        <f>F262+G262+H262+I262</f>
        <v>90</v>
      </c>
      <c r="O262" s="32">
        <f t="shared" ref="O262" si="430">O263</f>
        <v>6</v>
      </c>
      <c r="P262" s="32">
        <f t="shared" ref="P262" si="431">P263</f>
        <v>0</v>
      </c>
      <c r="Q262" s="32">
        <f t="shared" si="2"/>
        <v>96</v>
      </c>
      <c r="R262" s="33">
        <f t="shared" ref="R262:R263" si="432">Q262/S262</f>
        <v>0.8571428571428571</v>
      </c>
      <c r="S262" s="32">
        <f t="shared" ref="S262" si="433">S263</f>
        <v>112</v>
      </c>
    </row>
    <row r="263" spans="1:19" x14ac:dyDescent="0.25">
      <c r="A263" s="50" t="s">
        <v>276</v>
      </c>
      <c r="B263" s="46" t="s">
        <v>280</v>
      </c>
      <c r="C263" s="43" t="str">
        <f t="shared" si="327"/>
        <v>BN</v>
      </c>
      <c r="D263" s="37" t="str">
        <f t="shared" si="120"/>
        <v>PH</v>
      </c>
      <c r="E263" s="38">
        <f>LARGE(F263:I263,1)-LARGE(F263:I263,2)</f>
        <v>29</v>
      </c>
      <c r="F263" s="43">
        <v>47</v>
      </c>
      <c r="G263" s="43">
        <v>18</v>
      </c>
      <c r="H263" s="43">
        <v>18</v>
      </c>
      <c r="I263" s="43">
        <v>7</v>
      </c>
      <c r="J263" s="44">
        <f>F263/N263</f>
        <v>0.52222222222222225</v>
      </c>
      <c r="K263" s="44">
        <f>G263/N263</f>
        <v>0.2</v>
      </c>
      <c r="L263" s="44">
        <f>H263/N263</f>
        <v>0.2</v>
      </c>
      <c r="M263" s="44">
        <f>I263/N263</f>
        <v>7.7777777777777779E-2</v>
      </c>
      <c r="N263" s="43">
        <f>F263+G263+H263+I263</f>
        <v>90</v>
      </c>
      <c r="O263" s="43">
        <v>6</v>
      </c>
      <c r="P263" s="43"/>
      <c r="Q263" s="43">
        <f t="shared" si="2"/>
        <v>96</v>
      </c>
      <c r="R263" s="44">
        <f t="shared" si="432"/>
        <v>0.8571428571428571</v>
      </c>
      <c r="S263" s="43">
        <v>112</v>
      </c>
    </row>
    <row r="264" spans="1:19" s="12" customFormat="1" ht="30" x14ac:dyDescent="0.25">
      <c r="A264" s="40">
        <v>1</v>
      </c>
      <c r="B264" s="31" t="s">
        <v>104</v>
      </c>
      <c r="C264" s="32" t="str">
        <f t="shared" si="327"/>
        <v>BN</v>
      </c>
      <c r="D264" s="32" t="str">
        <f t="shared" si="120"/>
        <v>PH</v>
      </c>
      <c r="E264" s="28">
        <f t="shared" si="424"/>
        <v>485</v>
      </c>
      <c r="F264" s="32">
        <f t="shared" ref="F264" si="434">SUM(F265:F268)</f>
        <v>1088</v>
      </c>
      <c r="G264" s="32">
        <f t="shared" ref="G264" si="435">SUM(G265:G268)</f>
        <v>603</v>
      </c>
      <c r="H264" s="32">
        <f t="shared" ref="H264" si="436">SUM(H265:H268)</f>
        <v>275</v>
      </c>
      <c r="I264" s="32">
        <f t="shared" ref="I264" si="437">SUM(I265:I268)</f>
        <v>55</v>
      </c>
      <c r="J264" s="33">
        <f>F264/N264</f>
        <v>0.53834735279564572</v>
      </c>
      <c r="K264" s="33">
        <f>G264/N264</f>
        <v>0.29836714497773381</v>
      </c>
      <c r="L264" s="33">
        <f>H264/N264</f>
        <v>0.13607125185551708</v>
      </c>
      <c r="M264" s="33">
        <f>I264/N264</f>
        <v>2.7214250371103414E-2</v>
      </c>
      <c r="N264" s="32">
        <f>F264+G264+H264+I264</f>
        <v>2021</v>
      </c>
      <c r="O264" s="32">
        <f t="shared" ref="O264" si="438">SUM(O265:O268)</f>
        <v>37</v>
      </c>
      <c r="P264" s="32">
        <f t="shared" ref="P264" si="439">SUM(P265:P268)</f>
        <v>0</v>
      </c>
      <c r="Q264" s="32">
        <f t="shared" si="2"/>
        <v>2058</v>
      </c>
      <c r="R264" s="33">
        <f t="shared" si="3"/>
        <v>0.63853552590753959</v>
      </c>
      <c r="S264" s="32">
        <f t="shared" ref="S264" si="440">SUM(S265:S268)</f>
        <v>3223</v>
      </c>
    </row>
    <row r="265" spans="1:19" x14ac:dyDescent="0.25">
      <c r="A265" s="45" t="s">
        <v>276</v>
      </c>
      <c r="B265" s="46" t="s">
        <v>280</v>
      </c>
      <c r="C265" s="43" t="str">
        <f t="shared" si="327"/>
        <v>BN</v>
      </c>
      <c r="D265" s="37" t="str">
        <f t="shared" ref="D265:D267" si="441">IF(AND(LARGE(F265:I265,1)=LARGE(F265:I265,2)),"TIED",IF(LARGE(F265:I265,2)=F265,"BN",IF(LARGE(F265:I265,2)=G265,"PH",IF(LARGE(F265:I265,2)=H265,"PN","BEBAS"))))</f>
        <v>PH</v>
      </c>
      <c r="E265" s="38">
        <f t="shared" ref="E265:E268" si="442">LARGE(F265:I265,1)-LARGE(F265:I265,2)</f>
        <v>85</v>
      </c>
      <c r="F265" s="43">
        <v>139</v>
      </c>
      <c r="G265" s="43">
        <v>54</v>
      </c>
      <c r="H265" s="43">
        <v>29</v>
      </c>
      <c r="I265" s="43">
        <v>8</v>
      </c>
      <c r="J265" s="44">
        <f t="shared" ref="J265:J267" si="443">F265/N265</f>
        <v>0.60434782608695647</v>
      </c>
      <c r="K265" s="44">
        <f t="shared" ref="K265:K267" si="444">G265/N265</f>
        <v>0.23478260869565218</v>
      </c>
      <c r="L265" s="44">
        <f t="shared" ref="L265:L267" si="445">H265/N265</f>
        <v>0.12608695652173912</v>
      </c>
      <c r="M265" s="44">
        <f t="shared" ref="M265:M267" si="446">I265/N265</f>
        <v>3.4782608695652174E-2</v>
      </c>
      <c r="N265" s="43">
        <f t="shared" ref="N265:N267" si="447">F265+G265+H265+I265</f>
        <v>230</v>
      </c>
      <c r="O265" s="43">
        <v>3</v>
      </c>
      <c r="P265" s="43"/>
      <c r="Q265" s="43">
        <f t="shared" ref="Q265:Q267" si="448">N265+O265+P265</f>
        <v>233</v>
      </c>
      <c r="R265" s="44">
        <f t="shared" ref="R265:R267" si="449">Q265/S265</f>
        <v>0.6657142857142857</v>
      </c>
      <c r="S265" s="43">
        <v>350</v>
      </c>
    </row>
    <row r="266" spans="1:19" x14ac:dyDescent="0.25">
      <c r="A266" s="45" t="s">
        <v>277</v>
      </c>
      <c r="B266" s="46" t="s">
        <v>281</v>
      </c>
      <c r="C266" s="43" t="str">
        <f t="shared" si="327"/>
        <v>BN</v>
      </c>
      <c r="D266" s="37" t="str">
        <f t="shared" si="441"/>
        <v>PN</v>
      </c>
      <c r="E266" s="38">
        <f t="shared" si="442"/>
        <v>75</v>
      </c>
      <c r="F266" s="43">
        <v>156</v>
      </c>
      <c r="G266" s="43">
        <v>69</v>
      </c>
      <c r="H266" s="43">
        <v>81</v>
      </c>
      <c r="I266" s="43">
        <v>11</v>
      </c>
      <c r="J266" s="44">
        <f t="shared" si="443"/>
        <v>0.49211356466876971</v>
      </c>
      <c r="K266" s="44">
        <f t="shared" si="444"/>
        <v>0.21766561514195584</v>
      </c>
      <c r="L266" s="44">
        <f t="shared" si="445"/>
        <v>0.25552050473186122</v>
      </c>
      <c r="M266" s="44">
        <f t="shared" si="446"/>
        <v>3.4700315457413249E-2</v>
      </c>
      <c r="N266" s="43">
        <f t="shared" si="447"/>
        <v>317</v>
      </c>
      <c r="O266" s="43">
        <v>5</v>
      </c>
      <c r="P266" s="43"/>
      <c r="Q266" s="43">
        <f t="shared" si="448"/>
        <v>322</v>
      </c>
      <c r="R266" s="44">
        <f t="shared" si="449"/>
        <v>0.69247311827956992</v>
      </c>
      <c r="S266" s="43">
        <v>465</v>
      </c>
    </row>
    <row r="267" spans="1:19" x14ac:dyDescent="0.25">
      <c r="A267" s="45" t="s">
        <v>278</v>
      </c>
      <c r="B267" s="46" t="s">
        <v>282</v>
      </c>
      <c r="C267" s="43" t="str">
        <f t="shared" si="327"/>
        <v>BN</v>
      </c>
      <c r="D267" s="37" t="str">
        <f t="shared" si="441"/>
        <v>PN</v>
      </c>
      <c r="E267" s="38">
        <f t="shared" si="442"/>
        <v>83</v>
      </c>
      <c r="F267" s="43">
        <v>153</v>
      </c>
      <c r="G267" s="43">
        <v>59</v>
      </c>
      <c r="H267" s="43">
        <v>70</v>
      </c>
      <c r="I267" s="43">
        <v>8</v>
      </c>
      <c r="J267" s="44">
        <f t="shared" si="443"/>
        <v>0.52758620689655178</v>
      </c>
      <c r="K267" s="44">
        <f t="shared" si="444"/>
        <v>0.20344827586206896</v>
      </c>
      <c r="L267" s="44">
        <f t="shared" si="445"/>
        <v>0.2413793103448276</v>
      </c>
      <c r="M267" s="44">
        <f t="shared" si="446"/>
        <v>2.7586206896551724E-2</v>
      </c>
      <c r="N267" s="43">
        <f t="shared" si="447"/>
        <v>290</v>
      </c>
      <c r="O267" s="43">
        <v>1</v>
      </c>
      <c r="P267" s="43"/>
      <c r="Q267" s="43">
        <f t="shared" si="448"/>
        <v>291</v>
      </c>
      <c r="R267" s="44">
        <f t="shared" si="449"/>
        <v>0.62446351931330468</v>
      </c>
      <c r="S267" s="43">
        <v>466</v>
      </c>
    </row>
    <row r="268" spans="1:19" s="12" customFormat="1" ht="15" x14ac:dyDescent="0.25">
      <c r="A268" s="40">
        <v>2</v>
      </c>
      <c r="B268" s="31" t="s">
        <v>105</v>
      </c>
      <c r="C268" s="32" t="str">
        <f t="shared" si="327"/>
        <v>BN</v>
      </c>
      <c r="D268" s="32" t="str">
        <f t="shared" si="120"/>
        <v>PH</v>
      </c>
      <c r="E268" s="28">
        <f t="shared" si="442"/>
        <v>219</v>
      </c>
      <c r="F268" s="32">
        <f t="shared" ref="F268:I268" si="450">SUM(F269:F273)</f>
        <v>640</v>
      </c>
      <c r="G268" s="32">
        <f t="shared" si="450"/>
        <v>421</v>
      </c>
      <c r="H268" s="32">
        <f t="shared" si="450"/>
        <v>95</v>
      </c>
      <c r="I268" s="32">
        <f t="shared" si="450"/>
        <v>28</v>
      </c>
      <c r="J268" s="33">
        <f>F268/N268</f>
        <v>0.54054054054054057</v>
      </c>
      <c r="K268" s="33">
        <f>G268/N268</f>
        <v>0.35557432432432434</v>
      </c>
      <c r="L268" s="33">
        <f>H268/N268</f>
        <v>8.0236486486486486E-2</v>
      </c>
      <c r="M268" s="33">
        <f>I268/N268</f>
        <v>2.364864864864865E-2</v>
      </c>
      <c r="N268" s="32">
        <f>F268+G268+H268+I268</f>
        <v>1184</v>
      </c>
      <c r="O268" s="32">
        <f t="shared" ref="O268:P268" si="451">SUM(O269:O273)</f>
        <v>28</v>
      </c>
      <c r="P268" s="32">
        <f t="shared" si="451"/>
        <v>0</v>
      </c>
      <c r="Q268" s="32">
        <f t="shared" ref="Q268:Q597" si="452">N268+O268+P268</f>
        <v>1212</v>
      </c>
      <c r="R268" s="33">
        <f t="shared" ref="R268:R605" si="453">Q268/S268</f>
        <v>0.62409886714727081</v>
      </c>
      <c r="S268" s="32">
        <f>SUM(S269:S273)</f>
        <v>1942</v>
      </c>
    </row>
    <row r="269" spans="1:19" x14ac:dyDescent="0.25">
      <c r="A269" s="45" t="s">
        <v>276</v>
      </c>
      <c r="B269" s="46" t="s">
        <v>280</v>
      </c>
      <c r="C269" s="43" t="str">
        <f t="shared" si="327"/>
        <v>BN</v>
      </c>
      <c r="D269" s="37" t="str">
        <f t="shared" ref="D269:D273" si="454">IF(AND(LARGE(F269:I269,1)=LARGE(F269:I269,2)),"TIED",IF(LARGE(F269:I269,2)=F269,"BN",IF(LARGE(F269:I269,2)=G269,"PH",IF(LARGE(F269:I269,2)=H269,"PN","BEBAS"))))</f>
        <v>PH</v>
      </c>
      <c r="E269" s="38">
        <f t="shared" ref="E269:E274" si="455">LARGE(F269:I269,1)-LARGE(F269:I269,2)</f>
        <v>54</v>
      </c>
      <c r="F269" s="43">
        <v>118</v>
      </c>
      <c r="G269" s="43">
        <v>64</v>
      </c>
      <c r="H269" s="43">
        <v>12</v>
      </c>
      <c r="I269" s="43">
        <v>5</v>
      </c>
      <c r="J269" s="44">
        <f t="shared" ref="J269:J273" si="456">F269/N269</f>
        <v>0.59296482412060303</v>
      </c>
      <c r="K269" s="44">
        <f t="shared" ref="K269:K273" si="457">G269/N269</f>
        <v>0.32160804020100503</v>
      </c>
      <c r="L269" s="44">
        <f t="shared" ref="L269:L273" si="458">H269/N269</f>
        <v>6.030150753768844E-2</v>
      </c>
      <c r="M269" s="44">
        <f t="shared" ref="M269:M273" si="459">I269/N269</f>
        <v>2.5125628140703519E-2</v>
      </c>
      <c r="N269" s="43">
        <f t="shared" ref="N269:N273" si="460">F269+G269+H269+I269</f>
        <v>199</v>
      </c>
      <c r="O269" s="43">
        <v>6</v>
      </c>
      <c r="P269" s="43"/>
      <c r="Q269" s="43">
        <f t="shared" ref="Q269:Q273" si="461">N269+O269+P269</f>
        <v>205</v>
      </c>
      <c r="R269" s="44">
        <f t="shared" si="453"/>
        <v>0.58571428571428574</v>
      </c>
      <c r="S269" s="43">
        <v>350</v>
      </c>
    </row>
    <row r="270" spans="1:19" x14ac:dyDescent="0.25">
      <c r="A270" s="45" t="s">
        <v>277</v>
      </c>
      <c r="B270" s="46" t="s">
        <v>281</v>
      </c>
      <c r="C270" s="43" t="str">
        <f t="shared" si="327"/>
        <v>BN</v>
      </c>
      <c r="D270" s="37" t="str">
        <f t="shared" si="454"/>
        <v>PH</v>
      </c>
      <c r="E270" s="38">
        <f t="shared" si="455"/>
        <v>63</v>
      </c>
      <c r="F270" s="43">
        <v>143</v>
      </c>
      <c r="G270" s="43">
        <v>80</v>
      </c>
      <c r="H270" s="43">
        <v>12</v>
      </c>
      <c r="I270" s="43">
        <v>7</v>
      </c>
      <c r="J270" s="44">
        <f t="shared" si="456"/>
        <v>0.59090909090909094</v>
      </c>
      <c r="K270" s="44">
        <f t="shared" si="457"/>
        <v>0.33057851239669422</v>
      </c>
      <c r="L270" s="44">
        <f t="shared" si="458"/>
        <v>4.9586776859504134E-2</v>
      </c>
      <c r="M270" s="44">
        <f t="shared" si="459"/>
        <v>2.8925619834710745E-2</v>
      </c>
      <c r="N270" s="43">
        <f t="shared" si="460"/>
        <v>242</v>
      </c>
      <c r="O270" s="43">
        <v>7</v>
      </c>
      <c r="P270" s="43"/>
      <c r="Q270" s="43">
        <f t="shared" si="461"/>
        <v>249</v>
      </c>
      <c r="R270" s="44">
        <f t="shared" si="453"/>
        <v>0.71142857142857141</v>
      </c>
      <c r="S270" s="43">
        <v>350</v>
      </c>
    </row>
    <row r="271" spans="1:19" x14ac:dyDescent="0.25">
      <c r="A271" s="45" t="s">
        <v>278</v>
      </c>
      <c r="B271" s="46" t="s">
        <v>282</v>
      </c>
      <c r="C271" s="43" t="str">
        <f t="shared" si="327"/>
        <v>BN</v>
      </c>
      <c r="D271" s="37" t="str">
        <f t="shared" si="454"/>
        <v>PH</v>
      </c>
      <c r="E271" s="38">
        <f t="shared" si="455"/>
        <v>28</v>
      </c>
      <c r="F271" s="43">
        <v>130</v>
      </c>
      <c r="G271" s="43">
        <v>102</v>
      </c>
      <c r="H271" s="43">
        <v>19</v>
      </c>
      <c r="I271" s="43">
        <v>9</v>
      </c>
      <c r="J271" s="44">
        <f t="shared" si="456"/>
        <v>0.5</v>
      </c>
      <c r="K271" s="44">
        <f t="shared" si="457"/>
        <v>0.3923076923076923</v>
      </c>
      <c r="L271" s="44">
        <f t="shared" si="458"/>
        <v>7.3076923076923081E-2</v>
      </c>
      <c r="M271" s="44">
        <f t="shared" si="459"/>
        <v>3.4615384615384617E-2</v>
      </c>
      <c r="N271" s="43">
        <f t="shared" si="460"/>
        <v>260</v>
      </c>
      <c r="O271" s="43">
        <v>7</v>
      </c>
      <c r="P271" s="43"/>
      <c r="Q271" s="43">
        <f t="shared" si="461"/>
        <v>267</v>
      </c>
      <c r="R271" s="44">
        <f t="shared" si="453"/>
        <v>0.64492753623188404</v>
      </c>
      <c r="S271" s="43">
        <v>414</v>
      </c>
    </row>
    <row r="272" spans="1:19" x14ac:dyDescent="0.25">
      <c r="A272" s="45" t="s">
        <v>279</v>
      </c>
      <c r="B272" s="46" t="s">
        <v>283</v>
      </c>
      <c r="C272" s="43" t="str">
        <f t="shared" si="327"/>
        <v>BN</v>
      </c>
      <c r="D272" s="37" t="str">
        <f t="shared" si="454"/>
        <v>PH</v>
      </c>
      <c r="E272" s="38">
        <f t="shared" si="455"/>
        <v>6</v>
      </c>
      <c r="F272" s="43">
        <v>116</v>
      </c>
      <c r="G272" s="43">
        <v>110</v>
      </c>
      <c r="H272" s="43">
        <v>18</v>
      </c>
      <c r="I272" s="43">
        <v>2</v>
      </c>
      <c r="J272" s="44">
        <f t="shared" si="456"/>
        <v>0.47154471544715448</v>
      </c>
      <c r="K272" s="44">
        <f t="shared" si="457"/>
        <v>0.44715447154471544</v>
      </c>
      <c r="L272" s="44">
        <f t="shared" si="458"/>
        <v>7.3170731707317069E-2</v>
      </c>
      <c r="M272" s="44">
        <f t="shared" si="459"/>
        <v>8.130081300813009E-3</v>
      </c>
      <c r="N272" s="43">
        <f t="shared" si="460"/>
        <v>246</v>
      </c>
      <c r="O272" s="43">
        <v>5</v>
      </c>
      <c r="P272" s="43"/>
      <c r="Q272" s="43">
        <f t="shared" si="461"/>
        <v>251</v>
      </c>
      <c r="R272" s="44">
        <f t="shared" si="453"/>
        <v>0.606280193236715</v>
      </c>
      <c r="S272" s="43">
        <v>414</v>
      </c>
    </row>
    <row r="273" spans="1:19" x14ac:dyDescent="0.25">
      <c r="A273" s="45" t="s">
        <v>285</v>
      </c>
      <c r="B273" s="46" t="s">
        <v>286</v>
      </c>
      <c r="C273" s="43" t="str">
        <f t="shared" si="327"/>
        <v>BN</v>
      </c>
      <c r="D273" s="37" t="str">
        <f t="shared" si="454"/>
        <v>PH</v>
      </c>
      <c r="E273" s="38">
        <f t="shared" si="455"/>
        <v>68</v>
      </c>
      <c r="F273" s="43">
        <v>133</v>
      </c>
      <c r="G273" s="43">
        <v>65</v>
      </c>
      <c r="H273" s="43">
        <v>34</v>
      </c>
      <c r="I273" s="43">
        <v>5</v>
      </c>
      <c r="J273" s="44">
        <f t="shared" si="456"/>
        <v>0.56118143459915615</v>
      </c>
      <c r="K273" s="44">
        <f t="shared" si="457"/>
        <v>0.27426160337552741</v>
      </c>
      <c r="L273" s="44">
        <f t="shared" si="458"/>
        <v>0.14345991561181434</v>
      </c>
      <c r="M273" s="44">
        <f t="shared" si="459"/>
        <v>2.1097046413502109E-2</v>
      </c>
      <c r="N273" s="43">
        <f t="shared" si="460"/>
        <v>237</v>
      </c>
      <c r="O273" s="43">
        <v>3</v>
      </c>
      <c r="P273" s="43"/>
      <c r="Q273" s="43">
        <f t="shared" si="461"/>
        <v>240</v>
      </c>
      <c r="R273" s="44">
        <f t="shared" si="453"/>
        <v>0.57971014492753625</v>
      </c>
      <c r="S273" s="43">
        <v>414</v>
      </c>
    </row>
    <row r="274" spans="1:19" s="12" customFormat="1" ht="15" x14ac:dyDescent="0.25">
      <c r="A274" s="40">
        <v>3</v>
      </c>
      <c r="B274" s="31" t="s">
        <v>106</v>
      </c>
      <c r="C274" s="32" t="str">
        <f t="shared" si="327"/>
        <v>BN</v>
      </c>
      <c r="D274" s="32" t="str">
        <f t="shared" si="120"/>
        <v>PN</v>
      </c>
      <c r="E274" s="28">
        <f t="shared" si="455"/>
        <v>178</v>
      </c>
      <c r="F274" s="32">
        <f>SUM(F275:F276)</f>
        <v>250</v>
      </c>
      <c r="G274" s="32">
        <f t="shared" ref="G274:I274" si="462">SUM(G275:G276)</f>
        <v>67</v>
      </c>
      <c r="H274" s="32">
        <f t="shared" si="462"/>
        <v>72</v>
      </c>
      <c r="I274" s="32">
        <f t="shared" si="462"/>
        <v>28</v>
      </c>
      <c r="J274" s="33">
        <f>F274/N274</f>
        <v>0.59952038369304561</v>
      </c>
      <c r="K274" s="33">
        <f>G274/N274</f>
        <v>0.16067146282973621</v>
      </c>
      <c r="L274" s="33">
        <f>H274/N274</f>
        <v>0.17266187050359713</v>
      </c>
      <c r="M274" s="33">
        <f>I274/N274</f>
        <v>6.7146282973621102E-2</v>
      </c>
      <c r="N274" s="32">
        <f>F274+G274+H274+I274</f>
        <v>417</v>
      </c>
      <c r="O274" s="32">
        <f t="shared" ref="O274:P274" si="463">SUM(O275:O276)</f>
        <v>7</v>
      </c>
      <c r="P274" s="32">
        <f t="shared" si="463"/>
        <v>0</v>
      </c>
      <c r="Q274" s="32">
        <f t="shared" si="452"/>
        <v>424</v>
      </c>
      <c r="R274" s="33">
        <f t="shared" si="453"/>
        <v>0.72602739726027399</v>
      </c>
      <c r="S274" s="32">
        <f>SUM(S275:S276)</f>
        <v>584</v>
      </c>
    </row>
    <row r="275" spans="1:19" x14ac:dyDescent="0.25">
      <c r="A275" s="45" t="s">
        <v>276</v>
      </c>
      <c r="B275" s="46" t="s">
        <v>280</v>
      </c>
      <c r="C275" s="43" t="str">
        <f t="shared" si="327"/>
        <v>BN</v>
      </c>
      <c r="D275" s="37" t="str">
        <f t="shared" ref="D275:D276" si="464">IF(AND(LARGE(F275:I275,1)=LARGE(F275:I275,2)),"TIED",IF(LARGE(F275:I275,2)=F275,"BN",IF(LARGE(F275:I275,2)=G275,"PH",IF(LARGE(F275:I275,2)=H275,"PN","BEBAS"))))</f>
        <v>PH</v>
      </c>
      <c r="E275" s="38">
        <f t="shared" ref="E275:E277" si="465">LARGE(F275:I275,1)-LARGE(F275:I275,2)</f>
        <v>75</v>
      </c>
      <c r="F275" s="43">
        <v>97</v>
      </c>
      <c r="G275" s="43">
        <v>22</v>
      </c>
      <c r="H275" s="43">
        <v>22</v>
      </c>
      <c r="I275" s="43">
        <v>8</v>
      </c>
      <c r="J275" s="44">
        <f t="shared" ref="J275:J276" si="466">F275/N275</f>
        <v>0.65100671140939592</v>
      </c>
      <c r="K275" s="44">
        <f t="shared" ref="K275:K276" si="467">G275/N275</f>
        <v>0.1476510067114094</v>
      </c>
      <c r="L275" s="44">
        <f t="shared" ref="L275:L276" si="468">H275/N275</f>
        <v>0.1476510067114094</v>
      </c>
      <c r="M275" s="44">
        <f t="shared" ref="M275:M276" si="469">I275/N275</f>
        <v>5.3691275167785234E-2</v>
      </c>
      <c r="N275" s="43">
        <f t="shared" ref="N275:N276" si="470">F275+G275+H275+I275</f>
        <v>149</v>
      </c>
      <c r="O275" s="43">
        <v>5</v>
      </c>
      <c r="P275" s="43"/>
      <c r="Q275" s="43">
        <f t="shared" ref="Q275:Q276" si="471">N275+O275+P275</f>
        <v>154</v>
      </c>
      <c r="R275" s="44">
        <f t="shared" si="453"/>
        <v>0.77</v>
      </c>
      <c r="S275" s="43">
        <v>200</v>
      </c>
    </row>
    <row r="276" spans="1:19" x14ac:dyDescent="0.25">
      <c r="A276" s="45" t="s">
        <v>277</v>
      </c>
      <c r="B276" s="46" t="s">
        <v>281</v>
      </c>
      <c r="C276" s="43" t="str">
        <f t="shared" si="327"/>
        <v>BN</v>
      </c>
      <c r="D276" s="37" t="str">
        <f t="shared" si="464"/>
        <v>PN</v>
      </c>
      <c r="E276" s="38">
        <f t="shared" si="465"/>
        <v>103</v>
      </c>
      <c r="F276" s="43">
        <v>153</v>
      </c>
      <c r="G276" s="43">
        <v>45</v>
      </c>
      <c r="H276" s="43">
        <v>50</v>
      </c>
      <c r="I276" s="43">
        <v>20</v>
      </c>
      <c r="J276" s="44">
        <f t="shared" si="466"/>
        <v>0.57089552238805974</v>
      </c>
      <c r="K276" s="44">
        <f t="shared" si="467"/>
        <v>0.16791044776119404</v>
      </c>
      <c r="L276" s="44">
        <f t="shared" si="468"/>
        <v>0.18656716417910449</v>
      </c>
      <c r="M276" s="44">
        <f t="shared" si="469"/>
        <v>7.4626865671641784E-2</v>
      </c>
      <c r="N276" s="43">
        <f t="shared" si="470"/>
        <v>268</v>
      </c>
      <c r="O276" s="43">
        <v>2</v>
      </c>
      <c r="P276" s="43"/>
      <c r="Q276" s="43">
        <f t="shared" si="471"/>
        <v>270</v>
      </c>
      <c r="R276" s="44">
        <f t="shared" si="453"/>
        <v>0.703125</v>
      </c>
      <c r="S276" s="43">
        <v>384</v>
      </c>
    </row>
    <row r="277" spans="1:19" s="12" customFormat="1" ht="15" x14ac:dyDescent="0.25">
      <c r="A277" s="40">
        <v>4</v>
      </c>
      <c r="B277" s="31" t="s">
        <v>107</v>
      </c>
      <c r="C277" s="32" t="str">
        <f t="shared" si="327"/>
        <v>PH</v>
      </c>
      <c r="D277" s="32" t="str">
        <f t="shared" si="120"/>
        <v>BN</v>
      </c>
      <c r="E277" s="28">
        <f t="shared" si="465"/>
        <v>370</v>
      </c>
      <c r="F277" s="32">
        <f>SUM(F278:F283)</f>
        <v>436</v>
      </c>
      <c r="G277" s="32">
        <f t="shared" ref="G277:I277" si="472">SUM(G278:G283)</f>
        <v>806</v>
      </c>
      <c r="H277" s="32">
        <f t="shared" si="472"/>
        <v>91</v>
      </c>
      <c r="I277" s="32">
        <f t="shared" si="472"/>
        <v>19</v>
      </c>
      <c r="J277" s="33">
        <f>F277/N277</f>
        <v>0.3224852071005917</v>
      </c>
      <c r="K277" s="33">
        <f>G277/N277</f>
        <v>0.59615384615384615</v>
      </c>
      <c r="L277" s="33">
        <f>H277/N277</f>
        <v>6.7307692307692304E-2</v>
      </c>
      <c r="M277" s="33">
        <f>I277/N277</f>
        <v>1.4053254437869823E-2</v>
      </c>
      <c r="N277" s="32">
        <f>F277+G277+H277+I277</f>
        <v>1352</v>
      </c>
      <c r="O277" s="32">
        <f t="shared" ref="O277:P277" si="473">SUM(O278:O283)</f>
        <v>26</v>
      </c>
      <c r="P277" s="32">
        <f t="shared" si="473"/>
        <v>0</v>
      </c>
      <c r="Q277" s="32">
        <f t="shared" si="452"/>
        <v>1378</v>
      </c>
      <c r="R277" s="33">
        <f t="shared" si="453"/>
        <v>0.5782626940830885</v>
      </c>
      <c r="S277" s="32">
        <f>SUM(S278:S283)</f>
        <v>2383</v>
      </c>
    </row>
    <row r="278" spans="1:19" x14ac:dyDescent="0.25">
      <c r="A278" s="45" t="s">
        <v>276</v>
      </c>
      <c r="B278" s="46" t="s">
        <v>280</v>
      </c>
      <c r="C278" s="43" t="str">
        <f t="shared" si="327"/>
        <v>PH</v>
      </c>
      <c r="D278" s="37" t="str">
        <f t="shared" ref="D278:D283" si="474">IF(AND(LARGE(F278:I278,1)=LARGE(F278:I278,2)),"TIED",IF(LARGE(F278:I278,2)=F278,"BN",IF(LARGE(F278:I278,2)=G278,"PH",IF(LARGE(F278:I278,2)=H278,"PN","BEBAS"))))</f>
        <v>BN</v>
      </c>
      <c r="E278" s="38">
        <f t="shared" ref="E278:E284" si="475">LARGE(F278:I278,1)-LARGE(F278:I278,2)</f>
        <v>45</v>
      </c>
      <c r="F278" s="43">
        <v>69</v>
      </c>
      <c r="G278" s="43">
        <v>114</v>
      </c>
      <c r="H278" s="43">
        <v>16</v>
      </c>
      <c r="I278" s="43">
        <v>6</v>
      </c>
      <c r="J278" s="44">
        <f t="shared" ref="J278:J283" si="476">F278/N278</f>
        <v>0.33658536585365856</v>
      </c>
      <c r="K278" s="44">
        <f t="shared" ref="K278:K283" si="477">G278/N278</f>
        <v>0.55609756097560981</v>
      </c>
      <c r="L278" s="44">
        <f t="shared" ref="L278:L283" si="478">H278/N278</f>
        <v>7.8048780487804878E-2</v>
      </c>
      <c r="M278" s="44">
        <f t="shared" ref="M278:M283" si="479">I278/N278</f>
        <v>2.9268292682926831E-2</v>
      </c>
      <c r="N278" s="43">
        <f t="shared" ref="N278:N283" si="480">F278+G278+H278+I278</f>
        <v>205</v>
      </c>
      <c r="O278" s="43">
        <v>6</v>
      </c>
      <c r="P278" s="43"/>
      <c r="Q278" s="43">
        <f t="shared" ref="Q278:Q283" si="481">N278+O278+P278</f>
        <v>211</v>
      </c>
      <c r="R278" s="44">
        <f t="shared" si="453"/>
        <v>0.60285714285714287</v>
      </c>
      <c r="S278" s="43">
        <v>350</v>
      </c>
    </row>
    <row r="279" spans="1:19" x14ac:dyDescent="0.25">
      <c r="A279" s="45" t="s">
        <v>277</v>
      </c>
      <c r="B279" s="46" t="s">
        <v>281</v>
      </c>
      <c r="C279" s="43" t="str">
        <f t="shared" si="327"/>
        <v>PH</v>
      </c>
      <c r="D279" s="37" t="str">
        <f t="shared" si="474"/>
        <v>BN</v>
      </c>
      <c r="E279" s="38">
        <f t="shared" si="475"/>
        <v>48</v>
      </c>
      <c r="F279" s="43">
        <v>90</v>
      </c>
      <c r="G279" s="43">
        <v>138</v>
      </c>
      <c r="H279" s="43">
        <v>16</v>
      </c>
      <c r="I279" s="43">
        <v>4</v>
      </c>
      <c r="J279" s="44">
        <f t="shared" si="476"/>
        <v>0.36290322580645162</v>
      </c>
      <c r="K279" s="44">
        <f t="shared" si="477"/>
        <v>0.55645161290322576</v>
      </c>
      <c r="L279" s="44">
        <f t="shared" si="478"/>
        <v>6.4516129032258063E-2</v>
      </c>
      <c r="M279" s="44">
        <f t="shared" si="479"/>
        <v>1.6129032258064516E-2</v>
      </c>
      <c r="N279" s="43">
        <f t="shared" si="480"/>
        <v>248</v>
      </c>
      <c r="O279" s="43">
        <v>1</v>
      </c>
      <c r="P279" s="43"/>
      <c r="Q279" s="43">
        <f t="shared" si="481"/>
        <v>249</v>
      </c>
      <c r="R279" s="44">
        <f t="shared" si="453"/>
        <v>0.71142857142857141</v>
      </c>
      <c r="S279" s="43">
        <v>350</v>
      </c>
    </row>
    <row r="280" spans="1:19" x14ac:dyDescent="0.25">
      <c r="A280" s="45" t="s">
        <v>278</v>
      </c>
      <c r="B280" s="46" t="s">
        <v>282</v>
      </c>
      <c r="C280" s="43" t="str">
        <f t="shared" si="327"/>
        <v>PH</v>
      </c>
      <c r="D280" s="37" t="str">
        <f t="shared" si="474"/>
        <v>BN</v>
      </c>
      <c r="E280" s="38">
        <f t="shared" si="475"/>
        <v>65</v>
      </c>
      <c r="F280" s="43">
        <v>68</v>
      </c>
      <c r="G280" s="43">
        <v>133</v>
      </c>
      <c r="H280" s="43">
        <v>12</v>
      </c>
      <c r="I280" s="43">
        <v>2</v>
      </c>
      <c r="J280" s="44">
        <f t="shared" si="476"/>
        <v>0.31627906976744186</v>
      </c>
      <c r="K280" s="44">
        <f t="shared" si="477"/>
        <v>0.61860465116279073</v>
      </c>
      <c r="L280" s="44">
        <f t="shared" si="478"/>
        <v>5.5813953488372092E-2</v>
      </c>
      <c r="M280" s="44">
        <f t="shared" si="479"/>
        <v>9.3023255813953487E-3</v>
      </c>
      <c r="N280" s="43">
        <f t="shared" si="480"/>
        <v>215</v>
      </c>
      <c r="O280" s="43">
        <v>6</v>
      </c>
      <c r="P280" s="43"/>
      <c r="Q280" s="43">
        <f t="shared" si="481"/>
        <v>221</v>
      </c>
      <c r="R280" s="44">
        <f t="shared" si="453"/>
        <v>0.63142857142857145</v>
      </c>
      <c r="S280" s="43">
        <v>350</v>
      </c>
    </row>
    <row r="281" spans="1:19" x14ac:dyDescent="0.25">
      <c r="A281" s="45" t="s">
        <v>279</v>
      </c>
      <c r="B281" s="46" t="s">
        <v>283</v>
      </c>
      <c r="C281" s="43" t="str">
        <f t="shared" si="327"/>
        <v>PH</v>
      </c>
      <c r="D281" s="37" t="str">
        <f t="shared" si="474"/>
        <v>BN</v>
      </c>
      <c r="E281" s="38">
        <f t="shared" si="475"/>
        <v>98</v>
      </c>
      <c r="F281" s="43">
        <v>58</v>
      </c>
      <c r="G281" s="43">
        <v>156</v>
      </c>
      <c r="H281" s="43">
        <v>23</v>
      </c>
      <c r="I281" s="43">
        <v>3</v>
      </c>
      <c r="J281" s="44">
        <f t="shared" si="476"/>
        <v>0.24166666666666667</v>
      </c>
      <c r="K281" s="44">
        <f t="shared" si="477"/>
        <v>0.65</v>
      </c>
      <c r="L281" s="44">
        <f t="shared" si="478"/>
        <v>9.583333333333334E-2</v>
      </c>
      <c r="M281" s="44">
        <f t="shared" si="479"/>
        <v>1.2500000000000001E-2</v>
      </c>
      <c r="N281" s="43">
        <f t="shared" si="480"/>
        <v>240</v>
      </c>
      <c r="O281" s="43">
        <v>5</v>
      </c>
      <c r="P281" s="43"/>
      <c r="Q281" s="43">
        <f t="shared" si="481"/>
        <v>245</v>
      </c>
      <c r="R281" s="44">
        <f t="shared" si="453"/>
        <v>0.55180180180180183</v>
      </c>
      <c r="S281" s="43">
        <v>444</v>
      </c>
    </row>
    <row r="282" spans="1:19" x14ac:dyDescent="0.25">
      <c r="A282" s="45" t="s">
        <v>285</v>
      </c>
      <c r="B282" s="46" t="s">
        <v>286</v>
      </c>
      <c r="C282" s="43" t="str">
        <f t="shared" si="327"/>
        <v>PH</v>
      </c>
      <c r="D282" s="37" t="str">
        <f t="shared" si="474"/>
        <v>BN</v>
      </c>
      <c r="E282" s="38">
        <f t="shared" si="475"/>
        <v>88</v>
      </c>
      <c r="F282" s="43">
        <v>58</v>
      </c>
      <c r="G282" s="43">
        <v>146</v>
      </c>
      <c r="H282" s="43">
        <v>8</v>
      </c>
      <c r="I282" s="43">
        <v>2</v>
      </c>
      <c r="J282" s="44">
        <f t="shared" si="476"/>
        <v>0.27102803738317754</v>
      </c>
      <c r="K282" s="44">
        <f t="shared" si="477"/>
        <v>0.68224299065420557</v>
      </c>
      <c r="L282" s="44">
        <f t="shared" si="478"/>
        <v>3.7383177570093455E-2</v>
      </c>
      <c r="M282" s="44">
        <f t="shared" si="479"/>
        <v>9.3457943925233638E-3</v>
      </c>
      <c r="N282" s="43">
        <f t="shared" si="480"/>
        <v>214</v>
      </c>
      <c r="O282" s="43">
        <v>7</v>
      </c>
      <c r="P282" s="43"/>
      <c r="Q282" s="43">
        <f t="shared" si="481"/>
        <v>221</v>
      </c>
      <c r="R282" s="44">
        <f t="shared" si="453"/>
        <v>0.49774774774774777</v>
      </c>
      <c r="S282" s="43">
        <v>444</v>
      </c>
    </row>
    <row r="283" spans="1:19" x14ac:dyDescent="0.25">
      <c r="A283" s="45" t="s">
        <v>288</v>
      </c>
      <c r="B283" s="46" t="s">
        <v>289</v>
      </c>
      <c r="C283" s="43" t="str">
        <f t="shared" si="327"/>
        <v>PH</v>
      </c>
      <c r="D283" s="37" t="str">
        <f t="shared" si="474"/>
        <v>BN</v>
      </c>
      <c r="E283" s="38">
        <f t="shared" si="475"/>
        <v>26</v>
      </c>
      <c r="F283" s="43">
        <v>93</v>
      </c>
      <c r="G283" s="43">
        <v>119</v>
      </c>
      <c r="H283" s="43">
        <v>16</v>
      </c>
      <c r="I283" s="43">
        <v>2</v>
      </c>
      <c r="J283" s="44">
        <f t="shared" si="476"/>
        <v>0.40434782608695652</v>
      </c>
      <c r="K283" s="44">
        <f t="shared" si="477"/>
        <v>0.5173913043478261</v>
      </c>
      <c r="L283" s="44">
        <f t="shared" si="478"/>
        <v>6.9565217391304349E-2</v>
      </c>
      <c r="M283" s="44">
        <f t="shared" si="479"/>
        <v>8.6956521739130436E-3</v>
      </c>
      <c r="N283" s="43">
        <f t="shared" si="480"/>
        <v>230</v>
      </c>
      <c r="O283" s="43">
        <v>1</v>
      </c>
      <c r="P283" s="43"/>
      <c r="Q283" s="43">
        <f t="shared" si="481"/>
        <v>231</v>
      </c>
      <c r="R283" s="44">
        <f t="shared" si="453"/>
        <v>0.51910112359550564</v>
      </c>
      <c r="S283" s="43">
        <v>445</v>
      </c>
    </row>
    <row r="284" spans="1:19" s="12" customFormat="1" ht="15" x14ac:dyDescent="0.25">
      <c r="A284" s="40">
        <v>5</v>
      </c>
      <c r="B284" s="31" t="s">
        <v>108</v>
      </c>
      <c r="C284" s="32" t="str">
        <f t="shared" si="327"/>
        <v>BN</v>
      </c>
      <c r="D284" s="32" t="str">
        <f t="shared" si="120"/>
        <v>PN</v>
      </c>
      <c r="E284" s="28">
        <f t="shared" si="475"/>
        <v>277</v>
      </c>
      <c r="F284" s="32">
        <f t="shared" ref="F284:I284" si="482">SUM(F285:F286)</f>
        <v>360</v>
      </c>
      <c r="G284" s="32">
        <f t="shared" si="482"/>
        <v>64</v>
      </c>
      <c r="H284" s="32">
        <f t="shared" si="482"/>
        <v>83</v>
      </c>
      <c r="I284" s="32">
        <f t="shared" si="482"/>
        <v>22</v>
      </c>
      <c r="J284" s="33">
        <f>F284/N284</f>
        <v>0.6805293005671077</v>
      </c>
      <c r="K284" s="33">
        <f>G284/N284</f>
        <v>0.12098298676748583</v>
      </c>
      <c r="L284" s="33">
        <f>H284/N284</f>
        <v>0.15689981096408318</v>
      </c>
      <c r="M284" s="33">
        <f>I284/N284</f>
        <v>4.1587901701323253E-2</v>
      </c>
      <c r="N284" s="32">
        <f>F284+G284+H284+I284</f>
        <v>529</v>
      </c>
      <c r="O284" s="32">
        <f t="shared" ref="O284:P284" si="483">SUM(O285:O286)</f>
        <v>7</v>
      </c>
      <c r="P284" s="32">
        <f t="shared" si="483"/>
        <v>0</v>
      </c>
      <c r="Q284" s="32">
        <f t="shared" si="452"/>
        <v>536</v>
      </c>
      <c r="R284" s="33">
        <f t="shared" si="453"/>
        <v>0.75070028011204482</v>
      </c>
      <c r="S284" s="32">
        <f>SUM(S285:S286)</f>
        <v>714</v>
      </c>
    </row>
    <row r="285" spans="1:19" x14ac:dyDescent="0.25">
      <c r="A285" s="45" t="s">
        <v>276</v>
      </c>
      <c r="B285" s="46" t="s">
        <v>280</v>
      </c>
      <c r="C285" s="43" t="str">
        <f t="shared" si="327"/>
        <v>BN</v>
      </c>
      <c r="D285" s="37" t="str">
        <f t="shared" ref="D285:D286" si="484">IF(AND(LARGE(F285:I285,1)=LARGE(F285:I285,2)),"TIED",IF(LARGE(F285:I285,2)=F285,"BN",IF(LARGE(F285:I285,2)=G285,"PH",IF(LARGE(F285:I285,2)=H285,"PN","BEBAS"))))</f>
        <v>PH</v>
      </c>
      <c r="E285" s="38">
        <f t="shared" ref="E285:E287" si="485">LARGE(F285:I285,1)-LARGE(F285:I285,2)</f>
        <v>134</v>
      </c>
      <c r="F285" s="43">
        <v>165</v>
      </c>
      <c r="G285" s="43">
        <v>31</v>
      </c>
      <c r="H285" s="43">
        <v>29</v>
      </c>
      <c r="I285" s="43">
        <v>10</v>
      </c>
      <c r="J285" s="44">
        <f t="shared" ref="J285:J286" si="486">F285/N285</f>
        <v>0.7021276595744681</v>
      </c>
      <c r="K285" s="44">
        <f t="shared" ref="K285:K286" si="487">G285/N285</f>
        <v>0.13191489361702127</v>
      </c>
      <c r="L285" s="44">
        <f t="shared" ref="L285:L286" si="488">H285/N285</f>
        <v>0.12340425531914893</v>
      </c>
      <c r="M285" s="44">
        <f t="shared" ref="M285:M286" si="489">I285/N285</f>
        <v>4.2553191489361701E-2</v>
      </c>
      <c r="N285" s="43">
        <f t="shared" ref="N285:N286" si="490">F285+G285+H285+I285</f>
        <v>235</v>
      </c>
      <c r="O285" s="43">
        <v>2</v>
      </c>
      <c r="P285" s="43"/>
      <c r="Q285" s="43">
        <f t="shared" ref="Q285:Q286" si="491">N285+O285+P285</f>
        <v>237</v>
      </c>
      <c r="R285" s="44">
        <f t="shared" si="453"/>
        <v>0.79</v>
      </c>
      <c r="S285" s="43">
        <v>300</v>
      </c>
    </row>
    <row r="286" spans="1:19" x14ac:dyDescent="0.25">
      <c r="A286" s="45" t="s">
        <v>277</v>
      </c>
      <c r="B286" s="46" t="s">
        <v>281</v>
      </c>
      <c r="C286" s="43" t="str">
        <f t="shared" si="327"/>
        <v>BN</v>
      </c>
      <c r="D286" s="37" t="str">
        <f t="shared" si="484"/>
        <v>PN</v>
      </c>
      <c r="E286" s="38">
        <f t="shared" si="485"/>
        <v>141</v>
      </c>
      <c r="F286" s="43">
        <v>195</v>
      </c>
      <c r="G286" s="43">
        <v>33</v>
      </c>
      <c r="H286" s="43">
        <v>54</v>
      </c>
      <c r="I286" s="43">
        <v>12</v>
      </c>
      <c r="J286" s="44">
        <f t="shared" si="486"/>
        <v>0.66326530612244894</v>
      </c>
      <c r="K286" s="44">
        <f t="shared" si="487"/>
        <v>0.11224489795918367</v>
      </c>
      <c r="L286" s="44">
        <f t="shared" si="488"/>
        <v>0.18367346938775511</v>
      </c>
      <c r="M286" s="44">
        <f t="shared" si="489"/>
        <v>4.0816326530612242E-2</v>
      </c>
      <c r="N286" s="43">
        <f t="shared" si="490"/>
        <v>294</v>
      </c>
      <c r="O286" s="43">
        <v>5</v>
      </c>
      <c r="P286" s="43"/>
      <c r="Q286" s="43">
        <f t="shared" si="491"/>
        <v>299</v>
      </c>
      <c r="R286" s="44">
        <f t="shared" si="453"/>
        <v>0.72222222222222221</v>
      </c>
      <c r="S286" s="43">
        <v>414</v>
      </c>
    </row>
    <row r="287" spans="1:19" s="12" customFormat="1" ht="15" x14ac:dyDescent="0.25">
      <c r="A287" s="40">
        <v>6</v>
      </c>
      <c r="B287" s="31" t="s">
        <v>109</v>
      </c>
      <c r="C287" s="32" t="str">
        <f t="shared" si="327"/>
        <v>BN</v>
      </c>
      <c r="D287" s="32" t="str">
        <f t="shared" si="120"/>
        <v>PN</v>
      </c>
      <c r="E287" s="28">
        <f t="shared" si="485"/>
        <v>609</v>
      </c>
      <c r="F287" s="32">
        <f t="shared" ref="F287:I287" si="492">SUM(F288:F293)</f>
        <v>1057</v>
      </c>
      <c r="G287" s="32">
        <f t="shared" si="492"/>
        <v>393</v>
      </c>
      <c r="H287" s="32">
        <f t="shared" si="492"/>
        <v>448</v>
      </c>
      <c r="I287" s="32">
        <f t="shared" si="492"/>
        <v>102</v>
      </c>
      <c r="J287" s="33">
        <f>F287/N287</f>
        <v>0.52849999999999997</v>
      </c>
      <c r="K287" s="33">
        <f>G287/N287</f>
        <v>0.19650000000000001</v>
      </c>
      <c r="L287" s="33">
        <f>H287/N287</f>
        <v>0.224</v>
      </c>
      <c r="M287" s="33">
        <f>I287/N287</f>
        <v>5.0999999999999997E-2</v>
      </c>
      <c r="N287" s="32">
        <f>F287+G287+H287+I287</f>
        <v>2000</v>
      </c>
      <c r="O287" s="32">
        <f t="shared" ref="O287:P287" si="493">SUM(O288:O293)</f>
        <v>34</v>
      </c>
      <c r="P287" s="32">
        <f t="shared" si="493"/>
        <v>0</v>
      </c>
      <c r="Q287" s="32">
        <f t="shared" si="452"/>
        <v>2034</v>
      </c>
      <c r="R287" s="33">
        <f t="shared" si="453"/>
        <v>0.66448872917347268</v>
      </c>
      <c r="S287" s="32">
        <f>SUM(S288:S293)</f>
        <v>3061</v>
      </c>
    </row>
    <row r="288" spans="1:19" x14ac:dyDescent="0.25">
      <c r="A288" s="45" t="s">
        <v>276</v>
      </c>
      <c r="B288" s="46" t="s">
        <v>280</v>
      </c>
      <c r="C288" s="43" t="str">
        <f t="shared" si="327"/>
        <v>BN</v>
      </c>
      <c r="D288" s="37" t="str">
        <f t="shared" ref="D288:D293" si="494">IF(AND(LARGE(F288:I288,1)=LARGE(F288:I288,2)),"TIED",IF(LARGE(F288:I288,2)=F288,"BN",IF(LARGE(F288:I288,2)=G288,"PH",IF(LARGE(F288:I288,2)=H288,"PN","BEBAS"))))</f>
        <v>PN</v>
      </c>
      <c r="E288" s="38">
        <f t="shared" ref="E288:E294" si="495">LARGE(F288:I288,1)-LARGE(F288:I288,2)</f>
        <v>225</v>
      </c>
      <c r="F288" s="43">
        <v>351</v>
      </c>
      <c r="G288" s="43">
        <v>52</v>
      </c>
      <c r="H288" s="43">
        <v>126</v>
      </c>
      <c r="I288" s="43">
        <v>29</v>
      </c>
      <c r="J288" s="44">
        <f t="shared" ref="J288:J293" si="496">F288/N288</f>
        <v>0.62903225806451613</v>
      </c>
      <c r="K288" s="44">
        <f t="shared" ref="K288:K293" si="497">G288/N288</f>
        <v>9.3189964157706098E-2</v>
      </c>
      <c r="L288" s="44">
        <f t="shared" ref="L288:L293" si="498">H288/N288</f>
        <v>0.22580645161290322</v>
      </c>
      <c r="M288" s="44">
        <f t="shared" ref="M288:M293" si="499">I288/N288</f>
        <v>5.197132616487455E-2</v>
      </c>
      <c r="N288" s="43">
        <f t="shared" ref="N288:N293" si="500">F288+G288+H288+I288</f>
        <v>558</v>
      </c>
      <c r="O288" s="43">
        <v>12</v>
      </c>
      <c r="P288" s="43"/>
      <c r="Q288" s="43">
        <f t="shared" ref="Q288:Q293" si="501">N288+O288+P288</f>
        <v>570</v>
      </c>
      <c r="R288" s="44">
        <f t="shared" si="453"/>
        <v>0.78296703296703296</v>
      </c>
      <c r="S288" s="43">
        <v>728</v>
      </c>
    </row>
    <row r="289" spans="1:19" x14ac:dyDescent="0.25">
      <c r="A289" s="45" t="s">
        <v>277</v>
      </c>
      <c r="B289" s="46" t="s">
        <v>281</v>
      </c>
      <c r="C289" s="43" t="str">
        <f t="shared" si="327"/>
        <v>BN</v>
      </c>
      <c r="D289" s="37" t="str">
        <f t="shared" si="494"/>
        <v>PH</v>
      </c>
      <c r="E289" s="38">
        <f t="shared" si="495"/>
        <v>95</v>
      </c>
      <c r="F289" s="43">
        <v>149</v>
      </c>
      <c r="G289" s="43">
        <v>54</v>
      </c>
      <c r="H289" s="43">
        <v>33</v>
      </c>
      <c r="I289" s="43">
        <v>10</v>
      </c>
      <c r="J289" s="44">
        <f t="shared" si="496"/>
        <v>0.60569105691056913</v>
      </c>
      <c r="K289" s="44">
        <f t="shared" si="497"/>
        <v>0.21951219512195122</v>
      </c>
      <c r="L289" s="44">
        <f t="shared" si="498"/>
        <v>0.13414634146341464</v>
      </c>
      <c r="M289" s="44">
        <f t="shared" si="499"/>
        <v>4.065040650406504E-2</v>
      </c>
      <c r="N289" s="43">
        <f t="shared" si="500"/>
        <v>246</v>
      </c>
      <c r="O289" s="43">
        <v>7</v>
      </c>
      <c r="P289" s="43"/>
      <c r="Q289" s="43">
        <f t="shared" si="501"/>
        <v>253</v>
      </c>
      <c r="R289" s="44">
        <f t="shared" si="453"/>
        <v>0.72285714285714286</v>
      </c>
      <c r="S289" s="43">
        <v>350</v>
      </c>
    </row>
    <row r="290" spans="1:19" x14ac:dyDescent="0.25">
      <c r="A290" s="45" t="s">
        <v>278</v>
      </c>
      <c r="B290" s="46" t="s">
        <v>282</v>
      </c>
      <c r="C290" s="43" t="str">
        <f t="shared" si="327"/>
        <v>BN</v>
      </c>
      <c r="D290" s="37" t="str">
        <f t="shared" si="494"/>
        <v>PH</v>
      </c>
      <c r="E290" s="38">
        <f t="shared" si="495"/>
        <v>92</v>
      </c>
      <c r="F290" s="43">
        <v>175</v>
      </c>
      <c r="G290" s="43">
        <v>83</v>
      </c>
      <c r="H290" s="43">
        <v>75</v>
      </c>
      <c r="I290" s="43">
        <v>12</v>
      </c>
      <c r="J290" s="44">
        <f t="shared" si="496"/>
        <v>0.50724637681159424</v>
      </c>
      <c r="K290" s="44">
        <f t="shared" si="497"/>
        <v>0.24057971014492754</v>
      </c>
      <c r="L290" s="44">
        <f t="shared" si="498"/>
        <v>0.21739130434782608</v>
      </c>
      <c r="M290" s="44">
        <f t="shared" si="499"/>
        <v>3.4782608695652174E-2</v>
      </c>
      <c r="N290" s="43">
        <f t="shared" si="500"/>
        <v>345</v>
      </c>
      <c r="O290" s="43">
        <v>10</v>
      </c>
      <c r="P290" s="43"/>
      <c r="Q290" s="43">
        <f t="shared" si="501"/>
        <v>355</v>
      </c>
      <c r="R290" s="44">
        <f t="shared" si="453"/>
        <v>0.71717171717171713</v>
      </c>
      <c r="S290" s="43">
        <v>495</v>
      </c>
    </row>
    <row r="291" spans="1:19" x14ac:dyDescent="0.25">
      <c r="A291" s="45" t="s">
        <v>279</v>
      </c>
      <c r="B291" s="46" t="s">
        <v>283</v>
      </c>
      <c r="C291" s="43" t="str">
        <f t="shared" si="327"/>
        <v>BN</v>
      </c>
      <c r="D291" s="37" t="str">
        <f t="shared" si="494"/>
        <v>PH</v>
      </c>
      <c r="E291" s="38">
        <f t="shared" si="495"/>
        <v>44</v>
      </c>
      <c r="F291" s="43">
        <v>134</v>
      </c>
      <c r="G291" s="43">
        <v>90</v>
      </c>
      <c r="H291" s="43">
        <v>81</v>
      </c>
      <c r="I291" s="43">
        <v>19</v>
      </c>
      <c r="J291" s="44">
        <f t="shared" si="496"/>
        <v>0.41358024691358025</v>
      </c>
      <c r="K291" s="44">
        <f t="shared" si="497"/>
        <v>0.27777777777777779</v>
      </c>
      <c r="L291" s="44">
        <f t="shared" si="498"/>
        <v>0.25</v>
      </c>
      <c r="M291" s="44">
        <f t="shared" si="499"/>
        <v>5.8641975308641972E-2</v>
      </c>
      <c r="N291" s="43">
        <f t="shared" si="500"/>
        <v>324</v>
      </c>
      <c r="O291" s="43">
        <v>1</v>
      </c>
      <c r="P291" s="43"/>
      <c r="Q291" s="43">
        <f t="shared" si="501"/>
        <v>325</v>
      </c>
      <c r="R291" s="44">
        <f t="shared" si="453"/>
        <v>0.65656565656565657</v>
      </c>
      <c r="S291" s="43">
        <v>495</v>
      </c>
    </row>
    <row r="292" spans="1:19" x14ac:dyDescent="0.25">
      <c r="A292" s="45" t="s">
        <v>285</v>
      </c>
      <c r="B292" s="46" t="s">
        <v>286</v>
      </c>
      <c r="C292" s="43" t="str">
        <f t="shared" si="327"/>
        <v>BN</v>
      </c>
      <c r="D292" s="37" t="str">
        <f t="shared" si="494"/>
        <v>PN</v>
      </c>
      <c r="E292" s="38">
        <f t="shared" si="495"/>
        <v>41</v>
      </c>
      <c r="F292" s="43">
        <v>115</v>
      </c>
      <c r="G292" s="43">
        <v>64</v>
      </c>
      <c r="H292" s="43">
        <v>74</v>
      </c>
      <c r="I292" s="43">
        <v>10</v>
      </c>
      <c r="J292" s="44">
        <f t="shared" si="496"/>
        <v>0.43726235741444869</v>
      </c>
      <c r="K292" s="44">
        <f t="shared" si="497"/>
        <v>0.24334600760456274</v>
      </c>
      <c r="L292" s="44">
        <f t="shared" si="498"/>
        <v>0.28136882129277568</v>
      </c>
      <c r="M292" s="44">
        <f t="shared" si="499"/>
        <v>3.8022813688212927E-2</v>
      </c>
      <c r="N292" s="43">
        <f t="shared" si="500"/>
        <v>263</v>
      </c>
      <c r="O292" s="43">
        <v>3</v>
      </c>
      <c r="P292" s="43"/>
      <c r="Q292" s="43">
        <f t="shared" si="501"/>
        <v>266</v>
      </c>
      <c r="R292" s="44">
        <f t="shared" si="453"/>
        <v>0.53737373737373739</v>
      </c>
      <c r="S292" s="43">
        <v>495</v>
      </c>
    </row>
    <row r="293" spans="1:19" x14ac:dyDescent="0.25">
      <c r="A293" s="45" t="s">
        <v>288</v>
      </c>
      <c r="B293" s="46" t="s">
        <v>289</v>
      </c>
      <c r="C293" s="43" t="str">
        <f t="shared" si="327"/>
        <v>BN</v>
      </c>
      <c r="D293" s="37" t="str">
        <f t="shared" si="494"/>
        <v>PN</v>
      </c>
      <c r="E293" s="38">
        <f t="shared" si="495"/>
        <v>74</v>
      </c>
      <c r="F293" s="43">
        <v>133</v>
      </c>
      <c r="G293" s="43">
        <v>50</v>
      </c>
      <c r="H293" s="43">
        <v>59</v>
      </c>
      <c r="I293" s="43">
        <v>22</v>
      </c>
      <c r="J293" s="44">
        <f t="shared" si="496"/>
        <v>0.50378787878787878</v>
      </c>
      <c r="K293" s="44">
        <f t="shared" si="497"/>
        <v>0.18939393939393939</v>
      </c>
      <c r="L293" s="44">
        <f t="shared" si="498"/>
        <v>0.22348484848484848</v>
      </c>
      <c r="M293" s="44">
        <f t="shared" si="499"/>
        <v>8.3333333333333329E-2</v>
      </c>
      <c r="N293" s="43">
        <f t="shared" si="500"/>
        <v>264</v>
      </c>
      <c r="O293" s="43">
        <v>1</v>
      </c>
      <c r="P293" s="43"/>
      <c r="Q293" s="43">
        <f t="shared" si="501"/>
        <v>265</v>
      </c>
      <c r="R293" s="44">
        <f t="shared" si="453"/>
        <v>0.53212851405622486</v>
      </c>
      <c r="S293" s="43">
        <v>498</v>
      </c>
    </row>
    <row r="294" spans="1:19" s="12" customFormat="1" ht="15" x14ac:dyDescent="0.25">
      <c r="A294" s="40">
        <v>7</v>
      </c>
      <c r="B294" s="31" t="s">
        <v>110</v>
      </c>
      <c r="C294" s="32" t="str">
        <f t="shared" si="327"/>
        <v>PH</v>
      </c>
      <c r="D294" s="32" t="str">
        <f t="shared" si="120"/>
        <v>BN</v>
      </c>
      <c r="E294" s="28">
        <f t="shared" si="495"/>
        <v>433</v>
      </c>
      <c r="F294" s="32">
        <f t="shared" ref="F294" si="502">SUM(F295:F299)</f>
        <v>294</v>
      </c>
      <c r="G294" s="32">
        <f t="shared" ref="G294" si="503">SUM(G295:G299)</f>
        <v>727</v>
      </c>
      <c r="H294" s="32">
        <f t="shared" ref="H294" si="504">SUM(H295:H299)</f>
        <v>152</v>
      </c>
      <c r="I294" s="32">
        <f t="shared" ref="I294" si="505">SUM(I295:I299)</f>
        <v>15</v>
      </c>
      <c r="J294" s="33">
        <f>F294/N294</f>
        <v>0.24747474747474749</v>
      </c>
      <c r="K294" s="33">
        <f>G294/N294</f>
        <v>0.61195286195286192</v>
      </c>
      <c r="L294" s="33">
        <f>H294/N294</f>
        <v>0.12794612794612795</v>
      </c>
      <c r="M294" s="33">
        <f>I294/N294</f>
        <v>1.2626262626262626E-2</v>
      </c>
      <c r="N294" s="32">
        <f>F294+G294+H294+I294</f>
        <v>1188</v>
      </c>
      <c r="O294" s="32">
        <f t="shared" ref="O294" si="506">SUM(O295:O299)</f>
        <v>13</v>
      </c>
      <c r="P294" s="32">
        <f t="shared" ref="P294" si="507">SUM(P295:P299)</f>
        <v>0</v>
      </c>
      <c r="Q294" s="32">
        <f t="shared" si="452"/>
        <v>1201</v>
      </c>
      <c r="R294" s="33">
        <f t="shared" si="453"/>
        <v>0.61589743589743595</v>
      </c>
      <c r="S294" s="32">
        <f t="shared" ref="S294" si="508">SUM(S295:S299)</f>
        <v>1950</v>
      </c>
    </row>
    <row r="295" spans="1:19" x14ac:dyDescent="0.25">
      <c r="A295" s="45" t="s">
        <v>276</v>
      </c>
      <c r="B295" s="46" t="s">
        <v>280</v>
      </c>
      <c r="C295" s="43" t="str">
        <f t="shared" si="327"/>
        <v>PH</v>
      </c>
      <c r="D295" s="37" t="str">
        <f t="shared" ref="D295:D299" si="509">IF(AND(LARGE(F295:I295,1)=LARGE(F295:I295,2)),"TIED",IF(LARGE(F295:I295,2)=F295,"BN",IF(LARGE(F295:I295,2)=G295,"PH",IF(LARGE(F295:I295,2)=H295,"PN","BEBAS"))))</f>
        <v>BN</v>
      </c>
      <c r="E295" s="38">
        <f t="shared" ref="E295:E300" si="510">LARGE(F295:I295,1)-LARGE(F295:I295,2)</f>
        <v>72</v>
      </c>
      <c r="F295" s="43">
        <v>60</v>
      </c>
      <c r="G295" s="43">
        <v>132</v>
      </c>
      <c r="H295" s="43">
        <v>35</v>
      </c>
      <c r="I295" s="43">
        <v>7</v>
      </c>
      <c r="J295" s="44">
        <f t="shared" ref="J295:J299" si="511">F295/N295</f>
        <v>0.25641025641025639</v>
      </c>
      <c r="K295" s="44">
        <f t="shared" ref="K295:K299" si="512">G295/N295</f>
        <v>0.5641025641025641</v>
      </c>
      <c r="L295" s="44">
        <f t="shared" ref="L295:L299" si="513">H295/N295</f>
        <v>0.14957264957264957</v>
      </c>
      <c r="M295" s="44">
        <f t="shared" ref="M295:M299" si="514">I295/N295</f>
        <v>2.9914529914529916E-2</v>
      </c>
      <c r="N295" s="43">
        <f t="shared" ref="N295:N299" si="515">F295+G295+H295+I295</f>
        <v>234</v>
      </c>
      <c r="O295" s="43">
        <v>2</v>
      </c>
      <c r="P295" s="43"/>
      <c r="Q295" s="43">
        <f t="shared" ref="Q295:Q299" si="516">N295+O295+P295</f>
        <v>236</v>
      </c>
      <c r="R295" s="44">
        <f t="shared" si="453"/>
        <v>0.67428571428571427</v>
      </c>
      <c r="S295" s="43">
        <v>350</v>
      </c>
    </row>
    <row r="296" spans="1:19" x14ac:dyDescent="0.25">
      <c r="A296" s="45" t="s">
        <v>277</v>
      </c>
      <c r="B296" s="46" t="s">
        <v>281</v>
      </c>
      <c r="C296" s="43" t="str">
        <f t="shared" si="327"/>
        <v>PH</v>
      </c>
      <c r="D296" s="37" t="str">
        <f t="shared" si="509"/>
        <v>BN</v>
      </c>
      <c r="E296" s="38">
        <f t="shared" si="510"/>
        <v>76</v>
      </c>
      <c r="F296" s="43">
        <v>62</v>
      </c>
      <c r="G296" s="43">
        <v>138</v>
      </c>
      <c r="H296" s="43">
        <v>31</v>
      </c>
      <c r="I296" s="43">
        <v>4</v>
      </c>
      <c r="J296" s="44">
        <f t="shared" si="511"/>
        <v>0.26382978723404255</v>
      </c>
      <c r="K296" s="44">
        <f t="shared" si="512"/>
        <v>0.58723404255319145</v>
      </c>
      <c r="L296" s="44">
        <f t="shared" si="513"/>
        <v>0.13191489361702127</v>
      </c>
      <c r="M296" s="44">
        <f t="shared" si="514"/>
        <v>1.7021276595744681E-2</v>
      </c>
      <c r="N296" s="43">
        <f t="shared" si="515"/>
        <v>235</v>
      </c>
      <c r="O296" s="43">
        <v>3</v>
      </c>
      <c r="P296" s="43"/>
      <c r="Q296" s="43">
        <f t="shared" si="516"/>
        <v>238</v>
      </c>
      <c r="R296" s="44">
        <f t="shared" si="453"/>
        <v>0.68</v>
      </c>
      <c r="S296" s="43">
        <v>350</v>
      </c>
    </row>
    <row r="297" spans="1:19" x14ac:dyDescent="0.25">
      <c r="A297" s="45" t="s">
        <v>278</v>
      </c>
      <c r="B297" s="46" t="s">
        <v>282</v>
      </c>
      <c r="C297" s="43" t="str">
        <f t="shared" si="327"/>
        <v>PH</v>
      </c>
      <c r="D297" s="37" t="str">
        <f t="shared" si="509"/>
        <v>BN</v>
      </c>
      <c r="E297" s="38">
        <f t="shared" si="510"/>
        <v>114</v>
      </c>
      <c r="F297" s="43">
        <v>57</v>
      </c>
      <c r="G297" s="43">
        <v>171</v>
      </c>
      <c r="H297" s="43">
        <v>33</v>
      </c>
      <c r="I297" s="43"/>
      <c r="J297" s="44">
        <f t="shared" si="511"/>
        <v>0.21839080459770116</v>
      </c>
      <c r="K297" s="44">
        <f t="shared" si="512"/>
        <v>0.65517241379310343</v>
      </c>
      <c r="L297" s="44">
        <f t="shared" si="513"/>
        <v>0.12643678160919541</v>
      </c>
      <c r="M297" s="44">
        <f t="shared" si="514"/>
        <v>0</v>
      </c>
      <c r="N297" s="43">
        <f t="shared" si="515"/>
        <v>261</v>
      </c>
      <c r="O297" s="43">
        <v>4</v>
      </c>
      <c r="P297" s="43"/>
      <c r="Q297" s="43">
        <f t="shared" si="516"/>
        <v>265</v>
      </c>
      <c r="R297" s="44">
        <f t="shared" si="453"/>
        <v>0.63701923076923073</v>
      </c>
      <c r="S297" s="43">
        <v>416</v>
      </c>
    </row>
    <row r="298" spans="1:19" x14ac:dyDescent="0.25">
      <c r="A298" s="45" t="s">
        <v>279</v>
      </c>
      <c r="B298" s="46" t="s">
        <v>283</v>
      </c>
      <c r="C298" s="43" t="str">
        <f t="shared" ref="C298:C361" si="517">IF(AND(LARGE(F298:I298,1)=LARGE(F298:I298,2)),"TIED",IF(LARGE(F298:I298,1)=F298,"BN",IF(LARGE(F298:I298,1)=G298,"PH",IF(LARGE(F298:I298,1)=H298,"PN","BEBAS"))))</f>
        <v>PH</v>
      </c>
      <c r="D298" s="37" t="str">
        <f t="shared" si="509"/>
        <v>BN</v>
      </c>
      <c r="E298" s="38">
        <f t="shared" si="510"/>
        <v>95</v>
      </c>
      <c r="F298" s="43">
        <v>57</v>
      </c>
      <c r="G298" s="43">
        <v>152</v>
      </c>
      <c r="H298" s="43">
        <v>31</v>
      </c>
      <c r="I298" s="43">
        <v>1</v>
      </c>
      <c r="J298" s="44">
        <f t="shared" si="511"/>
        <v>0.23651452282157676</v>
      </c>
      <c r="K298" s="44">
        <f t="shared" si="512"/>
        <v>0.63070539419087135</v>
      </c>
      <c r="L298" s="44">
        <f t="shared" si="513"/>
        <v>0.12863070539419086</v>
      </c>
      <c r="M298" s="44">
        <f t="shared" si="514"/>
        <v>4.1493775933609959E-3</v>
      </c>
      <c r="N298" s="43">
        <f t="shared" si="515"/>
        <v>241</v>
      </c>
      <c r="O298" s="43">
        <v>2</v>
      </c>
      <c r="P298" s="43"/>
      <c r="Q298" s="43">
        <f t="shared" si="516"/>
        <v>243</v>
      </c>
      <c r="R298" s="44">
        <f t="shared" si="453"/>
        <v>0.58413461538461542</v>
      </c>
      <c r="S298" s="43">
        <v>416</v>
      </c>
    </row>
    <row r="299" spans="1:19" x14ac:dyDescent="0.25">
      <c r="A299" s="45" t="s">
        <v>285</v>
      </c>
      <c r="B299" s="46" t="s">
        <v>286</v>
      </c>
      <c r="C299" s="43" t="str">
        <f t="shared" si="517"/>
        <v>PH</v>
      </c>
      <c r="D299" s="37" t="str">
        <f t="shared" si="509"/>
        <v>BN</v>
      </c>
      <c r="E299" s="38">
        <f t="shared" si="510"/>
        <v>76</v>
      </c>
      <c r="F299" s="43">
        <v>58</v>
      </c>
      <c r="G299" s="43">
        <v>134</v>
      </c>
      <c r="H299" s="43">
        <v>22</v>
      </c>
      <c r="I299" s="43">
        <v>3</v>
      </c>
      <c r="J299" s="44">
        <f t="shared" si="511"/>
        <v>0.26728110599078342</v>
      </c>
      <c r="K299" s="44">
        <f t="shared" si="512"/>
        <v>0.61751152073732718</v>
      </c>
      <c r="L299" s="44">
        <f t="shared" si="513"/>
        <v>0.10138248847926268</v>
      </c>
      <c r="M299" s="44">
        <f t="shared" si="514"/>
        <v>1.3824884792626729E-2</v>
      </c>
      <c r="N299" s="43">
        <f t="shared" si="515"/>
        <v>217</v>
      </c>
      <c r="O299" s="43">
        <v>2</v>
      </c>
      <c r="P299" s="43"/>
      <c r="Q299" s="43">
        <f t="shared" si="516"/>
        <v>219</v>
      </c>
      <c r="R299" s="44">
        <f t="shared" si="453"/>
        <v>0.52392344497607657</v>
      </c>
      <c r="S299" s="43">
        <v>418</v>
      </c>
    </row>
    <row r="300" spans="1:19" s="12" customFormat="1" ht="15" x14ac:dyDescent="0.25">
      <c r="A300" s="40">
        <v>8</v>
      </c>
      <c r="B300" s="31" t="s">
        <v>111</v>
      </c>
      <c r="C300" s="32" t="str">
        <f t="shared" si="517"/>
        <v>BN</v>
      </c>
      <c r="D300" s="32" t="str">
        <f t="shared" si="120"/>
        <v>PH</v>
      </c>
      <c r="E300" s="28">
        <f t="shared" si="510"/>
        <v>84</v>
      </c>
      <c r="F300" s="32">
        <f t="shared" ref="F300" si="518">SUM(F301:F302)</f>
        <v>200</v>
      </c>
      <c r="G300" s="32">
        <f t="shared" ref="G300" si="519">SUM(G301:G302)</f>
        <v>116</v>
      </c>
      <c r="H300" s="32">
        <f t="shared" ref="H300" si="520">SUM(H301:H302)</f>
        <v>63</v>
      </c>
      <c r="I300" s="32">
        <f t="shared" ref="I300" si="521">SUM(I301:I302)</f>
        <v>0</v>
      </c>
      <c r="J300" s="33">
        <f>F300/N300</f>
        <v>0.52770448548812665</v>
      </c>
      <c r="K300" s="33">
        <f>G300/N300</f>
        <v>0.30606860158311344</v>
      </c>
      <c r="L300" s="33">
        <f>H300/N300</f>
        <v>0.16622691292875991</v>
      </c>
      <c r="M300" s="33">
        <f>I300/N300</f>
        <v>0</v>
      </c>
      <c r="N300" s="32">
        <f>F300+G300+H300+I300</f>
        <v>379</v>
      </c>
      <c r="O300" s="32">
        <f t="shared" ref="O300" si="522">SUM(O301:O302)</f>
        <v>7</v>
      </c>
      <c r="P300" s="32">
        <f t="shared" ref="P300" si="523">SUM(P301:P302)</f>
        <v>0</v>
      </c>
      <c r="Q300" s="32">
        <f t="shared" si="452"/>
        <v>386</v>
      </c>
      <c r="R300" s="33">
        <f t="shared" si="453"/>
        <v>0.67482517482517479</v>
      </c>
      <c r="S300" s="32">
        <f t="shared" ref="S300" si="524">SUM(S301:S302)</f>
        <v>572</v>
      </c>
    </row>
    <row r="301" spans="1:19" x14ac:dyDescent="0.25">
      <c r="A301" s="45" t="s">
        <v>276</v>
      </c>
      <c r="B301" s="46" t="s">
        <v>280</v>
      </c>
      <c r="C301" s="43" t="str">
        <f t="shared" si="517"/>
        <v>BN</v>
      </c>
      <c r="D301" s="37" t="str">
        <f t="shared" ref="D301:D302" si="525">IF(AND(LARGE(F301:I301,1)=LARGE(F301:I301,2)),"TIED",IF(LARGE(F301:I301,2)=F301,"BN",IF(LARGE(F301:I301,2)=G301,"PH",IF(LARGE(F301:I301,2)=H301,"PN","BEBAS"))))</f>
        <v>PH</v>
      </c>
      <c r="E301" s="38">
        <f t="shared" ref="E301:E302" si="526">LARGE(F301:I301,1)-LARGE(F301:I301,2)</f>
        <v>38</v>
      </c>
      <c r="F301" s="43">
        <v>83</v>
      </c>
      <c r="G301" s="43">
        <v>45</v>
      </c>
      <c r="H301" s="43">
        <v>9</v>
      </c>
      <c r="I301" s="43"/>
      <c r="J301" s="44">
        <f t="shared" ref="J301:J302" si="527">F301/N301</f>
        <v>0.6058394160583942</v>
      </c>
      <c r="K301" s="44">
        <f t="shared" ref="K301:K302" si="528">G301/N301</f>
        <v>0.32846715328467152</v>
      </c>
      <c r="L301" s="44">
        <f t="shared" ref="L301:L302" si="529">H301/N301</f>
        <v>6.569343065693431E-2</v>
      </c>
      <c r="M301" s="44">
        <f t="shared" ref="M301:M302" si="530">I301/N301</f>
        <v>0</v>
      </c>
      <c r="N301" s="43">
        <f t="shared" ref="N301:N302" si="531">F301+G301+H301+I301</f>
        <v>137</v>
      </c>
      <c r="O301" s="43">
        <v>1</v>
      </c>
      <c r="P301" s="43"/>
      <c r="Q301" s="43">
        <f t="shared" si="452"/>
        <v>138</v>
      </c>
      <c r="R301" s="44">
        <f t="shared" si="453"/>
        <v>0.69</v>
      </c>
      <c r="S301" s="43">
        <v>200</v>
      </c>
    </row>
    <row r="302" spans="1:19" x14ac:dyDescent="0.25">
      <c r="A302" s="45" t="s">
        <v>277</v>
      </c>
      <c r="B302" s="46" t="s">
        <v>281</v>
      </c>
      <c r="C302" s="43" t="str">
        <f t="shared" si="517"/>
        <v>BN</v>
      </c>
      <c r="D302" s="37" t="str">
        <f t="shared" si="525"/>
        <v>PH</v>
      </c>
      <c r="E302" s="38">
        <f t="shared" si="526"/>
        <v>46</v>
      </c>
      <c r="F302" s="43">
        <v>117</v>
      </c>
      <c r="G302" s="43">
        <v>71</v>
      </c>
      <c r="H302" s="43">
        <v>54</v>
      </c>
      <c r="I302" s="43"/>
      <c r="J302" s="44">
        <f t="shared" si="527"/>
        <v>0.48347107438016529</v>
      </c>
      <c r="K302" s="44">
        <f t="shared" si="528"/>
        <v>0.29338842975206614</v>
      </c>
      <c r="L302" s="44">
        <f t="shared" si="529"/>
        <v>0.2231404958677686</v>
      </c>
      <c r="M302" s="44">
        <f t="shared" si="530"/>
        <v>0</v>
      </c>
      <c r="N302" s="43">
        <f t="shared" si="531"/>
        <v>242</v>
      </c>
      <c r="O302" s="43">
        <v>6</v>
      </c>
      <c r="P302" s="43"/>
      <c r="Q302" s="43">
        <f t="shared" si="452"/>
        <v>248</v>
      </c>
      <c r="R302" s="44">
        <f t="shared" si="453"/>
        <v>0.66666666666666663</v>
      </c>
      <c r="S302" s="43">
        <v>372</v>
      </c>
    </row>
    <row r="303" spans="1:19" s="6" customFormat="1" ht="15" x14ac:dyDescent="0.25">
      <c r="A303" s="25" t="s">
        <v>16</v>
      </c>
      <c r="B303" s="26" t="s">
        <v>17</v>
      </c>
      <c r="C303" s="27" t="str">
        <f t="shared" si="517"/>
        <v>BN</v>
      </c>
      <c r="D303" s="27" t="str">
        <f t="shared" si="120"/>
        <v>PH</v>
      </c>
      <c r="E303" s="27">
        <f t="shared" ref="E303:E304" si="532">LARGE(F303:I303,1)-LARGE(F303:I303,2)</f>
        <v>559</v>
      </c>
      <c r="F303" s="27">
        <f>F304+F306+F312+F316+F324+F330</f>
        <v>3663</v>
      </c>
      <c r="G303" s="27">
        <f t="shared" ref="G303:I303" si="533">G304+G306+G312+G316+G324+G330</f>
        <v>3104</v>
      </c>
      <c r="H303" s="27">
        <f t="shared" si="533"/>
        <v>2208</v>
      </c>
      <c r="I303" s="27">
        <f t="shared" si="533"/>
        <v>58</v>
      </c>
      <c r="J303" s="29">
        <f>F303/N303</f>
        <v>0.40551311856526073</v>
      </c>
      <c r="K303" s="29">
        <f>G303/N303</f>
        <v>0.34362891619616959</v>
      </c>
      <c r="L303" s="29">
        <f>H303/N303</f>
        <v>0.24443706409830621</v>
      </c>
      <c r="M303" s="29">
        <f>I303/N303</f>
        <v>6.4209011402634785E-3</v>
      </c>
      <c r="N303" s="27">
        <f>F303+G303+H303+I303</f>
        <v>9033</v>
      </c>
      <c r="O303" s="27">
        <f t="shared" ref="O303:P303" si="534">O304+O306+O312+O316+O324+O330</f>
        <v>216</v>
      </c>
      <c r="P303" s="27">
        <f t="shared" si="534"/>
        <v>0</v>
      </c>
      <c r="Q303" s="27">
        <f t="shared" si="452"/>
        <v>9249</v>
      </c>
      <c r="R303" s="29">
        <f t="shared" si="453"/>
        <v>0.68602581219403647</v>
      </c>
      <c r="S303" s="27">
        <f>S304+S306+S312+S316+S324+S330</f>
        <v>13482</v>
      </c>
    </row>
    <row r="304" spans="1:19" s="12" customFormat="1" ht="15" x14ac:dyDescent="0.25">
      <c r="A304" s="30" t="s">
        <v>275</v>
      </c>
      <c r="B304" s="31" t="s">
        <v>264</v>
      </c>
      <c r="C304" s="27" t="str">
        <f t="shared" si="517"/>
        <v>PN</v>
      </c>
      <c r="D304" s="27" t="str">
        <f t="shared" ref="D304:D305" si="535">IF(AND(LARGE(F304:I304,1)=LARGE(F304:I304,2)),"TIED",IF(LARGE(F304:I304,2)=F304,"BN",IF(LARGE(F304:I304,2)=G304,"PH",IF(LARGE(F304:I304,2)=H304,"PN","BEBAS"))))</f>
        <v>BN</v>
      </c>
      <c r="E304" s="28">
        <f t="shared" si="532"/>
        <v>1</v>
      </c>
      <c r="F304" s="32">
        <f>F305</f>
        <v>53</v>
      </c>
      <c r="G304" s="32">
        <f t="shared" ref="G304" si="536">G305</f>
        <v>35</v>
      </c>
      <c r="H304" s="32">
        <f t="shared" ref="H304" si="537">H305</f>
        <v>54</v>
      </c>
      <c r="I304" s="32">
        <f t="shared" ref="I304" si="538">I305</f>
        <v>1</v>
      </c>
      <c r="J304" s="33">
        <f>F304/N304</f>
        <v>0.37062937062937062</v>
      </c>
      <c r="K304" s="33">
        <f>G304/N304</f>
        <v>0.24475524475524477</v>
      </c>
      <c r="L304" s="33">
        <f>H304/N304</f>
        <v>0.3776223776223776</v>
      </c>
      <c r="M304" s="33">
        <f>I304/N304</f>
        <v>6.993006993006993E-3</v>
      </c>
      <c r="N304" s="32">
        <f>F304+G304+H304+I304</f>
        <v>143</v>
      </c>
      <c r="O304" s="32">
        <f t="shared" ref="O304" si="539">O305</f>
        <v>11</v>
      </c>
      <c r="P304" s="32">
        <f t="shared" ref="P304" si="540">P305</f>
        <v>0</v>
      </c>
      <c r="Q304" s="32">
        <f t="shared" si="452"/>
        <v>154</v>
      </c>
      <c r="R304" s="33">
        <f t="shared" si="453"/>
        <v>0.89534883720930236</v>
      </c>
      <c r="S304" s="32">
        <f t="shared" ref="S304" si="541">S305</f>
        <v>172</v>
      </c>
    </row>
    <row r="305" spans="1:19" x14ac:dyDescent="0.25">
      <c r="A305" s="50" t="s">
        <v>276</v>
      </c>
      <c r="B305" s="46" t="s">
        <v>280</v>
      </c>
      <c r="C305" s="43" t="str">
        <f t="shared" si="517"/>
        <v>PN</v>
      </c>
      <c r="D305" s="37" t="str">
        <f t="shared" si="535"/>
        <v>BN</v>
      </c>
      <c r="E305" s="38">
        <f>LARGE(F305:I305,1)-LARGE(F305:I305,2)</f>
        <v>1</v>
      </c>
      <c r="F305" s="43">
        <v>53</v>
      </c>
      <c r="G305" s="43">
        <v>35</v>
      </c>
      <c r="H305" s="43">
        <v>54</v>
      </c>
      <c r="I305" s="43">
        <v>1</v>
      </c>
      <c r="J305" s="44">
        <f>F305/N305</f>
        <v>0.37062937062937062</v>
      </c>
      <c r="K305" s="44">
        <f>G305/N305</f>
        <v>0.24475524475524477</v>
      </c>
      <c r="L305" s="44">
        <f>H305/N305</f>
        <v>0.3776223776223776</v>
      </c>
      <c r="M305" s="44">
        <f>I305/N305</f>
        <v>6.993006993006993E-3</v>
      </c>
      <c r="N305" s="43">
        <f>F305+G305+H305+I305</f>
        <v>143</v>
      </c>
      <c r="O305" s="43">
        <v>11</v>
      </c>
      <c r="P305" s="43"/>
      <c r="Q305" s="43">
        <f t="shared" si="452"/>
        <v>154</v>
      </c>
      <c r="R305" s="44">
        <f t="shared" si="453"/>
        <v>0.89534883720930236</v>
      </c>
      <c r="S305" s="43">
        <v>172</v>
      </c>
    </row>
    <row r="306" spans="1:19" s="12" customFormat="1" ht="15" x14ac:dyDescent="0.25">
      <c r="A306" s="40">
        <v>1</v>
      </c>
      <c r="B306" s="31" t="s">
        <v>112</v>
      </c>
      <c r="C306" s="47" t="str">
        <f t="shared" si="517"/>
        <v>BN</v>
      </c>
      <c r="D306" s="27" t="str">
        <f t="shared" si="120"/>
        <v>PN</v>
      </c>
      <c r="E306" s="28">
        <f>LARGE(F306:I306,1)-LARGE(F306:I306,2)</f>
        <v>532</v>
      </c>
      <c r="F306" s="32">
        <f t="shared" ref="F306" si="542">SUM(F307:F311)</f>
        <v>942</v>
      </c>
      <c r="G306" s="32">
        <f t="shared" ref="G306" si="543">SUM(G307:G311)</f>
        <v>392</v>
      </c>
      <c r="H306" s="32">
        <f t="shared" ref="H306" si="544">SUM(H307:H311)</f>
        <v>410</v>
      </c>
      <c r="I306" s="32">
        <f t="shared" ref="I306" si="545">SUM(I307:I311)</f>
        <v>9</v>
      </c>
      <c r="J306" s="33">
        <f>F306/N306</f>
        <v>0.53736451796919571</v>
      </c>
      <c r="K306" s="33">
        <f>G306/N306</f>
        <v>0.22361665715915574</v>
      </c>
      <c r="L306" s="33">
        <f>H306/N306</f>
        <v>0.23388476896748431</v>
      </c>
      <c r="M306" s="33">
        <f>I306/N306</f>
        <v>5.1340559041642897E-3</v>
      </c>
      <c r="N306" s="32">
        <f>F306+G306+H306+I306</f>
        <v>1753</v>
      </c>
      <c r="O306" s="32">
        <f t="shared" ref="O306" si="546">SUM(O307:O311)</f>
        <v>32</v>
      </c>
      <c r="P306" s="32">
        <f t="shared" ref="P306" si="547">SUM(P307:P311)</f>
        <v>0</v>
      </c>
      <c r="Q306" s="32">
        <f t="shared" si="452"/>
        <v>1785</v>
      </c>
      <c r="R306" s="33">
        <f t="shared" si="453"/>
        <v>0.72355087150385078</v>
      </c>
      <c r="S306" s="32">
        <f t="shared" ref="S306" si="548">SUM(S307:S311)</f>
        <v>2467</v>
      </c>
    </row>
    <row r="307" spans="1:19" x14ac:dyDescent="0.25">
      <c r="A307" s="45" t="s">
        <v>276</v>
      </c>
      <c r="B307" s="46" t="s">
        <v>280</v>
      </c>
      <c r="C307" s="43" t="str">
        <f t="shared" si="517"/>
        <v>BN</v>
      </c>
      <c r="D307" s="37" t="str">
        <f t="shared" ref="D307:D311" si="549">IF(AND(LARGE(F307:I307,1)=LARGE(F307:I307,2)),"TIED",IF(LARGE(F307:I307,2)=F307,"BN",IF(LARGE(F307:I307,2)=G307,"PH",IF(LARGE(F307:I307,2)=H307,"PN","BEBAS"))))</f>
        <v>PH</v>
      </c>
      <c r="E307" s="38">
        <f t="shared" ref="E307:E311" si="550">LARGE(F307:I307,1)-LARGE(F307:I307,2)</f>
        <v>91</v>
      </c>
      <c r="F307" s="43">
        <v>143</v>
      </c>
      <c r="G307" s="43">
        <v>52</v>
      </c>
      <c r="H307" s="43">
        <v>28</v>
      </c>
      <c r="I307" s="43">
        <v>2</v>
      </c>
      <c r="J307" s="44">
        <f t="shared" ref="J307:J311" si="551">F307/N307</f>
        <v>0.63555555555555554</v>
      </c>
      <c r="K307" s="44">
        <f t="shared" ref="K307:K311" si="552">G307/N307</f>
        <v>0.2311111111111111</v>
      </c>
      <c r="L307" s="44">
        <f t="shared" ref="L307:L311" si="553">H307/N307</f>
        <v>0.12444444444444444</v>
      </c>
      <c r="M307" s="44">
        <f t="shared" ref="M307:M311" si="554">I307/N307</f>
        <v>8.8888888888888889E-3</v>
      </c>
      <c r="N307" s="43">
        <f t="shared" ref="N307:N311" si="555">F307+G307+H307+I307</f>
        <v>225</v>
      </c>
      <c r="O307" s="43">
        <v>6</v>
      </c>
      <c r="P307" s="43"/>
      <c r="Q307" s="43">
        <f t="shared" ref="Q307:Q311" si="556">N307+O307+P307</f>
        <v>231</v>
      </c>
      <c r="R307" s="44">
        <f t="shared" si="453"/>
        <v>0.66</v>
      </c>
      <c r="S307" s="43">
        <v>350</v>
      </c>
    </row>
    <row r="308" spans="1:19" x14ac:dyDescent="0.25">
      <c r="A308" s="45" t="s">
        <v>277</v>
      </c>
      <c r="B308" s="46" t="s">
        <v>281</v>
      </c>
      <c r="C308" s="43" t="str">
        <f t="shared" si="517"/>
        <v>BN</v>
      </c>
      <c r="D308" s="37" t="str">
        <f t="shared" si="549"/>
        <v>PH</v>
      </c>
      <c r="E308" s="38">
        <f t="shared" si="550"/>
        <v>99</v>
      </c>
      <c r="F308" s="43">
        <v>163</v>
      </c>
      <c r="G308" s="43">
        <v>64</v>
      </c>
      <c r="H308" s="43">
        <v>43</v>
      </c>
      <c r="I308" s="43">
        <v>4</v>
      </c>
      <c r="J308" s="44">
        <f t="shared" si="551"/>
        <v>0.5948905109489051</v>
      </c>
      <c r="K308" s="44">
        <f t="shared" si="552"/>
        <v>0.23357664233576642</v>
      </c>
      <c r="L308" s="44">
        <f t="shared" si="553"/>
        <v>0.15693430656934307</v>
      </c>
      <c r="M308" s="44">
        <f t="shared" si="554"/>
        <v>1.4598540145985401E-2</v>
      </c>
      <c r="N308" s="43">
        <f t="shared" si="555"/>
        <v>274</v>
      </c>
      <c r="O308" s="43">
        <v>10</v>
      </c>
      <c r="P308" s="43"/>
      <c r="Q308" s="43">
        <f t="shared" si="556"/>
        <v>284</v>
      </c>
      <c r="R308" s="44">
        <f t="shared" si="453"/>
        <v>0.81142857142857139</v>
      </c>
      <c r="S308" s="43">
        <v>350</v>
      </c>
    </row>
    <row r="309" spans="1:19" x14ac:dyDescent="0.25">
      <c r="A309" s="45" t="s">
        <v>278</v>
      </c>
      <c r="B309" s="46" t="s">
        <v>282</v>
      </c>
      <c r="C309" s="43" t="str">
        <f t="shared" si="517"/>
        <v>BN</v>
      </c>
      <c r="D309" s="37" t="str">
        <f t="shared" si="549"/>
        <v>PH</v>
      </c>
      <c r="E309" s="38">
        <f t="shared" si="550"/>
        <v>124</v>
      </c>
      <c r="F309" s="43">
        <v>241</v>
      </c>
      <c r="G309" s="43">
        <v>117</v>
      </c>
      <c r="H309" s="43">
        <v>104</v>
      </c>
      <c r="I309" s="43">
        <v>1</v>
      </c>
      <c r="J309" s="44">
        <f t="shared" si="551"/>
        <v>0.52051835853131745</v>
      </c>
      <c r="K309" s="44">
        <f t="shared" si="552"/>
        <v>0.25269978401727861</v>
      </c>
      <c r="L309" s="44">
        <f t="shared" si="553"/>
        <v>0.22462203023758098</v>
      </c>
      <c r="M309" s="44">
        <f t="shared" si="554"/>
        <v>2.1598272138228943E-3</v>
      </c>
      <c r="N309" s="43">
        <f t="shared" si="555"/>
        <v>463</v>
      </c>
      <c r="O309" s="43">
        <v>8</v>
      </c>
      <c r="P309" s="43"/>
      <c r="Q309" s="43">
        <f t="shared" si="556"/>
        <v>471</v>
      </c>
      <c r="R309" s="44">
        <f t="shared" si="453"/>
        <v>0.79966044142614601</v>
      </c>
      <c r="S309" s="43">
        <v>589</v>
      </c>
    </row>
    <row r="310" spans="1:19" x14ac:dyDescent="0.25">
      <c r="A310" s="45" t="s">
        <v>279</v>
      </c>
      <c r="B310" s="46" t="s">
        <v>283</v>
      </c>
      <c r="C310" s="43" t="str">
        <f t="shared" si="517"/>
        <v>BN</v>
      </c>
      <c r="D310" s="37" t="str">
        <f t="shared" si="549"/>
        <v>PN</v>
      </c>
      <c r="E310" s="38">
        <f t="shared" si="550"/>
        <v>70</v>
      </c>
      <c r="F310" s="43">
        <v>190</v>
      </c>
      <c r="G310" s="43">
        <v>88</v>
      </c>
      <c r="H310" s="43">
        <v>120</v>
      </c>
      <c r="I310" s="43">
        <v>1</v>
      </c>
      <c r="J310" s="44">
        <f t="shared" si="551"/>
        <v>0.47619047619047616</v>
      </c>
      <c r="K310" s="44">
        <f t="shared" si="552"/>
        <v>0.22055137844611528</v>
      </c>
      <c r="L310" s="44">
        <f t="shared" si="553"/>
        <v>0.3007518796992481</v>
      </c>
      <c r="M310" s="44">
        <f t="shared" si="554"/>
        <v>2.5062656641604009E-3</v>
      </c>
      <c r="N310" s="43">
        <f t="shared" si="555"/>
        <v>399</v>
      </c>
      <c r="O310" s="43">
        <v>6</v>
      </c>
      <c r="P310" s="43"/>
      <c r="Q310" s="43">
        <f t="shared" si="556"/>
        <v>405</v>
      </c>
      <c r="R310" s="44">
        <f t="shared" si="453"/>
        <v>0.68760611205432942</v>
      </c>
      <c r="S310" s="43">
        <v>589</v>
      </c>
    </row>
    <row r="311" spans="1:19" x14ac:dyDescent="0.25">
      <c r="A311" s="45" t="s">
        <v>285</v>
      </c>
      <c r="B311" s="46" t="s">
        <v>286</v>
      </c>
      <c r="C311" s="43" t="str">
        <f t="shared" si="517"/>
        <v>BN</v>
      </c>
      <c r="D311" s="37" t="str">
        <f t="shared" si="549"/>
        <v>PN</v>
      </c>
      <c r="E311" s="38">
        <f t="shared" si="550"/>
        <v>90</v>
      </c>
      <c r="F311" s="43">
        <v>205</v>
      </c>
      <c r="G311" s="43">
        <v>71</v>
      </c>
      <c r="H311" s="43">
        <v>115</v>
      </c>
      <c r="I311" s="43">
        <v>1</v>
      </c>
      <c r="J311" s="44">
        <f t="shared" si="551"/>
        <v>0.52295918367346939</v>
      </c>
      <c r="K311" s="44">
        <f t="shared" si="552"/>
        <v>0.18112244897959184</v>
      </c>
      <c r="L311" s="44">
        <f t="shared" si="553"/>
        <v>0.29336734693877553</v>
      </c>
      <c r="M311" s="44">
        <f t="shared" si="554"/>
        <v>2.5510204081632651E-3</v>
      </c>
      <c r="N311" s="43">
        <f t="shared" si="555"/>
        <v>392</v>
      </c>
      <c r="O311" s="43">
        <v>2</v>
      </c>
      <c r="P311" s="43"/>
      <c r="Q311" s="43">
        <f t="shared" si="556"/>
        <v>394</v>
      </c>
      <c r="R311" s="44">
        <f t="shared" si="453"/>
        <v>0.66893039049235992</v>
      </c>
      <c r="S311" s="43">
        <v>589</v>
      </c>
    </row>
    <row r="312" spans="1:19" s="12" customFormat="1" ht="15" x14ac:dyDescent="0.25">
      <c r="A312" s="40">
        <v>2</v>
      </c>
      <c r="B312" s="31" t="s">
        <v>113</v>
      </c>
      <c r="C312" s="32" t="str">
        <f t="shared" si="517"/>
        <v>BN</v>
      </c>
      <c r="D312" s="32" t="str">
        <f t="shared" si="120"/>
        <v>PN</v>
      </c>
      <c r="E312" s="28">
        <f>LARGE(F312:I312,1)-LARGE(F312:I312,2)</f>
        <v>220</v>
      </c>
      <c r="F312" s="32">
        <f>SUM(F313:F315)</f>
        <v>545</v>
      </c>
      <c r="G312" s="32">
        <f t="shared" ref="G312:I312" si="557">SUM(G313:G315)</f>
        <v>249</v>
      </c>
      <c r="H312" s="32">
        <f t="shared" si="557"/>
        <v>325</v>
      </c>
      <c r="I312" s="32">
        <f t="shared" si="557"/>
        <v>4</v>
      </c>
      <c r="J312" s="33">
        <f>F312/N312</f>
        <v>0.4853072128227961</v>
      </c>
      <c r="K312" s="33">
        <f>G312/N312</f>
        <v>0.22172751558325912</v>
      </c>
      <c r="L312" s="33">
        <f>H312/N312</f>
        <v>0.28940338379341052</v>
      </c>
      <c r="M312" s="33">
        <f>I312/N312</f>
        <v>3.5618878005342831E-3</v>
      </c>
      <c r="N312" s="32">
        <f>F312+G312+H312+I312</f>
        <v>1123</v>
      </c>
      <c r="O312" s="32">
        <f t="shared" ref="O312:P312" si="558">SUM(O313:O315)</f>
        <v>16</v>
      </c>
      <c r="P312" s="32">
        <f t="shared" si="558"/>
        <v>0</v>
      </c>
      <c r="Q312" s="32">
        <f t="shared" si="452"/>
        <v>1139</v>
      </c>
      <c r="R312" s="33">
        <f t="shared" si="453"/>
        <v>0.73961038961038961</v>
      </c>
      <c r="S312" s="32">
        <f>SUM(S313:S315)</f>
        <v>1540</v>
      </c>
    </row>
    <row r="313" spans="1:19" x14ac:dyDescent="0.25">
      <c r="A313" s="45" t="s">
        <v>276</v>
      </c>
      <c r="B313" s="46" t="s">
        <v>280</v>
      </c>
      <c r="C313" s="43" t="str">
        <f t="shared" si="517"/>
        <v>BN</v>
      </c>
      <c r="D313" s="37" t="str">
        <f t="shared" ref="D313:D315" si="559">IF(AND(LARGE(F313:I313,1)=LARGE(F313:I313,2)),"TIED",IF(LARGE(F313:I313,2)=F313,"BN",IF(LARGE(F313:I313,2)=G313,"PH",IF(LARGE(F313:I313,2)=H313,"PN","BEBAS"))))</f>
        <v>PH</v>
      </c>
      <c r="E313" s="38">
        <f t="shared" ref="E313:E315" si="560">LARGE(F313:I313,1)-LARGE(F313:I313,2)</f>
        <v>107</v>
      </c>
      <c r="F313" s="43">
        <v>163</v>
      </c>
      <c r="G313" s="43">
        <v>56</v>
      </c>
      <c r="H313" s="43">
        <v>35</v>
      </c>
      <c r="I313" s="43"/>
      <c r="J313" s="44">
        <f t="shared" ref="J313:J315" si="561">F313/N313</f>
        <v>0.6417322834645669</v>
      </c>
      <c r="K313" s="44">
        <f t="shared" ref="K313:K315" si="562">G313/N313</f>
        <v>0.22047244094488189</v>
      </c>
      <c r="L313" s="44">
        <f t="shared" ref="L313:L315" si="563">H313/N313</f>
        <v>0.13779527559055119</v>
      </c>
      <c r="M313" s="44">
        <f t="shared" ref="M313:M315" si="564">I313/N313</f>
        <v>0</v>
      </c>
      <c r="N313" s="43">
        <f t="shared" ref="N313:N315" si="565">F313+G313+H313+I313</f>
        <v>254</v>
      </c>
      <c r="O313" s="43">
        <v>3</v>
      </c>
      <c r="P313" s="43"/>
      <c r="Q313" s="43">
        <f t="shared" ref="Q313:Q315" si="566">N313+O313+P313</f>
        <v>257</v>
      </c>
      <c r="R313" s="44">
        <f t="shared" si="453"/>
        <v>0.73428571428571432</v>
      </c>
      <c r="S313" s="43">
        <v>350</v>
      </c>
    </row>
    <row r="314" spans="1:19" x14ac:dyDescent="0.25">
      <c r="A314" s="45" t="s">
        <v>277</v>
      </c>
      <c r="B314" s="46" t="s">
        <v>281</v>
      </c>
      <c r="C314" s="43" t="str">
        <f t="shared" si="517"/>
        <v>BN</v>
      </c>
      <c r="D314" s="37" t="str">
        <f t="shared" si="559"/>
        <v>PN</v>
      </c>
      <c r="E314" s="38">
        <f t="shared" si="560"/>
        <v>77</v>
      </c>
      <c r="F314" s="43">
        <v>212</v>
      </c>
      <c r="G314" s="43">
        <v>111</v>
      </c>
      <c r="H314" s="43">
        <v>135</v>
      </c>
      <c r="I314" s="43">
        <v>2</v>
      </c>
      <c r="J314" s="44">
        <f t="shared" si="561"/>
        <v>0.46086956521739131</v>
      </c>
      <c r="K314" s="44">
        <f t="shared" si="562"/>
        <v>0.24130434782608695</v>
      </c>
      <c r="L314" s="44">
        <f t="shared" si="563"/>
        <v>0.29347826086956524</v>
      </c>
      <c r="M314" s="44">
        <f t="shared" si="564"/>
        <v>4.3478260869565218E-3</v>
      </c>
      <c r="N314" s="43">
        <f t="shared" si="565"/>
        <v>460</v>
      </c>
      <c r="O314" s="43">
        <v>11</v>
      </c>
      <c r="P314" s="43"/>
      <c r="Q314" s="43">
        <f t="shared" si="566"/>
        <v>471</v>
      </c>
      <c r="R314" s="44">
        <f t="shared" si="453"/>
        <v>0.79159663865546215</v>
      </c>
      <c r="S314" s="43">
        <v>595</v>
      </c>
    </row>
    <row r="315" spans="1:19" x14ac:dyDescent="0.25">
      <c r="A315" s="45" t="s">
        <v>278</v>
      </c>
      <c r="B315" s="46" t="s">
        <v>282</v>
      </c>
      <c r="C315" s="43" t="str">
        <f t="shared" si="517"/>
        <v>BN</v>
      </c>
      <c r="D315" s="37" t="str">
        <f t="shared" si="559"/>
        <v>PN</v>
      </c>
      <c r="E315" s="38">
        <f t="shared" si="560"/>
        <v>15</v>
      </c>
      <c r="F315" s="43">
        <v>170</v>
      </c>
      <c r="G315" s="43">
        <v>82</v>
      </c>
      <c r="H315" s="43">
        <v>155</v>
      </c>
      <c r="I315" s="43">
        <v>2</v>
      </c>
      <c r="J315" s="44">
        <f t="shared" si="561"/>
        <v>0.41564792176039123</v>
      </c>
      <c r="K315" s="44">
        <f t="shared" si="562"/>
        <v>0.20048899755501223</v>
      </c>
      <c r="L315" s="44">
        <f t="shared" si="563"/>
        <v>0.37897310513447435</v>
      </c>
      <c r="M315" s="44">
        <f t="shared" si="564"/>
        <v>4.8899755501222494E-3</v>
      </c>
      <c r="N315" s="43">
        <f t="shared" si="565"/>
        <v>409</v>
      </c>
      <c r="O315" s="43">
        <v>2</v>
      </c>
      <c r="P315" s="43"/>
      <c r="Q315" s="43">
        <f t="shared" si="566"/>
        <v>411</v>
      </c>
      <c r="R315" s="44">
        <f t="shared" si="453"/>
        <v>0.69075630252100839</v>
      </c>
      <c r="S315" s="43">
        <v>595</v>
      </c>
    </row>
    <row r="316" spans="1:19" s="12" customFormat="1" ht="15" x14ac:dyDescent="0.25">
      <c r="A316" s="40">
        <v>3</v>
      </c>
      <c r="B316" s="31" t="s">
        <v>114</v>
      </c>
      <c r="C316" s="32" t="str">
        <f t="shared" si="517"/>
        <v>BN</v>
      </c>
      <c r="D316" s="32" t="str">
        <f t="shared" si="120"/>
        <v>PH</v>
      </c>
      <c r="E316" s="28">
        <f>LARGE(F316:I316,1)-LARGE(F316:I316,2)</f>
        <v>72</v>
      </c>
      <c r="F316" s="32">
        <f t="shared" ref="F316" si="567">SUM(F317:F323)</f>
        <v>858</v>
      </c>
      <c r="G316" s="32">
        <f t="shared" ref="G316" si="568">SUM(G317:G323)</f>
        <v>786</v>
      </c>
      <c r="H316" s="32">
        <f t="shared" ref="H316" si="569">SUM(H317:H323)</f>
        <v>517</v>
      </c>
      <c r="I316" s="32">
        <f t="shared" ref="I316" si="570">SUM(I317:I323)</f>
        <v>21</v>
      </c>
      <c r="J316" s="33">
        <f>F316/N316</f>
        <v>0.39321723189734187</v>
      </c>
      <c r="K316" s="33">
        <f>G316/N316</f>
        <v>0.3602199816681943</v>
      </c>
      <c r="L316" s="33">
        <f>H316/N316</f>
        <v>0.23693858845096241</v>
      </c>
      <c r="M316" s="33">
        <f>I316/N316</f>
        <v>9.6241979835013751E-3</v>
      </c>
      <c r="N316" s="32">
        <f>F316+G316+H316+I316</f>
        <v>2182</v>
      </c>
      <c r="O316" s="32">
        <f t="shared" ref="O316" si="571">SUM(O317:O323)</f>
        <v>55</v>
      </c>
      <c r="P316" s="32">
        <f t="shared" ref="P316" si="572">SUM(P317:P323)</f>
        <v>0</v>
      </c>
      <c r="Q316" s="32">
        <f t="shared" si="452"/>
        <v>2237</v>
      </c>
      <c r="R316" s="33">
        <f t="shared" si="453"/>
        <v>0.6764439068642274</v>
      </c>
      <c r="S316" s="32">
        <f t="shared" ref="S316" si="573">SUM(S317:S323)</f>
        <v>3307</v>
      </c>
    </row>
    <row r="317" spans="1:19" x14ac:dyDescent="0.25">
      <c r="A317" s="45" t="s">
        <v>276</v>
      </c>
      <c r="B317" s="46" t="s">
        <v>280</v>
      </c>
      <c r="C317" s="43" t="str">
        <f t="shared" si="517"/>
        <v>BN</v>
      </c>
      <c r="D317" s="37" t="str">
        <f t="shared" ref="D317:D323" si="574">IF(AND(LARGE(F317:I317,1)=LARGE(F317:I317,2)),"TIED",IF(LARGE(F317:I317,2)=F317,"BN",IF(LARGE(F317:I317,2)=G317,"PH",IF(LARGE(F317:I317,2)=H317,"PN","BEBAS"))))</f>
        <v>PH</v>
      </c>
      <c r="E317" s="38">
        <f t="shared" ref="E317:E323" si="575">LARGE(F317:I317,1)-LARGE(F317:I317,2)</f>
        <v>40</v>
      </c>
      <c r="F317" s="43">
        <v>110</v>
      </c>
      <c r="G317" s="43">
        <v>70</v>
      </c>
      <c r="H317" s="43">
        <v>42</v>
      </c>
      <c r="I317" s="43">
        <v>9</v>
      </c>
      <c r="J317" s="44">
        <f t="shared" ref="J317:J323" si="576">F317/N317</f>
        <v>0.47619047619047616</v>
      </c>
      <c r="K317" s="44">
        <f t="shared" ref="K317:K323" si="577">G317/N317</f>
        <v>0.30303030303030304</v>
      </c>
      <c r="L317" s="44">
        <f t="shared" ref="L317:L323" si="578">H317/N317</f>
        <v>0.18181818181818182</v>
      </c>
      <c r="M317" s="44">
        <f t="shared" ref="M317:M323" si="579">I317/N317</f>
        <v>3.896103896103896E-2</v>
      </c>
      <c r="N317" s="43">
        <f t="shared" ref="N317:N323" si="580">F317+G317+H317+I317</f>
        <v>231</v>
      </c>
      <c r="O317" s="43">
        <v>4</v>
      </c>
      <c r="P317" s="43"/>
      <c r="Q317" s="43">
        <f t="shared" ref="Q317:Q323" si="581">N317+O317+P317</f>
        <v>235</v>
      </c>
      <c r="R317" s="44">
        <f t="shared" si="453"/>
        <v>0.61038961038961037</v>
      </c>
      <c r="S317" s="43">
        <v>385</v>
      </c>
    </row>
    <row r="318" spans="1:19" x14ac:dyDescent="0.25">
      <c r="A318" s="45" t="s">
        <v>277</v>
      </c>
      <c r="B318" s="46" t="s">
        <v>281</v>
      </c>
      <c r="C318" s="43" t="str">
        <f t="shared" si="517"/>
        <v>BN</v>
      </c>
      <c r="D318" s="37" t="str">
        <f t="shared" si="574"/>
        <v>PH</v>
      </c>
      <c r="E318" s="38">
        <f t="shared" si="575"/>
        <v>20</v>
      </c>
      <c r="F318" s="43">
        <v>111</v>
      </c>
      <c r="G318" s="43">
        <v>91</v>
      </c>
      <c r="H318" s="43">
        <v>46</v>
      </c>
      <c r="I318" s="43">
        <v>3</v>
      </c>
      <c r="J318" s="44">
        <f t="shared" si="576"/>
        <v>0.44223107569721115</v>
      </c>
      <c r="K318" s="44">
        <f t="shared" si="577"/>
        <v>0.36254980079681276</v>
      </c>
      <c r="L318" s="44">
        <f t="shared" si="578"/>
        <v>0.18326693227091634</v>
      </c>
      <c r="M318" s="44">
        <f t="shared" si="579"/>
        <v>1.1952191235059761E-2</v>
      </c>
      <c r="N318" s="43">
        <f t="shared" si="580"/>
        <v>251</v>
      </c>
      <c r="O318" s="43">
        <v>9</v>
      </c>
      <c r="P318" s="43"/>
      <c r="Q318" s="43">
        <f t="shared" si="581"/>
        <v>260</v>
      </c>
      <c r="R318" s="44">
        <f t="shared" si="453"/>
        <v>0.74285714285714288</v>
      </c>
      <c r="S318" s="43">
        <v>350</v>
      </c>
    </row>
    <row r="319" spans="1:19" x14ac:dyDescent="0.25">
      <c r="A319" s="45" t="s">
        <v>278</v>
      </c>
      <c r="B319" s="46" t="s">
        <v>282</v>
      </c>
      <c r="C319" s="43" t="str">
        <f t="shared" si="517"/>
        <v>BN</v>
      </c>
      <c r="D319" s="37" t="str">
        <f t="shared" si="574"/>
        <v>PH</v>
      </c>
      <c r="E319" s="38">
        <f t="shared" si="575"/>
        <v>14</v>
      </c>
      <c r="F319" s="43">
        <v>111</v>
      </c>
      <c r="G319" s="43">
        <v>97</v>
      </c>
      <c r="H319" s="43">
        <v>43</v>
      </c>
      <c r="I319" s="43">
        <v>2</v>
      </c>
      <c r="J319" s="44">
        <f t="shared" si="576"/>
        <v>0.43873517786561267</v>
      </c>
      <c r="K319" s="44">
        <f t="shared" si="577"/>
        <v>0.38339920948616601</v>
      </c>
      <c r="L319" s="44">
        <f t="shared" si="578"/>
        <v>0.16996047430830039</v>
      </c>
      <c r="M319" s="44">
        <f t="shared" si="579"/>
        <v>7.9051383399209481E-3</v>
      </c>
      <c r="N319" s="43">
        <f t="shared" si="580"/>
        <v>253</v>
      </c>
      <c r="O319" s="43">
        <v>9</v>
      </c>
      <c r="P319" s="43"/>
      <c r="Q319" s="43">
        <f t="shared" si="581"/>
        <v>262</v>
      </c>
      <c r="R319" s="44">
        <f t="shared" si="453"/>
        <v>0.74857142857142855</v>
      </c>
      <c r="S319" s="43">
        <v>350</v>
      </c>
    </row>
    <row r="320" spans="1:19" x14ac:dyDescent="0.25">
      <c r="A320" s="45" t="s">
        <v>279</v>
      </c>
      <c r="B320" s="46" t="s">
        <v>283</v>
      </c>
      <c r="C320" s="43" t="str">
        <f t="shared" si="517"/>
        <v>PH</v>
      </c>
      <c r="D320" s="37" t="str">
        <f t="shared" si="574"/>
        <v>BN</v>
      </c>
      <c r="E320" s="38">
        <f t="shared" si="575"/>
        <v>28</v>
      </c>
      <c r="F320" s="43">
        <v>127</v>
      </c>
      <c r="G320" s="43">
        <v>155</v>
      </c>
      <c r="H320" s="43">
        <v>101</v>
      </c>
      <c r="I320" s="43">
        <v>1</v>
      </c>
      <c r="J320" s="44">
        <f t="shared" si="576"/>
        <v>0.33072916666666669</v>
      </c>
      <c r="K320" s="44">
        <f t="shared" si="577"/>
        <v>0.40364583333333331</v>
      </c>
      <c r="L320" s="44">
        <f t="shared" si="578"/>
        <v>0.26302083333333331</v>
      </c>
      <c r="M320" s="44">
        <f t="shared" si="579"/>
        <v>2.6041666666666665E-3</v>
      </c>
      <c r="N320" s="43">
        <f t="shared" si="580"/>
        <v>384</v>
      </c>
      <c r="O320" s="43">
        <v>11</v>
      </c>
      <c r="P320" s="43"/>
      <c r="Q320" s="43">
        <f t="shared" si="581"/>
        <v>395</v>
      </c>
      <c r="R320" s="44">
        <f t="shared" si="453"/>
        <v>0.71171171171171166</v>
      </c>
      <c r="S320" s="43">
        <v>555</v>
      </c>
    </row>
    <row r="321" spans="1:19" x14ac:dyDescent="0.25">
      <c r="A321" s="45" t="s">
        <v>285</v>
      </c>
      <c r="B321" s="46" t="s">
        <v>286</v>
      </c>
      <c r="C321" s="43" t="str">
        <f t="shared" si="517"/>
        <v>PH</v>
      </c>
      <c r="D321" s="37" t="str">
        <f t="shared" si="574"/>
        <v>BN</v>
      </c>
      <c r="E321" s="38">
        <f t="shared" si="575"/>
        <v>21</v>
      </c>
      <c r="F321" s="43">
        <v>123</v>
      </c>
      <c r="G321" s="43">
        <v>144</v>
      </c>
      <c r="H321" s="43">
        <v>93</v>
      </c>
      <c r="I321" s="43">
        <v>3</v>
      </c>
      <c r="J321" s="44">
        <f t="shared" si="576"/>
        <v>0.33884297520661155</v>
      </c>
      <c r="K321" s="44">
        <f t="shared" si="577"/>
        <v>0.39669421487603307</v>
      </c>
      <c r="L321" s="44">
        <f t="shared" si="578"/>
        <v>0.256198347107438</v>
      </c>
      <c r="M321" s="44">
        <f t="shared" si="579"/>
        <v>8.2644628099173556E-3</v>
      </c>
      <c r="N321" s="43">
        <f t="shared" si="580"/>
        <v>363</v>
      </c>
      <c r="O321" s="43">
        <v>11</v>
      </c>
      <c r="P321" s="43"/>
      <c r="Q321" s="43">
        <f t="shared" si="581"/>
        <v>374</v>
      </c>
      <c r="R321" s="44">
        <f t="shared" si="453"/>
        <v>0.67387387387387387</v>
      </c>
      <c r="S321" s="43">
        <v>555</v>
      </c>
    </row>
    <row r="322" spans="1:19" x14ac:dyDescent="0.25">
      <c r="A322" s="45" t="s">
        <v>288</v>
      </c>
      <c r="B322" s="46" t="s">
        <v>289</v>
      </c>
      <c r="C322" s="43" t="str">
        <f t="shared" si="517"/>
        <v>BN</v>
      </c>
      <c r="D322" s="37" t="str">
        <f t="shared" si="574"/>
        <v>PH</v>
      </c>
      <c r="E322" s="38">
        <f t="shared" si="575"/>
        <v>4</v>
      </c>
      <c r="F322" s="43">
        <v>122</v>
      </c>
      <c r="G322" s="43">
        <v>118</v>
      </c>
      <c r="H322" s="43">
        <v>91</v>
      </c>
      <c r="I322" s="43"/>
      <c r="J322" s="44">
        <f t="shared" si="576"/>
        <v>0.36858006042296071</v>
      </c>
      <c r="K322" s="44">
        <f t="shared" si="577"/>
        <v>0.35649546827794559</v>
      </c>
      <c r="L322" s="44">
        <f t="shared" si="578"/>
        <v>0.27492447129909364</v>
      </c>
      <c r="M322" s="44">
        <f t="shared" si="579"/>
        <v>0</v>
      </c>
      <c r="N322" s="43">
        <f t="shared" si="580"/>
        <v>331</v>
      </c>
      <c r="O322" s="43">
        <v>7</v>
      </c>
      <c r="P322" s="43"/>
      <c r="Q322" s="43">
        <f t="shared" si="581"/>
        <v>338</v>
      </c>
      <c r="R322" s="44">
        <f t="shared" si="453"/>
        <v>0.60900900900900901</v>
      </c>
      <c r="S322" s="43">
        <v>555</v>
      </c>
    </row>
    <row r="323" spans="1:19" x14ac:dyDescent="0.25">
      <c r="A323" s="45" t="s">
        <v>290</v>
      </c>
      <c r="B323" s="46" t="s">
        <v>291</v>
      </c>
      <c r="C323" s="43" t="str">
        <f t="shared" si="517"/>
        <v>BN</v>
      </c>
      <c r="D323" s="37" t="str">
        <f t="shared" si="574"/>
        <v>PH</v>
      </c>
      <c r="E323" s="38">
        <f t="shared" si="575"/>
        <v>43</v>
      </c>
      <c r="F323" s="43">
        <v>154</v>
      </c>
      <c r="G323" s="43">
        <v>111</v>
      </c>
      <c r="H323" s="43">
        <v>101</v>
      </c>
      <c r="I323" s="43">
        <v>3</v>
      </c>
      <c r="J323" s="44">
        <f t="shared" si="576"/>
        <v>0.41734417344173441</v>
      </c>
      <c r="K323" s="44">
        <f t="shared" si="577"/>
        <v>0.30081300813008133</v>
      </c>
      <c r="L323" s="44">
        <f t="shared" si="578"/>
        <v>0.27371273712737126</v>
      </c>
      <c r="M323" s="44">
        <f t="shared" si="579"/>
        <v>8.130081300813009E-3</v>
      </c>
      <c r="N323" s="43">
        <f t="shared" si="580"/>
        <v>369</v>
      </c>
      <c r="O323" s="43">
        <v>4</v>
      </c>
      <c r="P323" s="43"/>
      <c r="Q323" s="43">
        <f t="shared" si="581"/>
        <v>373</v>
      </c>
      <c r="R323" s="44">
        <f t="shared" si="453"/>
        <v>0.66965888689407538</v>
      </c>
      <c r="S323" s="43">
        <v>557</v>
      </c>
    </row>
    <row r="324" spans="1:19" s="11" customFormat="1" ht="30" x14ac:dyDescent="0.25">
      <c r="A324" s="40">
        <v>4</v>
      </c>
      <c r="B324" s="31" t="s">
        <v>115</v>
      </c>
      <c r="C324" s="32" t="str">
        <f t="shared" si="517"/>
        <v>PH</v>
      </c>
      <c r="D324" s="32" t="str">
        <f t="shared" si="120"/>
        <v>BN</v>
      </c>
      <c r="E324" s="28">
        <f>LARGE(F324:I324,1)-LARGE(F324:I324,2)</f>
        <v>147</v>
      </c>
      <c r="F324" s="32">
        <f t="shared" ref="F324" si="582">SUM(F325:F329)</f>
        <v>509</v>
      </c>
      <c r="G324" s="32">
        <f t="shared" ref="G324" si="583">SUM(G325:G329)</f>
        <v>656</v>
      </c>
      <c r="H324" s="32">
        <f t="shared" ref="H324" si="584">SUM(H325:H329)</f>
        <v>293</v>
      </c>
      <c r="I324" s="32">
        <f t="shared" ref="I324" si="585">SUM(I325:I329)</f>
        <v>6</v>
      </c>
      <c r="J324" s="33">
        <f>F324/N324</f>
        <v>0.34767759562841533</v>
      </c>
      <c r="K324" s="33">
        <f>G324/N324</f>
        <v>0.44808743169398907</v>
      </c>
      <c r="L324" s="33">
        <f>H324/N324</f>
        <v>0.20013661202185792</v>
      </c>
      <c r="M324" s="33">
        <f>I324/N324</f>
        <v>4.0983606557377051E-3</v>
      </c>
      <c r="N324" s="32">
        <f>F324+G324+H324+I324</f>
        <v>1464</v>
      </c>
      <c r="O324" s="32">
        <f t="shared" ref="O324" si="586">SUM(O325:O329)</f>
        <v>40</v>
      </c>
      <c r="P324" s="32">
        <f t="shared" ref="P324" si="587">SUM(P325:P329)</f>
        <v>0</v>
      </c>
      <c r="Q324" s="32">
        <f t="shared" si="452"/>
        <v>1504</v>
      </c>
      <c r="R324" s="33">
        <f t="shared" si="453"/>
        <v>0.65249457700650759</v>
      </c>
      <c r="S324" s="32">
        <f t="shared" ref="S324" si="588">SUM(S325:S329)</f>
        <v>2305</v>
      </c>
    </row>
    <row r="325" spans="1:19" x14ac:dyDescent="0.25">
      <c r="A325" s="45" t="s">
        <v>276</v>
      </c>
      <c r="B325" s="46" t="s">
        <v>280</v>
      </c>
      <c r="C325" s="43" t="str">
        <f t="shared" si="517"/>
        <v>PH</v>
      </c>
      <c r="D325" s="37" t="str">
        <f t="shared" ref="D325:D334" si="589">IF(AND(LARGE(F325:I325,1)=LARGE(F325:I325,2)),"TIED",IF(LARGE(F325:I325,2)=F325,"BN",IF(LARGE(F325:I325,2)=G325,"PH",IF(LARGE(F325:I325,2)=H325,"PN","BEBAS"))))</f>
        <v>BN</v>
      </c>
      <c r="E325" s="38">
        <f t="shared" ref="E325:E334" si="590">LARGE(F325:I325,1)-LARGE(F325:I325,2)</f>
        <v>14</v>
      </c>
      <c r="F325" s="43">
        <v>79</v>
      </c>
      <c r="G325" s="43">
        <v>93</v>
      </c>
      <c r="H325" s="43">
        <v>27</v>
      </c>
      <c r="I325" s="43">
        <v>1</v>
      </c>
      <c r="J325" s="44">
        <f t="shared" ref="J325:J329" si="591">F325/N325</f>
        <v>0.39500000000000002</v>
      </c>
      <c r="K325" s="44">
        <f t="shared" ref="K325:K329" si="592">G325/N325</f>
        <v>0.46500000000000002</v>
      </c>
      <c r="L325" s="44">
        <f t="shared" ref="L325:L329" si="593">H325/N325</f>
        <v>0.13500000000000001</v>
      </c>
      <c r="M325" s="44">
        <f t="shared" ref="M325:M329" si="594">I325/N325</f>
        <v>5.0000000000000001E-3</v>
      </c>
      <c r="N325" s="43">
        <f t="shared" ref="N325:N329" si="595">F325+G325+H325+I325</f>
        <v>200</v>
      </c>
      <c r="O325" s="43">
        <v>10</v>
      </c>
      <c r="P325" s="43"/>
      <c r="Q325" s="43">
        <f t="shared" ref="Q325:Q329" si="596">N325+O325+P325</f>
        <v>210</v>
      </c>
      <c r="R325" s="44">
        <f t="shared" si="453"/>
        <v>0.56451612903225812</v>
      </c>
      <c r="S325" s="43">
        <v>372</v>
      </c>
    </row>
    <row r="326" spans="1:19" x14ac:dyDescent="0.25">
      <c r="A326" s="45" t="s">
        <v>277</v>
      </c>
      <c r="B326" s="46" t="s">
        <v>281</v>
      </c>
      <c r="C326" s="43" t="str">
        <f t="shared" si="517"/>
        <v>PH</v>
      </c>
      <c r="D326" s="37" t="str">
        <f t="shared" si="589"/>
        <v>BN</v>
      </c>
      <c r="E326" s="38">
        <f t="shared" si="590"/>
        <v>29</v>
      </c>
      <c r="F326" s="43">
        <v>90</v>
      </c>
      <c r="G326" s="43">
        <v>119</v>
      </c>
      <c r="H326" s="43">
        <v>18</v>
      </c>
      <c r="I326" s="43"/>
      <c r="J326" s="44">
        <f t="shared" si="591"/>
        <v>0.3964757709251101</v>
      </c>
      <c r="K326" s="44">
        <f t="shared" si="592"/>
        <v>0.52422907488986781</v>
      </c>
      <c r="L326" s="44">
        <f t="shared" si="593"/>
        <v>7.9295154185022032E-2</v>
      </c>
      <c r="M326" s="44">
        <f t="shared" si="594"/>
        <v>0</v>
      </c>
      <c r="N326" s="43">
        <f t="shared" si="595"/>
        <v>227</v>
      </c>
      <c r="O326" s="43">
        <v>13</v>
      </c>
      <c r="P326" s="43"/>
      <c r="Q326" s="43">
        <f t="shared" si="596"/>
        <v>240</v>
      </c>
      <c r="R326" s="44">
        <f t="shared" si="453"/>
        <v>0.68571428571428572</v>
      </c>
      <c r="S326" s="43">
        <v>350</v>
      </c>
    </row>
    <row r="327" spans="1:19" x14ac:dyDescent="0.25">
      <c r="A327" s="45" t="s">
        <v>278</v>
      </c>
      <c r="B327" s="46" t="s">
        <v>282</v>
      </c>
      <c r="C327" s="43" t="str">
        <f t="shared" si="517"/>
        <v>PH</v>
      </c>
      <c r="D327" s="37" t="str">
        <f t="shared" si="589"/>
        <v>BN</v>
      </c>
      <c r="E327" s="38">
        <f t="shared" si="590"/>
        <v>59</v>
      </c>
      <c r="F327" s="43">
        <v>129</v>
      </c>
      <c r="G327" s="43">
        <v>188</v>
      </c>
      <c r="H327" s="43">
        <v>76</v>
      </c>
      <c r="I327" s="43">
        <v>1</v>
      </c>
      <c r="J327" s="44">
        <f t="shared" si="591"/>
        <v>0.32741116751269034</v>
      </c>
      <c r="K327" s="44">
        <f t="shared" si="592"/>
        <v>0.47715736040609136</v>
      </c>
      <c r="L327" s="44">
        <f t="shared" si="593"/>
        <v>0.19289340101522842</v>
      </c>
      <c r="M327" s="44">
        <f t="shared" si="594"/>
        <v>2.5380710659898475E-3</v>
      </c>
      <c r="N327" s="43">
        <f t="shared" si="595"/>
        <v>394</v>
      </c>
      <c r="O327" s="43">
        <v>8</v>
      </c>
      <c r="P327" s="43"/>
      <c r="Q327" s="43">
        <f t="shared" si="596"/>
        <v>402</v>
      </c>
      <c r="R327" s="44">
        <f t="shared" si="453"/>
        <v>0.76280834914611007</v>
      </c>
      <c r="S327" s="43">
        <v>527</v>
      </c>
    </row>
    <row r="328" spans="1:19" x14ac:dyDescent="0.25">
      <c r="A328" s="45" t="s">
        <v>279</v>
      </c>
      <c r="B328" s="46" t="s">
        <v>283</v>
      </c>
      <c r="C328" s="43" t="str">
        <f t="shared" si="517"/>
        <v>PH</v>
      </c>
      <c r="D328" s="37" t="str">
        <f t="shared" si="589"/>
        <v>BN</v>
      </c>
      <c r="E328" s="38">
        <f t="shared" si="590"/>
        <v>49</v>
      </c>
      <c r="F328" s="43">
        <v>99</v>
      </c>
      <c r="G328" s="43">
        <v>148</v>
      </c>
      <c r="H328" s="43">
        <v>83</v>
      </c>
      <c r="I328" s="43">
        <v>2</v>
      </c>
      <c r="J328" s="44">
        <f t="shared" si="591"/>
        <v>0.29819277108433734</v>
      </c>
      <c r="K328" s="44">
        <f t="shared" si="592"/>
        <v>0.44578313253012047</v>
      </c>
      <c r="L328" s="44">
        <f t="shared" si="593"/>
        <v>0.25</v>
      </c>
      <c r="M328" s="44">
        <f t="shared" si="594"/>
        <v>6.024096385542169E-3</v>
      </c>
      <c r="N328" s="43">
        <f t="shared" si="595"/>
        <v>332</v>
      </c>
      <c r="O328" s="43">
        <v>6</v>
      </c>
      <c r="P328" s="43"/>
      <c r="Q328" s="43">
        <f t="shared" si="596"/>
        <v>338</v>
      </c>
      <c r="R328" s="44">
        <f t="shared" si="453"/>
        <v>0.6413662239089184</v>
      </c>
      <c r="S328" s="43">
        <v>527</v>
      </c>
    </row>
    <row r="329" spans="1:19" x14ac:dyDescent="0.25">
      <c r="A329" s="45" t="s">
        <v>285</v>
      </c>
      <c r="B329" s="46" t="s">
        <v>286</v>
      </c>
      <c r="C329" s="43" t="str">
        <f t="shared" si="517"/>
        <v>BN</v>
      </c>
      <c r="D329" s="37" t="str">
        <f t="shared" si="589"/>
        <v>PH</v>
      </c>
      <c r="E329" s="38">
        <f t="shared" si="590"/>
        <v>4</v>
      </c>
      <c r="F329" s="43">
        <v>112</v>
      </c>
      <c r="G329" s="43">
        <v>108</v>
      </c>
      <c r="H329" s="43">
        <v>89</v>
      </c>
      <c r="I329" s="43">
        <v>2</v>
      </c>
      <c r="J329" s="44">
        <f t="shared" si="591"/>
        <v>0.36012861736334406</v>
      </c>
      <c r="K329" s="44">
        <f t="shared" si="592"/>
        <v>0.34726688102893893</v>
      </c>
      <c r="L329" s="44">
        <f t="shared" si="593"/>
        <v>0.2861736334405145</v>
      </c>
      <c r="M329" s="44">
        <f t="shared" si="594"/>
        <v>6.4308681672025723E-3</v>
      </c>
      <c r="N329" s="43">
        <f t="shared" si="595"/>
        <v>311</v>
      </c>
      <c r="O329" s="43">
        <v>3</v>
      </c>
      <c r="P329" s="43"/>
      <c r="Q329" s="43">
        <f t="shared" si="596"/>
        <v>314</v>
      </c>
      <c r="R329" s="44">
        <f t="shared" si="453"/>
        <v>0.59357277882797732</v>
      </c>
      <c r="S329" s="43">
        <v>529</v>
      </c>
    </row>
    <row r="330" spans="1:19" s="12" customFormat="1" ht="15" x14ac:dyDescent="0.25">
      <c r="A330" s="40">
        <v>5</v>
      </c>
      <c r="B330" s="31" t="s">
        <v>116</v>
      </c>
      <c r="C330" s="32" t="str">
        <f t="shared" si="517"/>
        <v>PH</v>
      </c>
      <c r="D330" s="32" t="str">
        <f t="shared" si="589"/>
        <v>BN</v>
      </c>
      <c r="E330" s="28">
        <f>LARGE(F330:I330,1)-LARGE(F330:I330,2)</f>
        <v>230</v>
      </c>
      <c r="F330" s="32">
        <f>SUM(F331:F338)</f>
        <v>756</v>
      </c>
      <c r="G330" s="32">
        <f t="shared" ref="G330:I330" si="597">SUM(G331:G338)</f>
        <v>986</v>
      </c>
      <c r="H330" s="32">
        <f t="shared" si="597"/>
        <v>609</v>
      </c>
      <c r="I330" s="32">
        <f t="shared" si="597"/>
        <v>17</v>
      </c>
      <c r="J330" s="33">
        <f>F330/N330</f>
        <v>0.31925675675675674</v>
      </c>
      <c r="K330" s="33">
        <f>G330/N330</f>
        <v>0.41638513513513514</v>
      </c>
      <c r="L330" s="33">
        <f>H330/N330</f>
        <v>0.25717905405405406</v>
      </c>
      <c r="M330" s="33">
        <f>I330/N330</f>
        <v>7.1790540540540545E-3</v>
      </c>
      <c r="N330" s="32">
        <f>F330+G330+H330+I330</f>
        <v>2368</v>
      </c>
      <c r="O330" s="32">
        <f t="shared" ref="O330:P330" si="598">SUM(O331:O338)</f>
        <v>62</v>
      </c>
      <c r="P330" s="32">
        <f t="shared" si="598"/>
        <v>0</v>
      </c>
      <c r="Q330" s="32">
        <f t="shared" si="452"/>
        <v>2430</v>
      </c>
      <c r="R330" s="33">
        <f t="shared" si="453"/>
        <v>0.65835816851801676</v>
      </c>
      <c r="S330" s="32">
        <f>SUM(S331:S338)</f>
        <v>3691</v>
      </c>
    </row>
    <row r="331" spans="1:19" x14ac:dyDescent="0.25">
      <c r="A331" s="45" t="s">
        <v>276</v>
      </c>
      <c r="B331" s="46" t="s">
        <v>280</v>
      </c>
      <c r="C331" s="43" t="str">
        <f t="shared" si="517"/>
        <v>BN</v>
      </c>
      <c r="D331" s="37" t="str">
        <f t="shared" si="589"/>
        <v>PH</v>
      </c>
      <c r="E331" s="38">
        <f t="shared" si="590"/>
        <v>9</v>
      </c>
      <c r="F331" s="43">
        <v>84</v>
      </c>
      <c r="G331" s="43">
        <v>75</v>
      </c>
      <c r="H331" s="43">
        <v>31</v>
      </c>
      <c r="I331" s="43">
        <v>2</v>
      </c>
      <c r="J331" s="44">
        <f t="shared" ref="J331:J334" si="599">F331/N331</f>
        <v>0.4375</v>
      </c>
      <c r="K331" s="44">
        <f t="shared" ref="K331:K334" si="600">G331/N331</f>
        <v>0.390625</v>
      </c>
      <c r="L331" s="44">
        <f t="shared" ref="L331:L334" si="601">H331/N331</f>
        <v>0.16145833333333334</v>
      </c>
      <c r="M331" s="44">
        <f t="shared" ref="M331:M334" si="602">I331/N331</f>
        <v>1.0416666666666666E-2</v>
      </c>
      <c r="N331" s="43">
        <f t="shared" ref="N331:N334" si="603">F331+G331+H331+I331</f>
        <v>192</v>
      </c>
      <c r="O331" s="43">
        <v>3</v>
      </c>
      <c r="P331" s="43"/>
      <c r="Q331" s="43">
        <f t="shared" si="452"/>
        <v>195</v>
      </c>
      <c r="R331" s="44">
        <f t="shared" si="453"/>
        <v>0.55714285714285716</v>
      </c>
      <c r="S331" s="43">
        <v>350</v>
      </c>
    </row>
    <row r="332" spans="1:19" x14ac:dyDescent="0.25">
      <c r="A332" s="45" t="s">
        <v>277</v>
      </c>
      <c r="B332" s="46" t="s">
        <v>281</v>
      </c>
      <c r="C332" s="43" t="str">
        <f t="shared" si="517"/>
        <v>PH</v>
      </c>
      <c r="D332" s="37" t="str">
        <f t="shared" si="589"/>
        <v>BN</v>
      </c>
      <c r="E332" s="38">
        <f t="shared" si="590"/>
        <v>10</v>
      </c>
      <c r="F332" s="43">
        <v>94</v>
      </c>
      <c r="G332" s="43">
        <v>104</v>
      </c>
      <c r="H332" s="43">
        <v>46</v>
      </c>
      <c r="I332" s="43">
        <v>3</v>
      </c>
      <c r="J332" s="44">
        <f t="shared" si="599"/>
        <v>0.38056680161943318</v>
      </c>
      <c r="K332" s="44">
        <f t="shared" si="600"/>
        <v>0.42105263157894735</v>
      </c>
      <c r="L332" s="44">
        <f t="shared" si="601"/>
        <v>0.18623481781376519</v>
      </c>
      <c r="M332" s="44">
        <f t="shared" si="602"/>
        <v>1.2145748987854251E-2</v>
      </c>
      <c r="N332" s="43">
        <f t="shared" si="603"/>
        <v>247</v>
      </c>
      <c r="O332" s="43">
        <v>5</v>
      </c>
      <c r="P332" s="43"/>
      <c r="Q332" s="43">
        <f t="shared" si="452"/>
        <v>252</v>
      </c>
      <c r="R332" s="44">
        <f t="shared" si="453"/>
        <v>0.72</v>
      </c>
      <c r="S332" s="43">
        <v>350</v>
      </c>
    </row>
    <row r="333" spans="1:19" x14ac:dyDescent="0.25">
      <c r="A333" s="45" t="s">
        <v>278</v>
      </c>
      <c r="B333" s="46" t="s">
        <v>282</v>
      </c>
      <c r="C333" s="43" t="str">
        <f t="shared" si="517"/>
        <v>BN</v>
      </c>
      <c r="D333" s="37" t="str">
        <f t="shared" si="589"/>
        <v>PH</v>
      </c>
      <c r="E333" s="38">
        <f t="shared" si="590"/>
        <v>14</v>
      </c>
      <c r="F333" s="43">
        <v>98</v>
      </c>
      <c r="G333" s="43">
        <v>84</v>
      </c>
      <c r="H333" s="43">
        <v>71</v>
      </c>
      <c r="I333" s="43">
        <v>3</v>
      </c>
      <c r="J333" s="44">
        <f t="shared" si="599"/>
        <v>0.3828125</v>
      </c>
      <c r="K333" s="44">
        <f t="shared" si="600"/>
        <v>0.328125</v>
      </c>
      <c r="L333" s="44">
        <f t="shared" si="601"/>
        <v>0.27734375</v>
      </c>
      <c r="M333" s="44">
        <f t="shared" si="602"/>
        <v>1.171875E-2</v>
      </c>
      <c r="N333" s="43">
        <f t="shared" si="603"/>
        <v>256</v>
      </c>
      <c r="O333" s="43">
        <v>10</v>
      </c>
      <c r="P333" s="43"/>
      <c r="Q333" s="43">
        <f t="shared" si="452"/>
        <v>266</v>
      </c>
      <c r="R333" s="44">
        <f t="shared" si="453"/>
        <v>0.76</v>
      </c>
      <c r="S333" s="43">
        <v>350</v>
      </c>
    </row>
    <row r="334" spans="1:19" x14ac:dyDescent="0.25">
      <c r="A334" s="45" t="s">
        <v>279</v>
      </c>
      <c r="B334" s="46" t="s">
        <v>283</v>
      </c>
      <c r="C334" s="43" t="str">
        <f t="shared" si="517"/>
        <v>PH</v>
      </c>
      <c r="D334" s="37" t="str">
        <f t="shared" si="589"/>
        <v>BN</v>
      </c>
      <c r="E334" s="38">
        <f t="shared" si="590"/>
        <v>53</v>
      </c>
      <c r="F334" s="43">
        <v>115</v>
      </c>
      <c r="G334" s="43">
        <v>168</v>
      </c>
      <c r="H334" s="43">
        <v>93</v>
      </c>
      <c r="I334" s="43"/>
      <c r="J334" s="44">
        <f t="shared" si="599"/>
        <v>0.30585106382978722</v>
      </c>
      <c r="K334" s="44">
        <f t="shared" si="600"/>
        <v>0.44680851063829785</v>
      </c>
      <c r="L334" s="44">
        <f t="shared" si="601"/>
        <v>0.2473404255319149</v>
      </c>
      <c r="M334" s="44">
        <f t="shared" si="602"/>
        <v>0</v>
      </c>
      <c r="N334" s="43">
        <f t="shared" si="603"/>
        <v>376</v>
      </c>
      <c r="O334" s="43">
        <v>10</v>
      </c>
      <c r="P334" s="43"/>
      <c r="Q334" s="43">
        <f t="shared" si="452"/>
        <v>386</v>
      </c>
      <c r="R334" s="44">
        <f t="shared" si="453"/>
        <v>0.73106060606060608</v>
      </c>
      <c r="S334" s="43">
        <v>528</v>
      </c>
    </row>
    <row r="335" spans="1:19" x14ac:dyDescent="0.25">
      <c r="A335" s="45" t="s">
        <v>285</v>
      </c>
      <c r="B335" s="46" t="s">
        <v>286</v>
      </c>
      <c r="C335" s="43" t="str">
        <f t="shared" si="517"/>
        <v>PH</v>
      </c>
      <c r="D335" s="37" t="str">
        <f t="shared" ref="D335:D338" si="604">IF(AND(LARGE(F335:I335,1)=LARGE(F335:I335,2)),"TIED",IF(LARGE(F335:I335,2)=F335,"BN",IF(LARGE(F335:I335,2)=G335,"PH",IF(LARGE(F335:I335,2)=H335,"PN","BEBAS"))))</f>
        <v>PN</v>
      </c>
      <c r="E335" s="38">
        <f t="shared" ref="E335:E338" si="605">LARGE(F335:I335,1)-LARGE(F335:I335,2)</f>
        <v>73</v>
      </c>
      <c r="F335" s="43">
        <v>86</v>
      </c>
      <c r="G335" s="43">
        <v>173</v>
      </c>
      <c r="H335" s="43">
        <v>100</v>
      </c>
      <c r="I335" s="43">
        <v>2</v>
      </c>
      <c r="J335" s="44">
        <f t="shared" ref="J335:J338" si="606">F335/N335</f>
        <v>0.23822714681440443</v>
      </c>
      <c r="K335" s="44">
        <f t="shared" ref="K335:K338" si="607">G335/N335</f>
        <v>0.47922437673130192</v>
      </c>
      <c r="L335" s="44">
        <f t="shared" ref="L335:L338" si="608">H335/N335</f>
        <v>0.2770083102493075</v>
      </c>
      <c r="M335" s="44">
        <f t="shared" ref="M335:M338" si="609">I335/N335</f>
        <v>5.5401662049861496E-3</v>
      </c>
      <c r="N335" s="43">
        <f t="shared" ref="N335:N338" si="610">F335+G335+H335+I335</f>
        <v>361</v>
      </c>
      <c r="O335" s="43">
        <v>12</v>
      </c>
      <c r="P335" s="43"/>
      <c r="Q335" s="43">
        <f t="shared" ref="Q335:Q338" si="611">N335+O335+P335</f>
        <v>373</v>
      </c>
      <c r="R335" s="44">
        <f t="shared" si="453"/>
        <v>0.70643939393939392</v>
      </c>
      <c r="S335" s="43">
        <v>528</v>
      </c>
    </row>
    <row r="336" spans="1:19" x14ac:dyDescent="0.25">
      <c r="A336" s="45" t="s">
        <v>288</v>
      </c>
      <c r="B336" s="46" t="s">
        <v>289</v>
      </c>
      <c r="C336" s="43" t="str">
        <f t="shared" si="517"/>
        <v>PH</v>
      </c>
      <c r="D336" s="37" t="str">
        <f t="shared" si="604"/>
        <v>BN</v>
      </c>
      <c r="E336" s="38">
        <f t="shared" si="605"/>
        <v>39</v>
      </c>
      <c r="F336" s="43">
        <v>101</v>
      </c>
      <c r="G336" s="43">
        <v>140</v>
      </c>
      <c r="H336" s="43">
        <v>78</v>
      </c>
      <c r="I336" s="43">
        <v>5</v>
      </c>
      <c r="J336" s="44">
        <f t="shared" si="606"/>
        <v>0.31172839506172839</v>
      </c>
      <c r="K336" s="44">
        <f t="shared" si="607"/>
        <v>0.43209876543209874</v>
      </c>
      <c r="L336" s="44">
        <f t="shared" si="608"/>
        <v>0.24074074074074073</v>
      </c>
      <c r="M336" s="44">
        <f t="shared" si="609"/>
        <v>1.5432098765432098E-2</v>
      </c>
      <c r="N336" s="43">
        <f t="shared" si="610"/>
        <v>324</v>
      </c>
      <c r="O336" s="43">
        <v>11</v>
      </c>
      <c r="P336" s="43"/>
      <c r="Q336" s="43">
        <f t="shared" si="611"/>
        <v>335</v>
      </c>
      <c r="R336" s="44">
        <f t="shared" si="453"/>
        <v>0.63446969696969702</v>
      </c>
      <c r="S336" s="43">
        <v>528</v>
      </c>
    </row>
    <row r="337" spans="1:19" x14ac:dyDescent="0.25">
      <c r="A337" s="45" t="s">
        <v>290</v>
      </c>
      <c r="B337" s="46" t="s">
        <v>291</v>
      </c>
      <c r="C337" s="43" t="str">
        <f t="shared" si="517"/>
        <v>PH</v>
      </c>
      <c r="D337" s="37" t="str">
        <f t="shared" si="604"/>
        <v>PN</v>
      </c>
      <c r="E337" s="38">
        <f t="shared" si="605"/>
        <v>18</v>
      </c>
      <c r="F337" s="43">
        <v>88</v>
      </c>
      <c r="G337" s="43">
        <v>111</v>
      </c>
      <c r="H337" s="43">
        <v>93</v>
      </c>
      <c r="I337" s="43">
        <v>1</v>
      </c>
      <c r="J337" s="44">
        <f t="shared" si="606"/>
        <v>0.30034129692832767</v>
      </c>
      <c r="K337" s="44">
        <f t="shared" si="607"/>
        <v>0.37883959044368598</v>
      </c>
      <c r="L337" s="44">
        <f t="shared" si="608"/>
        <v>0.3174061433447099</v>
      </c>
      <c r="M337" s="44">
        <f t="shared" si="609"/>
        <v>3.4129692832764505E-3</v>
      </c>
      <c r="N337" s="43">
        <f t="shared" si="610"/>
        <v>293</v>
      </c>
      <c r="O337" s="43">
        <v>6</v>
      </c>
      <c r="P337" s="43"/>
      <c r="Q337" s="43">
        <f t="shared" si="611"/>
        <v>299</v>
      </c>
      <c r="R337" s="44">
        <f t="shared" si="453"/>
        <v>0.56628787878787878</v>
      </c>
      <c r="S337" s="43">
        <v>528</v>
      </c>
    </row>
    <row r="338" spans="1:19" x14ac:dyDescent="0.25">
      <c r="A338" s="45" t="s">
        <v>309</v>
      </c>
      <c r="B338" s="46" t="s">
        <v>310</v>
      </c>
      <c r="C338" s="43" t="str">
        <f t="shared" si="517"/>
        <v>PH</v>
      </c>
      <c r="D338" s="37" t="str">
        <f t="shared" si="604"/>
        <v>PN</v>
      </c>
      <c r="E338" s="38">
        <f t="shared" si="605"/>
        <v>34</v>
      </c>
      <c r="F338" s="43">
        <v>90</v>
      </c>
      <c r="G338" s="43">
        <v>131</v>
      </c>
      <c r="H338" s="43">
        <v>97</v>
      </c>
      <c r="I338" s="43">
        <v>1</v>
      </c>
      <c r="J338" s="44">
        <f t="shared" si="606"/>
        <v>0.28213166144200624</v>
      </c>
      <c r="K338" s="44">
        <f t="shared" si="607"/>
        <v>0.41065830721003133</v>
      </c>
      <c r="L338" s="44">
        <f t="shared" si="608"/>
        <v>0.30407523510971785</v>
      </c>
      <c r="M338" s="44">
        <f t="shared" si="609"/>
        <v>3.134796238244514E-3</v>
      </c>
      <c r="N338" s="43">
        <f t="shared" si="610"/>
        <v>319</v>
      </c>
      <c r="O338" s="43">
        <v>5</v>
      </c>
      <c r="P338" s="43"/>
      <c r="Q338" s="43">
        <f t="shared" si="611"/>
        <v>324</v>
      </c>
      <c r="R338" s="44">
        <f t="shared" si="453"/>
        <v>0.61247637051039694</v>
      </c>
      <c r="S338" s="43">
        <v>529</v>
      </c>
    </row>
    <row r="339" spans="1:19" s="6" customFormat="1" ht="15" x14ac:dyDescent="0.25">
      <c r="A339" s="25" t="s">
        <v>18</v>
      </c>
      <c r="B339" s="26" t="s">
        <v>19</v>
      </c>
      <c r="C339" s="27" t="str">
        <f t="shared" si="517"/>
        <v>BN</v>
      </c>
      <c r="D339" s="27" t="str">
        <f t="shared" si="120"/>
        <v>PH</v>
      </c>
      <c r="E339" s="27">
        <f t="shared" ref="E339:E342" si="612">LARGE(F339:I339,1)-LARGE(F339:I339,2)</f>
        <v>3093</v>
      </c>
      <c r="F339" s="27">
        <f>F340+F342+F345+F350+F352+F358+F364+F368+F374+F380+F385+F387</f>
        <v>5759</v>
      </c>
      <c r="G339" s="27">
        <f t="shared" ref="G339:I339" si="613">G340+G342+G345+G350+G352+G358+G364+G368+G374+G380+G385+G387</f>
        <v>2666</v>
      </c>
      <c r="H339" s="27">
        <f t="shared" si="613"/>
        <v>1364</v>
      </c>
      <c r="I339" s="27">
        <f t="shared" si="613"/>
        <v>279</v>
      </c>
      <c r="J339" s="29">
        <f>F339/N339</f>
        <v>0.57201032975764798</v>
      </c>
      <c r="K339" s="29">
        <f>G339/N339</f>
        <v>0.26479936432260626</v>
      </c>
      <c r="L339" s="29">
        <f>H339/N339</f>
        <v>0.13547874453714739</v>
      </c>
      <c r="M339" s="29">
        <f>I339/N339</f>
        <v>2.7711561382598331E-2</v>
      </c>
      <c r="N339" s="27">
        <f>F339+G339+H339+I339</f>
        <v>10068</v>
      </c>
      <c r="O339" s="27">
        <f>O340+O342+O345+O350+O352+O358+O364+O368+O374+O380+O385+O387</f>
        <v>262</v>
      </c>
      <c r="P339" s="27">
        <f>P340+P342+P345+P350+P352+P358+P364+P368+P374+P380+P385+P387</f>
        <v>0</v>
      </c>
      <c r="Q339" s="27">
        <f t="shared" si="452"/>
        <v>10330</v>
      </c>
      <c r="R339" s="29">
        <f t="shared" si="453"/>
        <v>0.64675682444277482</v>
      </c>
      <c r="S339" s="27">
        <f>S340+S342+S345+S350+S352+S358+S364+S368+S374+S380+S385+S387</f>
        <v>15972</v>
      </c>
    </row>
    <row r="340" spans="1:19" s="12" customFormat="1" ht="15" x14ac:dyDescent="0.25">
      <c r="A340" s="30" t="s">
        <v>275</v>
      </c>
      <c r="B340" s="31" t="s">
        <v>264</v>
      </c>
      <c r="C340" s="27" t="str">
        <f t="shared" si="517"/>
        <v>BN</v>
      </c>
      <c r="D340" s="27" t="str">
        <f t="shared" si="120"/>
        <v>PN</v>
      </c>
      <c r="E340" s="28">
        <f t="shared" si="612"/>
        <v>109</v>
      </c>
      <c r="F340" s="32">
        <f>F341</f>
        <v>139</v>
      </c>
      <c r="G340" s="32">
        <f t="shared" ref="G340" si="614">G341</f>
        <v>14</v>
      </c>
      <c r="H340" s="32">
        <f t="shared" ref="H340" si="615">H341</f>
        <v>30</v>
      </c>
      <c r="I340" s="32">
        <f t="shared" ref="I340" si="616">I341</f>
        <v>6</v>
      </c>
      <c r="J340" s="33">
        <f>F340/N340</f>
        <v>0.73544973544973546</v>
      </c>
      <c r="K340" s="33">
        <f>G340/N340</f>
        <v>7.407407407407407E-2</v>
      </c>
      <c r="L340" s="33">
        <f>H340/N340</f>
        <v>0.15873015873015872</v>
      </c>
      <c r="M340" s="33">
        <f>I340/N340</f>
        <v>3.1746031746031744E-2</v>
      </c>
      <c r="N340" s="32">
        <f>F340+G340+H340+I340</f>
        <v>189</v>
      </c>
      <c r="O340" s="32">
        <f t="shared" ref="O340" si="617">O341</f>
        <v>6</v>
      </c>
      <c r="P340" s="32">
        <f t="shared" ref="P340" si="618">P341</f>
        <v>0</v>
      </c>
      <c r="Q340" s="32">
        <f t="shared" ref="Q340:Q341" si="619">N340+O340+P340</f>
        <v>195</v>
      </c>
      <c r="R340" s="33">
        <f t="shared" si="453"/>
        <v>0.85526315789473684</v>
      </c>
      <c r="S340" s="32">
        <f t="shared" ref="S340" si="620">S341</f>
        <v>228</v>
      </c>
    </row>
    <row r="341" spans="1:19" x14ac:dyDescent="0.25">
      <c r="A341" s="50" t="s">
        <v>276</v>
      </c>
      <c r="B341" s="46" t="s">
        <v>280</v>
      </c>
      <c r="C341" s="43" t="str">
        <f t="shared" si="517"/>
        <v>BN</v>
      </c>
      <c r="D341" s="37" t="str">
        <f t="shared" si="120"/>
        <v>PN</v>
      </c>
      <c r="E341" s="38">
        <f>LARGE(F341:I341,1)-LARGE(F341:I341,2)</f>
        <v>109</v>
      </c>
      <c r="F341" s="43">
        <v>139</v>
      </c>
      <c r="G341" s="43">
        <v>14</v>
      </c>
      <c r="H341" s="43">
        <v>30</v>
      </c>
      <c r="I341" s="43">
        <v>6</v>
      </c>
      <c r="J341" s="44">
        <f>F341/N341</f>
        <v>0.73544973544973546</v>
      </c>
      <c r="K341" s="44">
        <f>G341/N341</f>
        <v>7.407407407407407E-2</v>
      </c>
      <c r="L341" s="44">
        <f>H341/N341</f>
        <v>0.15873015873015872</v>
      </c>
      <c r="M341" s="44">
        <f>I341/N341</f>
        <v>3.1746031746031744E-2</v>
      </c>
      <c r="N341" s="43">
        <f>F341+G341+H341+I341</f>
        <v>189</v>
      </c>
      <c r="O341" s="43">
        <v>6</v>
      </c>
      <c r="P341" s="43"/>
      <c r="Q341" s="43">
        <f t="shared" si="619"/>
        <v>195</v>
      </c>
      <c r="R341" s="44">
        <f t="shared" si="453"/>
        <v>0.85526315789473684</v>
      </c>
      <c r="S341" s="43">
        <v>228</v>
      </c>
    </row>
    <row r="342" spans="1:19" s="11" customFormat="1" ht="15" x14ac:dyDescent="0.25">
      <c r="A342" s="40">
        <v>1</v>
      </c>
      <c r="B342" s="31" t="s">
        <v>117</v>
      </c>
      <c r="C342" s="32" t="str">
        <f t="shared" si="517"/>
        <v>PH</v>
      </c>
      <c r="D342" s="32" t="str">
        <f t="shared" si="120"/>
        <v>BN</v>
      </c>
      <c r="E342" s="28">
        <f t="shared" si="612"/>
        <v>174</v>
      </c>
      <c r="F342" s="32">
        <f t="shared" ref="F342" si="621">SUM(F343:F344)</f>
        <v>151</v>
      </c>
      <c r="G342" s="32">
        <f t="shared" ref="G342" si="622">SUM(G343:G344)</f>
        <v>325</v>
      </c>
      <c r="H342" s="32">
        <f t="shared" ref="H342" si="623">SUM(H343:H344)</f>
        <v>34</v>
      </c>
      <c r="I342" s="32">
        <f t="shared" ref="I342" si="624">SUM(I343:I344)</f>
        <v>13</v>
      </c>
      <c r="J342" s="33">
        <f>F342/N342</f>
        <v>0.28871892925430209</v>
      </c>
      <c r="K342" s="33">
        <f>G342/N342</f>
        <v>0.62141491395793502</v>
      </c>
      <c r="L342" s="33">
        <f>H342/N342</f>
        <v>6.5009560229445512E-2</v>
      </c>
      <c r="M342" s="33">
        <f>I342/N342</f>
        <v>2.4856596558317401E-2</v>
      </c>
      <c r="N342" s="32">
        <f>F342+G342+H342+I342</f>
        <v>523</v>
      </c>
      <c r="O342" s="32">
        <f t="shared" ref="O342" si="625">SUM(O343:O344)</f>
        <v>16</v>
      </c>
      <c r="P342" s="32">
        <f t="shared" ref="P342" si="626">SUM(P343:P344)</f>
        <v>0</v>
      </c>
      <c r="Q342" s="32">
        <f t="shared" si="452"/>
        <v>539</v>
      </c>
      <c r="R342" s="33">
        <f t="shared" si="453"/>
        <v>0.620253164556962</v>
      </c>
      <c r="S342" s="32">
        <f t="shared" ref="S342" si="627">SUM(S343:S344)</f>
        <v>869</v>
      </c>
    </row>
    <row r="343" spans="1:19" x14ac:dyDescent="0.25">
      <c r="A343" s="45" t="s">
        <v>276</v>
      </c>
      <c r="B343" s="46" t="s">
        <v>280</v>
      </c>
      <c r="C343" s="43" t="str">
        <f t="shared" si="517"/>
        <v>PH</v>
      </c>
      <c r="D343" s="37" t="str">
        <f t="shared" ref="D343:D344" si="628">IF(AND(LARGE(F343:I343,1)=LARGE(F343:I343,2)),"TIED",IF(LARGE(F343:I343,2)=F343,"BN",IF(LARGE(F343:I343,2)=G343,"PH",IF(LARGE(F343:I343,2)=H343,"PN","BEBAS"))))</f>
        <v>BN</v>
      </c>
      <c r="E343" s="38">
        <f t="shared" ref="E343:E345" si="629">LARGE(F343:I343,1)-LARGE(F343:I343,2)</f>
        <v>59</v>
      </c>
      <c r="F343" s="43">
        <v>82</v>
      </c>
      <c r="G343" s="43">
        <v>141</v>
      </c>
      <c r="H343" s="43">
        <v>8</v>
      </c>
      <c r="I343" s="43">
        <v>8</v>
      </c>
      <c r="J343" s="44">
        <f t="shared" ref="J343:J344" si="630">F343/N343</f>
        <v>0.34309623430962344</v>
      </c>
      <c r="K343" s="44">
        <f t="shared" ref="K343:K344" si="631">G343/N343</f>
        <v>0.58995815899581594</v>
      </c>
      <c r="L343" s="44">
        <f t="shared" ref="L343:L344" si="632">H343/N343</f>
        <v>3.3472803347280332E-2</v>
      </c>
      <c r="M343" s="44">
        <f t="shared" ref="M343:M344" si="633">I343/N343</f>
        <v>3.3472803347280332E-2</v>
      </c>
      <c r="N343" s="43">
        <f t="shared" ref="N343:N344" si="634">F343+G343+H343+I343</f>
        <v>239</v>
      </c>
      <c r="O343" s="43">
        <v>10</v>
      </c>
      <c r="P343" s="43"/>
      <c r="Q343" s="43">
        <f t="shared" ref="Q343:Q344" si="635">N343+O343+P343</f>
        <v>249</v>
      </c>
      <c r="R343" s="44">
        <f t="shared" si="453"/>
        <v>0.71142857142857141</v>
      </c>
      <c r="S343" s="43">
        <v>350</v>
      </c>
    </row>
    <row r="344" spans="1:19" x14ac:dyDescent="0.25">
      <c r="A344" s="45" t="s">
        <v>277</v>
      </c>
      <c r="B344" s="46" t="s">
        <v>281</v>
      </c>
      <c r="C344" s="43" t="str">
        <f t="shared" si="517"/>
        <v>PH</v>
      </c>
      <c r="D344" s="37" t="str">
        <f t="shared" si="628"/>
        <v>BN</v>
      </c>
      <c r="E344" s="38">
        <f t="shared" si="629"/>
        <v>115</v>
      </c>
      <c r="F344" s="43">
        <v>69</v>
      </c>
      <c r="G344" s="43">
        <v>184</v>
      </c>
      <c r="H344" s="43">
        <v>26</v>
      </c>
      <c r="I344" s="43">
        <v>5</v>
      </c>
      <c r="J344" s="44">
        <f t="shared" si="630"/>
        <v>0.24295774647887325</v>
      </c>
      <c r="K344" s="44">
        <f t="shared" si="631"/>
        <v>0.647887323943662</v>
      </c>
      <c r="L344" s="44">
        <f t="shared" si="632"/>
        <v>9.154929577464789E-2</v>
      </c>
      <c r="M344" s="44">
        <f t="shared" si="633"/>
        <v>1.7605633802816902E-2</v>
      </c>
      <c r="N344" s="43">
        <f t="shared" si="634"/>
        <v>284</v>
      </c>
      <c r="O344" s="43">
        <v>6</v>
      </c>
      <c r="P344" s="43"/>
      <c r="Q344" s="43">
        <f t="shared" si="635"/>
        <v>290</v>
      </c>
      <c r="R344" s="44">
        <f t="shared" si="453"/>
        <v>0.55876685934489401</v>
      </c>
      <c r="S344" s="43">
        <v>519</v>
      </c>
    </row>
    <row r="345" spans="1:19" s="11" customFormat="1" ht="15" x14ac:dyDescent="0.25">
      <c r="A345" s="40">
        <v>2</v>
      </c>
      <c r="B345" s="31" t="s">
        <v>118</v>
      </c>
      <c r="C345" s="42" t="str">
        <f t="shared" si="517"/>
        <v>BN</v>
      </c>
      <c r="D345" s="42" t="str">
        <f t="shared" si="120"/>
        <v>PH</v>
      </c>
      <c r="E345" s="28">
        <f t="shared" si="629"/>
        <v>83</v>
      </c>
      <c r="F345" s="32">
        <f t="shared" ref="F345" si="636">SUM(F346:F349)</f>
        <v>450</v>
      </c>
      <c r="G345" s="32">
        <f t="shared" ref="G345" si="637">SUM(G346:G349)</f>
        <v>367</v>
      </c>
      <c r="H345" s="32">
        <f t="shared" ref="H345" si="638">SUM(H346:H349)</f>
        <v>162</v>
      </c>
      <c r="I345" s="32">
        <f t="shared" ref="I345" si="639">SUM(I346:I349)</f>
        <v>53</v>
      </c>
      <c r="J345" s="33">
        <f>F345/N345</f>
        <v>0.43604651162790697</v>
      </c>
      <c r="K345" s="33">
        <f>G345/N345</f>
        <v>0.35562015503875971</v>
      </c>
      <c r="L345" s="33">
        <f>H345/N345</f>
        <v>0.15697674418604651</v>
      </c>
      <c r="M345" s="33">
        <f>I345/N345</f>
        <v>5.1356589147286823E-2</v>
      </c>
      <c r="N345" s="32">
        <f>F345+G345+H345+I345</f>
        <v>1032</v>
      </c>
      <c r="O345" s="32">
        <f t="shared" ref="O345" si="640">SUM(O346:O349)</f>
        <v>43</v>
      </c>
      <c r="P345" s="32">
        <f t="shared" ref="P345" si="641">SUM(P346:P349)</f>
        <v>0</v>
      </c>
      <c r="Q345" s="32">
        <f>N345+O345+P345</f>
        <v>1075</v>
      </c>
      <c r="R345" s="33">
        <f>Q345/S345</f>
        <v>0.58170995670995673</v>
      </c>
      <c r="S345" s="32">
        <f t="shared" ref="S345" si="642">SUM(S346:S349)</f>
        <v>1848</v>
      </c>
    </row>
    <row r="346" spans="1:19" x14ac:dyDescent="0.25">
      <c r="A346" s="45" t="s">
        <v>276</v>
      </c>
      <c r="B346" s="46" t="s">
        <v>280</v>
      </c>
      <c r="C346" s="43" t="str">
        <f t="shared" si="517"/>
        <v>BN</v>
      </c>
      <c r="D346" s="37" t="str">
        <f t="shared" ref="D346:D352" si="643">IF(AND(LARGE(F346:I346,1)=LARGE(F346:I346,2)),"TIED",IF(LARGE(F346:I346,2)=F346,"BN",IF(LARGE(F346:I346,2)=G346,"PH",IF(LARGE(F346:I346,2)=H346,"PN","BEBAS"))))</f>
        <v>PH</v>
      </c>
      <c r="E346" s="38">
        <f t="shared" ref="E346:E350" si="644">LARGE(F346:I346,1)-LARGE(F346:I346,2)</f>
        <v>54</v>
      </c>
      <c r="F346" s="43">
        <v>102</v>
      </c>
      <c r="G346" s="43">
        <v>48</v>
      </c>
      <c r="H346" s="43">
        <v>18</v>
      </c>
      <c r="I346" s="43">
        <v>11</v>
      </c>
      <c r="J346" s="44">
        <f t="shared" ref="J346:J349" si="645">F346/N346</f>
        <v>0.56983240223463683</v>
      </c>
      <c r="K346" s="44">
        <f t="shared" ref="K346:K349" si="646">G346/N346</f>
        <v>0.26815642458100558</v>
      </c>
      <c r="L346" s="44">
        <f t="shared" ref="L346:L349" si="647">H346/N346</f>
        <v>0.1005586592178771</v>
      </c>
      <c r="M346" s="44">
        <f t="shared" ref="M346:M349" si="648">I346/N346</f>
        <v>6.1452513966480445E-2</v>
      </c>
      <c r="N346" s="43">
        <f t="shared" ref="N346:N349" si="649">F346+G346+H346+I346</f>
        <v>179</v>
      </c>
      <c r="O346" s="43">
        <v>24</v>
      </c>
      <c r="P346" s="43"/>
      <c r="Q346" s="43">
        <f t="shared" ref="Q346:Q352" si="650">N346+O346+P346</f>
        <v>203</v>
      </c>
      <c r="R346" s="44">
        <f t="shared" ref="R346:R349" si="651">Q346/S346</f>
        <v>0.57999999999999996</v>
      </c>
      <c r="S346" s="43">
        <v>350</v>
      </c>
    </row>
    <row r="347" spans="1:19" x14ac:dyDescent="0.25">
      <c r="A347" s="45" t="s">
        <v>277</v>
      </c>
      <c r="B347" s="46" t="s">
        <v>281</v>
      </c>
      <c r="C347" s="43" t="str">
        <f t="shared" si="517"/>
        <v>BN</v>
      </c>
      <c r="D347" s="37" t="str">
        <f t="shared" si="643"/>
        <v>PH</v>
      </c>
      <c r="E347" s="38">
        <f t="shared" si="644"/>
        <v>13</v>
      </c>
      <c r="F347" s="43">
        <v>101</v>
      </c>
      <c r="G347" s="43">
        <v>88</v>
      </c>
      <c r="H347" s="43">
        <v>22</v>
      </c>
      <c r="I347" s="43">
        <v>10</v>
      </c>
      <c r="J347" s="44">
        <f t="shared" si="645"/>
        <v>0.45701357466063347</v>
      </c>
      <c r="K347" s="44">
        <f t="shared" si="646"/>
        <v>0.39819004524886875</v>
      </c>
      <c r="L347" s="44">
        <f t="shared" si="647"/>
        <v>9.9547511312217188E-2</v>
      </c>
      <c r="M347" s="44">
        <f t="shared" si="648"/>
        <v>4.5248868778280542E-2</v>
      </c>
      <c r="N347" s="43">
        <f t="shared" si="649"/>
        <v>221</v>
      </c>
      <c r="O347" s="43">
        <v>5</v>
      </c>
      <c r="P347" s="43"/>
      <c r="Q347" s="43">
        <f t="shared" si="650"/>
        <v>226</v>
      </c>
      <c r="R347" s="44">
        <f t="shared" si="651"/>
        <v>0.64571428571428569</v>
      </c>
      <c r="S347" s="43">
        <v>350</v>
      </c>
    </row>
    <row r="348" spans="1:19" ht="15" x14ac:dyDescent="0.25">
      <c r="A348" s="45" t="s">
        <v>278</v>
      </c>
      <c r="B348" s="46" t="s">
        <v>282</v>
      </c>
      <c r="C348" s="47" t="str">
        <f t="shared" si="517"/>
        <v>PH</v>
      </c>
      <c r="D348" s="27" t="str">
        <f t="shared" si="643"/>
        <v>BN</v>
      </c>
      <c r="E348" s="38">
        <f t="shared" si="644"/>
        <v>10</v>
      </c>
      <c r="F348" s="43">
        <v>115</v>
      </c>
      <c r="G348" s="43">
        <v>125</v>
      </c>
      <c r="H348" s="43">
        <v>56</v>
      </c>
      <c r="I348" s="43">
        <v>20</v>
      </c>
      <c r="J348" s="44">
        <f t="shared" si="645"/>
        <v>0.36392405063291139</v>
      </c>
      <c r="K348" s="44">
        <f t="shared" si="646"/>
        <v>0.39556962025316456</v>
      </c>
      <c r="L348" s="44">
        <f t="shared" si="647"/>
        <v>0.17721518987341772</v>
      </c>
      <c r="M348" s="44">
        <f t="shared" si="648"/>
        <v>6.3291139240506333E-2</v>
      </c>
      <c r="N348" s="43">
        <f t="shared" si="649"/>
        <v>316</v>
      </c>
      <c r="O348" s="43">
        <v>8</v>
      </c>
      <c r="P348" s="43"/>
      <c r="Q348" s="43">
        <f t="shared" si="650"/>
        <v>324</v>
      </c>
      <c r="R348" s="44">
        <f t="shared" si="651"/>
        <v>0.56445993031358888</v>
      </c>
      <c r="S348" s="43">
        <v>574</v>
      </c>
    </row>
    <row r="349" spans="1:19" x14ac:dyDescent="0.25">
      <c r="A349" s="45" t="s">
        <v>279</v>
      </c>
      <c r="B349" s="46" t="s">
        <v>283</v>
      </c>
      <c r="C349" s="43" t="str">
        <f t="shared" si="517"/>
        <v>BN</v>
      </c>
      <c r="D349" s="37" t="str">
        <f t="shared" si="643"/>
        <v>PH</v>
      </c>
      <c r="E349" s="38">
        <f t="shared" si="644"/>
        <v>26</v>
      </c>
      <c r="F349" s="43">
        <v>132</v>
      </c>
      <c r="G349" s="43">
        <v>106</v>
      </c>
      <c r="H349" s="43">
        <v>66</v>
      </c>
      <c r="I349" s="43">
        <v>12</v>
      </c>
      <c r="J349" s="44">
        <f t="shared" si="645"/>
        <v>0.41772151898734178</v>
      </c>
      <c r="K349" s="44">
        <f t="shared" si="646"/>
        <v>0.33544303797468356</v>
      </c>
      <c r="L349" s="44">
        <f t="shared" si="647"/>
        <v>0.20886075949367089</v>
      </c>
      <c r="M349" s="44">
        <f t="shared" si="648"/>
        <v>3.7974683544303799E-2</v>
      </c>
      <c r="N349" s="43">
        <f t="shared" si="649"/>
        <v>316</v>
      </c>
      <c r="O349" s="43">
        <v>6</v>
      </c>
      <c r="P349" s="43"/>
      <c r="Q349" s="43">
        <f t="shared" si="650"/>
        <v>322</v>
      </c>
      <c r="R349" s="44">
        <f t="shared" si="651"/>
        <v>0.56097560975609762</v>
      </c>
      <c r="S349" s="43">
        <v>574</v>
      </c>
    </row>
    <row r="350" spans="1:19" s="12" customFormat="1" ht="15" x14ac:dyDescent="0.25">
      <c r="A350" s="40">
        <v>3</v>
      </c>
      <c r="B350" s="31" t="s">
        <v>119</v>
      </c>
      <c r="C350" s="27" t="str">
        <f t="shared" si="517"/>
        <v>BN</v>
      </c>
      <c r="D350" s="27" t="str">
        <f t="shared" si="643"/>
        <v>PH</v>
      </c>
      <c r="E350" s="28">
        <f t="shared" si="644"/>
        <v>159</v>
      </c>
      <c r="F350" s="32">
        <f>F351</f>
        <v>211</v>
      </c>
      <c r="G350" s="32">
        <f t="shared" ref="G350" si="652">G351</f>
        <v>52</v>
      </c>
      <c r="H350" s="32">
        <f t="shared" ref="H350" si="653">H351</f>
        <v>46</v>
      </c>
      <c r="I350" s="32">
        <f t="shared" ref="I350" si="654">I351</f>
        <v>1</v>
      </c>
      <c r="J350" s="33">
        <f>F350/N350</f>
        <v>0.6806451612903226</v>
      </c>
      <c r="K350" s="33">
        <f>G350/N350</f>
        <v>0.16774193548387098</v>
      </c>
      <c r="L350" s="33">
        <f>H350/N350</f>
        <v>0.14838709677419354</v>
      </c>
      <c r="M350" s="33">
        <f>I350/N350</f>
        <v>3.2258064516129032E-3</v>
      </c>
      <c r="N350" s="32">
        <f>F350+G350+H350+I350</f>
        <v>310</v>
      </c>
      <c r="O350" s="32">
        <f t="shared" ref="O350" si="655">O351</f>
        <v>22</v>
      </c>
      <c r="P350" s="32">
        <f t="shared" ref="P350" si="656">P351</f>
        <v>0</v>
      </c>
      <c r="Q350" s="32">
        <f t="shared" si="650"/>
        <v>332</v>
      </c>
      <c r="R350" s="33">
        <f t="shared" si="453"/>
        <v>0.69601677148846963</v>
      </c>
      <c r="S350" s="32">
        <f t="shared" ref="S350" si="657">S351</f>
        <v>477</v>
      </c>
    </row>
    <row r="351" spans="1:19" x14ac:dyDescent="0.25">
      <c r="A351" s="50" t="s">
        <v>276</v>
      </c>
      <c r="B351" s="46" t="s">
        <v>280</v>
      </c>
      <c r="C351" s="43" t="str">
        <f t="shared" si="517"/>
        <v>BN</v>
      </c>
      <c r="D351" s="37" t="str">
        <f t="shared" si="643"/>
        <v>PH</v>
      </c>
      <c r="E351" s="38">
        <f>LARGE(F351:I351,1)-LARGE(F351:I351,2)</f>
        <v>159</v>
      </c>
      <c r="F351" s="43">
        <v>211</v>
      </c>
      <c r="G351" s="43">
        <v>52</v>
      </c>
      <c r="H351" s="43">
        <v>46</v>
      </c>
      <c r="I351" s="43">
        <v>1</v>
      </c>
      <c r="J351" s="44">
        <f>F351/N351</f>
        <v>0.6806451612903226</v>
      </c>
      <c r="K351" s="44">
        <f>G351/N351</f>
        <v>0.16774193548387098</v>
      </c>
      <c r="L351" s="44">
        <f>H351/N351</f>
        <v>0.14838709677419354</v>
      </c>
      <c r="M351" s="44">
        <f>I351/N351</f>
        <v>3.2258064516129032E-3</v>
      </c>
      <c r="N351" s="43">
        <f>F351+G351+H351+I351</f>
        <v>310</v>
      </c>
      <c r="O351" s="43">
        <v>22</v>
      </c>
      <c r="P351" s="43"/>
      <c r="Q351" s="43">
        <f t="shared" si="650"/>
        <v>332</v>
      </c>
      <c r="R351" s="44">
        <f t="shared" si="453"/>
        <v>0.69601677148846963</v>
      </c>
      <c r="S351" s="43">
        <v>477</v>
      </c>
    </row>
    <row r="352" spans="1:19" s="11" customFormat="1" ht="15" x14ac:dyDescent="0.25">
      <c r="A352" s="40">
        <v>4</v>
      </c>
      <c r="B352" s="31" t="s">
        <v>120</v>
      </c>
      <c r="C352" s="32" t="str">
        <f t="shared" si="517"/>
        <v>BN</v>
      </c>
      <c r="D352" s="32" t="str">
        <f t="shared" si="643"/>
        <v>PH</v>
      </c>
      <c r="E352" s="28">
        <f>LARGE(F352:I352,1)-LARGE(F352:I352,2)</f>
        <v>499</v>
      </c>
      <c r="F352" s="32">
        <f t="shared" ref="F352" si="658">SUM(F353:F357)</f>
        <v>805</v>
      </c>
      <c r="G352" s="32">
        <f t="shared" ref="G352" si="659">SUM(G353:G357)</f>
        <v>306</v>
      </c>
      <c r="H352" s="32">
        <f t="shared" ref="H352" si="660">SUM(H353:H357)</f>
        <v>216</v>
      </c>
      <c r="I352" s="32">
        <f t="shared" ref="I352" si="661">SUM(I353:I357)</f>
        <v>40</v>
      </c>
      <c r="J352" s="33">
        <f>F352/N352</f>
        <v>0.58888076079005125</v>
      </c>
      <c r="K352" s="33">
        <f>G352/N352</f>
        <v>0.2238478419897586</v>
      </c>
      <c r="L352" s="33">
        <f>H352/N352</f>
        <v>0.15801024140453548</v>
      </c>
      <c r="M352" s="33">
        <f>I352/N352</f>
        <v>2.9261155815654718E-2</v>
      </c>
      <c r="N352" s="32">
        <f>F352+G352+H352+I352</f>
        <v>1367</v>
      </c>
      <c r="O352" s="32">
        <f t="shared" ref="O352" si="662">SUM(O353:O357)</f>
        <v>25</v>
      </c>
      <c r="P352" s="32">
        <f t="shared" ref="P352" si="663">SUM(P353:P357)</f>
        <v>0</v>
      </c>
      <c r="Q352" s="32">
        <f t="shared" si="650"/>
        <v>1392</v>
      </c>
      <c r="R352" s="33">
        <f t="shared" si="453"/>
        <v>0.63243980009086775</v>
      </c>
      <c r="S352" s="32">
        <f t="shared" ref="S352" si="664">SUM(S353:S357)</f>
        <v>2201</v>
      </c>
    </row>
    <row r="353" spans="1:19" x14ac:dyDescent="0.25">
      <c r="A353" s="45" t="s">
        <v>276</v>
      </c>
      <c r="B353" s="46" t="s">
        <v>280</v>
      </c>
      <c r="C353" s="43" t="str">
        <f t="shared" si="517"/>
        <v>BN</v>
      </c>
      <c r="D353" s="37" t="str">
        <f t="shared" ref="D353:D358" si="665">IF(AND(LARGE(F353:I353,1)=LARGE(F353:I353,2)),"TIED",IF(LARGE(F353:I353,2)=F353,"BN",IF(LARGE(F353:I353,2)=G353,"PH",IF(LARGE(F353:I353,2)=H353,"PN","BEBAS"))))</f>
        <v>PH</v>
      </c>
      <c r="E353" s="38">
        <f t="shared" ref="E353:E357" si="666">LARGE(F353:I353,1)-LARGE(F353:I353,2)</f>
        <v>99</v>
      </c>
      <c r="F353" s="43">
        <v>150</v>
      </c>
      <c r="G353" s="43">
        <v>51</v>
      </c>
      <c r="H353" s="43">
        <v>28</v>
      </c>
      <c r="I353" s="43">
        <v>15</v>
      </c>
      <c r="J353" s="44">
        <f t="shared" ref="J353:J357" si="667">F353/N353</f>
        <v>0.61475409836065575</v>
      </c>
      <c r="K353" s="44">
        <f t="shared" ref="K353:K357" si="668">G353/N353</f>
        <v>0.20901639344262296</v>
      </c>
      <c r="L353" s="44">
        <f t="shared" ref="L353:L357" si="669">H353/N353</f>
        <v>0.11475409836065574</v>
      </c>
      <c r="M353" s="44">
        <f t="shared" ref="M353:M357" si="670">I353/N353</f>
        <v>6.1475409836065573E-2</v>
      </c>
      <c r="N353" s="43">
        <f t="shared" ref="N353:N357" si="671">F353+G353+H353+I353</f>
        <v>244</v>
      </c>
      <c r="O353" s="43">
        <v>9</v>
      </c>
      <c r="P353" s="43"/>
      <c r="Q353" s="43">
        <f t="shared" ref="Q353:Q358" si="672">N353+O353+P353</f>
        <v>253</v>
      </c>
      <c r="R353" s="44">
        <f t="shared" si="453"/>
        <v>0.67108753315649872</v>
      </c>
      <c r="S353" s="43">
        <v>377</v>
      </c>
    </row>
    <row r="354" spans="1:19" x14ac:dyDescent="0.25">
      <c r="A354" s="45" t="s">
        <v>277</v>
      </c>
      <c r="B354" s="46" t="s">
        <v>281</v>
      </c>
      <c r="C354" s="43" t="str">
        <f t="shared" si="517"/>
        <v>BN</v>
      </c>
      <c r="D354" s="37" t="str">
        <f t="shared" si="665"/>
        <v>PH</v>
      </c>
      <c r="E354" s="38">
        <f t="shared" si="666"/>
        <v>109</v>
      </c>
      <c r="F354" s="43">
        <v>169</v>
      </c>
      <c r="G354" s="43">
        <v>60</v>
      </c>
      <c r="H354" s="43">
        <v>28</v>
      </c>
      <c r="I354" s="43">
        <v>3</v>
      </c>
      <c r="J354" s="44">
        <f t="shared" si="667"/>
        <v>0.65</v>
      </c>
      <c r="K354" s="44">
        <f t="shared" si="668"/>
        <v>0.23076923076923078</v>
      </c>
      <c r="L354" s="44">
        <f t="shared" si="669"/>
        <v>0.1076923076923077</v>
      </c>
      <c r="M354" s="44">
        <f t="shared" si="670"/>
        <v>1.1538461538461539E-2</v>
      </c>
      <c r="N354" s="43">
        <f t="shared" si="671"/>
        <v>260</v>
      </c>
      <c r="O354" s="43">
        <v>1</v>
      </c>
      <c r="P354" s="43"/>
      <c r="Q354" s="43">
        <f t="shared" si="672"/>
        <v>261</v>
      </c>
      <c r="R354" s="44">
        <f t="shared" si="453"/>
        <v>0.74571428571428566</v>
      </c>
      <c r="S354" s="43">
        <v>350</v>
      </c>
    </row>
    <row r="355" spans="1:19" x14ac:dyDescent="0.25">
      <c r="A355" s="45" t="s">
        <v>278</v>
      </c>
      <c r="B355" s="46" t="s">
        <v>282</v>
      </c>
      <c r="C355" s="43" t="str">
        <f t="shared" si="517"/>
        <v>BN</v>
      </c>
      <c r="D355" s="37" t="str">
        <f t="shared" si="665"/>
        <v>PH</v>
      </c>
      <c r="E355" s="38">
        <f t="shared" si="666"/>
        <v>119</v>
      </c>
      <c r="F355" s="43">
        <v>187</v>
      </c>
      <c r="G355" s="43">
        <v>68</v>
      </c>
      <c r="H355" s="43">
        <v>46</v>
      </c>
      <c r="I355" s="43">
        <v>8</v>
      </c>
      <c r="J355" s="44">
        <f t="shared" si="667"/>
        <v>0.60517799352750812</v>
      </c>
      <c r="K355" s="44">
        <f t="shared" si="668"/>
        <v>0.22006472491909385</v>
      </c>
      <c r="L355" s="44">
        <f t="shared" si="669"/>
        <v>0.14886731391585761</v>
      </c>
      <c r="M355" s="44">
        <f t="shared" si="670"/>
        <v>2.5889967637540454E-2</v>
      </c>
      <c r="N355" s="43">
        <f t="shared" si="671"/>
        <v>309</v>
      </c>
      <c r="O355" s="43">
        <v>4</v>
      </c>
      <c r="P355" s="43"/>
      <c r="Q355" s="43">
        <f t="shared" si="672"/>
        <v>313</v>
      </c>
      <c r="R355" s="44">
        <f t="shared" si="453"/>
        <v>0.63747454175152751</v>
      </c>
      <c r="S355" s="43">
        <v>491</v>
      </c>
    </row>
    <row r="356" spans="1:19" x14ac:dyDescent="0.25">
      <c r="A356" s="45" t="s">
        <v>279</v>
      </c>
      <c r="B356" s="46" t="s">
        <v>283</v>
      </c>
      <c r="C356" s="43" t="str">
        <f t="shared" si="517"/>
        <v>BN</v>
      </c>
      <c r="D356" s="37" t="str">
        <f t="shared" si="665"/>
        <v>PH</v>
      </c>
      <c r="E356" s="38">
        <f t="shared" si="666"/>
        <v>57</v>
      </c>
      <c r="F356" s="43">
        <v>135</v>
      </c>
      <c r="G356" s="43">
        <v>78</v>
      </c>
      <c r="H356" s="43">
        <v>46</v>
      </c>
      <c r="I356" s="43">
        <v>6</v>
      </c>
      <c r="J356" s="44">
        <f t="shared" si="667"/>
        <v>0.50943396226415094</v>
      </c>
      <c r="K356" s="44">
        <f t="shared" si="668"/>
        <v>0.29433962264150942</v>
      </c>
      <c r="L356" s="44">
        <f t="shared" si="669"/>
        <v>0.17358490566037735</v>
      </c>
      <c r="M356" s="44">
        <f t="shared" si="670"/>
        <v>2.2641509433962263E-2</v>
      </c>
      <c r="N356" s="43">
        <f t="shared" si="671"/>
        <v>265</v>
      </c>
      <c r="O356" s="43">
        <v>3</v>
      </c>
      <c r="P356" s="43"/>
      <c r="Q356" s="43">
        <f t="shared" si="672"/>
        <v>268</v>
      </c>
      <c r="R356" s="44">
        <f t="shared" si="453"/>
        <v>0.54582484725050917</v>
      </c>
      <c r="S356" s="43">
        <v>491</v>
      </c>
    </row>
    <row r="357" spans="1:19" x14ac:dyDescent="0.25">
      <c r="A357" s="45" t="s">
        <v>285</v>
      </c>
      <c r="B357" s="46" t="s">
        <v>286</v>
      </c>
      <c r="C357" s="43" t="str">
        <f t="shared" si="517"/>
        <v>BN</v>
      </c>
      <c r="D357" s="37" t="str">
        <f t="shared" si="665"/>
        <v>PN</v>
      </c>
      <c r="E357" s="38">
        <f t="shared" si="666"/>
        <v>96</v>
      </c>
      <c r="F357" s="43">
        <v>164</v>
      </c>
      <c r="G357" s="43">
        <v>49</v>
      </c>
      <c r="H357" s="43">
        <v>68</v>
      </c>
      <c r="I357" s="43">
        <v>8</v>
      </c>
      <c r="J357" s="44">
        <f t="shared" si="667"/>
        <v>0.56747404844290661</v>
      </c>
      <c r="K357" s="44">
        <f t="shared" si="668"/>
        <v>0.16955017301038061</v>
      </c>
      <c r="L357" s="44">
        <f t="shared" si="669"/>
        <v>0.23529411764705882</v>
      </c>
      <c r="M357" s="44">
        <f t="shared" si="670"/>
        <v>2.768166089965398E-2</v>
      </c>
      <c r="N357" s="43">
        <f t="shared" si="671"/>
        <v>289</v>
      </c>
      <c r="O357" s="43">
        <v>8</v>
      </c>
      <c r="P357" s="43"/>
      <c r="Q357" s="43">
        <f t="shared" si="672"/>
        <v>297</v>
      </c>
      <c r="R357" s="44">
        <f t="shared" si="453"/>
        <v>0.60365853658536583</v>
      </c>
      <c r="S357" s="43">
        <v>492</v>
      </c>
    </row>
    <row r="358" spans="1:19" s="11" customFormat="1" ht="15" x14ac:dyDescent="0.25">
      <c r="A358" s="40">
        <v>5</v>
      </c>
      <c r="B358" s="31" t="s">
        <v>121</v>
      </c>
      <c r="C358" s="32" t="str">
        <f t="shared" si="517"/>
        <v>BN</v>
      </c>
      <c r="D358" s="32" t="str">
        <f t="shared" si="665"/>
        <v>PH</v>
      </c>
      <c r="E358" s="28">
        <f>LARGE(F358:I358,1)-LARGE(F358:I358,2)</f>
        <v>321</v>
      </c>
      <c r="F358" s="32">
        <f t="shared" ref="F358" si="673">SUM(F359:F363)</f>
        <v>704</v>
      </c>
      <c r="G358" s="32">
        <f t="shared" ref="G358" si="674">SUM(G359:G363)</f>
        <v>383</v>
      </c>
      <c r="H358" s="32">
        <f t="shared" ref="H358" si="675">SUM(H359:H363)</f>
        <v>128</v>
      </c>
      <c r="I358" s="32">
        <f t="shared" ref="I358" si="676">SUM(I359:I363)</f>
        <v>36</v>
      </c>
      <c r="J358" s="33">
        <f>F358/N358</f>
        <v>0.56274980015987208</v>
      </c>
      <c r="K358" s="33">
        <f>G358/N358</f>
        <v>0.30615507593924862</v>
      </c>
      <c r="L358" s="33">
        <f>H358/N358</f>
        <v>0.10231814548361311</v>
      </c>
      <c r="M358" s="33">
        <f>I358/N358</f>
        <v>2.8776978417266189E-2</v>
      </c>
      <c r="N358" s="32">
        <f>F358+G358+H358+I358</f>
        <v>1251</v>
      </c>
      <c r="O358" s="32">
        <f t="shared" ref="O358" si="677">SUM(O359:O363)</f>
        <v>19</v>
      </c>
      <c r="P358" s="32">
        <f t="shared" ref="P358" si="678">SUM(P359:P363)</f>
        <v>0</v>
      </c>
      <c r="Q358" s="32">
        <f t="shared" si="672"/>
        <v>1270</v>
      </c>
      <c r="R358" s="33">
        <f t="shared" si="453"/>
        <v>0.63247011952191234</v>
      </c>
      <c r="S358" s="32">
        <f t="shared" ref="S358" si="679">SUM(S359:S363)</f>
        <v>2008</v>
      </c>
    </row>
    <row r="359" spans="1:19" x14ac:dyDescent="0.25">
      <c r="A359" s="45" t="s">
        <v>276</v>
      </c>
      <c r="B359" s="46" t="s">
        <v>280</v>
      </c>
      <c r="C359" s="43" t="str">
        <f t="shared" si="517"/>
        <v>BN</v>
      </c>
      <c r="D359" s="37" t="str">
        <f t="shared" si="120"/>
        <v>PH</v>
      </c>
      <c r="E359" s="38">
        <f t="shared" ref="E359:E363" si="680">LARGE(F359:I359,1)-LARGE(F359:I359,2)</f>
        <v>51</v>
      </c>
      <c r="F359" s="43">
        <v>116</v>
      </c>
      <c r="G359" s="43">
        <v>65</v>
      </c>
      <c r="H359" s="43">
        <v>13</v>
      </c>
      <c r="I359" s="43">
        <v>3</v>
      </c>
      <c r="J359" s="44">
        <f t="shared" ref="J359:J363" si="681">F359/N359</f>
        <v>0.58883248730964466</v>
      </c>
      <c r="K359" s="44">
        <f t="shared" ref="K359:K363" si="682">G359/N359</f>
        <v>0.32994923857868019</v>
      </c>
      <c r="L359" s="44">
        <f t="shared" ref="L359:L363" si="683">H359/N359</f>
        <v>6.5989847715736044E-2</v>
      </c>
      <c r="M359" s="44">
        <f t="shared" ref="M359:M363" si="684">I359/N359</f>
        <v>1.5228426395939087E-2</v>
      </c>
      <c r="N359" s="43">
        <f t="shared" ref="N359:N363" si="685">F359+G359+H359+I359</f>
        <v>197</v>
      </c>
      <c r="O359" s="43">
        <v>3</v>
      </c>
      <c r="P359" s="43"/>
      <c r="Q359" s="43">
        <f t="shared" si="452"/>
        <v>200</v>
      </c>
      <c r="R359" s="44">
        <f t="shared" si="453"/>
        <v>0.5714285714285714</v>
      </c>
      <c r="S359" s="43">
        <v>350</v>
      </c>
    </row>
    <row r="360" spans="1:19" x14ac:dyDescent="0.25">
      <c r="A360" s="45" t="s">
        <v>277</v>
      </c>
      <c r="B360" s="46" t="s">
        <v>281</v>
      </c>
      <c r="C360" s="43" t="str">
        <f t="shared" si="517"/>
        <v>BN</v>
      </c>
      <c r="D360" s="37" t="str">
        <f t="shared" si="120"/>
        <v>PH</v>
      </c>
      <c r="E360" s="38">
        <f t="shared" si="680"/>
        <v>58</v>
      </c>
      <c r="F360" s="43">
        <v>137</v>
      </c>
      <c r="G360" s="43">
        <v>79</v>
      </c>
      <c r="H360" s="43">
        <v>18</v>
      </c>
      <c r="I360" s="43">
        <v>8</v>
      </c>
      <c r="J360" s="44">
        <f t="shared" si="681"/>
        <v>0.56611570247933884</v>
      </c>
      <c r="K360" s="44">
        <f t="shared" si="682"/>
        <v>0.32644628099173556</v>
      </c>
      <c r="L360" s="44">
        <f t="shared" si="683"/>
        <v>7.43801652892562E-2</v>
      </c>
      <c r="M360" s="44">
        <f t="shared" si="684"/>
        <v>3.3057851239669422E-2</v>
      </c>
      <c r="N360" s="43">
        <f t="shared" si="685"/>
        <v>242</v>
      </c>
      <c r="O360" s="43">
        <v>4</v>
      </c>
      <c r="P360" s="43"/>
      <c r="Q360" s="43">
        <f t="shared" si="452"/>
        <v>246</v>
      </c>
      <c r="R360" s="44">
        <f t="shared" si="453"/>
        <v>0.70285714285714285</v>
      </c>
      <c r="S360" s="43">
        <v>350</v>
      </c>
    </row>
    <row r="361" spans="1:19" x14ac:dyDescent="0.25">
      <c r="A361" s="45" t="s">
        <v>278</v>
      </c>
      <c r="B361" s="46" t="s">
        <v>282</v>
      </c>
      <c r="C361" s="43" t="str">
        <f t="shared" si="517"/>
        <v>BN</v>
      </c>
      <c r="D361" s="37" t="str">
        <f t="shared" si="120"/>
        <v>PH</v>
      </c>
      <c r="E361" s="38">
        <f t="shared" si="680"/>
        <v>6</v>
      </c>
      <c r="F361" s="43">
        <v>110</v>
      </c>
      <c r="G361" s="43">
        <v>104</v>
      </c>
      <c r="H361" s="43">
        <v>29</v>
      </c>
      <c r="I361" s="43">
        <v>6</v>
      </c>
      <c r="J361" s="44">
        <f t="shared" si="681"/>
        <v>0.44176706827309237</v>
      </c>
      <c r="K361" s="44">
        <f t="shared" si="682"/>
        <v>0.41767068273092367</v>
      </c>
      <c r="L361" s="44">
        <f t="shared" si="683"/>
        <v>0.11646586345381527</v>
      </c>
      <c r="M361" s="44">
        <f t="shared" si="684"/>
        <v>2.4096385542168676E-2</v>
      </c>
      <c r="N361" s="43">
        <f t="shared" si="685"/>
        <v>249</v>
      </c>
      <c r="O361" s="43">
        <v>5</v>
      </c>
      <c r="P361" s="43"/>
      <c r="Q361" s="43">
        <f t="shared" si="452"/>
        <v>254</v>
      </c>
      <c r="R361" s="44">
        <f t="shared" si="453"/>
        <v>0.58256880733944949</v>
      </c>
      <c r="S361" s="43">
        <v>436</v>
      </c>
    </row>
    <row r="362" spans="1:19" x14ac:dyDescent="0.25">
      <c r="A362" s="45" t="s">
        <v>279</v>
      </c>
      <c r="B362" s="46" t="s">
        <v>283</v>
      </c>
      <c r="C362" s="43" t="str">
        <f t="shared" ref="C362:C389" si="686">IF(AND(LARGE(F362:I362,1)=LARGE(F362:I362,2)),"TIED",IF(LARGE(F362:I362,1)=F362,"BN",IF(LARGE(F362:I362,1)=G362,"PH",IF(LARGE(F362:I362,1)=H362,"PN","BEBAS"))))</f>
        <v>BN</v>
      </c>
      <c r="D362" s="37" t="str">
        <f t="shared" si="120"/>
        <v>PH</v>
      </c>
      <c r="E362" s="38">
        <f t="shared" si="680"/>
        <v>132</v>
      </c>
      <c r="F362" s="43">
        <v>207</v>
      </c>
      <c r="G362" s="43">
        <v>75</v>
      </c>
      <c r="H362" s="43">
        <v>34</v>
      </c>
      <c r="I362" s="43">
        <v>7</v>
      </c>
      <c r="J362" s="44">
        <f t="shared" si="681"/>
        <v>0.64086687306501544</v>
      </c>
      <c r="K362" s="44">
        <f t="shared" si="682"/>
        <v>0.23219814241486067</v>
      </c>
      <c r="L362" s="44">
        <f t="shared" si="683"/>
        <v>0.10526315789473684</v>
      </c>
      <c r="M362" s="44">
        <f t="shared" si="684"/>
        <v>2.1671826625386997E-2</v>
      </c>
      <c r="N362" s="43">
        <f t="shared" si="685"/>
        <v>323</v>
      </c>
      <c r="O362" s="43">
        <v>6</v>
      </c>
      <c r="P362" s="43"/>
      <c r="Q362" s="43">
        <f t="shared" si="452"/>
        <v>329</v>
      </c>
      <c r="R362" s="44">
        <f t="shared" si="453"/>
        <v>0.75458715596330272</v>
      </c>
      <c r="S362" s="43">
        <v>436</v>
      </c>
    </row>
    <row r="363" spans="1:19" x14ac:dyDescent="0.25">
      <c r="A363" s="45" t="s">
        <v>285</v>
      </c>
      <c r="B363" s="46" t="s">
        <v>286</v>
      </c>
      <c r="C363" s="43" t="str">
        <f t="shared" si="686"/>
        <v>BN</v>
      </c>
      <c r="D363" s="37" t="str">
        <f t="shared" si="120"/>
        <v>PH</v>
      </c>
      <c r="E363" s="38">
        <f t="shared" si="680"/>
        <v>74</v>
      </c>
      <c r="F363" s="43">
        <v>134</v>
      </c>
      <c r="G363" s="43">
        <v>60</v>
      </c>
      <c r="H363" s="43">
        <v>34</v>
      </c>
      <c r="I363" s="43">
        <v>12</v>
      </c>
      <c r="J363" s="44">
        <f t="shared" si="681"/>
        <v>0.55833333333333335</v>
      </c>
      <c r="K363" s="44">
        <f t="shared" si="682"/>
        <v>0.25</v>
      </c>
      <c r="L363" s="44">
        <f t="shared" si="683"/>
        <v>0.14166666666666666</v>
      </c>
      <c r="M363" s="44">
        <f t="shared" si="684"/>
        <v>0.05</v>
      </c>
      <c r="N363" s="43">
        <f t="shared" si="685"/>
        <v>240</v>
      </c>
      <c r="O363" s="43">
        <v>1</v>
      </c>
      <c r="P363" s="43"/>
      <c r="Q363" s="43">
        <f t="shared" si="452"/>
        <v>241</v>
      </c>
      <c r="R363" s="44">
        <f t="shared" si="453"/>
        <v>0.55275229357798161</v>
      </c>
      <c r="S363" s="43">
        <v>436</v>
      </c>
    </row>
    <row r="364" spans="1:19" s="12" customFormat="1" ht="15" x14ac:dyDescent="0.25">
      <c r="A364" s="40">
        <v>6</v>
      </c>
      <c r="B364" s="31" t="s">
        <v>122</v>
      </c>
      <c r="C364" s="32" t="str">
        <f t="shared" si="686"/>
        <v>BN</v>
      </c>
      <c r="D364" s="32" t="str">
        <f t="shared" ref="D364" si="687">IF(AND(LARGE(F364:I364,1)=LARGE(F364:I364,2)),"TIED",IF(LARGE(F364:I364,2)=F364,"BN",IF(LARGE(F364:I364,2)=G364,"PH",IF(LARGE(F364:I364,2)=H364,"PN","BEBAS"))))</f>
        <v>PH</v>
      </c>
      <c r="E364" s="28">
        <f>LARGE(F364:I364,1)-LARGE(F364:I364,2)</f>
        <v>381</v>
      </c>
      <c r="F364" s="32">
        <f>SUM(F365:F367)</f>
        <v>472</v>
      </c>
      <c r="G364" s="32">
        <f t="shared" ref="G364" si="688">SUM(G365:G367)</f>
        <v>91</v>
      </c>
      <c r="H364" s="32">
        <f t="shared" ref="H364" si="689">SUM(H365:H367)</f>
        <v>83</v>
      </c>
      <c r="I364" s="32">
        <f t="shared" ref="I364" si="690">SUM(I365:I367)</f>
        <v>8</v>
      </c>
      <c r="J364" s="33">
        <f>F364/N364</f>
        <v>0.72171253822629966</v>
      </c>
      <c r="K364" s="33">
        <f>G364/N364</f>
        <v>0.13914373088685014</v>
      </c>
      <c r="L364" s="33">
        <f>H364/N364</f>
        <v>0.12691131498470948</v>
      </c>
      <c r="M364" s="33">
        <f>I364/N364</f>
        <v>1.2232415902140673E-2</v>
      </c>
      <c r="N364" s="32">
        <f>F364+G364+H364+I364</f>
        <v>654</v>
      </c>
      <c r="O364" s="32">
        <f t="shared" ref="O364" si="691">SUM(O365:O367)</f>
        <v>21</v>
      </c>
      <c r="P364" s="32">
        <f t="shared" ref="P364" si="692">SUM(P365:P367)</f>
        <v>0</v>
      </c>
      <c r="Q364" s="32">
        <f t="shared" ref="Q364" si="693">N364+O364+P364</f>
        <v>675</v>
      </c>
      <c r="R364" s="33">
        <f t="shared" si="453"/>
        <v>0.62326869806094187</v>
      </c>
      <c r="S364" s="32">
        <f>SUM(S365:S367)</f>
        <v>1083</v>
      </c>
    </row>
    <row r="365" spans="1:19" x14ac:dyDescent="0.25">
      <c r="A365" s="45" t="s">
        <v>276</v>
      </c>
      <c r="B365" s="46" t="s">
        <v>280</v>
      </c>
      <c r="C365" s="43" t="str">
        <f t="shared" si="686"/>
        <v>BN</v>
      </c>
      <c r="D365" s="37" t="str">
        <f t="shared" si="120"/>
        <v>PH</v>
      </c>
      <c r="E365" s="38">
        <f t="shared" ref="E365:E367" si="694">LARGE(F365:I365,1)-LARGE(F365:I365,2)</f>
        <v>104</v>
      </c>
      <c r="F365" s="43">
        <v>136</v>
      </c>
      <c r="G365" s="43">
        <v>32</v>
      </c>
      <c r="H365" s="43">
        <v>22</v>
      </c>
      <c r="I365" s="43">
        <v>3</v>
      </c>
      <c r="J365" s="44">
        <f t="shared" ref="J365:J367" si="695">F365/N365</f>
        <v>0.70466321243523311</v>
      </c>
      <c r="K365" s="44">
        <f t="shared" ref="K365:K367" si="696">G365/N365</f>
        <v>0.16580310880829016</v>
      </c>
      <c r="L365" s="44">
        <f t="shared" ref="L365:L367" si="697">H365/N365</f>
        <v>0.11398963730569948</v>
      </c>
      <c r="M365" s="44">
        <f t="shared" ref="M365:M367" si="698">I365/N365</f>
        <v>1.5544041450777202E-2</v>
      </c>
      <c r="N365" s="43">
        <f t="shared" ref="N365:N367" si="699">F365+G365+H365+I365</f>
        <v>193</v>
      </c>
      <c r="O365" s="43">
        <v>4</v>
      </c>
      <c r="P365" s="43"/>
      <c r="Q365" s="43">
        <f t="shared" si="452"/>
        <v>197</v>
      </c>
      <c r="R365" s="44">
        <f t="shared" si="453"/>
        <v>0.65666666666666662</v>
      </c>
      <c r="S365" s="43">
        <v>300</v>
      </c>
    </row>
    <row r="366" spans="1:19" x14ac:dyDescent="0.25">
      <c r="A366" s="45" t="s">
        <v>277</v>
      </c>
      <c r="B366" s="46" t="s">
        <v>281</v>
      </c>
      <c r="C366" s="43" t="str">
        <f t="shared" si="686"/>
        <v>BN</v>
      </c>
      <c r="D366" s="37" t="str">
        <f t="shared" si="120"/>
        <v>PH</v>
      </c>
      <c r="E366" s="38">
        <f t="shared" si="694"/>
        <v>134</v>
      </c>
      <c r="F366" s="43">
        <v>174</v>
      </c>
      <c r="G366" s="43">
        <v>40</v>
      </c>
      <c r="H366" s="43">
        <v>33</v>
      </c>
      <c r="I366" s="43"/>
      <c r="J366" s="44">
        <f t="shared" si="695"/>
        <v>0.70445344129554655</v>
      </c>
      <c r="K366" s="44">
        <f t="shared" si="696"/>
        <v>0.16194331983805668</v>
      </c>
      <c r="L366" s="44">
        <f t="shared" si="697"/>
        <v>0.13360323886639677</v>
      </c>
      <c r="M366" s="44">
        <f t="shared" si="698"/>
        <v>0</v>
      </c>
      <c r="N366" s="43">
        <f t="shared" si="699"/>
        <v>247</v>
      </c>
      <c r="O366" s="43">
        <v>12</v>
      </c>
      <c r="P366" s="43"/>
      <c r="Q366" s="43">
        <f t="shared" si="452"/>
        <v>259</v>
      </c>
      <c r="R366" s="44">
        <f t="shared" si="453"/>
        <v>0.66240409207161122</v>
      </c>
      <c r="S366" s="43">
        <v>391</v>
      </c>
    </row>
    <row r="367" spans="1:19" x14ac:dyDescent="0.25">
      <c r="A367" s="45" t="s">
        <v>278</v>
      </c>
      <c r="B367" s="46" t="s">
        <v>282</v>
      </c>
      <c r="C367" s="43" t="str">
        <f t="shared" si="686"/>
        <v>BN</v>
      </c>
      <c r="D367" s="37" t="str">
        <f t="shared" si="120"/>
        <v>PN</v>
      </c>
      <c r="E367" s="38">
        <f t="shared" si="694"/>
        <v>134</v>
      </c>
      <c r="F367" s="43">
        <v>162</v>
      </c>
      <c r="G367" s="43">
        <v>19</v>
      </c>
      <c r="H367" s="43">
        <v>28</v>
      </c>
      <c r="I367" s="43">
        <v>5</v>
      </c>
      <c r="J367" s="44">
        <f t="shared" si="695"/>
        <v>0.7570093457943925</v>
      </c>
      <c r="K367" s="44">
        <f t="shared" si="696"/>
        <v>8.8785046728971959E-2</v>
      </c>
      <c r="L367" s="44">
        <f t="shared" si="697"/>
        <v>0.13084112149532709</v>
      </c>
      <c r="M367" s="44">
        <f t="shared" si="698"/>
        <v>2.336448598130841E-2</v>
      </c>
      <c r="N367" s="43">
        <f t="shared" si="699"/>
        <v>214</v>
      </c>
      <c r="O367" s="43">
        <v>5</v>
      </c>
      <c r="P367" s="43"/>
      <c r="Q367" s="43">
        <f t="shared" si="452"/>
        <v>219</v>
      </c>
      <c r="R367" s="44">
        <f t="shared" si="453"/>
        <v>0.55867346938775508</v>
      </c>
      <c r="S367" s="43">
        <v>392</v>
      </c>
    </row>
    <row r="368" spans="1:19" s="11" customFormat="1" ht="30" x14ac:dyDescent="0.25">
      <c r="A368" s="40">
        <v>7</v>
      </c>
      <c r="B368" s="31" t="s">
        <v>123</v>
      </c>
      <c r="C368" s="32" t="str">
        <f t="shared" si="686"/>
        <v>BN</v>
      </c>
      <c r="D368" s="32" t="str">
        <f t="shared" si="120"/>
        <v>PN</v>
      </c>
      <c r="E368" s="28">
        <f>LARGE(F368:I368,1)-LARGE(F368:I368,2)</f>
        <v>648</v>
      </c>
      <c r="F368" s="32">
        <f t="shared" ref="F368" si="700">SUM(F369:F373)</f>
        <v>944</v>
      </c>
      <c r="G368" s="32">
        <f t="shared" ref="G368" si="701">SUM(G369:G373)</f>
        <v>173</v>
      </c>
      <c r="H368" s="32">
        <f t="shared" ref="H368" si="702">SUM(H369:H373)</f>
        <v>296</v>
      </c>
      <c r="I368" s="32">
        <f t="shared" ref="I368" si="703">SUM(I369:I373)</f>
        <v>22</v>
      </c>
      <c r="J368" s="33">
        <f>F368/N368</f>
        <v>0.65783972125435541</v>
      </c>
      <c r="K368" s="33">
        <f>G368/N368</f>
        <v>0.12055749128919861</v>
      </c>
      <c r="L368" s="33">
        <f>H368/N368</f>
        <v>0.20627177700348431</v>
      </c>
      <c r="M368" s="33">
        <f>I368/N368</f>
        <v>1.5331010452961672E-2</v>
      </c>
      <c r="N368" s="32">
        <f>F368+G368+H368+I368</f>
        <v>1435</v>
      </c>
      <c r="O368" s="32">
        <f t="shared" ref="O368" si="704">SUM(O369:O373)</f>
        <v>25</v>
      </c>
      <c r="P368" s="32">
        <f t="shared" ref="P368" si="705">SUM(P369:P373)</f>
        <v>0</v>
      </c>
      <c r="Q368" s="32">
        <f t="shared" si="452"/>
        <v>1460</v>
      </c>
      <c r="R368" s="33">
        <f t="shared" si="453"/>
        <v>0.68932955618508029</v>
      </c>
      <c r="S368" s="32">
        <f t="shared" ref="S368" si="706">SUM(S369:S373)</f>
        <v>2118</v>
      </c>
    </row>
    <row r="369" spans="1:19" x14ac:dyDescent="0.25">
      <c r="A369" s="45" t="s">
        <v>276</v>
      </c>
      <c r="B369" s="46" t="s">
        <v>280</v>
      </c>
      <c r="C369" s="43" t="str">
        <f t="shared" si="686"/>
        <v>BN</v>
      </c>
      <c r="D369" s="37" t="str">
        <f t="shared" ref="D369:D374" si="707">IF(AND(LARGE(F369:I369,1)=LARGE(F369:I369,2)),"TIED",IF(LARGE(F369:I369,2)=F369,"BN",IF(LARGE(F369:I369,2)=G369,"PH",IF(LARGE(F369:I369,2)=H369,"PN","BEBAS"))))</f>
        <v>PH</v>
      </c>
      <c r="E369" s="38">
        <f t="shared" ref="E369:E373" si="708">LARGE(F369:I369,1)-LARGE(F369:I369,2)</f>
        <v>160</v>
      </c>
      <c r="F369" s="43">
        <v>187</v>
      </c>
      <c r="G369" s="43">
        <v>27</v>
      </c>
      <c r="H369" s="43">
        <v>26</v>
      </c>
      <c r="I369" s="43">
        <v>6</v>
      </c>
      <c r="J369" s="44">
        <f t="shared" ref="J369:J373" si="709">F369/N369</f>
        <v>0.76016260162601623</v>
      </c>
      <c r="K369" s="44">
        <f t="shared" ref="K369:K373" si="710">G369/N369</f>
        <v>0.10975609756097561</v>
      </c>
      <c r="L369" s="44">
        <f t="shared" ref="L369:L373" si="711">H369/N369</f>
        <v>0.10569105691056911</v>
      </c>
      <c r="M369" s="44">
        <f t="shared" ref="M369:M373" si="712">I369/N369</f>
        <v>2.4390243902439025E-2</v>
      </c>
      <c r="N369" s="43">
        <f t="shared" ref="N369:N373" si="713">F369+G369+H369+I369</f>
        <v>246</v>
      </c>
      <c r="O369" s="43">
        <v>7</v>
      </c>
      <c r="P369" s="43"/>
      <c r="Q369" s="43">
        <f t="shared" ref="Q369:Q374" si="714">N369+O369+P369</f>
        <v>253</v>
      </c>
      <c r="R369" s="44">
        <f t="shared" si="453"/>
        <v>0.72285714285714286</v>
      </c>
      <c r="S369" s="43">
        <v>350</v>
      </c>
    </row>
    <row r="370" spans="1:19" x14ac:dyDescent="0.25">
      <c r="A370" s="45" t="s">
        <v>277</v>
      </c>
      <c r="B370" s="46" t="s">
        <v>281</v>
      </c>
      <c r="C370" s="43" t="str">
        <f t="shared" si="686"/>
        <v>BN</v>
      </c>
      <c r="D370" s="37" t="str">
        <f t="shared" si="707"/>
        <v>PN</v>
      </c>
      <c r="E370" s="38">
        <f t="shared" si="708"/>
        <v>145</v>
      </c>
      <c r="F370" s="43">
        <v>180</v>
      </c>
      <c r="G370" s="43">
        <v>34</v>
      </c>
      <c r="H370" s="43">
        <v>35</v>
      </c>
      <c r="I370" s="43">
        <v>1</v>
      </c>
      <c r="J370" s="44">
        <f t="shared" si="709"/>
        <v>0.72</v>
      </c>
      <c r="K370" s="44">
        <f t="shared" si="710"/>
        <v>0.13600000000000001</v>
      </c>
      <c r="L370" s="44">
        <f t="shared" si="711"/>
        <v>0.14000000000000001</v>
      </c>
      <c r="M370" s="44">
        <f t="shared" si="712"/>
        <v>4.0000000000000001E-3</v>
      </c>
      <c r="N370" s="43">
        <f t="shared" si="713"/>
        <v>250</v>
      </c>
      <c r="O370" s="43">
        <v>2</v>
      </c>
      <c r="P370" s="43"/>
      <c r="Q370" s="43">
        <f t="shared" si="714"/>
        <v>252</v>
      </c>
      <c r="R370" s="44">
        <f t="shared" si="453"/>
        <v>0.72</v>
      </c>
      <c r="S370" s="43">
        <v>350</v>
      </c>
    </row>
    <row r="371" spans="1:19" x14ac:dyDescent="0.25">
      <c r="A371" s="45" t="s">
        <v>278</v>
      </c>
      <c r="B371" s="46" t="s">
        <v>282</v>
      </c>
      <c r="C371" s="43" t="str">
        <f t="shared" si="686"/>
        <v>BN</v>
      </c>
      <c r="D371" s="37" t="str">
        <f t="shared" si="707"/>
        <v>PN</v>
      </c>
      <c r="E371" s="38">
        <f t="shared" si="708"/>
        <v>112</v>
      </c>
      <c r="F371" s="43">
        <v>186</v>
      </c>
      <c r="G371" s="43">
        <v>53</v>
      </c>
      <c r="H371" s="43">
        <v>74</v>
      </c>
      <c r="I371" s="43">
        <v>5</v>
      </c>
      <c r="J371" s="44">
        <f t="shared" si="709"/>
        <v>0.58490566037735847</v>
      </c>
      <c r="K371" s="44">
        <f t="shared" si="710"/>
        <v>0.16666666666666666</v>
      </c>
      <c r="L371" s="44">
        <f t="shared" si="711"/>
        <v>0.23270440251572327</v>
      </c>
      <c r="M371" s="44">
        <f t="shared" si="712"/>
        <v>1.5723270440251572E-2</v>
      </c>
      <c r="N371" s="43">
        <f t="shared" si="713"/>
        <v>318</v>
      </c>
      <c r="O371" s="43">
        <v>5</v>
      </c>
      <c r="P371" s="43"/>
      <c r="Q371" s="43">
        <f t="shared" si="714"/>
        <v>323</v>
      </c>
      <c r="R371" s="44">
        <f t="shared" si="453"/>
        <v>0.68432203389830504</v>
      </c>
      <c r="S371" s="43">
        <v>472</v>
      </c>
    </row>
    <row r="372" spans="1:19" x14ac:dyDescent="0.25">
      <c r="A372" s="45" t="s">
        <v>279</v>
      </c>
      <c r="B372" s="46" t="s">
        <v>283</v>
      </c>
      <c r="C372" s="43" t="str">
        <f t="shared" si="686"/>
        <v>BN</v>
      </c>
      <c r="D372" s="37" t="str">
        <f t="shared" si="707"/>
        <v>PN</v>
      </c>
      <c r="E372" s="38">
        <f t="shared" si="708"/>
        <v>123</v>
      </c>
      <c r="F372" s="43">
        <v>206</v>
      </c>
      <c r="G372" s="43">
        <v>32</v>
      </c>
      <c r="H372" s="43">
        <v>83</v>
      </c>
      <c r="I372" s="43">
        <v>5</v>
      </c>
      <c r="J372" s="44">
        <f t="shared" si="709"/>
        <v>0.63190184049079756</v>
      </c>
      <c r="K372" s="44">
        <f t="shared" si="710"/>
        <v>9.815950920245399E-2</v>
      </c>
      <c r="L372" s="44">
        <f t="shared" si="711"/>
        <v>0.254601226993865</v>
      </c>
      <c r="M372" s="44">
        <f t="shared" si="712"/>
        <v>1.5337423312883436E-2</v>
      </c>
      <c r="N372" s="43">
        <f t="shared" si="713"/>
        <v>326</v>
      </c>
      <c r="O372" s="43">
        <v>4</v>
      </c>
      <c r="P372" s="43"/>
      <c r="Q372" s="43">
        <f t="shared" si="714"/>
        <v>330</v>
      </c>
      <c r="R372" s="44">
        <f t="shared" si="453"/>
        <v>0.69915254237288138</v>
      </c>
      <c r="S372" s="43">
        <v>472</v>
      </c>
    </row>
    <row r="373" spans="1:19" x14ac:dyDescent="0.25">
      <c r="A373" s="45" t="s">
        <v>285</v>
      </c>
      <c r="B373" s="46" t="s">
        <v>286</v>
      </c>
      <c r="C373" s="43" t="str">
        <f t="shared" si="686"/>
        <v>BN</v>
      </c>
      <c r="D373" s="37" t="str">
        <f t="shared" si="707"/>
        <v>PN</v>
      </c>
      <c r="E373" s="38">
        <f t="shared" si="708"/>
        <v>107</v>
      </c>
      <c r="F373" s="43">
        <v>185</v>
      </c>
      <c r="G373" s="43">
        <v>27</v>
      </c>
      <c r="H373" s="43">
        <v>78</v>
      </c>
      <c r="I373" s="43">
        <v>5</v>
      </c>
      <c r="J373" s="44">
        <f t="shared" si="709"/>
        <v>0.6271186440677966</v>
      </c>
      <c r="K373" s="44">
        <f t="shared" si="710"/>
        <v>9.152542372881356E-2</v>
      </c>
      <c r="L373" s="44">
        <f t="shared" si="711"/>
        <v>0.26440677966101694</v>
      </c>
      <c r="M373" s="44">
        <f t="shared" si="712"/>
        <v>1.6949152542372881E-2</v>
      </c>
      <c r="N373" s="43">
        <f t="shared" si="713"/>
        <v>295</v>
      </c>
      <c r="O373" s="43">
        <v>7</v>
      </c>
      <c r="P373" s="43"/>
      <c r="Q373" s="43">
        <f t="shared" si="714"/>
        <v>302</v>
      </c>
      <c r="R373" s="44">
        <f t="shared" si="453"/>
        <v>0.6371308016877637</v>
      </c>
      <c r="S373" s="43">
        <v>474</v>
      </c>
    </row>
    <row r="374" spans="1:19" s="11" customFormat="1" ht="15" x14ac:dyDescent="0.25">
      <c r="A374" s="40">
        <v>8</v>
      </c>
      <c r="B374" s="31" t="s">
        <v>124</v>
      </c>
      <c r="C374" s="32" t="str">
        <f t="shared" si="686"/>
        <v>BN</v>
      </c>
      <c r="D374" s="32" t="str">
        <f t="shared" si="707"/>
        <v>PH</v>
      </c>
      <c r="E374" s="28">
        <f>LARGE(F374:I374,1)-LARGE(F374:I374,2)</f>
        <v>673</v>
      </c>
      <c r="F374" s="32">
        <f t="shared" ref="F374" si="715">SUM(F375:F379)</f>
        <v>887</v>
      </c>
      <c r="G374" s="32">
        <f t="shared" ref="G374" si="716">SUM(G375:G379)</f>
        <v>214</v>
      </c>
      <c r="H374" s="32">
        <f t="shared" ref="H374" si="717">SUM(H375:H379)</f>
        <v>103</v>
      </c>
      <c r="I374" s="32">
        <f t="shared" ref="I374" si="718">SUM(I375:I379)</f>
        <v>59</v>
      </c>
      <c r="J374" s="33">
        <f>F374/N374</f>
        <v>0.70229612034837685</v>
      </c>
      <c r="K374" s="33">
        <f>G374/N374</f>
        <v>0.16943784639746634</v>
      </c>
      <c r="L374" s="33">
        <f>H374/N374</f>
        <v>8.1551860649247826E-2</v>
      </c>
      <c r="M374" s="33">
        <f>I374/N374</f>
        <v>4.6714172604908948E-2</v>
      </c>
      <c r="N374" s="32">
        <f>F374+G374+H374+I374</f>
        <v>1263</v>
      </c>
      <c r="O374" s="32">
        <f t="shared" ref="O374" si="719">SUM(O375:O379)</f>
        <v>29</v>
      </c>
      <c r="P374" s="32">
        <f t="shared" ref="P374" si="720">SUM(P375:P379)</f>
        <v>0</v>
      </c>
      <c r="Q374" s="32">
        <f t="shared" si="714"/>
        <v>1292</v>
      </c>
      <c r="R374" s="33">
        <f t="shared" si="453"/>
        <v>0.66529351184346031</v>
      </c>
      <c r="S374" s="32">
        <f t="shared" ref="S374" si="721">SUM(S375:S379)</f>
        <v>1942</v>
      </c>
    </row>
    <row r="375" spans="1:19" x14ac:dyDescent="0.25">
      <c r="A375" s="45" t="s">
        <v>276</v>
      </c>
      <c r="B375" s="46" t="s">
        <v>280</v>
      </c>
      <c r="C375" s="43" t="str">
        <f t="shared" si="686"/>
        <v>BN</v>
      </c>
      <c r="D375" s="37" t="str">
        <f t="shared" si="120"/>
        <v>PH</v>
      </c>
      <c r="E375" s="38">
        <f t="shared" ref="E375:E379" si="722">LARGE(F375:I375,1)-LARGE(F375:I375,2)</f>
        <v>106</v>
      </c>
      <c r="F375" s="43">
        <v>156</v>
      </c>
      <c r="G375" s="43">
        <v>50</v>
      </c>
      <c r="H375" s="43">
        <v>13</v>
      </c>
      <c r="I375" s="43">
        <v>11</v>
      </c>
      <c r="J375" s="44">
        <f t="shared" ref="J375:J379" si="723">F375/N375</f>
        <v>0.67826086956521736</v>
      </c>
      <c r="K375" s="44">
        <f t="shared" ref="K375:K379" si="724">G375/N375</f>
        <v>0.21739130434782608</v>
      </c>
      <c r="L375" s="44">
        <f t="shared" ref="L375:L379" si="725">H375/N375</f>
        <v>5.6521739130434782E-2</v>
      </c>
      <c r="M375" s="44">
        <f t="shared" ref="M375:M379" si="726">I375/N375</f>
        <v>4.7826086956521741E-2</v>
      </c>
      <c r="N375" s="43">
        <f t="shared" ref="N375:N379" si="727">F375+G375+H375+I375</f>
        <v>230</v>
      </c>
      <c r="O375" s="43">
        <v>10</v>
      </c>
      <c r="P375" s="43"/>
      <c r="Q375" s="43">
        <f t="shared" si="452"/>
        <v>240</v>
      </c>
      <c r="R375" s="44">
        <f t="shared" si="453"/>
        <v>0.68571428571428572</v>
      </c>
      <c r="S375" s="43">
        <v>350</v>
      </c>
    </row>
    <row r="376" spans="1:19" x14ac:dyDescent="0.25">
      <c r="A376" s="45" t="s">
        <v>277</v>
      </c>
      <c r="B376" s="46" t="s">
        <v>281</v>
      </c>
      <c r="C376" s="43" t="str">
        <f t="shared" si="686"/>
        <v>BN</v>
      </c>
      <c r="D376" s="37" t="str">
        <f t="shared" si="120"/>
        <v>PH</v>
      </c>
      <c r="E376" s="38">
        <f t="shared" si="722"/>
        <v>157</v>
      </c>
      <c r="F376" s="43">
        <v>203</v>
      </c>
      <c r="G376" s="43">
        <v>46</v>
      </c>
      <c r="H376" s="43">
        <v>14</v>
      </c>
      <c r="I376" s="43">
        <v>6</v>
      </c>
      <c r="J376" s="44">
        <f t="shared" si="723"/>
        <v>0.75464684014869887</v>
      </c>
      <c r="K376" s="44">
        <f t="shared" si="724"/>
        <v>0.17100371747211895</v>
      </c>
      <c r="L376" s="44">
        <f t="shared" si="725"/>
        <v>5.204460966542751E-2</v>
      </c>
      <c r="M376" s="44">
        <f t="shared" si="726"/>
        <v>2.2304832713754646E-2</v>
      </c>
      <c r="N376" s="43">
        <f t="shared" si="727"/>
        <v>269</v>
      </c>
      <c r="O376" s="43">
        <v>3</v>
      </c>
      <c r="P376" s="43"/>
      <c r="Q376" s="43">
        <f t="shared" si="452"/>
        <v>272</v>
      </c>
      <c r="R376" s="44">
        <f t="shared" si="453"/>
        <v>0.77714285714285714</v>
      </c>
      <c r="S376" s="43">
        <v>350</v>
      </c>
    </row>
    <row r="377" spans="1:19" x14ac:dyDescent="0.25">
      <c r="A377" s="45" t="s">
        <v>278</v>
      </c>
      <c r="B377" s="46" t="s">
        <v>282</v>
      </c>
      <c r="C377" s="43" t="str">
        <f t="shared" si="686"/>
        <v>BN</v>
      </c>
      <c r="D377" s="37" t="str">
        <f t="shared" si="120"/>
        <v>PH</v>
      </c>
      <c r="E377" s="38">
        <f t="shared" si="722"/>
        <v>119</v>
      </c>
      <c r="F377" s="43">
        <v>170</v>
      </c>
      <c r="G377" s="43">
        <v>51</v>
      </c>
      <c r="H377" s="43">
        <v>22</v>
      </c>
      <c r="I377" s="43">
        <v>24</v>
      </c>
      <c r="J377" s="44">
        <f t="shared" si="723"/>
        <v>0.63670411985018727</v>
      </c>
      <c r="K377" s="44">
        <f t="shared" si="724"/>
        <v>0.19101123595505617</v>
      </c>
      <c r="L377" s="44">
        <f t="shared" si="725"/>
        <v>8.2397003745318345E-2</v>
      </c>
      <c r="M377" s="44">
        <f t="shared" si="726"/>
        <v>8.98876404494382E-2</v>
      </c>
      <c r="N377" s="43">
        <f t="shared" si="727"/>
        <v>267</v>
      </c>
      <c r="O377" s="43">
        <v>5</v>
      </c>
      <c r="P377" s="43"/>
      <c r="Q377" s="43">
        <f t="shared" si="452"/>
        <v>272</v>
      </c>
      <c r="R377" s="44">
        <f t="shared" si="453"/>
        <v>0.65700483091787443</v>
      </c>
      <c r="S377" s="43">
        <v>414</v>
      </c>
    </row>
    <row r="378" spans="1:19" x14ac:dyDescent="0.25">
      <c r="A378" s="45" t="s">
        <v>279</v>
      </c>
      <c r="B378" s="46" t="s">
        <v>283</v>
      </c>
      <c r="C378" s="43" t="str">
        <f t="shared" si="686"/>
        <v>BN</v>
      </c>
      <c r="D378" s="37" t="str">
        <f t="shared" si="120"/>
        <v>PH</v>
      </c>
      <c r="E378" s="38">
        <f t="shared" si="722"/>
        <v>110</v>
      </c>
      <c r="F378" s="43">
        <v>155</v>
      </c>
      <c r="G378" s="43">
        <v>45</v>
      </c>
      <c r="H378" s="43">
        <v>30</v>
      </c>
      <c r="I378" s="43">
        <v>10</v>
      </c>
      <c r="J378" s="44">
        <f t="shared" si="723"/>
        <v>0.64583333333333337</v>
      </c>
      <c r="K378" s="44">
        <f t="shared" si="724"/>
        <v>0.1875</v>
      </c>
      <c r="L378" s="44">
        <f t="shared" si="725"/>
        <v>0.125</v>
      </c>
      <c r="M378" s="44">
        <f t="shared" si="726"/>
        <v>4.1666666666666664E-2</v>
      </c>
      <c r="N378" s="43">
        <f t="shared" si="727"/>
        <v>240</v>
      </c>
      <c r="O378" s="43">
        <v>7</v>
      </c>
      <c r="P378" s="43"/>
      <c r="Q378" s="43">
        <f t="shared" si="452"/>
        <v>247</v>
      </c>
      <c r="R378" s="44">
        <f t="shared" si="453"/>
        <v>0.59661835748792269</v>
      </c>
      <c r="S378" s="43">
        <v>414</v>
      </c>
    </row>
    <row r="379" spans="1:19" x14ac:dyDescent="0.25">
      <c r="A379" s="45" t="s">
        <v>285</v>
      </c>
      <c r="B379" s="46" t="s">
        <v>286</v>
      </c>
      <c r="C379" s="43" t="str">
        <f t="shared" si="686"/>
        <v>BN</v>
      </c>
      <c r="D379" s="37" t="str">
        <f t="shared" si="120"/>
        <v>PN</v>
      </c>
      <c r="E379" s="38">
        <f t="shared" si="722"/>
        <v>179</v>
      </c>
      <c r="F379" s="43">
        <v>203</v>
      </c>
      <c r="G379" s="43">
        <v>22</v>
      </c>
      <c r="H379" s="43">
        <v>24</v>
      </c>
      <c r="I379" s="43">
        <v>8</v>
      </c>
      <c r="J379" s="44">
        <f t="shared" si="723"/>
        <v>0.78988326848249024</v>
      </c>
      <c r="K379" s="44">
        <f t="shared" si="724"/>
        <v>8.5603112840466927E-2</v>
      </c>
      <c r="L379" s="44">
        <f t="shared" si="725"/>
        <v>9.3385214007782102E-2</v>
      </c>
      <c r="M379" s="44">
        <f t="shared" si="726"/>
        <v>3.1128404669260701E-2</v>
      </c>
      <c r="N379" s="43">
        <f t="shared" si="727"/>
        <v>257</v>
      </c>
      <c r="O379" s="43">
        <v>4</v>
      </c>
      <c r="P379" s="43"/>
      <c r="Q379" s="43">
        <f t="shared" si="452"/>
        <v>261</v>
      </c>
      <c r="R379" s="44">
        <f t="shared" si="453"/>
        <v>0.63043478260869568</v>
      </c>
      <c r="S379" s="43">
        <v>414</v>
      </c>
    </row>
    <row r="380" spans="1:19" s="11" customFormat="1" ht="15" x14ac:dyDescent="0.25">
      <c r="A380" s="40">
        <v>9</v>
      </c>
      <c r="B380" s="31" t="s">
        <v>125</v>
      </c>
      <c r="C380" s="32" t="str">
        <f t="shared" si="686"/>
        <v>PH</v>
      </c>
      <c r="D380" s="32" t="str">
        <f t="shared" ref="D380" si="728">IF(AND(LARGE(F380:I380,1)=LARGE(F380:I380,2)),"TIED",IF(LARGE(F380:I380,2)=F380,"BN",IF(LARGE(F380:I380,2)=G380,"PH",IF(LARGE(F380:I380,2)=H380,"PN","BEBAS"))))</f>
        <v>BN</v>
      </c>
      <c r="E380" s="28">
        <f>LARGE(F380:I380,1)-LARGE(F380:I380,2)</f>
        <v>49</v>
      </c>
      <c r="F380" s="32">
        <f t="shared" ref="F380" si="729">SUM(F381:F384)</f>
        <v>465</v>
      </c>
      <c r="G380" s="32">
        <f t="shared" ref="G380" si="730">SUM(G381:G384)</f>
        <v>514</v>
      </c>
      <c r="H380" s="32">
        <f t="shared" ref="H380" si="731">SUM(H381:H384)</f>
        <v>110</v>
      </c>
      <c r="I380" s="32">
        <f t="shared" ref="I380" si="732">SUM(I381:I384)</f>
        <v>19</v>
      </c>
      <c r="J380" s="33">
        <f>F380/N380</f>
        <v>0.41967509025270761</v>
      </c>
      <c r="K380" s="33">
        <f>G380/N380</f>
        <v>0.46389891696750901</v>
      </c>
      <c r="L380" s="33">
        <f>H380/N380</f>
        <v>9.9277978339350176E-2</v>
      </c>
      <c r="M380" s="33">
        <f>I380/N380</f>
        <v>1.7148014440433214E-2</v>
      </c>
      <c r="N380" s="32">
        <f>F380+G380+H380+I380</f>
        <v>1108</v>
      </c>
      <c r="O380" s="32">
        <f t="shared" ref="O380" si="733">SUM(O381:O384)</f>
        <v>30</v>
      </c>
      <c r="P380" s="32">
        <f t="shared" ref="P380" si="734">SUM(P381:P384)</f>
        <v>0</v>
      </c>
      <c r="Q380" s="32">
        <f>N380+O380+P380</f>
        <v>1138</v>
      </c>
      <c r="R380" s="33">
        <f>Q380/S380</f>
        <v>0.61513513513513518</v>
      </c>
      <c r="S380" s="32">
        <f t="shared" ref="S380" si="735">SUM(S381:S384)</f>
        <v>1850</v>
      </c>
    </row>
    <row r="381" spans="1:19" x14ac:dyDescent="0.25">
      <c r="A381" s="45" t="s">
        <v>276</v>
      </c>
      <c r="B381" s="46" t="s">
        <v>280</v>
      </c>
      <c r="C381" s="43" t="str">
        <f t="shared" si="686"/>
        <v>PH</v>
      </c>
      <c r="D381" s="37" t="str">
        <f t="shared" si="120"/>
        <v>BN</v>
      </c>
      <c r="E381" s="38">
        <f t="shared" ref="E381:E387" si="736">LARGE(F381:I381,1)-LARGE(F381:I381,2)</f>
        <v>13</v>
      </c>
      <c r="F381" s="43">
        <v>93</v>
      </c>
      <c r="G381" s="43">
        <v>106</v>
      </c>
      <c r="H381" s="43">
        <v>9</v>
      </c>
      <c r="I381" s="43">
        <v>4</v>
      </c>
      <c r="J381" s="44">
        <f t="shared" ref="J381:J384" si="737">F381/N381</f>
        <v>0.43867924528301888</v>
      </c>
      <c r="K381" s="44">
        <f t="shared" ref="K381:K384" si="738">G381/N381</f>
        <v>0.5</v>
      </c>
      <c r="L381" s="44">
        <f t="shared" ref="L381:L384" si="739">H381/N381</f>
        <v>4.2452830188679243E-2</v>
      </c>
      <c r="M381" s="44">
        <f t="shared" ref="M381:M384" si="740">I381/N381</f>
        <v>1.8867924528301886E-2</v>
      </c>
      <c r="N381" s="43">
        <f t="shared" ref="N381:N384" si="741">F381+G381+H381+I381</f>
        <v>212</v>
      </c>
      <c r="O381" s="43">
        <v>8</v>
      </c>
      <c r="P381" s="43"/>
      <c r="Q381" s="43">
        <f t="shared" si="452"/>
        <v>220</v>
      </c>
      <c r="R381" s="44">
        <f t="shared" si="453"/>
        <v>0.62857142857142856</v>
      </c>
      <c r="S381" s="43">
        <v>350</v>
      </c>
    </row>
    <row r="382" spans="1:19" x14ac:dyDescent="0.25">
      <c r="A382" s="45" t="s">
        <v>277</v>
      </c>
      <c r="B382" s="46" t="s">
        <v>281</v>
      </c>
      <c r="C382" s="43" t="str">
        <f t="shared" si="686"/>
        <v>BN</v>
      </c>
      <c r="D382" s="37" t="str">
        <f t="shared" si="120"/>
        <v>PH</v>
      </c>
      <c r="E382" s="38">
        <f t="shared" si="736"/>
        <v>12</v>
      </c>
      <c r="F382" s="43">
        <v>108</v>
      </c>
      <c r="G382" s="43">
        <v>96</v>
      </c>
      <c r="H382" s="43">
        <v>16</v>
      </c>
      <c r="I382" s="43">
        <v>3</v>
      </c>
      <c r="J382" s="44">
        <f t="shared" si="737"/>
        <v>0.48430493273542602</v>
      </c>
      <c r="K382" s="44">
        <f t="shared" si="738"/>
        <v>0.43049327354260092</v>
      </c>
      <c r="L382" s="44">
        <f t="shared" si="739"/>
        <v>7.1748878923766815E-2</v>
      </c>
      <c r="M382" s="44">
        <f t="shared" si="740"/>
        <v>1.3452914798206279E-2</v>
      </c>
      <c r="N382" s="43">
        <f t="shared" si="741"/>
        <v>223</v>
      </c>
      <c r="O382" s="43">
        <v>6</v>
      </c>
      <c r="P382" s="43"/>
      <c r="Q382" s="43">
        <f t="shared" si="452"/>
        <v>229</v>
      </c>
      <c r="R382" s="44">
        <f t="shared" si="453"/>
        <v>0.65428571428571425</v>
      </c>
      <c r="S382" s="43">
        <v>350</v>
      </c>
    </row>
    <row r="383" spans="1:19" x14ac:dyDescent="0.25">
      <c r="A383" s="45" t="s">
        <v>278</v>
      </c>
      <c r="B383" s="46" t="s">
        <v>282</v>
      </c>
      <c r="C383" s="43" t="str">
        <f t="shared" si="686"/>
        <v>PH</v>
      </c>
      <c r="D383" s="37" t="str">
        <f t="shared" si="120"/>
        <v>BN</v>
      </c>
      <c r="E383" s="38">
        <f t="shared" si="736"/>
        <v>77</v>
      </c>
      <c r="F383" s="43">
        <v>104</v>
      </c>
      <c r="G383" s="43">
        <v>181</v>
      </c>
      <c r="H383" s="43">
        <v>36</v>
      </c>
      <c r="I383" s="43">
        <v>8</v>
      </c>
      <c r="J383" s="44">
        <f t="shared" si="737"/>
        <v>0.3161094224924012</v>
      </c>
      <c r="K383" s="44">
        <f t="shared" si="738"/>
        <v>0.55015197568389063</v>
      </c>
      <c r="L383" s="44">
        <f t="shared" si="739"/>
        <v>0.10942249240121581</v>
      </c>
      <c r="M383" s="44">
        <f t="shared" si="740"/>
        <v>2.4316109422492401E-2</v>
      </c>
      <c r="N383" s="43">
        <f t="shared" si="741"/>
        <v>329</v>
      </c>
      <c r="O383" s="43">
        <v>11</v>
      </c>
      <c r="P383" s="43"/>
      <c r="Q383" s="43">
        <f t="shared" si="452"/>
        <v>340</v>
      </c>
      <c r="R383" s="44">
        <f t="shared" si="453"/>
        <v>0.59130434782608698</v>
      </c>
      <c r="S383" s="43">
        <v>575</v>
      </c>
    </row>
    <row r="384" spans="1:19" x14ac:dyDescent="0.25">
      <c r="A384" s="45" t="s">
        <v>279</v>
      </c>
      <c r="B384" s="46" t="s">
        <v>283</v>
      </c>
      <c r="C384" s="43" t="str">
        <f t="shared" si="686"/>
        <v>BN</v>
      </c>
      <c r="D384" s="37" t="str">
        <f t="shared" si="120"/>
        <v>PH</v>
      </c>
      <c r="E384" s="38">
        <f t="shared" si="736"/>
        <v>29</v>
      </c>
      <c r="F384" s="43">
        <v>160</v>
      </c>
      <c r="G384" s="43">
        <v>131</v>
      </c>
      <c r="H384" s="43">
        <v>49</v>
      </c>
      <c r="I384" s="43">
        <v>4</v>
      </c>
      <c r="J384" s="44">
        <f t="shared" si="737"/>
        <v>0.46511627906976744</v>
      </c>
      <c r="K384" s="44">
        <f t="shared" si="738"/>
        <v>0.3808139534883721</v>
      </c>
      <c r="L384" s="44">
        <f t="shared" si="739"/>
        <v>0.14244186046511628</v>
      </c>
      <c r="M384" s="44">
        <f t="shared" si="740"/>
        <v>1.1627906976744186E-2</v>
      </c>
      <c r="N384" s="43">
        <f t="shared" si="741"/>
        <v>344</v>
      </c>
      <c r="O384" s="43">
        <v>5</v>
      </c>
      <c r="P384" s="43"/>
      <c r="Q384" s="43">
        <f t="shared" si="452"/>
        <v>349</v>
      </c>
      <c r="R384" s="44">
        <f t="shared" si="453"/>
        <v>0.60695652173913039</v>
      </c>
      <c r="S384" s="43">
        <v>575</v>
      </c>
    </row>
    <row r="385" spans="1:19" s="12" customFormat="1" ht="30" x14ac:dyDescent="0.25">
      <c r="A385" s="40">
        <v>10</v>
      </c>
      <c r="B385" s="31" t="s">
        <v>126</v>
      </c>
      <c r="C385" s="27" t="str">
        <f t="shared" si="686"/>
        <v>PH</v>
      </c>
      <c r="D385" s="27" t="str">
        <f t="shared" si="120"/>
        <v>BN</v>
      </c>
      <c r="E385" s="28">
        <f t="shared" si="736"/>
        <v>79</v>
      </c>
      <c r="F385" s="32">
        <f>F386</f>
        <v>97</v>
      </c>
      <c r="G385" s="32">
        <f t="shared" ref="G385" si="742">G386</f>
        <v>176</v>
      </c>
      <c r="H385" s="32">
        <f t="shared" ref="H385" si="743">H386</f>
        <v>31</v>
      </c>
      <c r="I385" s="32">
        <f t="shared" ref="I385" si="744">I386</f>
        <v>9</v>
      </c>
      <c r="J385" s="33">
        <f>F385/N385</f>
        <v>0.30990415335463256</v>
      </c>
      <c r="K385" s="33">
        <f>G385/N385</f>
        <v>0.56230031948881787</v>
      </c>
      <c r="L385" s="33">
        <f>H385/N385</f>
        <v>9.9041533546325874E-2</v>
      </c>
      <c r="M385" s="33">
        <f>I385/N385</f>
        <v>2.8753993610223641E-2</v>
      </c>
      <c r="N385" s="32">
        <f>F385+G385+H385+I385</f>
        <v>313</v>
      </c>
      <c r="O385" s="32">
        <f t="shared" ref="O385" si="745">O386</f>
        <v>5</v>
      </c>
      <c r="P385" s="32">
        <f t="shared" ref="P385" si="746">P386</f>
        <v>0</v>
      </c>
      <c r="Q385" s="32">
        <f t="shared" si="452"/>
        <v>318</v>
      </c>
      <c r="R385" s="33">
        <f t="shared" si="453"/>
        <v>0.66806722689075626</v>
      </c>
      <c r="S385" s="32">
        <f t="shared" ref="S385" si="747">S386</f>
        <v>476</v>
      </c>
    </row>
    <row r="386" spans="1:19" x14ac:dyDescent="0.25">
      <c r="A386" s="50" t="s">
        <v>276</v>
      </c>
      <c r="B386" s="46" t="s">
        <v>280</v>
      </c>
      <c r="C386" s="43" t="str">
        <f t="shared" si="686"/>
        <v>PH</v>
      </c>
      <c r="D386" s="37" t="str">
        <f t="shared" si="120"/>
        <v>BN</v>
      </c>
      <c r="E386" s="38">
        <f>LARGE(F386:I386,1)-LARGE(F386:I386,2)</f>
        <v>79</v>
      </c>
      <c r="F386" s="43">
        <v>97</v>
      </c>
      <c r="G386" s="43">
        <v>176</v>
      </c>
      <c r="H386" s="43">
        <v>31</v>
      </c>
      <c r="I386" s="43">
        <v>9</v>
      </c>
      <c r="J386" s="44">
        <f>F386/N386</f>
        <v>0.30990415335463256</v>
      </c>
      <c r="K386" s="44">
        <f>G386/N386</f>
        <v>0.56230031948881787</v>
      </c>
      <c r="L386" s="44">
        <f>H386/N386</f>
        <v>9.9041533546325874E-2</v>
      </c>
      <c r="M386" s="44">
        <f>I386/N386</f>
        <v>2.8753993610223641E-2</v>
      </c>
      <c r="N386" s="43">
        <f>F386+G386+H386+I386</f>
        <v>313</v>
      </c>
      <c r="O386" s="43">
        <v>5</v>
      </c>
      <c r="P386" s="43"/>
      <c r="Q386" s="43">
        <f t="shared" si="452"/>
        <v>318</v>
      </c>
      <c r="R386" s="44">
        <f t="shared" si="453"/>
        <v>0.66806722689075626</v>
      </c>
      <c r="S386" s="43">
        <v>476</v>
      </c>
    </row>
    <row r="387" spans="1:19" s="11" customFormat="1" ht="15" x14ac:dyDescent="0.25">
      <c r="A387" s="40">
        <v>11</v>
      </c>
      <c r="B387" s="31" t="s">
        <v>127</v>
      </c>
      <c r="C387" s="32" t="str">
        <f t="shared" si="686"/>
        <v>BN</v>
      </c>
      <c r="D387" s="32" t="str">
        <f t="shared" ref="D387" si="748">IF(AND(LARGE(F387:I387,1)=LARGE(F387:I387,2)),"TIED",IF(LARGE(F387:I387,2)=F387,"BN",IF(LARGE(F387:I387,2)=G387,"PH",IF(LARGE(F387:I387,2)=H387,"PN","BEBAS"))))</f>
        <v>PN</v>
      </c>
      <c r="E387" s="28">
        <f t="shared" si="736"/>
        <v>309</v>
      </c>
      <c r="F387" s="32">
        <f t="shared" ref="F387" si="749">SUM(F388:F389)</f>
        <v>434</v>
      </c>
      <c r="G387" s="32">
        <f t="shared" ref="G387" si="750">SUM(G388:G389)</f>
        <v>51</v>
      </c>
      <c r="H387" s="32">
        <f t="shared" ref="H387" si="751">SUM(H388:H389)</f>
        <v>125</v>
      </c>
      <c r="I387" s="32">
        <f t="shared" ref="I387" si="752">SUM(I388:I389)</f>
        <v>13</v>
      </c>
      <c r="J387" s="33">
        <f>F387/N387</f>
        <v>0.6966292134831461</v>
      </c>
      <c r="K387" s="33">
        <f>G387/N387</f>
        <v>8.186195826645265E-2</v>
      </c>
      <c r="L387" s="33">
        <f>H387/N387</f>
        <v>0.20064205457463885</v>
      </c>
      <c r="M387" s="33">
        <f>I387/N387</f>
        <v>2.0866773675762441E-2</v>
      </c>
      <c r="N387" s="32">
        <f>F387+G387+H387+I387</f>
        <v>623</v>
      </c>
      <c r="O387" s="32">
        <f t="shared" ref="O387" si="753">SUM(O388:O389)</f>
        <v>21</v>
      </c>
      <c r="P387" s="32">
        <f t="shared" ref="P387" si="754">SUM(P388:P389)</f>
        <v>0</v>
      </c>
      <c r="Q387" s="32">
        <f t="shared" ref="Q387" si="755">N387+O387+P387</f>
        <v>644</v>
      </c>
      <c r="R387" s="33">
        <f t="shared" si="453"/>
        <v>0.73853211009174313</v>
      </c>
      <c r="S387" s="32">
        <f t="shared" ref="S387" si="756">SUM(S388:S389)</f>
        <v>872</v>
      </c>
    </row>
    <row r="388" spans="1:19" x14ac:dyDescent="0.25">
      <c r="A388" s="45" t="s">
        <v>276</v>
      </c>
      <c r="B388" s="46" t="s">
        <v>280</v>
      </c>
      <c r="C388" s="43" t="str">
        <f t="shared" si="686"/>
        <v>BN</v>
      </c>
      <c r="D388" s="37" t="str">
        <f t="shared" si="120"/>
        <v>PN</v>
      </c>
      <c r="E388" s="38">
        <f t="shared" ref="E388:E389" si="757">LARGE(F388:I388,1)-LARGE(F388:I388,2)</f>
        <v>120</v>
      </c>
      <c r="F388" s="43">
        <v>167</v>
      </c>
      <c r="G388" s="43">
        <v>29</v>
      </c>
      <c r="H388" s="43">
        <v>47</v>
      </c>
      <c r="I388" s="43">
        <v>10</v>
      </c>
      <c r="J388" s="44">
        <f t="shared" ref="J388:J389" si="758">F388/N388</f>
        <v>0.66007905138339917</v>
      </c>
      <c r="K388" s="44">
        <f t="shared" ref="K388:K389" si="759">G388/N388</f>
        <v>0.11462450592885376</v>
      </c>
      <c r="L388" s="44">
        <f t="shared" ref="L388:L389" si="760">H388/N388</f>
        <v>0.1857707509881423</v>
      </c>
      <c r="M388" s="44">
        <f t="shared" ref="M388:M389" si="761">I388/N388</f>
        <v>3.9525691699604744E-2</v>
      </c>
      <c r="N388" s="43">
        <f t="shared" ref="N388:N389" si="762">F388+G388+H388+I388</f>
        <v>253</v>
      </c>
      <c r="O388" s="43">
        <v>12</v>
      </c>
      <c r="P388" s="43"/>
      <c r="Q388" s="43">
        <f t="shared" si="452"/>
        <v>265</v>
      </c>
      <c r="R388" s="44">
        <f t="shared" si="453"/>
        <v>0.75714285714285712</v>
      </c>
      <c r="S388" s="43">
        <v>350</v>
      </c>
    </row>
    <row r="389" spans="1:19" x14ac:dyDescent="0.25">
      <c r="A389" s="45" t="s">
        <v>277</v>
      </c>
      <c r="B389" s="46" t="s">
        <v>281</v>
      </c>
      <c r="C389" s="43" t="str">
        <f t="shared" si="686"/>
        <v>BN</v>
      </c>
      <c r="D389" s="37" t="str">
        <f t="shared" si="120"/>
        <v>PN</v>
      </c>
      <c r="E389" s="38">
        <f t="shared" si="757"/>
        <v>189</v>
      </c>
      <c r="F389" s="43">
        <v>267</v>
      </c>
      <c r="G389" s="43">
        <v>22</v>
      </c>
      <c r="H389" s="43">
        <v>78</v>
      </c>
      <c r="I389" s="43">
        <v>3</v>
      </c>
      <c r="J389" s="44">
        <f t="shared" si="758"/>
        <v>0.72162162162162158</v>
      </c>
      <c r="K389" s="44">
        <f t="shared" si="759"/>
        <v>5.9459459459459463E-2</v>
      </c>
      <c r="L389" s="44">
        <f t="shared" si="760"/>
        <v>0.21081081081081082</v>
      </c>
      <c r="M389" s="44">
        <f t="shared" si="761"/>
        <v>8.1081081081081086E-3</v>
      </c>
      <c r="N389" s="43">
        <f t="shared" si="762"/>
        <v>370</v>
      </c>
      <c r="O389" s="43">
        <v>9</v>
      </c>
      <c r="P389" s="43"/>
      <c r="Q389" s="43">
        <f t="shared" si="452"/>
        <v>379</v>
      </c>
      <c r="R389" s="44">
        <f t="shared" si="453"/>
        <v>0.72605363984674332</v>
      </c>
      <c r="S389" s="43">
        <v>522</v>
      </c>
    </row>
    <row r="390" spans="1:19" s="5" customFormat="1" ht="15.75" x14ac:dyDescent="0.25">
      <c r="A390" s="48" t="s">
        <v>301</v>
      </c>
      <c r="B390" s="49" t="s">
        <v>302</v>
      </c>
      <c r="C390" s="23"/>
      <c r="D390" s="23"/>
      <c r="E390" s="23"/>
      <c r="F390" s="23"/>
      <c r="G390" s="23"/>
      <c r="H390" s="23"/>
      <c r="I390" s="23"/>
      <c r="J390" s="24"/>
      <c r="K390" s="24"/>
      <c r="L390" s="24"/>
      <c r="M390" s="24"/>
      <c r="N390" s="23"/>
      <c r="O390" s="23"/>
      <c r="P390" s="23"/>
      <c r="Q390" s="23"/>
      <c r="R390" s="24"/>
      <c r="S390" s="23"/>
    </row>
    <row r="391" spans="1:19" s="6" customFormat="1" ht="15" x14ac:dyDescent="0.25">
      <c r="A391" s="25" t="s">
        <v>20</v>
      </c>
      <c r="B391" s="26" t="s">
        <v>21</v>
      </c>
      <c r="C391" s="27" t="str">
        <f t="shared" ref="C391:C454" si="763">IF(AND(LARGE(F391:I391,1)=LARGE(F391:I391,2)),"TIED",IF(LARGE(F391:I391,1)=F391,"BN",IF(LARGE(F391:I391,1)=G391,"PH",IF(LARGE(F391:I391,1)=H391,"PN","BEBAS"))))</f>
        <v>PN</v>
      </c>
      <c r="D391" s="27" t="str">
        <f t="shared" si="120"/>
        <v>BN</v>
      </c>
      <c r="E391" s="27">
        <f>LARGE(F391:I391,1)-LARGE(F391:I391,2)</f>
        <v>530</v>
      </c>
      <c r="F391" s="27">
        <f>F392+F394+F402+F407+F412</f>
        <v>6259</v>
      </c>
      <c r="G391" s="27">
        <f t="shared" ref="G391:I391" si="764">G392+G394+G402+G407+G412</f>
        <v>2035</v>
      </c>
      <c r="H391" s="27">
        <f t="shared" si="764"/>
        <v>6789</v>
      </c>
      <c r="I391" s="27">
        <f t="shared" si="764"/>
        <v>471</v>
      </c>
      <c r="J391" s="29">
        <f>F391/N391</f>
        <v>0.40240452616690242</v>
      </c>
      <c r="K391" s="29">
        <f>G391/N391</f>
        <v>0.13083451202263083</v>
      </c>
      <c r="L391" s="29">
        <f>H391/N391</f>
        <v>0.43647936222193651</v>
      </c>
      <c r="M391" s="29">
        <f>I391/N391</f>
        <v>3.0281599588530283E-2</v>
      </c>
      <c r="N391" s="27">
        <f>F391+G391+H391+I391</f>
        <v>15554</v>
      </c>
      <c r="O391" s="27">
        <f t="shared" ref="O391:P391" si="765">O392+O394+O402+O407+O412</f>
        <v>409</v>
      </c>
      <c r="P391" s="27">
        <f t="shared" si="765"/>
        <v>0</v>
      </c>
      <c r="Q391" s="27">
        <f t="shared" si="452"/>
        <v>15963</v>
      </c>
      <c r="R391" s="29">
        <f t="shared" si="453"/>
        <v>0.66849533062523558</v>
      </c>
      <c r="S391" s="27">
        <f>S392+S394+S402+S407+S412</f>
        <v>23879</v>
      </c>
    </row>
    <row r="392" spans="1:19" s="12" customFormat="1" ht="15" x14ac:dyDescent="0.25">
      <c r="A392" s="30" t="s">
        <v>275</v>
      </c>
      <c r="B392" s="31" t="s">
        <v>264</v>
      </c>
      <c r="C392" s="27" t="str">
        <f t="shared" si="763"/>
        <v>PN</v>
      </c>
      <c r="D392" s="27" t="str">
        <f t="shared" ref="D392:D394" si="766">IF(AND(LARGE(F392:I392,1)=LARGE(F392:I392,2)),"TIED",IF(LARGE(F392:I392,2)=F392,"BN",IF(LARGE(F392:I392,2)=G392,"PH",IF(LARGE(F392:I392,2)=H392,"PN","BEBAS"))))</f>
        <v>BN</v>
      </c>
      <c r="E392" s="28">
        <f t="shared" ref="E392" si="767">LARGE(F392:I392,1)-LARGE(F392:I392,2)</f>
        <v>76</v>
      </c>
      <c r="F392" s="32">
        <f>F393</f>
        <v>408</v>
      </c>
      <c r="G392" s="32">
        <f t="shared" ref="G392" si="768">G393</f>
        <v>48</v>
      </c>
      <c r="H392" s="32">
        <f t="shared" ref="H392" si="769">H393</f>
        <v>484</v>
      </c>
      <c r="I392" s="32">
        <f t="shared" ref="I392" si="770">I393</f>
        <v>90</v>
      </c>
      <c r="J392" s="33">
        <f>F392/N392</f>
        <v>0.39611650485436894</v>
      </c>
      <c r="K392" s="33">
        <f>G392/N392</f>
        <v>4.6601941747572817E-2</v>
      </c>
      <c r="L392" s="33">
        <f>H392/N392</f>
        <v>0.46990291262135925</v>
      </c>
      <c r="M392" s="33">
        <f>I392/N392</f>
        <v>8.7378640776699032E-2</v>
      </c>
      <c r="N392" s="32">
        <f>F392+G392+H392+I392</f>
        <v>1030</v>
      </c>
      <c r="O392" s="32">
        <f t="shared" ref="O392" si="771">O393</f>
        <v>32</v>
      </c>
      <c r="P392" s="32">
        <f t="shared" ref="P392" si="772">P393</f>
        <v>0</v>
      </c>
      <c r="Q392" s="32">
        <f t="shared" si="452"/>
        <v>1062</v>
      </c>
      <c r="R392" s="33">
        <f t="shared" si="453"/>
        <v>0.97610294117647056</v>
      </c>
      <c r="S392" s="32">
        <f t="shared" ref="S392" si="773">S393</f>
        <v>1088</v>
      </c>
    </row>
    <row r="393" spans="1:19" x14ac:dyDescent="0.25">
      <c r="A393" s="50" t="s">
        <v>276</v>
      </c>
      <c r="B393" s="46" t="s">
        <v>280</v>
      </c>
      <c r="C393" s="43" t="str">
        <f t="shared" si="763"/>
        <v>PN</v>
      </c>
      <c r="D393" s="37" t="str">
        <f t="shared" si="766"/>
        <v>BN</v>
      </c>
      <c r="E393" s="38">
        <f>LARGE(F393:I393,1)-LARGE(F393:I393,2)</f>
        <v>76</v>
      </c>
      <c r="F393" s="43">
        <v>408</v>
      </c>
      <c r="G393" s="43">
        <v>48</v>
      </c>
      <c r="H393" s="43">
        <v>484</v>
      </c>
      <c r="I393" s="43">
        <v>90</v>
      </c>
      <c r="J393" s="44">
        <f>F393/N393</f>
        <v>0.39611650485436894</v>
      </c>
      <c r="K393" s="44">
        <f>G393/N393</f>
        <v>4.6601941747572817E-2</v>
      </c>
      <c r="L393" s="44">
        <f>H393/N393</f>
        <v>0.46990291262135925</v>
      </c>
      <c r="M393" s="44">
        <f>I393/N393</f>
        <v>8.7378640776699032E-2</v>
      </c>
      <c r="N393" s="43">
        <f>F393+G393+H393+I393</f>
        <v>1030</v>
      </c>
      <c r="O393" s="43">
        <v>32</v>
      </c>
      <c r="P393" s="43"/>
      <c r="Q393" s="43">
        <f t="shared" si="452"/>
        <v>1062</v>
      </c>
      <c r="R393" s="44">
        <f t="shared" si="453"/>
        <v>0.97610294117647056</v>
      </c>
      <c r="S393" s="43">
        <v>1088</v>
      </c>
    </row>
    <row r="394" spans="1:19" s="12" customFormat="1" ht="15" x14ac:dyDescent="0.25">
      <c r="A394" s="40">
        <v>1</v>
      </c>
      <c r="B394" s="31" t="s">
        <v>128</v>
      </c>
      <c r="C394" s="32" t="str">
        <f t="shared" si="763"/>
        <v>PN</v>
      </c>
      <c r="D394" s="32" t="str">
        <f t="shared" si="766"/>
        <v>BN</v>
      </c>
      <c r="E394" s="28">
        <f>LARGE(F394:I394,1)-LARGE(F394:I394,2)</f>
        <v>1075</v>
      </c>
      <c r="F394" s="32">
        <f t="shared" ref="F394" si="774">SUM(F395:F401)</f>
        <v>4049</v>
      </c>
      <c r="G394" s="32">
        <f t="shared" ref="G394" si="775">SUM(G395:G401)</f>
        <v>998</v>
      </c>
      <c r="H394" s="32">
        <f t="shared" ref="H394" si="776">SUM(H395:H401)</f>
        <v>5124</v>
      </c>
      <c r="I394" s="32">
        <f t="shared" ref="I394" si="777">SUM(I395:I401)</f>
        <v>342</v>
      </c>
      <c r="J394" s="33">
        <f>F394/N394</f>
        <v>0.38514220488918482</v>
      </c>
      <c r="K394" s="33">
        <f>G394/N394</f>
        <v>9.4930086559497764E-2</v>
      </c>
      <c r="L394" s="33">
        <f>H394/N394</f>
        <v>0.48739655664415488</v>
      </c>
      <c r="M394" s="33">
        <f>I394/N394</f>
        <v>3.2531151907162562E-2</v>
      </c>
      <c r="N394" s="32">
        <f>F394+G394+H394+I394</f>
        <v>10513</v>
      </c>
      <c r="O394" s="32">
        <f t="shared" ref="O394" si="778">SUM(O395:O401)</f>
        <v>296</v>
      </c>
      <c r="P394" s="32">
        <f t="shared" ref="P394" si="779">SUM(P395:P401)</f>
        <v>0</v>
      </c>
      <c r="Q394" s="32">
        <f t="shared" ref="Q394" si="780">N394+O394+P394</f>
        <v>10809</v>
      </c>
      <c r="R394" s="33">
        <f t="shared" si="453"/>
        <v>0.65972900390625</v>
      </c>
      <c r="S394" s="32">
        <f t="shared" ref="S394" si="781">SUM(S395:S401)</f>
        <v>16384</v>
      </c>
    </row>
    <row r="395" spans="1:19" x14ac:dyDescent="0.25">
      <c r="A395" s="45" t="s">
        <v>276</v>
      </c>
      <c r="B395" s="46" t="s">
        <v>280</v>
      </c>
      <c r="C395" s="43" t="str">
        <f t="shared" si="763"/>
        <v>PN</v>
      </c>
      <c r="D395" s="37" t="str">
        <f t="shared" si="120"/>
        <v>BN</v>
      </c>
      <c r="E395" s="38">
        <f t="shared" ref="E395:E401" si="782">LARGE(F395:I395,1)-LARGE(F395:I395,2)</f>
        <v>98</v>
      </c>
      <c r="F395" s="43">
        <v>797</v>
      </c>
      <c r="G395" s="43">
        <v>210</v>
      </c>
      <c r="H395" s="43">
        <v>895</v>
      </c>
      <c r="I395" s="43">
        <v>78</v>
      </c>
      <c r="J395" s="44">
        <f t="shared" ref="J395:J401" si="783">F395/N395</f>
        <v>0.40252525252525251</v>
      </c>
      <c r="K395" s="44">
        <f t="shared" ref="K395:K401" si="784">G395/N395</f>
        <v>0.10606060606060606</v>
      </c>
      <c r="L395" s="44">
        <f t="shared" ref="L395:L401" si="785">H395/N395</f>
        <v>0.45202020202020204</v>
      </c>
      <c r="M395" s="44">
        <f t="shared" ref="M395:M401" si="786">I395/N395</f>
        <v>3.9393939393939391E-2</v>
      </c>
      <c r="N395" s="43">
        <f t="shared" ref="N395:N401" si="787">F395+G395+H395+I395</f>
        <v>1980</v>
      </c>
      <c r="O395" s="43">
        <v>79</v>
      </c>
      <c r="P395" s="43"/>
      <c r="Q395" s="43">
        <f t="shared" si="452"/>
        <v>2059</v>
      </c>
      <c r="R395" s="44">
        <f t="shared" si="453"/>
        <v>0.7430530494406351</v>
      </c>
      <c r="S395" s="43">
        <v>2771</v>
      </c>
    </row>
    <row r="396" spans="1:19" x14ac:dyDescent="0.25">
      <c r="A396" s="45" t="s">
        <v>277</v>
      </c>
      <c r="B396" s="46" t="s">
        <v>281</v>
      </c>
      <c r="C396" s="43" t="str">
        <f t="shared" si="763"/>
        <v>PN</v>
      </c>
      <c r="D396" s="37" t="str">
        <f t="shared" si="120"/>
        <v>BN</v>
      </c>
      <c r="E396" s="38">
        <f t="shared" si="782"/>
        <v>148</v>
      </c>
      <c r="F396" s="43">
        <v>857</v>
      </c>
      <c r="G396" s="43">
        <v>188</v>
      </c>
      <c r="H396" s="43">
        <v>1005</v>
      </c>
      <c r="I396" s="43">
        <v>81</v>
      </c>
      <c r="J396" s="44">
        <f t="shared" si="783"/>
        <v>0.40215861098076022</v>
      </c>
      <c r="K396" s="44">
        <f t="shared" si="784"/>
        <v>8.8221492257156267E-2</v>
      </c>
      <c r="L396" s="44">
        <f t="shared" si="785"/>
        <v>0.47160957297043643</v>
      </c>
      <c r="M396" s="44">
        <f t="shared" si="786"/>
        <v>3.8010323791647115E-2</v>
      </c>
      <c r="N396" s="43">
        <f t="shared" si="787"/>
        <v>2131</v>
      </c>
      <c r="O396" s="43">
        <v>64</v>
      </c>
      <c r="P396" s="43"/>
      <c r="Q396" s="43">
        <f t="shared" si="452"/>
        <v>2195</v>
      </c>
      <c r="R396" s="44">
        <f t="shared" si="453"/>
        <v>0.74205544286680192</v>
      </c>
      <c r="S396" s="43">
        <v>2958</v>
      </c>
    </row>
    <row r="397" spans="1:19" x14ac:dyDescent="0.25">
      <c r="A397" s="45" t="s">
        <v>278</v>
      </c>
      <c r="B397" s="46" t="s">
        <v>282</v>
      </c>
      <c r="C397" s="43" t="str">
        <f t="shared" si="763"/>
        <v>PN</v>
      </c>
      <c r="D397" s="37" t="str">
        <f t="shared" si="120"/>
        <v>BN</v>
      </c>
      <c r="E397" s="38">
        <f t="shared" si="782"/>
        <v>280</v>
      </c>
      <c r="F397" s="43">
        <v>802</v>
      </c>
      <c r="G397" s="43">
        <v>146</v>
      </c>
      <c r="H397" s="43">
        <v>1082</v>
      </c>
      <c r="I397" s="43">
        <v>61</v>
      </c>
      <c r="J397" s="44">
        <f t="shared" si="783"/>
        <v>0.38354854136776662</v>
      </c>
      <c r="K397" s="44">
        <f t="shared" si="784"/>
        <v>6.9823051171688189E-2</v>
      </c>
      <c r="L397" s="44">
        <f t="shared" si="785"/>
        <v>0.51745576279292205</v>
      </c>
      <c r="M397" s="44">
        <f t="shared" si="786"/>
        <v>2.9172644667623145E-2</v>
      </c>
      <c r="N397" s="43">
        <f t="shared" si="787"/>
        <v>2091</v>
      </c>
      <c r="O397" s="43">
        <v>55</v>
      </c>
      <c r="P397" s="43"/>
      <c r="Q397" s="43">
        <f t="shared" si="452"/>
        <v>2146</v>
      </c>
      <c r="R397" s="44">
        <f t="shared" si="453"/>
        <v>0.69114331723027378</v>
      </c>
      <c r="S397" s="43">
        <v>3105</v>
      </c>
    </row>
    <row r="398" spans="1:19" x14ac:dyDescent="0.25">
      <c r="A398" s="45" t="s">
        <v>279</v>
      </c>
      <c r="B398" s="46" t="s">
        <v>283</v>
      </c>
      <c r="C398" s="43" t="str">
        <f t="shared" si="763"/>
        <v>PN</v>
      </c>
      <c r="D398" s="37" t="str">
        <f t="shared" si="120"/>
        <v>BN</v>
      </c>
      <c r="E398" s="38">
        <f t="shared" si="782"/>
        <v>170</v>
      </c>
      <c r="F398" s="43">
        <v>495</v>
      </c>
      <c r="G398" s="43">
        <v>111</v>
      </c>
      <c r="H398" s="43">
        <v>665</v>
      </c>
      <c r="I398" s="43">
        <v>35</v>
      </c>
      <c r="J398" s="44">
        <f t="shared" si="783"/>
        <v>0.37901990811638592</v>
      </c>
      <c r="K398" s="44">
        <f t="shared" si="784"/>
        <v>8.4992343032159259E-2</v>
      </c>
      <c r="L398" s="44">
        <f t="shared" si="785"/>
        <v>0.50918836140888213</v>
      </c>
      <c r="M398" s="44">
        <f t="shared" si="786"/>
        <v>2.679938744257274E-2</v>
      </c>
      <c r="N398" s="43">
        <f t="shared" si="787"/>
        <v>1306</v>
      </c>
      <c r="O398" s="43">
        <v>31</v>
      </c>
      <c r="P398" s="43"/>
      <c r="Q398" s="43">
        <f t="shared" si="452"/>
        <v>1337</v>
      </c>
      <c r="R398" s="44">
        <f t="shared" si="453"/>
        <v>0.61726685133887349</v>
      </c>
      <c r="S398" s="43">
        <v>2166</v>
      </c>
    </row>
    <row r="399" spans="1:19" x14ac:dyDescent="0.25">
      <c r="A399" s="45" t="s">
        <v>285</v>
      </c>
      <c r="B399" s="46" t="s">
        <v>286</v>
      </c>
      <c r="C399" s="43" t="str">
        <f t="shared" si="763"/>
        <v>PN</v>
      </c>
      <c r="D399" s="37" t="str">
        <f t="shared" si="120"/>
        <v>BN</v>
      </c>
      <c r="E399" s="38">
        <f t="shared" si="782"/>
        <v>174</v>
      </c>
      <c r="F399" s="43">
        <v>465</v>
      </c>
      <c r="G399" s="43">
        <v>131</v>
      </c>
      <c r="H399" s="43">
        <v>639</v>
      </c>
      <c r="I399" s="43">
        <v>47</v>
      </c>
      <c r="J399" s="44">
        <f t="shared" si="783"/>
        <v>0.36271450858034321</v>
      </c>
      <c r="K399" s="44">
        <f t="shared" si="784"/>
        <v>0.10218408736349453</v>
      </c>
      <c r="L399" s="44">
        <f t="shared" si="785"/>
        <v>0.49843993759750388</v>
      </c>
      <c r="M399" s="44">
        <f t="shared" si="786"/>
        <v>3.6661466458658344E-2</v>
      </c>
      <c r="N399" s="43">
        <f t="shared" si="787"/>
        <v>1282</v>
      </c>
      <c r="O399" s="43">
        <v>33</v>
      </c>
      <c r="P399" s="43"/>
      <c r="Q399" s="43">
        <f t="shared" si="452"/>
        <v>1315</v>
      </c>
      <c r="R399" s="44">
        <f t="shared" si="453"/>
        <v>0.60710987996306554</v>
      </c>
      <c r="S399" s="43">
        <v>2166</v>
      </c>
    </row>
    <row r="400" spans="1:19" x14ac:dyDescent="0.25">
      <c r="A400" s="45" t="s">
        <v>288</v>
      </c>
      <c r="B400" s="46" t="s">
        <v>289</v>
      </c>
      <c r="C400" s="43" t="str">
        <f t="shared" si="763"/>
        <v>PN</v>
      </c>
      <c r="D400" s="37" t="str">
        <f t="shared" si="120"/>
        <v>BN</v>
      </c>
      <c r="E400" s="38">
        <f t="shared" si="782"/>
        <v>184</v>
      </c>
      <c r="F400" s="43">
        <v>459</v>
      </c>
      <c r="G400" s="43">
        <v>117</v>
      </c>
      <c r="H400" s="43">
        <v>643</v>
      </c>
      <c r="I400" s="43">
        <v>26</v>
      </c>
      <c r="J400" s="44">
        <f t="shared" si="783"/>
        <v>0.36867469879518072</v>
      </c>
      <c r="K400" s="44">
        <f t="shared" si="784"/>
        <v>9.3975903614457831E-2</v>
      </c>
      <c r="L400" s="44">
        <f t="shared" si="785"/>
        <v>0.51646586345381529</v>
      </c>
      <c r="M400" s="44">
        <f t="shared" si="786"/>
        <v>2.0883534136546186E-2</v>
      </c>
      <c r="N400" s="43">
        <f t="shared" si="787"/>
        <v>1245</v>
      </c>
      <c r="O400" s="43">
        <v>34</v>
      </c>
      <c r="P400" s="43"/>
      <c r="Q400" s="43">
        <f t="shared" si="452"/>
        <v>1279</v>
      </c>
      <c r="R400" s="44">
        <f t="shared" si="453"/>
        <v>0.58885819521178639</v>
      </c>
      <c r="S400" s="43">
        <v>2172</v>
      </c>
    </row>
    <row r="401" spans="1:19" x14ac:dyDescent="0.25">
      <c r="A401" s="45" t="s">
        <v>290</v>
      </c>
      <c r="B401" s="46" t="s">
        <v>291</v>
      </c>
      <c r="C401" s="43" t="str">
        <f t="shared" si="763"/>
        <v>PN</v>
      </c>
      <c r="D401" s="37" t="str">
        <f t="shared" si="120"/>
        <v>BN</v>
      </c>
      <c r="E401" s="38">
        <f t="shared" si="782"/>
        <v>21</v>
      </c>
      <c r="F401" s="43">
        <v>174</v>
      </c>
      <c r="G401" s="43">
        <v>95</v>
      </c>
      <c r="H401" s="43">
        <v>195</v>
      </c>
      <c r="I401" s="43">
        <v>14</v>
      </c>
      <c r="J401" s="44">
        <f t="shared" si="783"/>
        <v>0.36401673640167365</v>
      </c>
      <c r="K401" s="44">
        <f t="shared" si="784"/>
        <v>0.19874476987447698</v>
      </c>
      <c r="L401" s="44">
        <f t="shared" si="785"/>
        <v>0.40794979079497906</v>
      </c>
      <c r="M401" s="44">
        <f t="shared" si="786"/>
        <v>2.9288702928870293E-2</v>
      </c>
      <c r="N401" s="43">
        <f t="shared" si="787"/>
        <v>478</v>
      </c>
      <c r="O401" s="43"/>
      <c r="P401" s="43"/>
      <c r="Q401" s="43">
        <f t="shared" si="452"/>
        <v>478</v>
      </c>
      <c r="R401" s="44">
        <f t="shared" si="453"/>
        <v>0.45697896749521988</v>
      </c>
      <c r="S401" s="43">
        <v>1046</v>
      </c>
    </row>
    <row r="402" spans="1:19" s="11" customFormat="1" ht="15" x14ac:dyDescent="0.25">
      <c r="A402" s="40">
        <v>2</v>
      </c>
      <c r="B402" s="31" t="s">
        <v>129</v>
      </c>
      <c r="C402" s="32" t="str">
        <f t="shared" si="763"/>
        <v>BN</v>
      </c>
      <c r="D402" s="32" t="str">
        <f t="shared" si="120"/>
        <v>PN</v>
      </c>
      <c r="E402" s="28">
        <f>LARGE(F402:I402,1)-LARGE(F402:I402,2)</f>
        <v>170</v>
      </c>
      <c r="F402" s="32">
        <f t="shared" ref="F402" si="788">SUM(F403:F406)</f>
        <v>567</v>
      </c>
      <c r="G402" s="32">
        <f t="shared" ref="G402" si="789">SUM(G403:G406)</f>
        <v>123</v>
      </c>
      <c r="H402" s="32">
        <f t="shared" ref="H402" si="790">SUM(H403:H406)</f>
        <v>397</v>
      </c>
      <c r="I402" s="32">
        <f t="shared" ref="I402" si="791">SUM(I403:I406)</f>
        <v>13</v>
      </c>
      <c r="J402" s="33">
        <f>F402/N402</f>
        <v>0.5154545454545455</v>
      </c>
      <c r="K402" s="33">
        <f>G402/N402</f>
        <v>0.11181818181818182</v>
      </c>
      <c r="L402" s="33">
        <f>H402/N402</f>
        <v>0.3609090909090909</v>
      </c>
      <c r="M402" s="33">
        <f>I402/N402</f>
        <v>1.1818181818181818E-2</v>
      </c>
      <c r="N402" s="32">
        <f>F402+G402+H402+I402</f>
        <v>1100</v>
      </c>
      <c r="O402" s="32">
        <f t="shared" ref="O402" si="792">SUM(O403:O406)</f>
        <v>29</v>
      </c>
      <c r="P402" s="32">
        <f t="shared" ref="P402" si="793">SUM(P403:P406)</f>
        <v>0</v>
      </c>
      <c r="Q402" s="32">
        <f>N402+O402+P402</f>
        <v>1129</v>
      </c>
      <c r="R402" s="33">
        <f>Q402/S402</f>
        <v>0.65487238979118334</v>
      </c>
      <c r="S402" s="32">
        <f t="shared" ref="S402" si="794">SUM(S403:S406)</f>
        <v>1724</v>
      </c>
    </row>
    <row r="403" spans="1:19" x14ac:dyDescent="0.25">
      <c r="A403" s="45" t="s">
        <v>276</v>
      </c>
      <c r="B403" s="46" t="s">
        <v>280</v>
      </c>
      <c r="C403" s="43" t="str">
        <f t="shared" si="763"/>
        <v>BN</v>
      </c>
      <c r="D403" s="37" t="str">
        <f t="shared" ref="D403:D407" si="795">IF(AND(LARGE(F403:I403,1)=LARGE(F403:I403,2)),"TIED",IF(LARGE(F403:I403,2)=F403,"BN",IF(LARGE(F403:I403,2)=G403,"PH",IF(LARGE(F403:I403,2)=H403,"PN","BEBAS"))))</f>
        <v>PN</v>
      </c>
      <c r="E403" s="38">
        <f t="shared" ref="E403:E406" si="796">LARGE(F403:I403,1)-LARGE(F403:I403,2)</f>
        <v>98</v>
      </c>
      <c r="F403" s="43">
        <v>151</v>
      </c>
      <c r="G403" s="43">
        <v>26</v>
      </c>
      <c r="H403" s="43">
        <v>53</v>
      </c>
      <c r="I403" s="43">
        <v>1</v>
      </c>
      <c r="J403" s="44">
        <f t="shared" ref="J403:J406" si="797">F403/N403</f>
        <v>0.65367965367965364</v>
      </c>
      <c r="K403" s="44">
        <f t="shared" ref="K403:K406" si="798">G403/N403</f>
        <v>0.11255411255411256</v>
      </c>
      <c r="L403" s="44">
        <f t="shared" ref="L403:L406" si="799">H403/N403</f>
        <v>0.22943722943722944</v>
      </c>
      <c r="M403" s="44">
        <f t="shared" ref="M403:M406" si="800">I403/N403</f>
        <v>4.329004329004329E-3</v>
      </c>
      <c r="N403" s="43">
        <f t="shared" ref="N403:N406" si="801">F403+G403+H403+I403</f>
        <v>231</v>
      </c>
      <c r="O403" s="43">
        <v>10</v>
      </c>
      <c r="P403" s="43"/>
      <c r="Q403" s="43">
        <f t="shared" ref="Q403:Q406" si="802">N403+O403+P403</f>
        <v>241</v>
      </c>
      <c r="R403" s="44">
        <f t="shared" si="453"/>
        <v>0.68857142857142861</v>
      </c>
      <c r="S403" s="43">
        <v>350</v>
      </c>
    </row>
    <row r="404" spans="1:19" x14ac:dyDescent="0.25">
      <c r="A404" s="45" t="s">
        <v>277</v>
      </c>
      <c r="B404" s="46" t="s">
        <v>281</v>
      </c>
      <c r="C404" s="43" t="str">
        <f t="shared" si="763"/>
        <v>BN</v>
      </c>
      <c r="D404" s="37" t="str">
        <f t="shared" si="795"/>
        <v>PN</v>
      </c>
      <c r="E404" s="38">
        <f t="shared" si="796"/>
        <v>42</v>
      </c>
      <c r="F404" s="43">
        <v>161</v>
      </c>
      <c r="G404" s="43">
        <v>32</v>
      </c>
      <c r="H404" s="43">
        <v>119</v>
      </c>
      <c r="I404" s="43">
        <v>4</v>
      </c>
      <c r="J404" s="44">
        <f t="shared" si="797"/>
        <v>0.509493670886076</v>
      </c>
      <c r="K404" s="44">
        <f t="shared" si="798"/>
        <v>0.10126582278481013</v>
      </c>
      <c r="L404" s="44">
        <f t="shared" si="799"/>
        <v>0.37658227848101267</v>
      </c>
      <c r="M404" s="44">
        <f t="shared" si="800"/>
        <v>1.2658227848101266E-2</v>
      </c>
      <c r="N404" s="43">
        <f t="shared" si="801"/>
        <v>316</v>
      </c>
      <c r="O404" s="43">
        <v>5</v>
      </c>
      <c r="P404" s="43"/>
      <c r="Q404" s="43">
        <f t="shared" si="802"/>
        <v>321</v>
      </c>
      <c r="R404" s="44">
        <f t="shared" si="453"/>
        <v>0.70087336244541487</v>
      </c>
      <c r="S404" s="43">
        <v>458</v>
      </c>
    </row>
    <row r="405" spans="1:19" x14ac:dyDescent="0.25">
      <c r="A405" s="45" t="s">
        <v>278</v>
      </c>
      <c r="B405" s="46" t="s">
        <v>282</v>
      </c>
      <c r="C405" s="43" t="str">
        <f t="shared" si="763"/>
        <v>BN</v>
      </c>
      <c r="D405" s="37" t="str">
        <f t="shared" si="795"/>
        <v>PN</v>
      </c>
      <c r="E405" s="38">
        <f t="shared" si="796"/>
        <v>23</v>
      </c>
      <c r="F405" s="43">
        <v>137</v>
      </c>
      <c r="G405" s="43">
        <v>26</v>
      </c>
      <c r="H405" s="43">
        <v>114</v>
      </c>
      <c r="I405" s="43">
        <v>3</v>
      </c>
      <c r="J405" s="44">
        <f t="shared" si="797"/>
        <v>0.48928571428571427</v>
      </c>
      <c r="K405" s="44">
        <f t="shared" si="798"/>
        <v>9.285714285714286E-2</v>
      </c>
      <c r="L405" s="44">
        <f t="shared" si="799"/>
        <v>0.40714285714285714</v>
      </c>
      <c r="M405" s="44">
        <f t="shared" si="800"/>
        <v>1.0714285714285714E-2</v>
      </c>
      <c r="N405" s="43">
        <f t="shared" si="801"/>
        <v>280</v>
      </c>
      <c r="O405" s="43">
        <v>5</v>
      </c>
      <c r="P405" s="43"/>
      <c r="Q405" s="43">
        <f t="shared" si="802"/>
        <v>285</v>
      </c>
      <c r="R405" s="44">
        <f t="shared" si="453"/>
        <v>0.62227074235807855</v>
      </c>
      <c r="S405" s="43">
        <v>458</v>
      </c>
    </row>
    <row r="406" spans="1:19" x14ac:dyDescent="0.25">
      <c r="A406" s="45" t="s">
        <v>279</v>
      </c>
      <c r="B406" s="46" t="s">
        <v>283</v>
      </c>
      <c r="C406" s="43" t="str">
        <f t="shared" si="763"/>
        <v>BN</v>
      </c>
      <c r="D406" s="37" t="str">
        <f t="shared" si="795"/>
        <v>PN</v>
      </c>
      <c r="E406" s="38">
        <f t="shared" si="796"/>
        <v>7</v>
      </c>
      <c r="F406" s="43">
        <v>118</v>
      </c>
      <c r="G406" s="43">
        <v>39</v>
      </c>
      <c r="H406" s="43">
        <v>111</v>
      </c>
      <c r="I406" s="43">
        <v>5</v>
      </c>
      <c r="J406" s="44">
        <f t="shared" si="797"/>
        <v>0.43223443223443225</v>
      </c>
      <c r="K406" s="44">
        <f t="shared" si="798"/>
        <v>0.14285714285714285</v>
      </c>
      <c r="L406" s="44">
        <f t="shared" si="799"/>
        <v>0.40659340659340659</v>
      </c>
      <c r="M406" s="44">
        <f t="shared" si="800"/>
        <v>1.8315018315018316E-2</v>
      </c>
      <c r="N406" s="43">
        <f t="shared" si="801"/>
        <v>273</v>
      </c>
      <c r="O406" s="43">
        <v>9</v>
      </c>
      <c r="P406" s="43"/>
      <c r="Q406" s="43">
        <f t="shared" si="802"/>
        <v>282</v>
      </c>
      <c r="R406" s="44">
        <f t="shared" si="453"/>
        <v>0.61572052401746724</v>
      </c>
      <c r="S406" s="43">
        <v>458</v>
      </c>
    </row>
    <row r="407" spans="1:19" s="11" customFormat="1" ht="30" x14ac:dyDescent="0.25">
      <c r="A407" s="40">
        <v>3</v>
      </c>
      <c r="B407" s="31" t="s">
        <v>130</v>
      </c>
      <c r="C407" s="32" t="str">
        <f t="shared" si="763"/>
        <v>BN</v>
      </c>
      <c r="D407" s="32" t="str">
        <f t="shared" si="795"/>
        <v>PN</v>
      </c>
      <c r="E407" s="28">
        <f>LARGE(F407:I407,1)-LARGE(F407:I407,2)</f>
        <v>167</v>
      </c>
      <c r="F407" s="32">
        <f t="shared" ref="F407" si="803">SUM(F408:F411)</f>
        <v>465</v>
      </c>
      <c r="G407" s="32">
        <f t="shared" ref="G407" si="804">SUM(G408:G411)</f>
        <v>193</v>
      </c>
      <c r="H407" s="32">
        <f t="shared" ref="H407" si="805">SUM(H408:H411)</f>
        <v>298</v>
      </c>
      <c r="I407" s="32">
        <f t="shared" ref="I407" si="806">SUM(I408:I411)</f>
        <v>9</v>
      </c>
      <c r="J407" s="33">
        <f>F407/N407</f>
        <v>0.48186528497409326</v>
      </c>
      <c r="K407" s="33">
        <f>G407/N407</f>
        <v>0.2</v>
      </c>
      <c r="L407" s="33">
        <f>H407/N407</f>
        <v>0.30880829015544042</v>
      </c>
      <c r="M407" s="33">
        <f>I407/N407</f>
        <v>9.3264248704663204E-3</v>
      </c>
      <c r="N407" s="32">
        <f>F407+G407+H407+I407</f>
        <v>965</v>
      </c>
      <c r="O407" s="32">
        <f t="shared" ref="O407" si="807">SUM(O408:O411)</f>
        <v>19</v>
      </c>
      <c r="P407" s="32">
        <f t="shared" ref="P407" si="808">SUM(P408:P411)</f>
        <v>0</v>
      </c>
      <c r="Q407" s="32">
        <f>N407+O407+P407</f>
        <v>984</v>
      </c>
      <c r="R407" s="33">
        <f>Q407/S407</f>
        <v>0.61004339739615621</v>
      </c>
      <c r="S407" s="32">
        <f t="shared" ref="S407" si="809">SUM(S408:S411)</f>
        <v>1613</v>
      </c>
    </row>
    <row r="408" spans="1:19" x14ac:dyDescent="0.25">
      <c r="A408" s="45" t="s">
        <v>276</v>
      </c>
      <c r="B408" s="46" t="s">
        <v>280</v>
      </c>
      <c r="C408" s="43" t="str">
        <f t="shared" si="763"/>
        <v>BN</v>
      </c>
      <c r="D408" s="37" t="str">
        <f t="shared" si="120"/>
        <v>PN</v>
      </c>
      <c r="E408" s="38">
        <f t="shared" ref="E408:E412" si="810">LARGE(F408:I408,1)-LARGE(F408:I408,2)</f>
        <v>81</v>
      </c>
      <c r="F408" s="43">
        <v>129</v>
      </c>
      <c r="G408" s="43">
        <v>43</v>
      </c>
      <c r="H408" s="43">
        <v>48</v>
      </c>
      <c r="I408" s="43">
        <v>2</v>
      </c>
      <c r="J408" s="44">
        <f t="shared" ref="J408:J411" si="811">F408/N408</f>
        <v>0.58108108108108103</v>
      </c>
      <c r="K408" s="44">
        <f t="shared" ref="K408:K411" si="812">G408/N408</f>
        <v>0.19369369369369369</v>
      </c>
      <c r="L408" s="44">
        <f t="shared" ref="L408:L411" si="813">H408/N408</f>
        <v>0.21621621621621623</v>
      </c>
      <c r="M408" s="44">
        <f t="shared" ref="M408:M411" si="814">I408/N408</f>
        <v>9.0090090090090089E-3</v>
      </c>
      <c r="N408" s="43">
        <f t="shared" ref="N408:N411" si="815">F408+G408+H408+I408</f>
        <v>222</v>
      </c>
      <c r="O408" s="43">
        <v>4</v>
      </c>
      <c r="P408" s="43"/>
      <c r="Q408" s="43">
        <f t="shared" si="452"/>
        <v>226</v>
      </c>
      <c r="R408" s="44">
        <f t="shared" si="453"/>
        <v>0.64571428571428569</v>
      </c>
      <c r="S408" s="43">
        <v>350</v>
      </c>
    </row>
    <row r="409" spans="1:19" x14ac:dyDescent="0.25">
      <c r="A409" s="45" t="s">
        <v>277</v>
      </c>
      <c r="B409" s="46" t="s">
        <v>281</v>
      </c>
      <c r="C409" s="43" t="str">
        <f t="shared" si="763"/>
        <v>BN</v>
      </c>
      <c r="D409" s="37" t="str">
        <f t="shared" si="120"/>
        <v>PN</v>
      </c>
      <c r="E409" s="38">
        <f t="shared" si="810"/>
        <v>28</v>
      </c>
      <c r="F409" s="43">
        <v>111</v>
      </c>
      <c r="G409" s="43">
        <v>67</v>
      </c>
      <c r="H409" s="43">
        <v>83</v>
      </c>
      <c r="I409" s="43">
        <v>1</v>
      </c>
      <c r="J409" s="44">
        <f t="shared" si="811"/>
        <v>0.42366412213740456</v>
      </c>
      <c r="K409" s="44">
        <f t="shared" si="812"/>
        <v>0.25572519083969464</v>
      </c>
      <c r="L409" s="44">
        <f t="shared" si="813"/>
        <v>0.31679389312977096</v>
      </c>
      <c r="M409" s="44">
        <f t="shared" si="814"/>
        <v>3.8167938931297708E-3</v>
      </c>
      <c r="N409" s="43">
        <f t="shared" si="815"/>
        <v>262</v>
      </c>
      <c r="O409" s="43">
        <v>7</v>
      </c>
      <c r="P409" s="43"/>
      <c r="Q409" s="43">
        <f t="shared" si="452"/>
        <v>269</v>
      </c>
      <c r="R409" s="44">
        <f t="shared" si="453"/>
        <v>0.63895486935866985</v>
      </c>
      <c r="S409" s="43">
        <v>421</v>
      </c>
    </row>
    <row r="410" spans="1:19" x14ac:dyDescent="0.25">
      <c r="A410" s="45" t="s">
        <v>278</v>
      </c>
      <c r="B410" s="46" t="s">
        <v>282</v>
      </c>
      <c r="C410" s="43" t="str">
        <f t="shared" si="763"/>
        <v>BN</v>
      </c>
      <c r="D410" s="37" t="str">
        <f t="shared" si="120"/>
        <v>PN</v>
      </c>
      <c r="E410" s="38">
        <f t="shared" si="810"/>
        <v>48</v>
      </c>
      <c r="F410" s="43">
        <v>121</v>
      </c>
      <c r="G410" s="43">
        <v>59</v>
      </c>
      <c r="H410" s="43">
        <v>73</v>
      </c>
      <c r="I410" s="43">
        <v>1</v>
      </c>
      <c r="J410" s="44">
        <f t="shared" si="811"/>
        <v>0.4763779527559055</v>
      </c>
      <c r="K410" s="44">
        <f t="shared" si="812"/>
        <v>0.23228346456692914</v>
      </c>
      <c r="L410" s="44">
        <f t="shared" si="813"/>
        <v>0.2874015748031496</v>
      </c>
      <c r="M410" s="44">
        <f t="shared" si="814"/>
        <v>3.937007874015748E-3</v>
      </c>
      <c r="N410" s="43">
        <f t="shared" si="815"/>
        <v>254</v>
      </c>
      <c r="O410" s="43">
        <v>4</v>
      </c>
      <c r="P410" s="43"/>
      <c r="Q410" s="43">
        <f t="shared" si="452"/>
        <v>258</v>
      </c>
      <c r="R410" s="44">
        <f t="shared" si="453"/>
        <v>0.61282660332541572</v>
      </c>
      <c r="S410" s="43">
        <v>421</v>
      </c>
    </row>
    <row r="411" spans="1:19" x14ac:dyDescent="0.25">
      <c r="A411" s="45" t="s">
        <v>279</v>
      </c>
      <c r="B411" s="46" t="s">
        <v>283</v>
      </c>
      <c r="C411" s="43" t="str">
        <f t="shared" si="763"/>
        <v>BN</v>
      </c>
      <c r="D411" s="37" t="str">
        <f t="shared" si="120"/>
        <v>PN</v>
      </c>
      <c r="E411" s="38">
        <f t="shared" si="810"/>
        <v>10</v>
      </c>
      <c r="F411" s="43">
        <v>104</v>
      </c>
      <c r="G411" s="43">
        <v>24</v>
      </c>
      <c r="H411" s="43">
        <v>94</v>
      </c>
      <c r="I411" s="43">
        <v>5</v>
      </c>
      <c r="J411" s="44">
        <f t="shared" si="811"/>
        <v>0.45814977973568283</v>
      </c>
      <c r="K411" s="44">
        <f t="shared" si="812"/>
        <v>0.10572687224669604</v>
      </c>
      <c r="L411" s="44">
        <f t="shared" si="813"/>
        <v>0.41409691629955947</v>
      </c>
      <c r="M411" s="44">
        <f t="shared" si="814"/>
        <v>2.2026431718061675E-2</v>
      </c>
      <c r="N411" s="43">
        <f t="shared" si="815"/>
        <v>227</v>
      </c>
      <c r="O411" s="43">
        <v>4</v>
      </c>
      <c r="P411" s="43"/>
      <c r="Q411" s="43">
        <f t="shared" si="452"/>
        <v>231</v>
      </c>
      <c r="R411" s="44">
        <f t="shared" si="453"/>
        <v>0.54869358669833734</v>
      </c>
      <c r="S411" s="43">
        <v>421</v>
      </c>
    </row>
    <row r="412" spans="1:19" s="12" customFormat="1" ht="15" x14ac:dyDescent="0.25">
      <c r="A412" s="40">
        <v>4</v>
      </c>
      <c r="B412" s="31" t="s">
        <v>137</v>
      </c>
      <c r="C412" s="32" t="str">
        <f t="shared" si="763"/>
        <v>BN</v>
      </c>
      <c r="D412" s="32" t="str">
        <f t="shared" ref="D412" si="816">IF(AND(LARGE(F412:I412,1)=LARGE(F412:I412,2)),"TIED",IF(LARGE(F412:I412,2)=F412,"BN",IF(LARGE(F412:I412,2)=G412,"PH",IF(LARGE(F412:I412,2)=H412,"PN","BEBAS"))))</f>
        <v>PH</v>
      </c>
      <c r="E412" s="28">
        <f t="shared" si="810"/>
        <v>97</v>
      </c>
      <c r="F412" s="32">
        <f>SUM(F413:F418)</f>
        <v>770</v>
      </c>
      <c r="G412" s="32">
        <f t="shared" ref="G412" si="817">SUM(G413:G418)</f>
        <v>673</v>
      </c>
      <c r="H412" s="32">
        <f t="shared" ref="H412" si="818">SUM(H413:H418)</f>
        <v>486</v>
      </c>
      <c r="I412" s="32">
        <f t="shared" ref="I412" si="819">SUM(I413:I418)</f>
        <v>17</v>
      </c>
      <c r="J412" s="33">
        <f>F412/N412</f>
        <v>0.39568345323741005</v>
      </c>
      <c r="K412" s="33">
        <f>G412/N412</f>
        <v>0.34583761562178827</v>
      </c>
      <c r="L412" s="33">
        <f>H412/N412</f>
        <v>0.24974306269270299</v>
      </c>
      <c r="M412" s="33">
        <f>I412/N412</f>
        <v>8.7358684480986631E-3</v>
      </c>
      <c r="N412" s="32">
        <f>F412+G412+H412+I412</f>
        <v>1946</v>
      </c>
      <c r="O412" s="32">
        <f t="shared" ref="O412" si="820">SUM(O413:O418)</f>
        <v>33</v>
      </c>
      <c r="P412" s="32">
        <f t="shared" ref="P412" si="821">SUM(P413:P418)</f>
        <v>0</v>
      </c>
      <c r="Q412" s="32">
        <f t="shared" ref="Q412" si="822">N412+O412+P412</f>
        <v>1979</v>
      </c>
      <c r="R412" s="33">
        <f t="shared" si="453"/>
        <v>0.64462540716612382</v>
      </c>
      <c r="S412" s="32">
        <f>SUM(S413:S418)</f>
        <v>3070</v>
      </c>
    </row>
    <row r="413" spans="1:19" x14ac:dyDescent="0.25">
      <c r="A413" s="45" t="s">
        <v>276</v>
      </c>
      <c r="B413" s="46" t="s">
        <v>280</v>
      </c>
      <c r="C413" s="43" t="str">
        <f t="shared" si="763"/>
        <v>BN</v>
      </c>
      <c r="D413" s="37" t="str">
        <f t="shared" ref="D413:D418" si="823">IF(AND(LARGE(F413:I413,1)=LARGE(F413:I413,2)),"TIED",IF(LARGE(F413:I413,2)=F413,"BN",IF(LARGE(F413:I413,2)=G413,"PH",IF(LARGE(F413:I413,2)=H413,"PN","BEBAS"))))</f>
        <v>PH</v>
      </c>
      <c r="E413" s="38">
        <f t="shared" ref="E413:E418" si="824">LARGE(F413:I413,1)-LARGE(F413:I413,2)</f>
        <v>1</v>
      </c>
      <c r="F413" s="43">
        <v>92</v>
      </c>
      <c r="G413" s="43">
        <v>91</v>
      </c>
      <c r="H413" s="43">
        <v>28</v>
      </c>
      <c r="I413" s="43">
        <v>5</v>
      </c>
      <c r="J413" s="44">
        <f t="shared" ref="J413:J418" si="825">F413/N413</f>
        <v>0.42592592592592593</v>
      </c>
      <c r="K413" s="44">
        <f t="shared" ref="K413:K418" si="826">G413/N413</f>
        <v>0.42129629629629628</v>
      </c>
      <c r="L413" s="44">
        <f t="shared" ref="L413:L418" si="827">H413/N413</f>
        <v>0.12962962962962962</v>
      </c>
      <c r="M413" s="44">
        <f t="shared" ref="M413:M418" si="828">I413/N413</f>
        <v>2.3148148148148147E-2</v>
      </c>
      <c r="N413" s="43">
        <f t="shared" ref="N413:N418" si="829">F413+G413+H413+I413</f>
        <v>216</v>
      </c>
      <c r="O413" s="43">
        <v>6</v>
      </c>
      <c r="P413" s="43"/>
      <c r="Q413" s="43">
        <f t="shared" ref="Q413:Q418" si="830">N413+O413+P413</f>
        <v>222</v>
      </c>
      <c r="R413" s="44">
        <f t="shared" si="453"/>
        <v>0.63428571428571423</v>
      </c>
      <c r="S413" s="43">
        <v>350</v>
      </c>
    </row>
    <row r="414" spans="1:19" x14ac:dyDescent="0.25">
      <c r="A414" s="45" t="s">
        <v>277</v>
      </c>
      <c r="B414" s="46" t="s">
        <v>281</v>
      </c>
      <c r="C414" s="43" t="str">
        <f t="shared" si="763"/>
        <v>BN</v>
      </c>
      <c r="D414" s="37" t="str">
        <f t="shared" si="823"/>
        <v>PH</v>
      </c>
      <c r="E414" s="38">
        <f t="shared" si="824"/>
        <v>28</v>
      </c>
      <c r="F414" s="43">
        <v>112</v>
      </c>
      <c r="G414" s="43">
        <v>84</v>
      </c>
      <c r="H414" s="43">
        <v>45</v>
      </c>
      <c r="I414" s="43"/>
      <c r="J414" s="44">
        <f t="shared" si="825"/>
        <v>0.46473029045643155</v>
      </c>
      <c r="K414" s="44">
        <f t="shared" si="826"/>
        <v>0.34854771784232363</v>
      </c>
      <c r="L414" s="44">
        <f t="shared" si="827"/>
        <v>0.18672199170124482</v>
      </c>
      <c r="M414" s="44">
        <f t="shared" si="828"/>
        <v>0</v>
      </c>
      <c r="N414" s="43">
        <f t="shared" si="829"/>
        <v>241</v>
      </c>
      <c r="O414" s="43">
        <v>11</v>
      </c>
      <c r="P414" s="43"/>
      <c r="Q414" s="43">
        <f t="shared" si="830"/>
        <v>252</v>
      </c>
      <c r="R414" s="44">
        <f t="shared" si="453"/>
        <v>0.72</v>
      </c>
      <c r="S414" s="43">
        <v>350</v>
      </c>
    </row>
    <row r="415" spans="1:19" x14ac:dyDescent="0.25">
      <c r="A415" s="45" t="s">
        <v>278</v>
      </c>
      <c r="B415" s="46" t="s">
        <v>282</v>
      </c>
      <c r="C415" s="43" t="str">
        <f t="shared" si="763"/>
        <v>BN</v>
      </c>
      <c r="D415" s="37" t="str">
        <f t="shared" si="823"/>
        <v>PH</v>
      </c>
      <c r="E415" s="38">
        <f t="shared" si="824"/>
        <v>19</v>
      </c>
      <c r="F415" s="43">
        <v>169</v>
      </c>
      <c r="G415" s="43">
        <v>150</v>
      </c>
      <c r="H415" s="43">
        <v>96</v>
      </c>
      <c r="I415" s="43">
        <v>1</v>
      </c>
      <c r="J415" s="44">
        <f t="shared" si="825"/>
        <v>0.40625</v>
      </c>
      <c r="K415" s="44">
        <f t="shared" si="826"/>
        <v>0.36057692307692307</v>
      </c>
      <c r="L415" s="44">
        <f t="shared" si="827"/>
        <v>0.23076923076923078</v>
      </c>
      <c r="M415" s="44">
        <f t="shared" si="828"/>
        <v>2.403846153846154E-3</v>
      </c>
      <c r="N415" s="43">
        <f t="shared" si="829"/>
        <v>416</v>
      </c>
      <c r="O415" s="43"/>
      <c r="P415" s="43"/>
      <c r="Q415" s="43">
        <f t="shared" si="830"/>
        <v>416</v>
      </c>
      <c r="R415" s="44">
        <f t="shared" si="453"/>
        <v>0.70270270270270274</v>
      </c>
      <c r="S415" s="43">
        <v>592</v>
      </c>
    </row>
    <row r="416" spans="1:19" x14ac:dyDescent="0.25">
      <c r="A416" s="45" t="s">
        <v>279</v>
      </c>
      <c r="B416" s="46" t="s">
        <v>283</v>
      </c>
      <c r="C416" s="43" t="str">
        <f t="shared" si="763"/>
        <v>PH</v>
      </c>
      <c r="D416" s="37" t="str">
        <f t="shared" si="823"/>
        <v>BN</v>
      </c>
      <c r="E416" s="38">
        <f t="shared" si="824"/>
        <v>4</v>
      </c>
      <c r="F416" s="43">
        <v>136</v>
      </c>
      <c r="G416" s="43">
        <v>140</v>
      </c>
      <c r="H416" s="43">
        <v>109</v>
      </c>
      <c r="I416" s="43">
        <v>4</v>
      </c>
      <c r="J416" s="44">
        <f t="shared" si="825"/>
        <v>0.34961439588688947</v>
      </c>
      <c r="K416" s="44">
        <f t="shared" si="826"/>
        <v>0.35989717223650386</v>
      </c>
      <c r="L416" s="44">
        <f t="shared" si="827"/>
        <v>0.28020565552699228</v>
      </c>
      <c r="M416" s="44">
        <f t="shared" si="828"/>
        <v>1.0282776349614395E-2</v>
      </c>
      <c r="N416" s="43">
        <f t="shared" si="829"/>
        <v>389</v>
      </c>
      <c r="O416" s="43">
        <v>8</v>
      </c>
      <c r="P416" s="43"/>
      <c r="Q416" s="43">
        <f t="shared" si="830"/>
        <v>397</v>
      </c>
      <c r="R416" s="44">
        <f t="shared" si="453"/>
        <v>0.67060810810810811</v>
      </c>
      <c r="S416" s="43">
        <v>592</v>
      </c>
    </row>
    <row r="417" spans="1:19" x14ac:dyDescent="0.25">
      <c r="A417" s="45" t="s">
        <v>285</v>
      </c>
      <c r="B417" s="46" t="s">
        <v>286</v>
      </c>
      <c r="C417" s="43" t="str">
        <f t="shared" si="763"/>
        <v>PH</v>
      </c>
      <c r="D417" s="37" t="str">
        <f t="shared" si="823"/>
        <v>BN</v>
      </c>
      <c r="E417" s="38">
        <f t="shared" si="824"/>
        <v>1</v>
      </c>
      <c r="F417" s="43">
        <v>118</v>
      </c>
      <c r="G417" s="43">
        <v>119</v>
      </c>
      <c r="H417" s="43">
        <v>115</v>
      </c>
      <c r="I417" s="43">
        <v>5</v>
      </c>
      <c r="J417" s="44">
        <f t="shared" si="825"/>
        <v>0.33053221288515405</v>
      </c>
      <c r="K417" s="44">
        <f t="shared" si="826"/>
        <v>0.33333333333333331</v>
      </c>
      <c r="L417" s="44">
        <f t="shared" si="827"/>
        <v>0.32212885154061627</v>
      </c>
      <c r="M417" s="44">
        <f t="shared" si="828"/>
        <v>1.4005602240896359E-2</v>
      </c>
      <c r="N417" s="43">
        <f t="shared" si="829"/>
        <v>357</v>
      </c>
      <c r="O417" s="43">
        <v>3</v>
      </c>
      <c r="P417" s="43"/>
      <c r="Q417" s="43">
        <f t="shared" si="830"/>
        <v>360</v>
      </c>
      <c r="R417" s="44">
        <f t="shared" si="453"/>
        <v>0.60810810810810811</v>
      </c>
      <c r="S417" s="43">
        <v>592</v>
      </c>
    </row>
    <row r="418" spans="1:19" x14ac:dyDescent="0.25">
      <c r="A418" s="45" t="s">
        <v>288</v>
      </c>
      <c r="B418" s="46" t="s">
        <v>289</v>
      </c>
      <c r="C418" s="43" t="str">
        <f t="shared" si="763"/>
        <v>BN</v>
      </c>
      <c r="D418" s="37" t="str">
        <f t="shared" si="823"/>
        <v>PN</v>
      </c>
      <c r="E418" s="38">
        <f t="shared" si="824"/>
        <v>50</v>
      </c>
      <c r="F418" s="43">
        <v>143</v>
      </c>
      <c r="G418" s="43">
        <v>89</v>
      </c>
      <c r="H418" s="43">
        <v>93</v>
      </c>
      <c r="I418" s="43">
        <v>2</v>
      </c>
      <c r="J418" s="44">
        <f t="shared" si="825"/>
        <v>0.43730886850152906</v>
      </c>
      <c r="K418" s="44">
        <f t="shared" si="826"/>
        <v>0.27217125382262997</v>
      </c>
      <c r="L418" s="44">
        <f t="shared" si="827"/>
        <v>0.28440366972477066</v>
      </c>
      <c r="M418" s="44">
        <f t="shared" si="828"/>
        <v>6.1162079510703364E-3</v>
      </c>
      <c r="N418" s="43">
        <f t="shared" si="829"/>
        <v>327</v>
      </c>
      <c r="O418" s="43">
        <v>5</v>
      </c>
      <c r="P418" s="43"/>
      <c r="Q418" s="43">
        <f t="shared" si="830"/>
        <v>332</v>
      </c>
      <c r="R418" s="44">
        <f t="shared" si="453"/>
        <v>0.55892255892255893</v>
      </c>
      <c r="S418" s="43">
        <v>594</v>
      </c>
    </row>
    <row r="419" spans="1:19" s="6" customFormat="1" ht="15" x14ac:dyDescent="0.25">
      <c r="A419" s="25" t="s">
        <v>22</v>
      </c>
      <c r="B419" s="26" t="s">
        <v>23</v>
      </c>
      <c r="C419" s="27" t="str">
        <f t="shared" si="763"/>
        <v>BN</v>
      </c>
      <c r="D419" s="27" t="str">
        <f t="shared" si="120"/>
        <v>PN</v>
      </c>
      <c r="E419" s="27">
        <f>LARGE(F419:I419,1)-LARGE(F419:I419,2)</f>
        <v>827</v>
      </c>
      <c r="F419" s="27">
        <f>F420+F422+F425+F432+F441+F447+F455+F461</f>
        <v>3960</v>
      </c>
      <c r="G419" s="27">
        <f t="shared" ref="G419:I419" si="831">G420+G422+G425+G432+G441+G447+G455+G461</f>
        <v>2799</v>
      </c>
      <c r="H419" s="27">
        <f t="shared" si="831"/>
        <v>3133</v>
      </c>
      <c r="I419" s="27">
        <f t="shared" si="831"/>
        <v>0</v>
      </c>
      <c r="J419" s="29">
        <f>F419/N419</f>
        <v>0.40032349373230891</v>
      </c>
      <c r="K419" s="29">
        <f>G419/N419</f>
        <v>0.2829559239789729</v>
      </c>
      <c r="L419" s="29">
        <f>H419/N419</f>
        <v>0.31672058228871813</v>
      </c>
      <c r="M419" s="29">
        <f>I419/N419</f>
        <v>0</v>
      </c>
      <c r="N419" s="27">
        <f>F419+G419+H419+I419</f>
        <v>9892</v>
      </c>
      <c r="O419" s="27">
        <f t="shared" ref="O419:P419" si="832">O420+O422+O425+O432+O441+O447+O455+O461</f>
        <v>135</v>
      </c>
      <c r="P419" s="27">
        <f t="shared" si="832"/>
        <v>0</v>
      </c>
      <c r="Q419" s="27">
        <f t="shared" si="452"/>
        <v>10027</v>
      </c>
      <c r="R419" s="29">
        <f t="shared" si="453"/>
        <v>0.63980347115875447</v>
      </c>
      <c r="S419" s="27">
        <f>S420+S422+S425+S432+S441+S447+S455+S461</f>
        <v>15672</v>
      </c>
    </row>
    <row r="420" spans="1:19" s="12" customFormat="1" ht="15" x14ac:dyDescent="0.25">
      <c r="A420" s="30" t="s">
        <v>275</v>
      </c>
      <c r="B420" s="31" t="s">
        <v>264</v>
      </c>
      <c r="C420" s="27" t="str">
        <f t="shared" si="763"/>
        <v>PN</v>
      </c>
      <c r="D420" s="27" t="str">
        <f t="shared" ref="D420:D422" si="833">IF(AND(LARGE(F420:I420,1)=LARGE(F420:I420,2)),"TIED",IF(LARGE(F420:I420,2)=F420,"BN",IF(LARGE(F420:I420,2)=G420,"PH",IF(LARGE(F420:I420,2)=H420,"PN","BEBAS"))))</f>
        <v>BN</v>
      </c>
      <c r="E420" s="28">
        <f t="shared" ref="E420" si="834">LARGE(F420:I420,1)-LARGE(F420:I420,2)</f>
        <v>8</v>
      </c>
      <c r="F420" s="32">
        <f>F421</f>
        <v>62</v>
      </c>
      <c r="G420" s="32">
        <f t="shared" ref="G420" si="835">G421</f>
        <v>21</v>
      </c>
      <c r="H420" s="32">
        <f t="shared" ref="H420" si="836">H421</f>
        <v>70</v>
      </c>
      <c r="I420" s="32">
        <f t="shared" ref="I420" si="837">I421</f>
        <v>0</v>
      </c>
      <c r="J420" s="33">
        <f>F420/N420</f>
        <v>0.40522875816993464</v>
      </c>
      <c r="K420" s="33">
        <f>G420/N420</f>
        <v>0.13725490196078433</v>
      </c>
      <c r="L420" s="33">
        <f>H420/N420</f>
        <v>0.45751633986928103</v>
      </c>
      <c r="M420" s="33">
        <f>I420/N420</f>
        <v>0</v>
      </c>
      <c r="N420" s="32">
        <f>F420+G420+H420+I420</f>
        <v>153</v>
      </c>
      <c r="O420" s="32">
        <f t="shared" ref="O420" si="838">O421</f>
        <v>17</v>
      </c>
      <c r="P420" s="32">
        <f t="shared" ref="P420" si="839">P421</f>
        <v>0</v>
      </c>
      <c r="Q420" s="32">
        <f t="shared" ref="Q420:Q422" si="840">N420+O420+P420</f>
        <v>170</v>
      </c>
      <c r="R420" s="33">
        <f t="shared" si="453"/>
        <v>0.82524271844660191</v>
      </c>
      <c r="S420" s="32">
        <f t="shared" ref="S420" si="841">S421</f>
        <v>206</v>
      </c>
    </row>
    <row r="421" spans="1:19" x14ac:dyDescent="0.25">
      <c r="A421" s="50" t="s">
        <v>276</v>
      </c>
      <c r="B421" s="46" t="s">
        <v>280</v>
      </c>
      <c r="C421" s="43" t="str">
        <f t="shared" si="763"/>
        <v>PN</v>
      </c>
      <c r="D421" s="37" t="str">
        <f t="shared" si="833"/>
        <v>BN</v>
      </c>
      <c r="E421" s="38">
        <f>LARGE(F421:I421,1)-LARGE(F421:I421,2)</f>
        <v>8</v>
      </c>
      <c r="F421" s="43">
        <v>62</v>
      </c>
      <c r="G421" s="43">
        <v>21</v>
      </c>
      <c r="H421" s="43">
        <v>70</v>
      </c>
      <c r="I421" s="43"/>
      <c r="J421" s="44">
        <f>F421/N421</f>
        <v>0.40522875816993464</v>
      </c>
      <c r="K421" s="44">
        <f>G421/N421</f>
        <v>0.13725490196078433</v>
      </c>
      <c r="L421" s="44">
        <f>H421/N421</f>
        <v>0.45751633986928103</v>
      </c>
      <c r="M421" s="44">
        <f>I421/N421</f>
        <v>0</v>
      </c>
      <c r="N421" s="43">
        <f>F421+G421+H421+I421</f>
        <v>153</v>
      </c>
      <c r="O421" s="43">
        <v>17</v>
      </c>
      <c r="P421" s="43"/>
      <c r="Q421" s="43">
        <f t="shared" si="840"/>
        <v>170</v>
      </c>
      <c r="R421" s="44">
        <f t="shared" si="453"/>
        <v>0.82524271844660191</v>
      </c>
      <c r="S421" s="43">
        <v>206</v>
      </c>
    </row>
    <row r="422" spans="1:19" s="11" customFormat="1" ht="15" x14ac:dyDescent="0.25">
      <c r="A422" s="40">
        <v>1</v>
      </c>
      <c r="B422" s="31" t="s">
        <v>145</v>
      </c>
      <c r="C422" s="32" t="str">
        <f t="shared" si="763"/>
        <v>PH</v>
      </c>
      <c r="D422" s="32" t="str">
        <f t="shared" si="833"/>
        <v>BN</v>
      </c>
      <c r="E422" s="28">
        <f t="shared" ref="E422" si="842">LARGE(F422:I422,1)-LARGE(F422:I422,2)</f>
        <v>281</v>
      </c>
      <c r="F422" s="32">
        <f t="shared" ref="F422" si="843">SUM(F423:F424)</f>
        <v>112</v>
      </c>
      <c r="G422" s="32">
        <f t="shared" ref="G422" si="844">SUM(G423:G424)</f>
        <v>393</v>
      </c>
      <c r="H422" s="32">
        <f t="shared" ref="H422" si="845">SUM(H423:H424)</f>
        <v>20</v>
      </c>
      <c r="I422" s="32">
        <f t="shared" ref="I422" si="846">SUM(I423:I424)</f>
        <v>0</v>
      </c>
      <c r="J422" s="33">
        <f>F422/N422</f>
        <v>0.21333333333333335</v>
      </c>
      <c r="K422" s="33">
        <f>G422/N422</f>
        <v>0.74857142857142855</v>
      </c>
      <c r="L422" s="33">
        <f>H422/N422</f>
        <v>3.8095238095238099E-2</v>
      </c>
      <c r="M422" s="33">
        <f>I422/N422</f>
        <v>0</v>
      </c>
      <c r="N422" s="32">
        <f>F422+G422+H422+I422</f>
        <v>525</v>
      </c>
      <c r="O422" s="32">
        <f t="shared" ref="O422" si="847">SUM(O423:O424)</f>
        <v>0</v>
      </c>
      <c r="P422" s="32">
        <f t="shared" ref="P422" si="848">SUM(P423:P424)</f>
        <v>0</v>
      </c>
      <c r="Q422" s="32">
        <f t="shared" si="840"/>
        <v>525</v>
      </c>
      <c r="R422" s="33">
        <f t="shared" si="453"/>
        <v>0.61260210035005835</v>
      </c>
      <c r="S422" s="32">
        <f t="shared" ref="S422" si="849">SUM(S423:S424)</f>
        <v>857</v>
      </c>
    </row>
    <row r="423" spans="1:19" x14ac:dyDescent="0.25">
      <c r="A423" s="45" t="s">
        <v>276</v>
      </c>
      <c r="B423" s="46" t="s">
        <v>280</v>
      </c>
      <c r="C423" s="43" t="str">
        <f t="shared" si="763"/>
        <v>PH</v>
      </c>
      <c r="D423" s="37" t="str">
        <f t="shared" ref="D423:D425" si="850">IF(AND(LARGE(F423:I423,1)=LARGE(F423:I423,2)),"TIED",IF(LARGE(F423:I423,2)=F423,"BN",IF(LARGE(F423:I423,2)=G423,"PH",IF(LARGE(F423:I423,2)=H423,"PN","BEBAS"))))</f>
        <v>BN</v>
      </c>
      <c r="E423" s="38">
        <f t="shared" ref="E423:E425" si="851">LARGE(F423:I423,1)-LARGE(F423:I423,2)</f>
        <v>83</v>
      </c>
      <c r="F423" s="43">
        <v>63</v>
      </c>
      <c r="G423" s="43">
        <v>146</v>
      </c>
      <c r="H423" s="43">
        <v>5</v>
      </c>
      <c r="I423" s="43"/>
      <c r="J423" s="44">
        <f t="shared" ref="J423:J424" si="852">F423/N423</f>
        <v>0.29439252336448596</v>
      </c>
      <c r="K423" s="44">
        <f t="shared" ref="K423:K424" si="853">G423/N423</f>
        <v>0.68224299065420557</v>
      </c>
      <c r="L423" s="44">
        <f t="shared" ref="L423:L424" si="854">H423/N423</f>
        <v>2.336448598130841E-2</v>
      </c>
      <c r="M423" s="44">
        <f t="shared" ref="M423:M424" si="855">I423/N423</f>
        <v>0</v>
      </c>
      <c r="N423" s="43">
        <f t="shared" ref="N423:N424" si="856">F423+G423+H423+I423</f>
        <v>214</v>
      </c>
      <c r="O423" s="43"/>
      <c r="P423" s="43"/>
      <c r="Q423" s="43">
        <f t="shared" ref="Q423:Q425" si="857">N423+O423+P423</f>
        <v>214</v>
      </c>
      <c r="R423" s="44">
        <f t="shared" si="453"/>
        <v>0.61142857142857143</v>
      </c>
      <c r="S423" s="43">
        <v>350</v>
      </c>
    </row>
    <row r="424" spans="1:19" x14ac:dyDescent="0.25">
      <c r="A424" s="45" t="s">
        <v>277</v>
      </c>
      <c r="B424" s="46" t="s">
        <v>281</v>
      </c>
      <c r="C424" s="43" t="str">
        <f t="shared" si="763"/>
        <v>PH</v>
      </c>
      <c r="D424" s="37" t="str">
        <f t="shared" si="850"/>
        <v>BN</v>
      </c>
      <c r="E424" s="38">
        <f t="shared" si="851"/>
        <v>198</v>
      </c>
      <c r="F424" s="43">
        <v>49</v>
      </c>
      <c r="G424" s="43">
        <v>247</v>
      </c>
      <c r="H424" s="43">
        <v>15</v>
      </c>
      <c r="I424" s="43"/>
      <c r="J424" s="44">
        <f t="shared" si="852"/>
        <v>0.15755627009646303</v>
      </c>
      <c r="K424" s="44">
        <f t="shared" si="853"/>
        <v>0.79421221864951763</v>
      </c>
      <c r="L424" s="44">
        <f t="shared" si="854"/>
        <v>4.8231511254019289E-2</v>
      </c>
      <c r="M424" s="44">
        <f t="shared" si="855"/>
        <v>0</v>
      </c>
      <c r="N424" s="43">
        <f t="shared" si="856"/>
        <v>311</v>
      </c>
      <c r="O424" s="43"/>
      <c r="P424" s="43"/>
      <c r="Q424" s="43">
        <f t="shared" si="857"/>
        <v>311</v>
      </c>
      <c r="R424" s="44">
        <f t="shared" si="453"/>
        <v>0.61341222879684421</v>
      </c>
      <c r="S424" s="43">
        <v>507</v>
      </c>
    </row>
    <row r="425" spans="1:19" s="12" customFormat="1" ht="15" x14ac:dyDescent="0.25">
      <c r="A425" s="40">
        <v>2</v>
      </c>
      <c r="B425" s="31" t="s">
        <v>131</v>
      </c>
      <c r="C425" s="32" t="str">
        <f t="shared" si="763"/>
        <v>BN</v>
      </c>
      <c r="D425" s="32" t="str">
        <f t="shared" si="850"/>
        <v>PN</v>
      </c>
      <c r="E425" s="28">
        <f t="shared" si="851"/>
        <v>231</v>
      </c>
      <c r="F425" s="32">
        <f>SUM(F426:F431)</f>
        <v>786</v>
      </c>
      <c r="G425" s="32">
        <f t="shared" ref="G425" si="858">SUM(G426:G431)</f>
        <v>319</v>
      </c>
      <c r="H425" s="32">
        <f t="shared" ref="H425" si="859">SUM(H426:H431)</f>
        <v>555</v>
      </c>
      <c r="I425" s="32">
        <f t="shared" ref="I425" si="860">SUM(I426:I431)</f>
        <v>0</v>
      </c>
      <c r="J425" s="33">
        <f>F425/N425</f>
        <v>0.47349397590361447</v>
      </c>
      <c r="K425" s="33">
        <f>G425/N425</f>
        <v>0.19216867469879517</v>
      </c>
      <c r="L425" s="33">
        <f>H425/N425</f>
        <v>0.33433734939759036</v>
      </c>
      <c r="M425" s="33">
        <f>I425/N425</f>
        <v>0</v>
      </c>
      <c r="N425" s="32">
        <f>F425+G425+H425+I425</f>
        <v>1660</v>
      </c>
      <c r="O425" s="32">
        <f t="shared" ref="O425" si="861">SUM(O426:O431)</f>
        <v>16</v>
      </c>
      <c r="P425" s="32">
        <f t="shared" ref="P425" si="862">SUM(P426:P431)</f>
        <v>0</v>
      </c>
      <c r="Q425" s="32">
        <f t="shared" si="857"/>
        <v>1676</v>
      </c>
      <c r="R425" s="33">
        <f t="shared" si="453"/>
        <v>0.66772908366533867</v>
      </c>
      <c r="S425" s="32">
        <f>SUM(S426:S431)</f>
        <v>2510</v>
      </c>
    </row>
    <row r="426" spans="1:19" x14ac:dyDescent="0.25">
      <c r="A426" s="45" t="s">
        <v>276</v>
      </c>
      <c r="B426" s="46" t="s">
        <v>280</v>
      </c>
      <c r="C426" s="43" t="str">
        <f t="shared" si="763"/>
        <v>BN</v>
      </c>
      <c r="D426" s="37" t="str">
        <f t="shared" ref="D426:D771" si="863">IF(AND(LARGE(F426:I426,1)=LARGE(F426:I426,2)),"TIED",IF(LARGE(F426:I426,2)=F426,"BN",IF(LARGE(F426:I426,2)=G426,"PH",IF(LARGE(F426:I426,2)=H426,"PN","BEBAS"))))</f>
        <v>PN</v>
      </c>
      <c r="E426" s="38">
        <f t="shared" ref="E426:E431" si="864">LARGE(F426:I426,1)-LARGE(F426:I426,2)</f>
        <v>76</v>
      </c>
      <c r="F426" s="43">
        <v>127</v>
      </c>
      <c r="G426" s="43">
        <v>33</v>
      </c>
      <c r="H426" s="43">
        <v>51</v>
      </c>
      <c r="I426" s="43"/>
      <c r="J426" s="44">
        <f t="shared" ref="J426:J431" si="865">F426/N426</f>
        <v>0.6018957345971564</v>
      </c>
      <c r="K426" s="44">
        <f t="shared" ref="K426:K431" si="866">G426/N426</f>
        <v>0.15639810426540285</v>
      </c>
      <c r="L426" s="44">
        <f t="shared" ref="L426:L431" si="867">H426/N426</f>
        <v>0.24170616113744076</v>
      </c>
      <c r="M426" s="44">
        <f t="shared" ref="M426:M431" si="868">I426/N426</f>
        <v>0</v>
      </c>
      <c r="N426" s="43">
        <f t="shared" ref="N426:N431" si="869">F426+G426+H426+I426</f>
        <v>211</v>
      </c>
      <c r="O426" s="43">
        <v>7</v>
      </c>
      <c r="P426" s="43"/>
      <c r="Q426" s="43">
        <f t="shared" si="452"/>
        <v>218</v>
      </c>
      <c r="R426" s="44">
        <f t="shared" si="453"/>
        <v>0.62285714285714289</v>
      </c>
      <c r="S426" s="43">
        <v>350</v>
      </c>
    </row>
    <row r="427" spans="1:19" x14ac:dyDescent="0.25">
      <c r="A427" s="45" t="s">
        <v>277</v>
      </c>
      <c r="B427" s="46" t="s">
        <v>281</v>
      </c>
      <c r="C427" s="43" t="str">
        <f t="shared" si="763"/>
        <v>BN</v>
      </c>
      <c r="D427" s="37" t="str">
        <f t="shared" si="863"/>
        <v>PN</v>
      </c>
      <c r="E427" s="38">
        <f t="shared" si="864"/>
        <v>56</v>
      </c>
      <c r="F427" s="43">
        <v>134</v>
      </c>
      <c r="G427" s="43">
        <v>56</v>
      </c>
      <c r="H427" s="43">
        <v>78</v>
      </c>
      <c r="I427" s="43"/>
      <c r="J427" s="44">
        <f t="shared" si="865"/>
        <v>0.5</v>
      </c>
      <c r="K427" s="44">
        <f t="shared" si="866"/>
        <v>0.20895522388059701</v>
      </c>
      <c r="L427" s="44">
        <f t="shared" si="867"/>
        <v>0.29104477611940299</v>
      </c>
      <c r="M427" s="44">
        <f t="shared" si="868"/>
        <v>0</v>
      </c>
      <c r="N427" s="43">
        <f t="shared" si="869"/>
        <v>268</v>
      </c>
      <c r="O427" s="43">
        <v>3</v>
      </c>
      <c r="P427" s="43"/>
      <c r="Q427" s="43">
        <f t="shared" si="452"/>
        <v>271</v>
      </c>
      <c r="R427" s="44">
        <f t="shared" si="453"/>
        <v>0.77428571428571424</v>
      </c>
      <c r="S427" s="43">
        <v>350</v>
      </c>
    </row>
    <row r="428" spans="1:19" x14ac:dyDescent="0.25">
      <c r="A428" s="45" t="s">
        <v>278</v>
      </c>
      <c r="B428" s="46" t="s">
        <v>282</v>
      </c>
      <c r="C428" s="43" t="str">
        <f t="shared" si="763"/>
        <v>BN</v>
      </c>
      <c r="D428" s="37" t="str">
        <f t="shared" si="863"/>
        <v>PN</v>
      </c>
      <c r="E428" s="38">
        <f t="shared" si="864"/>
        <v>40</v>
      </c>
      <c r="F428" s="43">
        <v>150</v>
      </c>
      <c r="G428" s="43">
        <v>73</v>
      </c>
      <c r="H428" s="43">
        <v>110</v>
      </c>
      <c r="I428" s="43"/>
      <c r="J428" s="44">
        <f t="shared" si="865"/>
        <v>0.45045045045045046</v>
      </c>
      <c r="K428" s="44">
        <f t="shared" si="866"/>
        <v>0.21921921921921922</v>
      </c>
      <c r="L428" s="44">
        <f t="shared" si="867"/>
        <v>0.33033033033033032</v>
      </c>
      <c r="M428" s="44">
        <f t="shared" si="868"/>
        <v>0</v>
      </c>
      <c r="N428" s="43">
        <f t="shared" si="869"/>
        <v>333</v>
      </c>
      <c r="O428" s="43">
        <v>4</v>
      </c>
      <c r="P428" s="43"/>
      <c r="Q428" s="43">
        <f t="shared" si="452"/>
        <v>337</v>
      </c>
      <c r="R428" s="44">
        <f t="shared" si="453"/>
        <v>0.74557522123893805</v>
      </c>
      <c r="S428" s="43">
        <v>452</v>
      </c>
    </row>
    <row r="429" spans="1:19" x14ac:dyDescent="0.25">
      <c r="A429" s="45" t="s">
        <v>279</v>
      </c>
      <c r="B429" s="46" t="s">
        <v>283</v>
      </c>
      <c r="C429" s="43" t="str">
        <f t="shared" si="763"/>
        <v>PN</v>
      </c>
      <c r="D429" s="37" t="str">
        <f t="shared" si="863"/>
        <v>BN</v>
      </c>
      <c r="E429" s="38">
        <f t="shared" si="864"/>
        <v>15</v>
      </c>
      <c r="F429" s="43">
        <v>102</v>
      </c>
      <c r="G429" s="43">
        <v>63</v>
      </c>
      <c r="H429" s="43">
        <v>117</v>
      </c>
      <c r="I429" s="43"/>
      <c r="J429" s="44">
        <f t="shared" si="865"/>
        <v>0.36170212765957449</v>
      </c>
      <c r="K429" s="44">
        <f t="shared" si="866"/>
        <v>0.22340425531914893</v>
      </c>
      <c r="L429" s="44">
        <f t="shared" si="867"/>
        <v>0.41489361702127658</v>
      </c>
      <c r="M429" s="44">
        <f t="shared" si="868"/>
        <v>0</v>
      </c>
      <c r="N429" s="43">
        <f t="shared" si="869"/>
        <v>282</v>
      </c>
      <c r="O429" s="43">
        <v>1</v>
      </c>
      <c r="P429" s="43"/>
      <c r="Q429" s="43">
        <f t="shared" si="452"/>
        <v>283</v>
      </c>
      <c r="R429" s="44">
        <f t="shared" si="453"/>
        <v>0.62610619469026552</v>
      </c>
      <c r="S429" s="43">
        <v>452</v>
      </c>
    </row>
    <row r="430" spans="1:19" x14ac:dyDescent="0.25">
      <c r="A430" s="45" t="s">
        <v>285</v>
      </c>
      <c r="B430" s="46" t="s">
        <v>286</v>
      </c>
      <c r="C430" s="43" t="str">
        <f t="shared" si="763"/>
        <v>BN</v>
      </c>
      <c r="D430" s="37" t="str">
        <f t="shared" si="863"/>
        <v>PN</v>
      </c>
      <c r="E430" s="38">
        <f t="shared" si="864"/>
        <v>25</v>
      </c>
      <c r="F430" s="43">
        <v>129</v>
      </c>
      <c r="G430" s="43">
        <v>54</v>
      </c>
      <c r="H430" s="43">
        <v>104</v>
      </c>
      <c r="I430" s="43"/>
      <c r="J430" s="44">
        <f t="shared" si="865"/>
        <v>0.44947735191637633</v>
      </c>
      <c r="K430" s="44">
        <f t="shared" si="866"/>
        <v>0.18815331010452963</v>
      </c>
      <c r="L430" s="44">
        <f t="shared" si="867"/>
        <v>0.3623693379790941</v>
      </c>
      <c r="M430" s="44">
        <f t="shared" si="868"/>
        <v>0</v>
      </c>
      <c r="N430" s="43">
        <f t="shared" si="869"/>
        <v>287</v>
      </c>
      <c r="O430" s="43">
        <v>1</v>
      </c>
      <c r="P430" s="43"/>
      <c r="Q430" s="43">
        <f t="shared" si="452"/>
        <v>288</v>
      </c>
      <c r="R430" s="44">
        <f t="shared" si="453"/>
        <v>0.63716814159292035</v>
      </c>
      <c r="S430" s="43">
        <v>452</v>
      </c>
    </row>
    <row r="431" spans="1:19" x14ac:dyDescent="0.25">
      <c r="A431" s="45" t="s">
        <v>288</v>
      </c>
      <c r="B431" s="46" t="s">
        <v>289</v>
      </c>
      <c r="C431" s="43" t="str">
        <f t="shared" si="763"/>
        <v>BN</v>
      </c>
      <c r="D431" s="37" t="str">
        <f t="shared" si="863"/>
        <v>PN</v>
      </c>
      <c r="E431" s="38">
        <f t="shared" si="864"/>
        <v>49</v>
      </c>
      <c r="F431" s="43">
        <v>144</v>
      </c>
      <c r="G431" s="43">
        <v>40</v>
      </c>
      <c r="H431" s="43">
        <v>95</v>
      </c>
      <c r="I431" s="43"/>
      <c r="J431" s="44">
        <f t="shared" si="865"/>
        <v>0.5161290322580645</v>
      </c>
      <c r="K431" s="44">
        <f t="shared" si="866"/>
        <v>0.14336917562724014</v>
      </c>
      <c r="L431" s="44">
        <f t="shared" si="867"/>
        <v>0.34050179211469533</v>
      </c>
      <c r="M431" s="44">
        <f t="shared" si="868"/>
        <v>0</v>
      </c>
      <c r="N431" s="43">
        <f t="shared" si="869"/>
        <v>279</v>
      </c>
      <c r="O431" s="43"/>
      <c r="P431" s="43"/>
      <c r="Q431" s="43">
        <f t="shared" si="452"/>
        <v>279</v>
      </c>
      <c r="R431" s="44">
        <f t="shared" si="453"/>
        <v>0.61453744493392071</v>
      </c>
      <c r="S431" s="43">
        <v>454</v>
      </c>
    </row>
    <row r="432" spans="1:19" s="12" customFormat="1" ht="15" x14ac:dyDescent="0.25">
      <c r="A432" s="40">
        <v>3</v>
      </c>
      <c r="B432" s="31" t="s">
        <v>132</v>
      </c>
      <c r="C432" s="32" t="str">
        <f t="shared" si="763"/>
        <v>BN</v>
      </c>
      <c r="D432" s="32" t="str">
        <f t="shared" si="863"/>
        <v>PN</v>
      </c>
      <c r="E432" s="28">
        <f>LARGE(F432:I432,1)-LARGE(F432:I432,2)</f>
        <v>159</v>
      </c>
      <c r="F432" s="32">
        <f>SUM(F433:F440)</f>
        <v>872</v>
      </c>
      <c r="G432" s="32">
        <f t="shared" ref="G432" si="870">SUM(G433:G440)</f>
        <v>645</v>
      </c>
      <c r="H432" s="32">
        <f t="shared" ref="H432" si="871">SUM(H433:H440)</f>
        <v>713</v>
      </c>
      <c r="I432" s="32">
        <f t="shared" ref="I432" si="872">SUM(I433:I440)</f>
        <v>0</v>
      </c>
      <c r="J432" s="33">
        <f>F432/N432</f>
        <v>0.39103139013452914</v>
      </c>
      <c r="K432" s="33">
        <f>G432/N432</f>
        <v>0.28923766816143498</v>
      </c>
      <c r="L432" s="33">
        <f>H432/N432</f>
        <v>0.31973094170403588</v>
      </c>
      <c r="M432" s="33">
        <f>I432/N432</f>
        <v>0</v>
      </c>
      <c r="N432" s="32">
        <f>F432+G432+H432+I432</f>
        <v>2230</v>
      </c>
      <c r="O432" s="32">
        <f t="shared" ref="O432" si="873">SUM(O433:O440)</f>
        <v>40</v>
      </c>
      <c r="P432" s="32">
        <f t="shared" ref="P432" si="874">SUM(P433:P440)</f>
        <v>0</v>
      </c>
      <c r="Q432" s="32">
        <f t="shared" ref="Q432" si="875">N432+O432+P432</f>
        <v>2270</v>
      </c>
      <c r="R432" s="33">
        <f t="shared" si="453"/>
        <v>0.64912782384901346</v>
      </c>
      <c r="S432" s="32">
        <f>SUM(S433:S440)</f>
        <v>3497</v>
      </c>
    </row>
    <row r="433" spans="1:19" x14ac:dyDescent="0.25">
      <c r="A433" s="45" t="s">
        <v>276</v>
      </c>
      <c r="B433" s="46" t="s">
        <v>280</v>
      </c>
      <c r="C433" s="43" t="str">
        <f t="shared" si="763"/>
        <v>BN</v>
      </c>
      <c r="D433" s="37" t="str">
        <f t="shared" si="863"/>
        <v>PH</v>
      </c>
      <c r="E433" s="38">
        <f t="shared" ref="E433:E440" si="876">LARGE(F433:I433,1)-LARGE(F433:I433,2)</f>
        <v>15</v>
      </c>
      <c r="F433" s="43">
        <v>73</v>
      </c>
      <c r="G433" s="43">
        <v>58</v>
      </c>
      <c r="H433" s="43">
        <v>35</v>
      </c>
      <c r="I433" s="43"/>
      <c r="J433" s="44">
        <f t="shared" ref="J433:J440" si="877">F433/N433</f>
        <v>0.43975903614457829</v>
      </c>
      <c r="K433" s="44">
        <f t="shared" ref="K433:K440" si="878">G433/N433</f>
        <v>0.3493975903614458</v>
      </c>
      <c r="L433" s="44">
        <f t="shared" ref="L433:L440" si="879">H433/N433</f>
        <v>0.21084337349397592</v>
      </c>
      <c r="M433" s="44">
        <f t="shared" ref="M433:M440" si="880">I433/N433</f>
        <v>0</v>
      </c>
      <c r="N433" s="43">
        <f t="shared" ref="N433:N440" si="881">F433+G433+H433+I433</f>
        <v>166</v>
      </c>
      <c r="O433" s="43">
        <v>8</v>
      </c>
      <c r="P433" s="43"/>
      <c r="Q433" s="43">
        <f t="shared" ref="Q433:Q440" si="882">N433+O433+P433</f>
        <v>174</v>
      </c>
      <c r="R433" s="44">
        <f t="shared" si="453"/>
        <v>0.49714285714285716</v>
      </c>
      <c r="S433" s="43">
        <v>350</v>
      </c>
    </row>
    <row r="434" spans="1:19" x14ac:dyDescent="0.25">
      <c r="A434" s="45" t="s">
        <v>277</v>
      </c>
      <c r="B434" s="46" t="s">
        <v>281</v>
      </c>
      <c r="C434" s="43" t="str">
        <f t="shared" si="763"/>
        <v>BN</v>
      </c>
      <c r="D434" s="37" t="str">
        <f t="shared" si="863"/>
        <v>PH</v>
      </c>
      <c r="E434" s="38">
        <f t="shared" si="876"/>
        <v>18</v>
      </c>
      <c r="F434" s="43">
        <v>94</v>
      </c>
      <c r="G434" s="43">
        <v>76</v>
      </c>
      <c r="H434" s="43">
        <v>55</v>
      </c>
      <c r="I434" s="43"/>
      <c r="J434" s="44">
        <f t="shared" si="877"/>
        <v>0.4177777777777778</v>
      </c>
      <c r="K434" s="44">
        <f t="shared" si="878"/>
        <v>0.33777777777777779</v>
      </c>
      <c r="L434" s="44">
        <f t="shared" si="879"/>
        <v>0.24444444444444444</v>
      </c>
      <c r="M434" s="44">
        <f t="shared" si="880"/>
        <v>0</v>
      </c>
      <c r="N434" s="43">
        <f t="shared" si="881"/>
        <v>225</v>
      </c>
      <c r="O434" s="43">
        <v>10</v>
      </c>
      <c r="P434" s="43"/>
      <c r="Q434" s="43">
        <f t="shared" si="882"/>
        <v>235</v>
      </c>
      <c r="R434" s="44">
        <f t="shared" si="453"/>
        <v>0.67142857142857137</v>
      </c>
      <c r="S434" s="43">
        <v>350</v>
      </c>
    </row>
    <row r="435" spans="1:19" x14ac:dyDescent="0.25">
      <c r="A435" s="45" t="s">
        <v>278</v>
      </c>
      <c r="B435" s="46" t="s">
        <v>282</v>
      </c>
      <c r="C435" s="43" t="str">
        <f t="shared" si="763"/>
        <v>BN</v>
      </c>
      <c r="D435" s="37" t="str">
        <f t="shared" si="863"/>
        <v>PH</v>
      </c>
      <c r="E435" s="38">
        <f t="shared" si="876"/>
        <v>18</v>
      </c>
      <c r="F435" s="43">
        <v>114</v>
      </c>
      <c r="G435" s="43">
        <v>96</v>
      </c>
      <c r="H435" s="43">
        <v>57</v>
      </c>
      <c r="I435" s="43"/>
      <c r="J435" s="44">
        <f t="shared" si="877"/>
        <v>0.42696629213483145</v>
      </c>
      <c r="K435" s="44">
        <f t="shared" si="878"/>
        <v>0.3595505617977528</v>
      </c>
      <c r="L435" s="44">
        <f t="shared" si="879"/>
        <v>0.21348314606741572</v>
      </c>
      <c r="M435" s="44">
        <f t="shared" si="880"/>
        <v>0</v>
      </c>
      <c r="N435" s="43">
        <f t="shared" si="881"/>
        <v>267</v>
      </c>
      <c r="O435" s="43">
        <v>2</v>
      </c>
      <c r="P435" s="43"/>
      <c r="Q435" s="43">
        <f t="shared" si="882"/>
        <v>269</v>
      </c>
      <c r="R435" s="44">
        <f t="shared" si="453"/>
        <v>0.76857142857142857</v>
      </c>
      <c r="S435" s="43">
        <v>350</v>
      </c>
    </row>
    <row r="436" spans="1:19" x14ac:dyDescent="0.25">
      <c r="A436" s="45" t="s">
        <v>279</v>
      </c>
      <c r="B436" s="46" t="s">
        <v>283</v>
      </c>
      <c r="C436" s="43" t="str">
        <f t="shared" si="763"/>
        <v>BN</v>
      </c>
      <c r="D436" s="37" t="str">
        <f t="shared" si="863"/>
        <v>PN</v>
      </c>
      <c r="E436" s="38">
        <f t="shared" si="876"/>
        <v>6</v>
      </c>
      <c r="F436" s="43">
        <v>127</v>
      </c>
      <c r="G436" s="43">
        <v>102</v>
      </c>
      <c r="H436" s="43">
        <v>121</v>
      </c>
      <c r="I436" s="43"/>
      <c r="J436" s="44">
        <f t="shared" si="877"/>
        <v>0.36285714285714288</v>
      </c>
      <c r="K436" s="44">
        <f t="shared" si="878"/>
        <v>0.29142857142857143</v>
      </c>
      <c r="L436" s="44">
        <f t="shared" si="879"/>
        <v>0.3457142857142857</v>
      </c>
      <c r="M436" s="44">
        <f t="shared" si="880"/>
        <v>0</v>
      </c>
      <c r="N436" s="43">
        <f t="shared" si="881"/>
        <v>350</v>
      </c>
      <c r="O436" s="43">
        <v>8</v>
      </c>
      <c r="P436" s="43"/>
      <c r="Q436" s="43">
        <f t="shared" si="882"/>
        <v>358</v>
      </c>
      <c r="R436" s="44">
        <f t="shared" si="453"/>
        <v>0.73210633946830261</v>
      </c>
      <c r="S436" s="43">
        <v>489</v>
      </c>
    </row>
    <row r="437" spans="1:19" x14ac:dyDescent="0.25">
      <c r="A437" s="45" t="s">
        <v>285</v>
      </c>
      <c r="B437" s="46" t="s">
        <v>286</v>
      </c>
      <c r="C437" s="43" t="str">
        <f t="shared" si="763"/>
        <v>BN</v>
      </c>
      <c r="D437" s="37" t="str">
        <f t="shared" si="863"/>
        <v>PN</v>
      </c>
      <c r="E437" s="38">
        <f t="shared" si="876"/>
        <v>8</v>
      </c>
      <c r="F437" s="43">
        <v>117</v>
      </c>
      <c r="G437" s="43">
        <v>99</v>
      </c>
      <c r="H437" s="43">
        <v>109</v>
      </c>
      <c r="I437" s="43"/>
      <c r="J437" s="44">
        <f t="shared" si="877"/>
        <v>0.36</v>
      </c>
      <c r="K437" s="44">
        <f t="shared" si="878"/>
        <v>0.30461538461538462</v>
      </c>
      <c r="L437" s="44">
        <f t="shared" si="879"/>
        <v>0.33538461538461539</v>
      </c>
      <c r="M437" s="44">
        <f t="shared" si="880"/>
        <v>0</v>
      </c>
      <c r="N437" s="43">
        <f t="shared" si="881"/>
        <v>325</v>
      </c>
      <c r="O437" s="43">
        <v>1</v>
      </c>
      <c r="P437" s="43"/>
      <c r="Q437" s="43">
        <f t="shared" si="882"/>
        <v>326</v>
      </c>
      <c r="R437" s="44">
        <f t="shared" si="453"/>
        <v>0.66666666666666663</v>
      </c>
      <c r="S437" s="43">
        <v>489</v>
      </c>
    </row>
    <row r="438" spans="1:19" x14ac:dyDescent="0.25">
      <c r="A438" s="45" t="s">
        <v>288</v>
      </c>
      <c r="B438" s="46" t="s">
        <v>289</v>
      </c>
      <c r="C438" s="43" t="str">
        <f t="shared" si="763"/>
        <v>BN</v>
      </c>
      <c r="D438" s="37" t="str">
        <f t="shared" si="863"/>
        <v>PN</v>
      </c>
      <c r="E438" s="38">
        <f t="shared" si="876"/>
        <v>1</v>
      </c>
      <c r="F438" s="43">
        <v>102</v>
      </c>
      <c r="G438" s="43">
        <v>75</v>
      </c>
      <c r="H438" s="43">
        <v>101</v>
      </c>
      <c r="I438" s="43"/>
      <c r="J438" s="44">
        <f t="shared" si="877"/>
        <v>0.36690647482014388</v>
      </c>
      <c r="K438" s="44">
        <f t="shared" si="878"/>
        <v>0.26978417266187049</v>
      </c>
      <c r="L438" s="44">
        <f t="shared" si="879"/>
        <v>0.36330935251798563</v>
      </c>
      <c r="M438" s="44">
        <f t="shared" si="880"/>
        <v>0</v>
      </c>
      <c r="N438" s="43">
        <f t="shared" si="881"/>
        <v>278</v>
      </c>
      <c r="O438" s="43">
        <v>4</v>
      </c>
      <c r="P438" s="43"/>
      <c r="Q438" s="43">
        <f t="shared" si="882"/>
        <v>282</v>
      </c>
      <c r="R438" s="44">
        <f t="shared" si="453"/>
        <v>0.57668711656441718</v>
      </c>
      <c r="S438" s="43">
        <v>489</v>
      </c>
    </row>
    <row r="439" spans="1:19" x14ac:dyDescent="0.25">
      <c r="A439" s="45" t="s">
        <v>290</v>
      </c>
      <c r="B439" s="46" t="s">
        <v>291</v>
      </c>
      <c r="C439" s="43" t="str">
        <f t="shared" si="763"/>
        <v>PN</v>
      </c>
      <c r="D439" s="37" t="str">
        <f t="shared" si="863"/>
        <v>BN</v>
      </c>
      <c r="E439" s="38">
        <f t="shared" si="876"/>
        <v>10</v>
      </c>
      <c r="F439" s="43">
        <v>111</v>
      </c>
      <c r="G439" s="43">
        <v>77</v>
      </c>
      <c r="H439" s="43">
        <v>121</v>
      </c>
      <c r="I439" s="43"/>
      <c r="J439" s="44">
        <f t="shared" si="877"/>
        <v>0.35922330097087379</v>
      </c>
      <c r="K439" s="44">
        <f t="shared" si="878"/>
        <v>0.24919093851132687</v>
      </c>
      <c r="L439" s="44">
        <f t="shared" si="879"/>
        <v>0.39158576051779936</v>
      </c>
      <c r="M439" s="44">
        <f t="shared" si="880"/>
        <v>0</v>
      </c>
      <c r="N439" s="43">
        <f t="shared" si="881"/>
        <v>309</v>
      </c>
      <c r="O439" s="43">
        <v>4</v>
      </c>
      <c r="P439" s="43"/>
      <c r="Q439" s="43">
        <f t="shared" si="882"/>
        <v>313</v>
      </c>
      <c r="R439" s="44">
        <f t="shared" si="453"/>
        <v>0.64008179959100209</v>
      </c>
      <c r="S439" s="43">
        <v>489</v>
      </c>
    </row>
    <row r="440" spans="1:19" x14ac:dyDescent="0.25">
      <c r="A440" s="45" t="s">
        <v>309</v>
      </c>
      <c r="B440" s="46" t="s">
        <v>310</v>
      </c>
      <c r="C440" s="43" t="str">
        <f t="shared" si="763"/>
        <v>BN</v>
      </c>
      <c r="D440" s="37" t="str">
        <f t="shared" si="863"/>
        <v>PN</v>
      </c>
      <c r="E440" s="38">
        <f t="shared" si="876"/>
        <v>20</v>
      </c>
      <c r="F440" s="43">
        <v>134</v>
      </c>
      <c r="G440" s="43">
        <v>62</v>
      </c>
      <c r="H440" s="43">
        <v>114</v>
      </c>
      <c r="I440" s="43"/>
      <c r="J440" s="44">
        <f t="shared" si="877"/>
        <v>0.43225806451612903</v>
      </c>
      <c r="K440" s="44">
        <f t="shared" si="878"/>
        <v>0.2</v>
      </c>
      <c r="L440" s="44">
        <f t="shared" si="879"/>
        <v>0.36774193548387096</v>
      </c>
      <c r="M440" s="44">
        <f t="shared" si="880"/>
        <v>0</v>
      </c>
      <c r="N440" s="43">
        <f t="shared" si="881"/>
        <v>310</v>
      </c>
      <c r="O440" s="43">
        <v>3</v>
      </c>
      <c r="P440" s="43"/>
      <c r="Q440" s="43">
        <f t="shared" si="882"/>
        <v>313</v>
      </c>
      <c r="R440" s="44">
        <f t="shared" si="453"/>
        <v>0.63747454175152751</v>
      </c>
      <c r="S440" s="43">
        <v>491</v>
      </c>
    </row>
    <row r="441" spans="1:19" s="11" customFormat="1" ht="15" x14ac:dyDescent="0.25">
      <c r="A441" s="40">
        <v>4</v>
      </c>
      <c r="B441" s="31" t="s">
        <v>133</v>
      </c>
      <c r="C441" s="32" t="str">
        <f t="shared" si="763"/>
        <v>TIED</v>
      </c>
      <c r="D441" s="32" t="str">
        <f t="shared" si="863"/>
        <v>TIED</v>
      </c>
      <c r="E441" s="28">
        <f>LARGE(F441:I441,1)-LARGE(F441:I441,2)</f>
        <v>0</v>
      </c>
      <c r="F441" s="32">
        <f>SUM(F442:F446)</f>
        <v>471</v>
      </c>
      <c r="G441" s="32">
        <f t="shared" ref="G441:I441" si="883">SUM(G442:G446)</f>
        <v>282</v>
      </c>
      <c r="H441" s="32">
        <f t="shared" si="883"/>
        <v>471</v>
      </c>
      <c r="I441" s="32">
        <f t="shared" si="883"/>
        <v>0</v>
      </c>
      <c r="J441" s="33">
        <f>F441/N441</f>
        <v>0.38480392156862747</v>
      </c>
      <c r="K441" s="33">
        <f>G441/N441</f>
        <v>0.23039215686274508</v>
      </c>
      <c r="L441" s="33">
        <f>H441/N441</f>
        <v>0.38480392156862747</v>
      </c>
      <c r="M441" s="33">
        <f>I441/N441</f>
        <v>0</v>
      </c>
      <c r="N441" s="32">
        <f>F441+G441+H441+I441</f>
        <v>1224</v>
      </c>
      <c r="O441" s="32">
        <f t="shared" ref="O441:P441" si="884">SUM(O442:O446)</f>
        <v>17</v>
      </c>
      <c r="P441" s="32">
        <f t="shared" si="884"/>
        <v>0</v>
      </c>
      <c r="Q441" s="32">
        <f>N441+O441+P441</f>
        <v>1241</v>
      </c>
      <c r="R441" s="33">
        <f>Q441/S441</f>
        <v>0.64770354906054284</v>
      </c>
      <c r="S441" s="32">
        <f>SUM(S442:S446)</f>
        <v>1916</v>
      </c>
    </row>
    <row r="442" spans="1:19" x14ac:dyDescent="0.25">
      <c r="A442" s="45" t="s">
        <v>276</v>
      </c>
      <c r="B442" s="46" t="s">
        <v>280</v>
      </c>
      <c r="C442" s="43" t="str">
        <f t="shared" si="763"/>
        <v>BN</v>
      </c>
      <c r="D442" s="37" t="str">
        <f t="shared" si="863"/>
        <v>PH</v>
      </c>
      <c r="E442" s="38">
        <f t="shared" ref="E442:E446" si="885">LARGE(F442:I442,1)-LARGE(F442:I442,2)</f>
        <v>37</v>
      </c>
      <c r="F442" s="43">
        <v>95</v>
      </c>
      <c r="G442" s="43">
        <v>58</v>
      </c>
      <c r="H442" s="43">
        <v>52</v>
      </c>
      <c r="I442" s="43"/>
      <c r="J442" s="44">
        <f t="shared" ref="J442:J446" si="886">F442/N442</f>
        <v>0.46341463414634149</v>
      </c>
      <c r="K442" s="44">
        <f t="shared" ref="K442:K446" si="887">G442/N442</f>
        <v>0.28292682926829266</v>
      </c>
      <c r="L442" s="44">
        <f t="shared" ref="L442:L446" si="888">H442/N442</f>
        <v>0.25365853658536586</v>
      </c>
      <c r="M442" s="44">
        <f t="shared" ref="M442:M446" si="889">I442/N442</f>
        <v>0</v>
      </c>
      <c r="N442" s="43">
        <f t="shared" ref="N442:N446" si="890">F442+G442+H442+I442</f>
        <v>205</v>
      </c>
      <c r="O442" s="43">
        <v>3</v>
      </c>
      <c r="P442" s="43"/>
      <c r="Q442" s="43">
        <f t="shared" ref="Q442:Q447" si="891">N442+O442+P442</f>
        <v>208</v>
      </c>
      <c r="R442" s="44">
        <f t="shared" si="453"/>
        <v>0.59428571428571431</v>
      </c>
      <c r="S442" s="43">
        <v>350</v>
      </c>
    </row>
    <row r="443" spans="1:19" x14ac:dyDescent="0.25">
      <c r="A443" s="45" t="s">
        <v>277</v>
      </c>
      <c r="B443" s="46" t="s">
        <v>281</v>
      </c>
      <c r="C443" s="43" t="str">
        <f t="shared" si="763"/>
        <v>PN</v>
      </c>
      <c r="D443" s="37" t="str">
        <f t="shared" si="863"/>
        <v>BN</v>
      </c>
      <c r="E443" s="38">
        <f t="shared" si="885"/>
        <v>7</v>
      </c>
      <c r="F443" s="43">
        <v>88</v>
      </c>
      <c r="G443" s="43">
        <v>63</v>
      </c>
      <c r="H443" s="43">
        <v>95</v>
      </c>
      <c r="I443" s="43"/>
      <c r="J443" s="44">
        <f t="shared" si="886"/>
        <v>0.35772357723577236</v>
      </c>
      <c r="K443" s="44">
        <f t="shared" si="887"/>
        <v>0.25609756097560976</v>
      </c>
      <c r="L443" s="44">
        <f t="shared" si="888"/>
        <v>0.38617886178861788</v>
      </c>
      <c r="M443" s="44">
        <f t="shared" si="889"/>
        <v>0</v>
      </c>
      <c r="N443" s="43">
        <f t="shared" si="890"/>
        <v>246</v>
      </c>
      <c r="O443" s="43">
        <v>7</v>
      </c>
      <c r="P443" s="43"/>
      <c r="Q443" s="43">
        <f t="shared" si="891"/>
        <v>253</v>
      </c>
      <c r="R443" s="44">
        <f t="shared" si="453"/>
        <v>0.72285714285714286</v>
      </c>
      <c r="S443" s="43">
        <v>350</v>
      </c>
    </row>
    <row r="444" spans="1:19" x14ac:dyDescent="0.25">
      <c r="A444" s="45" t="s">
        <v>278</v>
      </c>
      <c r="B444" s="46" t="s">
        <v>282</v>
      </c>
      <c r="C444" s="43" t="str">
        <f t="shared" si="763"/>
        <v>BN</v>
      </c>
      <c r="D444" s="37" t="str">
        <f t="shared" si="863"/>
        <v>PN</v>
      </c>
      <c r="E444" s="38">
        <f t="shared" si="885"/>
        <v>2</v>
      </c>
      <c r="F444" s="43">
        <v>106</v>
      </c>
      <c r="G444" s="43">
        <v>76</v>
      </c>
      <c r="H444" s="43">
        <v>104</v>
      </c>
      <c r="I444" s="43"/>
      <c r="J444" s="44">
        <f t="shared" si="886"/>
        <v>0.37062937062937062</v>
      </c>
      <c r="K444" s="44">
        <f t="shared" si="887"/>
        <v>0.26573426573426573</v>
      </c>
      <c r="L444" s="44">
        <f t="shared" si="888"/>
        <v>0.36363636363636365</v>
      </c>
      <c r="M444" s="44">
        <f t="shared" si="889"/>
        <v>0</v>
      </c>
      <c r="N444" s="43">
        <f t="shared" si="890"/>
        <v>286</v>
      </c>
      <c r="O444" s="43">
        <v>2</v>
      </c>
      <c r="P444" s="43"/>
      <c r="Q444" s="43">
        <f t="shared" si="891"/>
        <v>288</v>
      </c>
      <c r="R444" s="44">
        <f t="shared" si="453"/>
        <v>0.71111111111111114</v>
      </c>
      <c r="S444" s="43">
        <v>405</v>
      </c>
    </row>
    <row r="445" spans="1:19" x14ac:dyDescent="0.25">
      <c r="A445" s="45" t="s">
        <v>279</v>
      </c>
      <c r="B445" s="46" t="s">
        <v>283</v>
      </c>
      <c r="C445" s="43" t="str">
        <f t="shared" si="763"/>
        <v>PN</v>
      </c>
      <c r="D445" s="37" t="str">
        <f t="shared" si="863"/>
        <v>BN</v>
      </c>
      <c r="E445" s="38">
        <f t="shared" si="885"/>
        <v>27</v>
      </c>
      <c r="F445" s="43">
        <v>86</v>
      </c>
      <c r="G445" s="43">
        <v>50</v>
      </c>
      <c r="H445" s="43">
        <v>113</v>
      </c>
      <c r="I445" s="43"/>
      <c r="J445" s="44">
        <f t="shared" si="886"/>
        <v>0.34538152610441769</v>
      </c>
      <c r="K445" s="44">
        <f t="shared" si="887"/>
        <v>0.20080321285140562</v>
      </c>
      <c r="L445" s="44">
        <f t="shared" si="888"/>
        <v>0.45381526104417669</v>
      </c>
      <c r="M445" s="44">
        <f t="shared" si="889"/>
        <v>0</v>
      </c>
      <c r="N445" s="43">
        <f t="shared" si="890"/>
        <v>249</v>
      </c>
      <c r="O445" s="43">
        <v>1</v>
      </c>
      <c r="P445" s="43"/>
      <c r="Q445" s="43">
        <f t="shared" si="891"/>
        <v>250</v>
      </c>
      <c r="R445" s="44">
        <f t="shared" si="453"/>
        <v>0.61728395061728392</v>
      </c>
      <c r="S445" s="43">
        <v>405</v>
      </c>
    </row>
    <row r="446" spans="1:19" x14ac:dyDescent="0.25">
      <c r="A446" s="45" t="s">
        <v>285</v>
      </c>
      <c r="B446" s="46" t="s">
        <v>286</v>
      </c>
      <c r="C446" s="43" t="str">
        <f t="shared" si="763"/>
        <v>PN</v>
      </c>
      <c r="D446" s="37" t="str">
        <f t="shared" si="863"/>
        <v>BN</v>
      </c>
      <c r="E446" s="38">
        <f t="shared" si="885"/>
        <v>11</v>
      </c>
      <c r="F446" s="43">
        <v>96</v>
      </c>
      <c r="G446" s="43">
        <v>35</v>
      </c>
      <c r="H446" s="43">
        <v>107</v>
      </c>
      <c r="I446" s="43"/>
      <c r="J446" s="44">
        <f t="shared" si="886"/>
        <v>0.40336134453781514</v>
      </c>
      <c r="K446" s="44">
        <f t="shared" si="887"/>
        <v>0.14705882352941177</v>
      </c>
      <c r="L446" s="44">
        <f t="shared" si="888"/>
        <v>0.44957983193277312</v>
      </c>
      <c r="M446" s="44">
        <f t="shared" si="889"/>
        <v>0</v>
      </c>
      <c r="N446" s="43">
        <f t="shared" si="890"/>
        <v>238</v>
      </c>
      <c r="O446" s="43">
        <v>4</v>
      </c>
      <c r="P446" s="43"/>
      <c r="Q446" s="43">
        <f t="shared" si="891"/>
        <v>242</v>
      </c>
      <c r="R446" s="44">
        <f t="shared" si="453"/>
        <v>0.59605911330049266</v>
      </c>
      <c r="S446" s="43">
        <v>406</v>
      </c>
    </row>
    <row r="447" spans="1:19" s="12" customFormat="1" ht="15" x14ac:dyDescent="0.25">
      <c r="A447" s="40">
        <v>5</v>
      </c>
      <c r="B447" s="31" t="s">
        <v>134</v>
      </c>
      <c r="C447" s="32" t="str">
        <f t="shared" si="763"/>
        <v>BN</v>
      </c>
      <c r="D447" s="32" t="str">
        <f t="shared" si="863"/>
        <v>PN</v>
      </c>
      <c r="E447" s="28">
        <f>LARGE(F447:I447,1)-LARGE(F447:I447,2)</f>
        <v>180</v>
      </c>
      <c r="F447" s="32">
        <f t="shared" ref="F447" si="892">SUM(F448:F454)</f>
        <v>910</v>
      </c>
      <c r="G447" s="32">
        <f t="shared" ref="G447" si="893">SUM(G448:G454)</f>
        <v>386</v>
      </c>
      <c r="H447" s="32">
        <f t="shared" ref="H447" si="894">SUM(H448:H454)</f>
        <v>730</v>
      </c>
      <c r="I447" s="32">
        <f t="shared" ref="I447" si="895">SUM(I448:I454)</f>
        <v>0</v>
      </c>
      <c r="J447" s="33">
        <f>F447/N447</f>
        <v>0.4491609081934847</v>
      </c>
      <c r="K447" s="33">
        <f>G447/N447</f>
        <v>0.19052319842053306</v>
      </c>
      <c r="L447" s="33">
        <f>H447/N447</f>
        <v>0.36031589338598224</v>
      </c>
      <c r="M447" s="33">
        <f>I447/N447</f>
        <v>0</v>
      </c>
      <c r="N447" s="32">
        <f>F447+G447+H447+I447</f>
        <v>2026</v>
      </c>
      <c r="O447" s="32">
        <f t="shared" ref="O447" si="896">SUM(O448:O454)</f>
        <v>24</v>
      </c>
      <c r="P447" s="32">
        <f t="shared" ref="P447" si="897">SUM(P448:P454)</f>
        <v>0</v>
      </c>
      <c r="Q447" s="32">
        <f t="shared" si="891"/>
        <v>2050</v>
      </c>
      <c r="R447" s="33">
        <f t="shared" si="453"/>
        <v>0.63018751921303418</v>
      </c>
      <c r="S447" s="32">
        <f t="shared" ref="S447" si="898">SUM(S448:S454)</f>
        <v>3253</v>
      </c>
    </row>
    <row r="448" spans="1:19" x14ac:dyDescent="0.25">
      <c r="A448" s="45" t="s">
        <v>276</v>
      </c>
      <c r="B448" s="46" t="s">
        <v>280</v>
      </c>
      <c r="C448" s="43" t="str">
        <f t="shared" si="763"/>
        <v>BN</v>
      </c>
      <c r="D448" s="37" t="str">
        <f t="shared" si="863"/>
        <v>PH</v>
      </c>
      <c r="E448" s="38">
        <f t="shared" ref="E448:E454" si="899">LARGE(F448:I448,1)-LARGE(F448:I448,2)</f>
        <v>69</v>
      </c>
      <c r="F448" s="43">
        <v>109</v>
      </c>
      <c r="G448" s="43">
        <v>40</v>
      </c>
      <c r="H448" s="43">
        <v>35</v>
      </c>
      <c r="I448" s="43"/>
      <c r="J448" s="44">
        <f t="shared" ref="J448:J454" si="900">F448/N448</f>
        <v>0.59239130434782605</v>
      </c>
      <c r="K448" s="44">
        <f t="shared" ref="K448:K454" si="901">G448/N448</f>
        <v>0.21739130434782608</v>
      </c>
      <c r="L448" s="44">
        <f t="shared" ref="L448:L454" si="902">H448/N448</f>
        <v>0.19021739130434784</v>
      </c>
      <c r="M448" s="44">
        <f t="shared" ref="M448:M454" si="903">I448/N448</f>
        <v>0</v>
      </c>
      <c r="N448" s="43">
        <f t="shared" ref="N448:N454" si="904">F448+G448+H448+I448</f>
        <v>184</v>
      </c>
      <c r="O448" s="43">
        <v>4</v>
      </c>
      <c r="P448" s="43"/>
      <c r="Q448" s="43">
        <f t="shared" ref="Q448:Q454" si="905">N448+O448+P448</f>
        <v>188</v>
      </c>
      <c r="R448" s="44">
        <f t="shared" si="453"/>
        <v>0.53714285714285714</v>
      </c>
      <c r="S448" s="43">
        <v>350</v>
      </c>
    </row>
    <row r="449" spans="1:19" x14ac:dyDescent="0.25">
      <c r="A449" s="45" t="s">
        <v>277</v>
      </c>
      <c r="B449" s="46" t="s">
        <v>281</v>
      </c>
      <c r="C449" s="43" t="str">
        <f t="shared" si="763"/>
        <v>BN</v>
      </c>
      <c r="D449" s="37" t="str">
        <f t="shared" si="863"/>
        <v>PH</v>
      </c>
      <c r="E449" s="38">
        <f t="shared" si="899"/>
        <v>49</v>
      </c>
      <c r="F449" s="43">
        <v>120</v>
      </c>
      <c r="G449" s="43">
        <v>71</v>
      </c>
      <c r="H449" s="43">
        <v>53</v>
      </c>
      <c r="I449" s="43"/>
      <c r="J449" s="44">
        <f t="shared" si="900"/>
        <v>0.49180327868852458</v>
      </c>
      <c r="K449" s="44">
        <f t="shared" si="901"/>
        <v>0.29098360655737704</v>
      </c>
      <c r="L449" s="44">
        <f t="shared" si="902"/>
        <v>0.21721311475409835</v>
      </c>
      <c r="M449" s="44">
        <f t="shared" si="903"/>
        <v>0</v>
      </c>
      <c r="N449" s="43">
        <f t="shared" si="904"/>
        <v>244</v>
      </c>
      <c r="O449" s="43">
        <v>5</v>
      </c>
      <c r="P449" s="43"/>
      <c r="Q449" s="43">
        <f t="shared" si="905"/>
        <v>249</v>
      </c>
      <c r="R449" s="44">
        <f t="shared" si="453"/>
        <v>0.71142857142857141</v>
      </c>
      <c r="S449" s="43">
        <v>350</v>
      </c>
    </row>
    <row r="450" spans="1:19" x14ac:dyDescent="0.25">
      <c r="A450" s="45" t="s">
        <v>278</v>
      </c>
      <c r="B450" s="46" t="s">
        <v>282</v>
      </c>
      <c r="C450" s="43" t="str">
        <f t="shared" si="763"/>
        <v>BN</v>
      </c>
      <c r="D450" s="37" t="str">
        <f t="shared" si="863"/>
        <v>PN</v>
      </c>
      <c r="E450" s="38">
        <f t="shared" si="899"/>
        <v>27</v>
      </c>
      <c r="F450" s="43">
        <v>116</v>
      </c>
      <c r="G450" s="43">
        <v>43</v>
      </c>
      <c r="H450" s="43">
        <v>89</v>
      </c>
      <c r="I450" s="43"/>
      <c r="J450" s="44">
        <f t="shared" si="900"/>
        <v>0.46774193548387094</v>
      </c>
      <c r="K450" s="44">
        <f t="shared" si="901"/>
        <v>0.17338709677419356</v>
      </c>
      <c r="L450" s="44">
        <f t="shared" si="902"/>
        <v>0.3588709677419355</v>
      </c>
      <c r="M450" s="44">
        <f t="shared" si="903"/>
        <v>0</v>
      </c>
      <c r="N450" s="43">
        <f t="shared" si="904"/>
        <v>248</v>
      </c>
      <c r="O450" s="43">
        <v>2</v>
      </c>
      <c r="P450" s="43"/>
      <c r="Q450" s="43">
        <f t="shared" si="905"/>
        <v>250</v>
      </c>
      <c r="R450" s="44">
        <f t="shared" si="453"/>
        <v>0.7142857142857143</v>
      </c>
      <c r="S450" s="43">
        <v>350</v>
      </c>
    </row>
    <row r="451" spans="1:19" x14ac:dyDescent="0.25">
      <c r="A451" s="45" t="s">
        <v>279</v>
      </c>
      <c r="B451" s="46" t="s">
        <v>283</v>
      </c>
      <c r="C451" s="43" t="str">
        <f t="shared" si="763"/>
        <v>BN</v>
      </c>
      <c r="D451" s="37" t="str">
        <f t="shared" si="863"/>
        <v>PN</v>
      </c>
      <c r="E451" s="38">
        <f t="shared" si="899"/>
        <v>24</v>
      </c>
      <c r="F451" s="43">
        <v>165</v>
      </c>
      <c r="G451" s="43">
        <v>79</v>
      </c>
      <c r="H451" s="43">
        <v>141</v>
      </c>
      <c r="I451" s="43"/>
      <c r="J451" s="44">
        <f t="shared" si="900"/>
        <v>0.42857142857142855</v>
      </c>
      <c r="K451" s="44">
        <f t="shared" si="901"/>
        <v>0.20519480519480521</v>
      </c>
      <c r="L451" s="44">
        <f t="shared" si="902"/>
        <v>0.36623376623376624</v>
      </c>
      <c r="M451" s="44">
        <f t="shared" si="903"/>
        <v>0</v>
      </c>
      <c r="N451" s="43">
        <f t="shared" si="904"/>
        <v>385</v>
      </c>
      <c r="O451" s="43">
        <v>5</v>
      </c>
      <c r="P451" s="43"/>
      <c r="Q451" s="43">
        <f t="shared" si="905"/>
        <v>390</v>
      </c>
      <c r="R451" s="44">
        <f t="shared" si="453"/>
        <v>0.70909090909090911</v>
      </c>
      <c r="S451" s="43">
        <v>550</v>
      </c>
    </row>
    <row r="452" spans="1:19" x14ac:dyDescent="0.25">
      <c r="A452" s="45" t="s">
        <v>285</v>
      </c>
      <c r="B452" s="46" t="s">
        <v>286</v>
      </c>
      <c r="C452" s="43" t="str">
        <f t="shared" si="763"/>
        <v>PN</v>
      </c>
      <c r="D452" s="37" t="str">
        <f t="shared" si="863"/>
        <v>BN</v>
      </c>
      <c r="E452" s="38">
        <f t="shared" si="899"/>
        <v>16</v>
      </c>
      <c r="F452" s="43">
        <v>130</v>
      </c>
      <c r="G452" s="43">
        <v>57</v>
      </c>
      <c r="H452" s="43">
        <v>146</v>
      </c>
      <c r="I452" s="43"/>
      <c r="J452" s="44">
        <f t="shared" si="900"/>
        <v>0.39039039039039036</v>
      </c>
      <c r="K452" s="44">
        <f t="shared" si="901"/>
        <v>0.17117117117117117</v>
      </c>
      <c r="L452" s="44">
        <f t="shared" si="902"/>
        <v>0.43843843843843844</v>
      </c>
      <c r="M452" s="44">
        <f t="shared" si="903"/>
        <v>0</v>
      </c>
      <c r="N452" s="43">
        <f t="shared" si="904"/>
        <v>333</v>
      </c>
      <c r="O452" s="43">
        <v>4</v>
      </c>
      <c r="P452" s="43"/>
      <c r="Q452" s="43">
        <f t="shared" si="905"/>
        <v>337</v>
      </c>
      <c r="R452" s="44">
        <f t="shared" si="453"/>
        <v>0.61272727272727268</v>
      </c>
      <c r="S452" s="43">
        <v>550</v>
      </c>
    </row>
    <row r="453" spans="1:19" x14ac:dyDescent="0.25">
      <c r="A453" s="45" t="s">
        <v>288</v>
      </c>
      <c r="B453" s="46" t="s">
        <v>289</v>
      </c>
      <c r="C453" s="43" t="str">
        <f t="shared" si="763"/>
        <v>BN</v>
      </c>
      <c r="D453" s="37" t="str">
        <f t="shared" si="863"/>
        <v>PN</v>
      </c>
      <c r="E453" s="38">
        <f t="shared" si="899"/>
        <v>7</v>
      </c>
      <c r="F453" s="43">
        <v>140</v>
      </c>
      <c r="G453" s="43">
        <v>39</v>
      </c>
      <c r="H453" s="43">
        <v>133</v>
      </c>
      <c r="I453" s="43"/>
      <c r="J453" s="44">
        <f t="shared" si="900"/>
        <v>0.44871794871794873</v>
      </c>
      <c r="K453" s="44">
        <f t="shared" si="901"/>
        <v>0.125</v>
      </c>
      <c r="L453" s="44">
        <f t="shared" si="902"/>
        <v>0.42628205128205127</v>
      </c>
      <c r="M453" s="44">
        <f t="shared" si="903"/>
        <v>0</v>
      </c>
      <c r="N453" s="43">
        <f t="shared" si="904"/>
        <v>312</v>
      </c>
      <c r="O453" s="43">
        <v>1</v>
      </c>
      <c r="P453" s="43"/>
      <c r="Q453" s="43">
        <f t="shared" si="905"/>
        <v>313</v>
      </c>
      <c r="R453" s="44">
        <f t="shared" si="453"/>
        <v>0.56909090909090909</v>
      </c>
      <c r="S453" s="43">
        <v>550</v>
      </c>
    </row>
    <row r="454" spans="1:19" x14ac:dyDescent="0.25">
      <c r="A454" s="45" t="s">
        <v>290</v>
      </c>
      <c r="B454" s="46" t="s">
        <v>291</v>
      </c>
      <c r="C454" s="43" t="str">
        <f t="shared" si="763"/>
        <v>PN</v>
      </c>
      <c r="D454" s="37" t="str">
        <f t="shared" si="863"/>
        <v>BN</v>
      </c>
      <c r="E454" s="38">
        <f t="shared" si="899"/>
        <v>3</v>
      </c>
      <c r="F454" s="43">
        <v>130</v>
      </c>
      <c r="G454" s="43">
        <v>57</v>
      </c>
      <c r="H454" s="43">
        <v>133</v>
      </c>
      <c r="I454" s="43"/>
      <c r="J454" s="44">
        <f t="shared" si="900"/>
        <v>0.40625</v>
      </c>
      <c r="K454" s="44">
        <f t="shared" si="901"/>
        <v>0.17812500000000001</v>
      </c>
      <c r="L454" s="44">
        <f t="shared" si="902"/>
        <v>0.41562500000000002</v>
      </c>
      <c r="M454" s="44">
        <f t="shared" si="903"/>
        <v>0</v>
      </c>
      <c r="N454" s="43">
        <f t="shared" si="904"/>
        <v>320</v>
      </c>
      <c r="O454" s="43">
        <v>3</v>
      </c>
      <c r="P454" s="43"/>
      <c r="Q454" s="43">
        <f t="shared" si="905"/>
        <v>323</v>
      </c>
      <c r="R454" s="44">
        <f t="shared" si="453"/>
        <v>0.58408679927667273</v>
      </c>
      <c r="S454" s="43">
        <v>553</v>
      </c>
    </row>
    <row r="455" spans="1:19" s="11" customFormat="1" ht="15" x14ac:dyDescent="0.25">
      <c r="A455" s="40">
        <v>6</v>
      </c>
      <c r="B455" s="31" t="s">
        <v>135</v>
      </c>
      <c r="C455" s="32" t="str">
        <f t="shared" ref="C455:C518" si="906">IF(AND(LARGE(F455:I455,1)=LARGE(F455:I455,2)),"TIED",IF(LARGE(F455:I455,1)=F455,"BN",IF(LARGE(F455:I455,1)=G455,"PH",IF(LARGE(F455:I455,1)=H455,"PN","BEBAS"))))</f>
        <v>BN</v>
      </c>
      <c r="D455" s="32" t="str">
        <f t="shared" ref="D455:D461" si="907">IF(AND(LARGE(F455:I455,1)=LARGE(F455:I455,2)),"TIED",IF(LARGE(F455:I455,2)=F455,"BN",IF(LARGE(F455:I455,2)=G455,"PH",IF(LARGE(F455:I455,2)=H455,"PN","BEBAS"))))</f>
        <v>PH</v>
      </c>
      <c r="E455" s="28">
        <f>LARGE(F455:I455,1)-LARGE(F455:I455,2)</f>
        <v>7</v>
      </c>
      <c r="F455" s="32">
        <f>SUM(F456:F460)</f>
        <v>551</v>
      </c>
      <c r="G455" s="32">
        <f t="shared" ref="G455:I455" si="908">SUM(G456:G460)</f>
        <v>544</v>
      </c>
      <c r="H455" s="32">
        <f t="shared" si="908"/>
        <v>394</v>
      </c>
      <c r="I455" s="32">
        <f t="shared" si="908"/>
        <v>0</v>
      </c>
      <c r="J455" s="33">
        <f>F455/N455</f>
        <v>0.37004701141705842</v>
      </c>
      <c r="K455" s="33">
        <f>G455/N455</f>
        <v>0.36534586971121558</v>
      </c>
      <c r="L455" s="33">
        <f>H455/N455</f>
        <v>0.264607118871726</v>
      </c>
      <c r="M455" s="33">
        <f>I455/N455</f>
        <v>0</v>
      </c>
      <c r="N455" s="32">
        <f>F455+G455+H455+I455</f>
        <v>1489</v>
      </c>
      <c r="O455" s="32">
        <f t="shared" ref="O455:P455" si="909">SUM(O456:O460)</f>
        <v>12</v>
      </c>
      <c r="P455" s="32">
        <f t="shared" si="909"/>
        <v>0</v>
      </c>
      <c r="Q455" s="32">
        <f>N455+O455+P455</f>
        <v>1501</v>
      </c>
      <c r="R455" s="33">
        <f>Q455/S455</f>
        <v>0.60966693744922829</v>
      </c>
      <c r="S455" s="32">
        <f>SUM(S456:S460)</f>
        <v>2462</v>
      </c>
    </row>
    <row r="456" spans="1:19" x14ac:dyDescent="0.25">
      <c r="A456" s="45" t="s">
        <v>276</v>
      </c>
      <c r="B456" s="46" t="s">
        <v>280</v>
      </c>
      <c r="C456" s="43" t="str">
        <f t="shared" si="906"/>
        <v>PH</v>
      </c>
      <c r="D456" s="37" t="str">
        <f t="shared" si="907"/>
        <v>BN</v>
      </c>
      <c r="E456" s="38">
        <f t="shared" ref="E456:E460" si="910">LARGE(F456:I456,1)-LARGE(F456:I456,2)</f>
        <v>13</v>
      </c>
      <c r="F456" s="43">
        <v>73</v>
      </c>
      <c r="G456" s="43">
        <v>86</v>
      </c>
      <c r="H456" s="43">
        <v>25</v>
      </c>
      <c r="I456" s="43"/>
      <c r="J456" s="44">
        <f t="shared" ref="J456:J460" si="911">F456/N456</f>
        <v>0.39673913043478259</v>
      </c>
      <c r="K456" s="44">
        <f t="shared" ref="K456:K460" si="912">G456/N456</f>
        <v>0.46739130434782611</v>
      </c>
      <c r="L456" s="44">
        <f t="shared" ref="L456:L460" si="913">H456/N456</f>
        <v>0.1358695652173913</v>
      </c>
      <c r="M456" s="44">
        <f t="shared" ref="M456:M460" si="914">I456/N456</f>
        <v>0</v>
      </c>
      <c r="N456" s="43">
        <f t="shared" ref="N456:N460" si="915">F456+G456+H456+I456</f>
        <v>184</v>
      </c>
      <c r="O456" s="43">
        <v>1</v>
      </c>
      <c r="P456" s="43"/>
      <c r="Q456" s="43">
        <f t="shared" ref="Q456:Q461" si="916">N456+O456+P456</f>
        <v>185</v>
      </c>
      <c r="R456" s="44">
        <f t="shared" si="453"/>
        <v>0.52112676056338025</v>
      </c>
      <c r="S456" s="43">
        <v>355</v>
      </c>
    </row>
    <row r="457" spans="1:19" x14ac:dyDescent="0.25">
      <c r="A457" s="45" t="s">
        <v>277</v>
      </c>
      <c r="B457" s="46" t="s">
        <v>281</v>
      </c>
      <c r="C457" s="43" t="str">
        <f t="shared" si="906"/>
        <v>PH</v>
      </c>
      <c r="D457" s="37" t="str">
        <f t="shared" si="907"/>
        <v>BN</v>
      </c>
      <c r="E457" s="38">
        <f t="shared" si="910"/>
        <v>41</v>
      </c>
      <c r="F457" s="43">
        <v>68</v>
      </c>
      <c r="G457" s="43">
        <v>109</v>
      </c>
      <c r="H457" s="43">
        <v>49</v>
      </c>
      <c r="I457" s="43"/>
      <c r="J457" s="44">
        <f t="shared" si="911"/>
        <v>0.30088495575221241</v>
      </c>
      <c r="K457" s="44">
        <f t="shared" si="912"/>
        <v>0.48230088495575218</v>
      </c>
      <c r="L457" s="44">
        <f t="shared" si="913"/>
        <v>0.2168141592920354</v>
      </c>
      <c r="M457" s="44">
        <f t="shared" si="914"/>
        <v>0</v>
      </c>
      <c r="N457" s="43">
        <f t="shared" si="915"/>
        <v>226</v>
      </c>
      <c r="O457" s="43">
        <v>3</v>
      </c>
      <c r="P457" s="43"/>
      <c r="Q457" s="43">
        <f t="shared" si="916"/>
        <v>229</v>
      </c>
      <c r="R457" s="44">
        <f t="shared" si="453"/>
        <v>0.65428571428571425</v>
      </c>
      <c r="S457" s="43">
        <v>350</v>
      </c>
    </row>
    <row r="458" spans="1:19" x14ac:dyDescent="0.25">
      <c r="A458" s="45" t="s">
        <v>278</v>
      </c>
      <c r="B458" s="46" t="s">
        <v>282</v>
      </c>
      <c r="C458" s="43" t="str">
        <f t="shared" si="906"/>
        <v>PH</v>
      </c>
      <c r="D458" s="37" t="str">
        <f t="shared" si="907"/>
        <v>BN</v>
      </c>
      <c r="E458" s="38">
        <f t="shared" si="910"/>
        <v>16</v>
      </c>
      <c r="F458" s="43">
        <v>138</v>
      </c>
      <c r="G458" s="43">
        <v>154</v>
      </c>
      <c r="H458" s="43">
        <v>92</v>
      </c>
      <c r="I458" s="43"/>
      <c r="J458" s="44">
        <f t="shared" si="911"/>
        <v>0.359375</v>
      </c>
      <c r="K458" s="44">
        <f t="shared" si="912"/>
        <v>0.40104166666666669</v>
      </c>
      <c r="L458" s="44">
        <f t="shared" si="913"/>
        <v>0.23958333333333334</v>
      </c>
      <c r="M458" s="44">
        <f t="shared" si="914"/>
        <v>0</v>
      </c>
      <c r="N458" s="43">
        <f t="shared" si="915"/>
        <v>384</v>
      </c>
      <c r="O458" s="43">
        <v>4</v>
      </c>
      <c r="P458" s="43"/>
      <c r="Q458" s="43">
        <f t="shared" si="916"/>
        <v>388</v>
      </c>
      <c r="R458" s="44">
        <f t="shared" si="453"/>
        <v>0.66324786324786322</v>
      </c>
      <c r="S458" s="43">
        <v>585</v>
      </c>
    </row>
    <row r="459" spans="1:19" x14ac:dyDescent="0.25">
      <c r="A459" s="45" t="s">
        <v>279</v>
      </c>
      <c r="B459" s="46" t="s">
        <v>283</v>
      </c>
      <c r="C459" s="43" t="str">
        <f t="shared" si="906"/>
        <v>BN</v>
      </c>
      <c r="D459" s="37" t="str">
        <f t="shared" si="907"/>
        <v>PH</v>
      </c>
      <c r="E459" s="38">
        <f t="shared" si="910"/>
        <v>13</v>
      </c>
      <c r="F459" s="43">
        <v>126</v>
      </c>
      <c r="G459" s="43">
        <v>113</v>
      </c>
      <c r="H459" s="43">
        <v>97</v>
      </c>
      <c r="I459" s="43"/>
      <c r="J459" s="44">
        <f t="shared" si="911"/>
        <v>0.375</v>
      </c>
      <c r="K459" s="44">
        <f t="shared" si="912"/>
        <v>0.33630952380952384</v>
      </c>
      <c r="L459" s="44">
        <f t="shared" si="913"/>
        <v>0.28869047619047616</v>
      </c>
      <c r="M459" s="44">
        <f t="shared" si="914"/>
        <v>0</v>
      </c>
      <c r="N459" s="43">
        <f t="shared" si="915"/>
        <v>336</v>
      </c>
      <c r="O459" s="43">
        <v>1</v>
      </c>
      <c r="P459" s="43"/>
      <c r="Q459" s="43">
        <f t="shared" si="916"/>
        <v>337</v>
      </c>
      <c r="R459" s="44">
        <f t="shared" si="453"/>
        <v>0.57606837606837602</v>
      </c>
      <c r="S459" s="43">
        <v>585</v>
      </c>
    </row>
    <row r="460" spans="1:19" x14ac:dyDescent="0.25">
      <c r="A460" s="45" t="s">
        <v>285</v>
      </c>
      <c r="B460" s="46" t="s">
        <v>286</v>
      </c>
      <c r="C460" s="43" t="str">
        <f t="shared" si="906"/>
        <v>BN</v>
      </c>
      <c r="D460" s="37" t="str">
        <f t="shared" si="907"/>
        <v>PN</v>
      </c>
      <c r="E460" s="38">
        <f t="shared" si="910"/>
        <v>15</v>
      </c>
      <c r="F460" s="43">
        <v>146</v>
      </c>
      <c r="G460" s="43">
        <v>82</v>
      </c>
      <c r="H460" s="43">
        <v>131</v>
      </c>
      <c r="I460" s="43"/>
      <c r="J460" s="44">
        <f t="shared" si="911"/>
        <v>0.40668523676880225</v>
      </c>
      <c r="K460" s="44">
        <f t="shared" si="912"/>
        <v>0.22841225626740946</v>
      </c>
      <c r="L460" s="44">
        <f t="shared" si="913"/>
        <v>0.36490250696378829</v>
      </c>
      <c r="M460" s="44">
        <f t="shared" si="914"/>
        <v>0</v>
      </c>
      <c r="N460" s="43">
        <f t="shared" si="915"/>
        <v>359</v>
      </c>
      <c r="O460" s="43">
        <v>3</v>
      </c>
      <c r="P460" s="43"/>
      <c r="Q460" s="43">
        <f t="shared" si="916"/>
        <v>362</v>
      </c>
      <c r="R460" s="44">
        <f t="shared" si="453"/>
        <v>0.61669505962521298</v>
      </c>
      <c r="S460" s="43">
        <v>587</v>
      </c>
    </row>
    <row r="461" spans="1:19" s="12" customFormat="1" ht="15" x14ac:dyDescent="0.25">
      <c r="A461" s="40">
        <v>7</v>
      </c>
      <c r="B461" s="31" t="s">
        <v>136</v>
      </c>
      <c r="C461" s="32" t="str">
        <f t="shared" si="906"/>
        <v>PH</v>
      </c>
      <c r="D461" s="32" t="str">
        <f t="shared" si="907"/>
        <v>BN</v>
      </c>
      <c r="E461" s="28">
        <f>LARGE(F461:I461,1)-LARGE(F461:I461,2)</f>
        <v>13</v>
      </c>
      <c r="F461" s="32">
        <f>SUM(F462:F464)</f>
        <v>196</v>
      </c>
      <c r="G461" s="32">
        <f t="shared" ref="G461" si="917">SUM(G462:G464)</f>
        <v>209</v>
      </c>
      <c r="H461" s="32">
        <f t="shared" ref="H461" si="918">SUM(H462:H464)</f>
        <v>180</v>
      </c>
      <c r="I461" s="32">
        <f t="shared" ref="I461" si="919">SUM(I462:I464)</f>
        <v>0</v>
      </c>
      <c r="J461" s="33">
        <f>F461/N461</f>
        <v>0.33504273504273502</v>
      </c>
      <c r="K461" s="33">
        <f>G461/N461</f>
        <v>0.35726495726495727</v>
      </c>
      <c r="L461" s="33">
        <f>H461/N461</f>
        <v>0.30769230769230771</v>
      </c>
      <c r="M461" s="33">
        <f>I461/N461</f>
        <v>0</v>
      </c>
      <c r="N461" s="32">
        <f>F461+G461+H461+I461</f>
        <v>585</v>
      </c>
      <c r="O461" s="32">
        <f t="shared" ref="O461" si="920">SUM(O462:O464)</f>
        <v>9</v>
      </c>
      <c r="P461" s="32">
        <f t="shared" ref="P461" si="921">SUM(P462:P464)</f>
        <v>0</v>
      </c>
      <c r="Q461" s="32">
        <f t="shared" si="916"/>
        <v>594</v>
      </c>
      <c r="R461" s="33">
        <f t="shared" si="453"/>
        <v>0.611740473738414</v>
      </c>
      <c r="S461" s="32">
        <f>SUM(S462:S464)</f>
        <v>971</v>
      </c>
    </row>
    <row r="462" spans="1:19" x14ac:dyDescent="0.25">
      <c r="A462" s="45" t="s">
        <v>276</v>
      </c>
      <c r="B462" s="46" t="s">
        <v>280</v>
      </c>
      <c r="C462" s="43" t="str">
        <f t="shared" si="906"/>
        <v>PH</v>
      </c>
      <c r="D462" s="37" t="str">
        <f t="shared" si="863"/>
        <v>BN</v>
      </c>
      <c r="E462" s="38">
        <f t="shared" ref="E462:E464" si="922">LARGE(F462:I462,1)-LARGE(F462:I462,2)</f>
        <v>9</v>
      </c>
      <c r="F462" s="43">
        <v>47</v>
      </c>
      <c r="G462" s="43">
        <v>56</v>
      </c>
      <c r="H462" s="43">
        <v>29</v>
      </c>
      <c r="I462" s="43"/>
      <c r="J462" s="44">
        <f t="shared" ref="J462:J464" si="923">F462/N462</f>
        <v>0.35606060606060608</v>
      </c>
      <c r="K462" s="44">
        <f t="shared" ref="K462:K464" si="924">G462/N462</f>
        <v>0.42424242424242425</v>
      </c>
      <c r="L462" s="44">
        <f t="shared" ref="L462:L464" si="925">H462/N462</f>
        <v>0.2196969696969697</v>
      </c>
      <c r="M462" s="44">
        <f t="shared" ref="M462:M464" si="926">I462/N462</f>
        <v>0</v>
      </c>
      <c r="N462" s="43">
        <f t="shared" ref="N462:N464" si="927">F462+G462+H462+I462</f>
        <v>132</v>
      </c>
      <c r="O462" s="43">
        <v>3</v>
      </c>
      <c r="P462" s="43"/>
      <c r="Q462" s="43">
        <f t="shared" ref="Q462:Q464" si="928">N462+O462+P462</f>
        <v>135</v>
      </c>
      <c r="R462" s="44">
        <f t="shared" si="453"/>
        <v>0.54</v>
      </c>
      <c r="S462" s="43">
        <v>250</v>
      </c>
    </row>
    <row r="463" spans="1:19" x14ac:dyDescent="0.25">
      <c r="A463" s="45" t="s">
        <v>277</v>
      </c>
      <c r="B463" s="46" t="s">
        <v>281</v>
      </c>
      <c r="C463" s="43" t="str">
        <f t="shared" si="906"/>
        <v>PH</v>
      </c>
      <c r="D463" s="37" t="str">
        <f t="shared" si="863"/>
        <v>BN</v>
      </c>
      <c r="E463" s="38">
        <f t="shared" si="922"/>
        <v>35</v>
      </c>
      <c r="F463" s="43">
        <v>50</v>
      </c>
      <c r="G463" s="43">
        <v>85</v>
      </c>
      <c r="H463" s="43">
        <v>34</v>
      </c>
      <c r="I463" s="43"/>
      <c r="J463" s="44">
        <f t="shared" si="923"/>
        <v>0.29585798816568049</v>
      </c>
      <c r="K463" s="44">
        <f t="shared" si="924"/>
        <v>0.50295857988165682</v>
      </c>
      <c r="L463" s="44">
        <f t="shared" si="925"/>
        <v>0.20118343195266272</v>
      </c>
      <c r="M463" s="44">
        <f t="shared" si="926"/>
        <v>0</v>
      </c>
      <c r="N463" s="43">
        <f t="shared" si="927"/>
        <v>169</v>
      </c>
      <c r="O463" s="43"/>
      <c r="P463" s="43"/>
      <c r="Q463" s="43">
        <f t="shared" si="928"/>
        <v>169</v>
      </c>
      <c r="R463" s="44">
        <f t="shared" si="453"/>
        <v>0.67600000000000005</v>
      </c>
      <c r="S463" s="43">
        <v>250</v>
      </c>
    </row>
    <row r="464" spans="1:19" x14ac:dyDescent="0.25">
      <c r="A464" s="45" t="s">
        <v>278</v>
      </c>
      <c r="B464" s="46" t="s">
        <v>282</v>
      </c>
      <c r="C464" s="43" t="str">
        <f t="shared" si="906"/>
        <v>PN</v>
      </c>
      <c r="D464" s="37" t="str">
        <f t="shared" si="863"/>
        <v>BN</v>
      </c>
      <c r="E464" s="38">
        <f t="shared" si="922"/>
        <v>18</v>
      </c>
      <c r="F464" s="43">
        <v>99</v>
      </c>
      <c r="G464" s="43">
        <v>68</v>
      </c>
      <c r="H464" s="43">
        <v>117</v>
      </c>
      <c r="I464" s="43"/>
      <c r="J464" s="44">
        <f t="shared" si="923"/>
        <v>0.34859154929577463</v>
      </c>
      <c r="K464" s="44">
        <f t="shared" si="924"/>
        <v>0.23943661971830985</v>
      </c>
      <c r="L464" s="44">
        <f t="shared" si="925"/>
        <v>0.4119718309859155</v>
      </c>
      <c r="M464" s="44">
        <f t="shared" si="926"/>
        <v>0</v>
      </c>
      <c r="N464" s="43">
        <f t="shared" si="927"/>
        <v>284</v>
      </c>
      <c r="O464" s="43">
        <v>6</v>
      </c>
      <c r="P464" s="43"/>
      <c r="Q464" s="43">
        <f t="shared" si="928"/>
        <v>290</v>
      </c>
      <c r="R464" s="44">
        <f t="shared" si="453"/>
        <v>0.61571125265392779</v>
      </c>
      <c r="S464" s="43">
        <v>471</v>
      </c>
    </row>
    <row r="465" spans="1:19" s="6" customFormat="1" ht="15" x14ac:dyDescent="0.25">
      <c r="A465" s="25" t="s">
        <v>24</v>
      </c>
      <c r="B465" s="26" t="s">
        <v>25</v>
      </c>
      <c r="C465" s="27" t="str">
        <f t="shared" si="906"/>
        <v>BN</v>
      </c>
      <c r="D465" s="27" t="str">
        <f t="shared" si="863"/>
        <v>PH</v>
      </c>
      <c r="E465" s="27">
        <f>LARGE(F465:I465,1)-LARGE(F465:I465,2)</f>
        <v>629</v>
      </c>
      <c r="F465" s="27">
        <f>F466+F468+F475+F482+F489+F501+F508</f>
        <v>6830</v>
      </c>
      <c r="G465" s="27">
        <f t="shared" ref="G465:I465" si="929">G466+G468+G475+G482+G489+G501+G508</f>
        <v>6201</v>
      </c>
      <c r="H465" s="27">
        <f t="shared" si="929"/>
        <v>3972</v>
      </c>
      <c r="I465" s="27">
        <f t="shared" si="929"/>
        <v>208</v>
      </c>
      <c r="J465" s="29">
        <f>F465/N465</f>
        <v>0.39683923072453664</v>
      </c>
      <c r="K465" s="29">
        <f>G465/N465</f>
        <v>0.36029283597699147</v>
      </c>
      <c r="L465" s="29">
        <f>H465/N465</f>
        <v>0.23078263900993551</v>
      </c>
      <c r="M465" s="29">
        <f>I465/N465</f>
        <v>1.2085294288536401E-2</v>
      </c>
      <c r="N465" s="27">
        <f>F465+G465+H465+I465</f>
        <v>17211</v>
      </c>
      <c r="O465" s="27">
        <f t="shared" ref="O465:P465" si="930">O466+O468+O475+O482+O489+O501+O508</f>
        <v>234</v>
      </c>
      <c r="P465" s="27">
        <f t="shared" si="930"/>
        <v>0</v>
      </c>
      <c r="Q465" s="27">
        <f t="shared" si="452"/>
        <v>17445</v>
      </c>
      <c r="R465" s="29">
        <f t="shared" si="453"/>
        <v>0.65071431235779031</v>
      </c>
      <c r="S465" s="27">
        <f>S466+S468+S475+S482+S489+S501+S508</f>
        <v>26809</v>
      </c>
    </row>
    <row r="466" spans="1:19" s="12" customFormat="1" ht="15" x14ac:dyDescent="0.25">
      <c r="A466" s="30" t="s">
        <v>275</v>
      </c>
      <c r="B466" s="31" t="s">
        <v>264</v>
      </c>
      <c r="C466" s="27" t="str">
        <f t="shared" si="906"/>
        <v>BN</v>
      </c>
      <c r="D466" s="27" t="str">
        <f t="shared" si="863"/>
        <v>PN</v>
      </c>
      <c r="E466" s="28">
        <f t="shared" ref="E466" si="931">LARGE(F466:I466,1)-LARGE(F466:I466,2)</f>
        <v>47</v>
      </c>
      <c r="F466" s="32">
        <f>F467</f>
        <v>139</v>
      </c>
      <c r="G466" s="32">
        <f t="shared" ref="G466" si="932">G467</f>
        <v>51</v>
      </c>
      <c r="H466" s="32">
        <f t="shared" ref="H466" si="933">H467</f>
        <v>92</v>
      </c>
      <c r="I466" s="32">
        <f t="shared" ref="I466" si="934">I467</f>
        <v>6</v>
      </c>
      <c r="J466" s="33">
        <f>F466/N466</f>
        <v>0.4826388888888889</v>
      </c>
      <c r="K466" s="33">
        <f>G466/N466</f>
        <v>0.17708333333333334</v>
      </c>
      <c r="L466" s="33">
        <f>H466/N466</f>
        <v>0.31944444444444442</v>
      </c>
      <c r="M466" s="33">
        <f>I466/N466</f>
        <v>2.0833333333333332E-2</v>
      </c>
      <c r="N466" s="32">
        <f>F466+G466+H466+I466</f>
        <v>288</v>
      </c>
      <c r="O466" s="32">
        <f t="shared" ref="O466" si="935">O467</f>
        <v>21</v>
      </c>
      <c r="P466" s="32">
        <f t="shared" ref="P466" si="936">P467</f>
        <v>0</v>
      </c>
      <c r="Q466" s="32">
        <f t="shared" ref="Q466:Q468" si="937">N466+O466+P466</f>
        <v>309</v>
      </c>
      <c r="R466" s="33">
        <f t="shared" si="453"/>
        <v>0.85359116022099446</v>
      </c>
      <c r="S466" s="32">
        <f t="shared" ref="S466" si="938">S467</f>
        <v>362</v>
      </c>
    </row>
    <row r="467" spans="1:19" x14ac:dyDescent="0.25">
      <c r="A467" s="50" t="s">
        <v>276</v>
      </c>
      <c r="B467" s="46" t="s">
        <v>280</v>
      </c>
      <c r="C467" s="43" t="str">
        <f t="shared" si="906"/>
        <v>BN</v>
      </c>
      <c r="D467" s="37" t="str">
        <f t="shared" si="863"/>
        <v>PN</v>
      </c>
      <c r="E467" s="38">
        <f>LARGE(F467:I467,1)-LARGE(F467:I467,2)</f>
        <v>47</v>
      </c>
      <c r="F467" s="43">
        <v>139</v>
      </c>
      <c r="G467" s="43">
        <v>51</v>
      </c>
      <c r="H467" s="43">
        <v>92</v>
      </c>
      <c r="I467" s="43">
        <v>6</v>
      </c>
      <c r="J467" s="44">
        <f>F467/N467</f>
        <v>0.4826388888888889</v>
      </c>
      <c r="K467" s="44">
        <f>G467/N467</f>
        <v>0.17708333333333334</v>
      </c>
      <c r="L467" s="44">
        <f>H467/N467</f>
        <v>0.31944444444444442</v>
      </c>
      <c r="M467" s="44">
        <f>I467/N467</f>
        <v>2.0833333333333332E-2</v>
      </c>
      <c r="N467" s="43">
        <f>F467+G467+H467+I467</f>
        <v>288</v>
      </c>
      <c r="O467" s="43">
        <v>21</v>
      </c>
      <c r="P467" s="43"/>
      <c r="Q467" s="43">
        <f t="shared" si="937"/>
        <v>309</v>
      </c>
      <c r="R467" s="44">
        <f t="shared" si="453"/>
        <v>0.85359116022099446</v>
      </c>
      <c r="S467" s="43">
        <v>362</v>
      </c>
    </row>
    <row r="468" spans="1:19" s="12" customFormat="1" ht="15" x14ac:dyDescent="0.25">
      <c r="A468" s="40">
        <v>1</v>
      </c>
      <c r="B468" s="31" t="s">
        <v>138</v>
      </c>
      <c r="C468" s="32" t="str">
        <f t="shared" si="906"/>
        <v>PH</v>
      </c>
      <c r="D468" s="32" t="str">
        <f t="shared" si="863"/>
        <v>BN</v>
      </c>
      <c r="E468" s="28">
        <f t="shared" ref="E468" si="939">LARGE(F468:I468,1)-LARGE(F468:I468,2)</f>
        <v>172</v>
      </c>
      <c r="F468" s="32">
        <f>SUM(F469:F474)</f>
        <v>1121</v>
      </c>
      <c r="G468" s="32">
        <f t="shared" ref="G468" si="940">SUM(G469:G474)</f>
        <v>1293</v>
      </c>
      <c r="H468" s="32">
        <f t="shared" ref="H468" si="941">SUM(H469:H474)</f>
        <v>665</v>
      </c>
      <c r="I468" s="32">
        <f t="shared" ref="I468" si="942">SUM(I469:I474)</f>
        <v>44</v>
      </c>
      <c r="J468" s="33">
        <f>F468/N468</f>
        <v>0.35894972782580853</v>
      </c>
      <c r="K468" s="33">
        <f>G468/N468</f>
        <v>0.41402497598463017</v>
      </c>
      <c r="L468" s="33">
        <f>H468/N468</f>
        <v>0.21293627921869998</v>
      </c>
      <c r="M468" s="33">
        <f>I468/N468</f>
        <v>1.4089016970861351E-2</v>
      </c>
      <c r="N468" s="32">
        <f>F468+G468+H468+I468</f>
        <v>3123</v>
      </c>
      <c r="O468" s="32">
        <f t="shared" ref="O468" si="943">SUM(O469:O474)</f>
        <v>24</v>
      </c>
      <c r="P468" s="32">
        <f t="shared" ref="P468" si="944">SUM(P469:P474)</f>
        <v>0</v>
      </c>
      <c r="Q468" s="32">
        <f t="shared" si="937"/>
        <v>3147</v>
      </c>
      <c r="R468" s="33">
        <f t="shared" si="453"/>
        <v>0.6346037507562009</v>
      </c>
      <c r="S468" s="32">
        <f>SUM(S469:S474)</f>
        <v>4959</v>
      </c>
    </row>
    <row r="469" spans="1:19" x14ac:dyDescent="0.25">
      <c r="A469" s="45" t="s">
        <v>276</v>
      </c>
      <c r="B469" s="46" t="s">
        <v>280</v>
      </c>
      <c r="C469" s="43" t="str">
        <f t="shared" si="906"/>
        <v>BN</v>
      </c>
      <c r="D469" s="37" t="str">
        <f t="shared" ref="D469:D475" si="945">IF(AND(LARGE(F469:I469,1)=LARGE(F469:I469,2)),"TIED",IF(LARGE(F469:I469,2)=F469,"BN",IF(LARGE(F469:I469,2)=G469,"PH",IF(LARGE(F469:I469,2)=H469,"PN","BEBAS"))))</f>
        <v>PH</v>
      </c>
      <c r="E469" s="38">
        <f t="shared" ref="E469:E475" si="946">LARGE(F469:I469,1)-LARGE(F469:I469,2)</f>
        <v>20</v>
      </c>
      <c r="F469" s="43">
        <v>193</v>
      </c>
      <c r="G469" s="43">
        <v>173</v>
      </c>
      <c r="H469" s="43">
        <v>52</v>
      </c>
      <c r="I469" s="43">
        <v>4</v>
      </c>
      <c r="J469" s="44">
        <f t="shared" ref="J469:J474" si="947">F469/N469</f>
        <v>0.45734597156398105</v>
      </c>
      <c r="K469" s="44">
        <f t="shared" ref="K469:K474" si="948">G469/N469</f>
        <v>0.4099526066350711</v>
      </c>
      <c r="L469" s="44">
        <f t="shared" ref="L469:L474" si="949">H469/N469</f>
        <v>0.12322274881516587</v>
      </c>
      <c r="M469" s="44">
        <f t="shared" ref="M469:M474" si="950">I469/N469</f>
        <v>9.4786729857819912E-3</v>
      </c>
      <c r="N469" s="43">
        <f t="shared" ref="N469:N474" si="951">F469+G469+H469+I469</f>
        <v>422</v>
      </c>
      <c r="O469" s="43">
        <v>3</v>
      </c>
      <c r="P469" s="43"/>
      <c r="Q469" s="43">
        <f t="shared" ref="Q469:Q475" si="952">N469+O469+P469</f>
        <v>425</v>
      </c>
      <c r="R469" s="44">
        <f t="shared" si="453"/>
        <v>0.6071428571428571</v>
      </c>
      <c r="S469" s="43">
        <v>700</v>
      </c>
    </row>
    <row r="470" spans="1:19" x14ac:dyDescent="0.25">
      <c r="A470" s="45" t="s">
        <v>277</v>
      </c>
      <c r="B470" s="46" t="s">
        <v>281</v>
      </c>
      <c r="C470" s="43" t="str">
        <f t="shared" si="906"/>
        <v>PH</v>
      </c>
      <c r="D470" s="37" t="str">
        <f t="shared" si="945"/>
        <v>BN</v>
      </c>
      <c r="E470" s="38">
        <f t="shared" si="946"/>
        <v>36</v>
      </c>
      <c r="F470" s="43">
        <v>188</v>
      </c>
      <c r="G470" s="43">
        <v>224</v>
      </c>
      <c r="H470" s="43">
        <v>95</v>
      </c>
      <c r="I470" s="43">
        <v>6</v>
      </c>
      <c r="J470" s="44">
        <f t="shared" si="947"/>
        <v>0.3664717348927875</v>
      </c>
      <c r="K470" s="44">
        <f t="shared" si="948"/>
        <v>0.43664717348927873</v>
      </c>
      <c r="L470" s="44">
        <f t="shared" si="949"/>
        <v>0.18518518518518517</v>
      </c>
      <c r="M470" s="44">
        <f t="shared" si="950"/>
        <v>1.1695906432748537E-2</v>
      </c>
      <c r="N470" s="43">
        <f t="shared" si="951"/>
        <v>513</v>
      </c>
      <c r="O470" s="43">
        <v>7</v>
      </c>
      <c r="P470" s="43"/>
      <c r="Q470" s="43">
        <f t="shared" si="952"/>
        <v>520</v>
      </c>
      <c r="R470" s="44">
        <f t="shared" si="453"/>
        <v>0.74285714285714288</v>
      </c>
      <c r="S470" s="43">
        <v>700</v>
      </c>
    </row>
    <row r="471" spans="1:19" x14ac:dyDescent="0.25">
      <c r="A471" s="45" t="s">
        <v>278</v>
      </c>
      <c r="B471" s="46" t="s">
        <v>282</v>
      </c>
      <c r="C471" s="43" t="str">
        <f t="shared" si="906"/>
        <v>PH</v>
      </c>
      <c r="D471" s="37" t="str">
        <f t="shared" si="945"/>
        <v>BN</v>
      </c>
      <c r="E471" s="38">
        <f t="shared" si="946"/>
        <v>46</v>
      </c>
      <c r="F471" s="43">
        <v>250</v>
      </c>
      <c r="G471" s="43">
        <v>296</v>
      </c>
      <c r="H471" s="43">
        <v>158</v>
      </c>
      <c r="I471" s="43">
        <v>14</v>
      </c>
      <c r="J471" s="44">
        <f t="shared" si="947"/>
        <v>0.34818941504178275</v>
      </c>
      <c r="K471" s="44">
        <f t="shared" si="948"/>
        <v>0.41225626740947074</v>
      </c>
      <c r="L471" s="44">
        <f t="shared" si="949"/>
        <v>0.22005571030640669</v>
      </c>
      <c r="M471" s="44">
        <f t="shared" si="950"/>
        <v>1.9498607242339833E-2</v>
      </c>
      <c r="N471" s="43">
        <f t="shared" si="951"/>
        <v>718</v>
      </c>
      <c r="O471" s="43">
        <v>6</v>
      </c>
      <c r="P471" s="43"/>
      <c r="Q471" s="43">
        <f t="shared" si="952"/>
        <v>724</v>
      </c>
      <c r="R471" s="44">
        <f t="shared" si="453"/>
        <v>0.69951690821256041</v>
      </c>
      <c r="S471" s="43">
        <v>1035</v>
      </c>
    </row>
    <row r="472" spans="1:19" x14ac:dyDescent="0.25">
      <c r="A472" s="45" t="s">
        <v>279</v>
      </c>
      <c r="B472" s="46" t="s">
        <v>283</v>
      </c>
      <c r="C472" s="43" t="str">
        <f t="shared" si="906"/>
        <v>PH</v>
      </c>
      <c r="D472" s="37" t="str">
        <f t="shared" si="945"/>
        <v>BN</v>
      </c>
      <c r="E472" s="38">
        <f t="shared" si="946"/>
        <v>33</v>
      </c>
      <c r="F472" s="43">
        <v>222</v>
      </c>
      <c r="G472" s="43">
        <v>255</v>
      </c>
      <c r="H472" s="43">
        <v>130</v>
      </c>
      <c r="I472" s="43">
        <v>10</v>
      </c>
      <c r="J472" s="44">
        <f t="shared" si="947"/>
        <v>0.35980551053484605</v>
      </c>
      <c r="K472" s="44">
        <f t="shared" si="948"/>
        <v>0.41329011345218802</v>
      </c>
      <c r="L472" s="44">
        <f t="shared" si="949"/>
        <v>0.21069692058346839</v>
      </c>
      <c r="M472" s="44">
        <f t="shared" si="950"/>
        <v>1.6207455429497569E-2</v>
      </c>
      <c r="N472" s="43">
        <f t="shared" si="951"/>
        <v>617</v>
      </c>
      <c r="O472" s="43">
        <v>3</v>
      </c>
      <c r="P472" s="43"/>
      <c r="Q472" s="43">
        <f t="shared" si="952"/>
        <v>620</v>
      </c>
      <c r="R472" s="44">
        <f t="shared" si="453"/>
        <v>0.59903381642512077</v>
      </c>
      <c r="S472" s="43">
        <v>1035</v>
      </c>
    </row>
    <row r="473" spans="1:19" x14ac:dyDescent="0.25">
      <c r="A473" s="45" t="s">
        <v>285</v>
      </c>
      <c r="B473" s="46" t="s">
        <v>286</v>
      </c>
      <c r="C473" s="43" t="str">
        <f t="shared" si="906"/>
        <v>PH</v>
      </c>
      <c r="D473" s="37" t="str">
        <f t="shared" si="945"/>
        <v>BN</v>
      </c>
      <c r="E473" s="38">
        <f t="shared" si="946"/>
        <v>61</v>
      </c>
      <c r="F473" s="43">
        <v>176</v>
      </c>
      <c r="G473" s="43">
        <v>237</v>
      </c>
      <c r="H473" s="43">
        <v>169</v>
      </c>
      <c r="I473" s="43">
        <v>5</v>
      </c>
      <c r="J473" s="44">
        <f t="shared" si="947"/>
        <v>0.29982964224872233</v>
      </c>
      <c r="K473" s="44">
        <f t="shared" si="948"/>
        <v>0.40374787052810901</v>
      </c>
      <c r="L473" s="44">
        <f t="shared" si="949"/>
        <v>0.2879045996592845</v>
      </c>
      <c r="M473" s="44">
        <f t="shared" si="950"/>
        <v>8.5178875638841564E-3</v>
      </c>
      <c r="N473" s="43">
        <f t="shared" si="951"/>
        <v>587</v>
      </c>
      <c r="O473" s="43">
        <v>4</v>
      </c>
      <c r="P473" s="43"/>
      <c r="Q473" s="43">
        <f t="shared" si="952"/>
        <v>591</v>
      </c>
      <c r="R473" s="44">
        <f t="shared" si="453"/>
        <v>0.56991321118611382</v>
      </c>
      <c r="S473" s="43">
        <v>1037</v>
      </c>
    </row>
    <row r="474" spans="1:19" x14ac:dyDescent="0.25">
      <c r="A474" s="45" t="s">
        <v>288</v>
      </c>
      <c r="B474" s="46" t="s">
        <v>289</v>
      </c>
      <c r="C474" s="43" t="str">
        <f t="shared" si="906"/>
        <v>PH</v>
      </c>
      <c r="D474" s="37" t="str">
        <f t="shared" si="945"/>
        <v>BN</v>
      </c>
      <c r="E474" s="38">
        <f t="shared" si="946"/>
        <v>16</v>
      </c>
      <c r="F474" s="43">
        <v>92</v>
      </c>
      <c r="G474" s="43">
        <v>108</v>
      </c>
      <c r="H474" s="43">
        <v>61</v>
      </c>
      <c r="I474" s="43">
        <v>5</v>
      </c>
      <c r="J474" s="44">
        <f t="shared" si="947"/>
        <v>0.34586466165413532</v>
      </c>
      <c r="K474" s="44">
        <f t="shared" si="948"/>
        <v>0.40601503759398494</v>
      </c>
      <c r="L474" s="44">
        <f t="shared" si="949"/>
        <v>0.22932330827067668</v>
      </c>
      <c r="M474" s="44">
        <f t="shared" si="950"/>
        <v>1.8796992481203006E-2</v>
      </c>
      <c r="N474" s="43">
        <f t="shared" si="951"/>
        <v>266</v>
      </c>
      <c r="O474" s="43">
        <v>1</v>
      </c>
      <c r="P474" s="43"/>
      <c r="Q474" s="43">
        <f t="shared" si="952"/>
        <v>267</v>
      </c>
      <c r="R474" s="44">
        <f t="shared" si="453"/>
        <v>0.59070796460176989</v>
      </c>
      <c r="S474" s="43">
        <v>452</v>
      </c>
    </row>
    <row r="475" spans="1:19" s="12" customFormat="1" ht="15" x14ac:dyDescent="0.25">
      <c r="A475" s="40">
        <v>2</v>
      </c>
      <c r="B475" s="31" t="s">
        <v>139</v>
      </c>
      <c r="C475" s="32" t="str">
        <f t="shared" si="906"/>
        <v>BN</v>
      </c>
      <c r="D475" s="32" t="str">
        <f t="shared" si="945"/>
        <v>PH</v>
      </c>
      <c r="E475" s="28">
        <f t="shared" si="946"/>
        <v>766</v>
      </c>
      <c r="F475" s="32">
        <f>SUM(F476:F481)</f>
        <v>2209</v>
      </c>
      <c r="G475" s="32">
        <f t="shared" ref="G475" si="953">SUM(G476:G481)</f>
        <v>1443</v>
      </c>
      <c r="H475" s="32">
        <f t="shared" ref="H475" si="954">SUM(H476:H481)</f>
        <v>1199</v>
      </c>
      <c r="I475" s="32">
        <f t="shared" ref="I475" si="955">SUM(I476:I481)</f>
        <v>59</v>
      </c>
      <c r="J475" s="33">
        <f>F475/N475</f>
        <v>0.44989816700610996</v>
      </c>
      <c r="K475" s="33">
        <f>G475/N475</f>
        <v>0.29389002036659878</v>
      </c>
      <c r="L475" s="33">
        <f>H475/N475</f>
        <v>0.24419551934826883</v>
      </c>
      <c r="M475" s="33">
        <f>I475/N475</f>
        <v>1.2016293279022403E-2</v>
      </c>
      <c r="N475" s="32">
        <f>F475+G475+H475+I475</f>
        <v>4910</v>
      </c>
      <c r="O475" s="32">
        <f t="shared" ref="O475" si="956">SUM(O476:O481)</f>
        <v>95</v>
      </c>
      <c r="P475" s="32">
        <f t="shared" ref="P475" si="957">SUM(P476:P481)</f>
        <v>0</v>
      </c>
      <c r="Q475" s="32">
        <f t="shared" si="952"/>
        <v>5005</v>
      </c>
      <c r="R475" s="33">
        <f t="shared" si="453"/>
        <v>0.67790870919680346</v>
      </c>
      <c r="S475" s="32">
        <f>SUM(S476:S481)</f>
        <v>7383</v>
      </c>
    </row>
    <row r="476" spans="1:19" x14ac:dyDescent="0.25">
      <c r="A476" s="45" t="s">
        <v>276</v>
      </c>
      <c r="B476" s="46" t="s">
        <v>280</v>
      </c>
      <c r="C476" s="43" t="str">
        <f t="shared" si="906"/>
        <v>BN</v>
      </c>
      <c r="D476" s="37" t="str">
        <f t="shared" si="863"/>
        <v>PH</v>
      </c>
      <c r="E476" s="38">
        <f t="shared" ref="E476:E482" si="958">LARGE(F476:I476,1)-LARGE(F476:I476,2)</f>
        <v>125</v>
      </c>
      <c r="F476" s="43">
        <v>339</v>
      </c>
      <c r="G476" s="43">
        <v>214</v>
      </c>
      <c r="H476" s="43">
        <v>137</v>
      </c>
      <c r="I476" s="43">
        <v>12</v>
      </c>
      <c r="J476" s="44">
        <f t="shared" ref="J476:J481" si="959">F476/N476</f>
        <v>0.48290598290598291</v>
      </c>
      <c r="K476" s="44">
        <f t="shared" ref="K476:K481" si="960">G476/N476</f>
        <v>0.30484330484330485</v>
      </c>
      <c r="L476" s="44">
        <f t="shared" ref="L476:L481" si="961">H476/N476</f>
        <v>0.19515669515669515</v>
      </c>
      <c r="M476" s="44">
        <f t="shared" ref="M476:M481" si="962">I476/N476</f>
        <v>1.7094017094017096E-2</v>
      </c>
      <c r="N476" s="43">
        <f t="shared" ref="N476:N481" si="963">F476+G476+H476+I476</f>
        <v>702</v>
      </c>
      <c r="O476" s="43">
        <v>14</v>
      </c>
      <c r="P476" s="43"/>
      <c r="Q476" s="43">
        <f t="shared" si="452"/>
        <v>716</v>
      </c>
      <c r="R476" s="44">
        <f t="shared" si="453"/>
        <v>0.6819047619047619</v>
      </c>
      <c r="S476" s="43">
        <v>1050</v>
      </c>
    </row>
    <row r="477" spans="1:19" x14ac:dyDescent="0.25">
      <c r="A477" s="45" t="s">
        <v>277</v>
      </c>
      <c r="B477" s="46" t="s">
        <v>281</v>
      </c>
      <c r="C477" s="43" t="str">
        <f t="shared" si="906"/>
        <v>BN</v>
      </c>
      <c r="D477" s="37" t="str">
        <f t="shared" si="863"/>
        <v>PH</v>
      </c>
      <c r="E477" s="38">
        <f t="shared" si="958"/>
        <v>153</v>
      </c>
      <c r="F477" s="43">
        <v>407</v>
      </c>
      <c r="G477" s="43">
        <v>254</v>
      </c>
      <c r="H477" s="43">
        <v>234</v>
      </c>
      <c r="I477" s="43">
        <v>19</v>
      </c>
      <c r="J477" s="44">
        <f t="shared" si="959"/>
        <v>0.44529540481400437</v>
      </c>
      <c r="K477" s="44">
        <f t="shared" si="960"/>
        <v>0.27789934354485779</v>
      </c>
      <c r="L477" s="44">
        <f t="shared" si="961"/>
        <v>0.25601750547045954</v>
      </c>
      <c r="M477" s="44">
        <f t="shared" si="962"/>
        <v>2.0787746170678335E-2</v>
      </c>
      <c r="N477" s="43">
        <f t="shared" si="963"/>
        <v>914</v>
      </c>
      <c r="O477" s="43">
        <v>15</v>
      </c>
      <c r="P477" s="43"/>
      <c r="Q477" s="43">
        <f t="shared" si="452"/>
        <v>929</v>
      </c>
      <c r="R477" s="44">
        <f t="shared" si="453"/>
        <v>0.75467099918765235</v>
      </c>
      <c r="S477" s="43">
        <v>1231</v>
      </c>
    </row>
    <row r="478" spans="1:19" x14ac:dyDescent="0.25">
      <c r="A478" s="45" t="s">
        <v>278</v>
      </c>
      <c r="B478" s="46" t="s">
        <v>282</v>
      </c>
      <c r="C478" s="43" t="str">
        <f t="shared" si="906"/>
        <v>BN</v>
      </c>
      <c r="D478" s="37" t="str">
        <f t="shared" si="863"/>
        <v>PH</v>
      </c>
      <c r="E478" s="38">
        <f t="shared" si="958"/>
        <v>142</v>
      </c>
      <c r="F478" s="43">
        <v>458</v>
      </c>
      <c r="G478" s="43">
        <v>316</v>
      </c>
      <c r="H478" s="43">
        <v>264</v>
      </c>
      <c r="I478" s="43">
        <v>7</v>
      </c>
      <c r="J478" s="44">
        <f t="shared" si="959"/>
        <v>0.43827751196172249</v>
      </c>
      <c r="K478" s="44">
        <f t="shared" si="960"/>
        <v>0.30239234449760766</v>
      </c>
      <c r="L478" s="44">
        <f t="shared" si="961"/>
        <v>0.25263157894736843</v>
      </c>
      <c r="M478" s="44">
        <f t="shared" si="962"/>
        <v>6.6985645933014355E-3</v>
      </c>
      <c r="N478" s="43">
        <f t="shared" si="963"/>
        <v>1045</v>
      </c>
      <c r="O478" s="43">
        <v>17</v>
      </c>
      <c r="P478" s="43"/>
      <c r="Q478" s="43">
        <f t="shared" si="452"/>
        <v>1062</v>
      </c>
      <c r="R478" s="44">
        <f t="shared" si="453"/>
        <v>0.68961038961038956</v>
      </c>
      <c r="S478" s="43">
        <v>1540</v>
      </c>
    </row>
    <row r="479" spans="1:19" x14ac:dyDescent="0.25">
      <c r="A479" s="45" t="s">
        <v>279</v>
      </c>
      <c r="B479" s="46" t="s">
        <v>283</v>
      </c>
      <c r="C479" s="43" t="str">
        <f t="shared" si="906"/>
        <v>BN</v>
      </c>
      <c r="D479" s="37" t="str">
        <f t="shared" si="863"/>
        <v>PH</v>
      </c>
      <c r="E479" s="38">
        <f t="shared" si="958"/>
        <v>80</v>
      </c>
      <c r="F479" s="43">
        <v>405</v>
      </c>
      <c r="G479" s="43">
        <v>325</v>
      </c>
      <c r="H479" s="43">
        <v>262</v>
      </c>
      <c r="I479" s="43">
        <v>12</v>
      </c>
      <c r="J479" s="44">
        <f t="shared" si="959"/>
        <v>0.40338645418326691</v>
      </c>
      <c r="K479" s="44">
        <f t="shared" si="960"/>
        <v>0.32370517928286852</v>
      </c>
      <c r="L479" s="44">
        <f t="shared" si="961"/>
        <v>0.26095617529880477</v>
      </c>
      <c r="M479" s="44">
        <f t="shared" si="962"/>
        <v>1.1952191235059761E-2</v>
      </c>
      <c r="N479" s="43">
        <f t="shared" si="963"/>
        <v>1004</v>
      </c>
      <c r="O479" s="43">
        <v>12</v>
      </c>
      <c r="P479" s="43"/>
      <c r="Q479" s="43">
        <f t="shared" si="452"/>
        <v>1016</v>
      </c>
      <c r="R479" s="44">
        <f t="shared" si="453"/>
        <v>0.65931213497728747</v>
      </c>
      <c r="S479" s="43">
        <v>1541</v>
      </c>
    </row>
    <row r="480" spans="1:19" x14ac:dyDescent="0.25">
      <c r="A480" s="45" t="s">
        <v>285</v>
      </c>
      <c r="B480" s="46" t="s">
        <v>286</v>
      </c>
      <c r="C480" s="43" t="str">
        <f t="shared" si="906"/>
        <v>BN</v>
      </c>
      <c r="D480" s="37" t="str">
        <f t="shared" si="863"/>
        <v>PH</v>
      </c>
      <c r="E480" s="38">
        <f t="shared" si="958"/>
        <v>110</v>
      </c>
      <c r="F480" s="43">
        <v>299</v>
      </c>
      <c r="G480" s="43">
        <v>189</v>
      </c>
      <c r="H480" s="43">
        <v>145</v>
      </c>
      <c r="I480" s="43">
        <v>5</v>
      </c>
      <c r="J480" s="44">
        <f t="shared" si="959"/>
        <v>0.46865203761755486</v>
      </c>
      <c r="K480" s="44">
        <f t="shared" si="960"/>
        <v>0.29623824451410657</v>
      </c>
      <c r="L480" s="44">
        <f t="shared" si="961"/>
        <v>0.22727272727272727</v>
      </c>
      <c r="M480" s="44">
        <f t="shared" si="962"/>
        <v>7.8369905956112845E-3</v>
      </c>
      <c r="N480" s="43">
        <f t="shared" si="963"/>
        <v>638</v>
      </c>
      <c r="O480" s="43">
        <v>13</v>
      </c>
      <c r="P480" s="43"/>
      <c r="Q480" s="43">
        <f t="shared" si="452"/>
        <v>651</v>
      </c>
      <c r="R480" s="44">
        <f t="shared" si="453"/>
        <v>0.64519326065411298</v>
      </c>
      <c r="S480" s="43">
        <v>1009</v>
      </c>
    </row>
    <row r="481" spans="1:19" x14ac:dyDescent="0.25">
      <c r="A481" s="45" t="s">
        <v>288</v>
      </c>
      <c r="B481" s="46" t="s">
        <v>289</v>
      </c>
      <c r="C481" s="43" t="str">
        <f t="shared" si="906"/>
        <v>BN</v>
      </c>
      <c r="D481" s="37" t="str">
        <f t="shared" si="863"/>
        <v>PN</v>
      </c>
      <c r="E481" s="38">
        <f t="shared" si="958"/>
        <v>144</v>
      </c>
      <c r="F481" s="43">
        <v>301</v>
      </c>
      <c r="G481" s="43">
        <v>145</v>
      </c>
      <c r="H481" s="43">
        <v>157</v>
      </c>
      <c r="I481" s="43">
        <v>4</v>
      </c>
      <c r="J481" s="44">
        <f t="shared" si="959"/>
        <v>0.49588138385502473</v>
      </c>
      <c r="K481" s="44">
        <f t="shared" si="960"/>
        <v>0.23887973640856672</v>
      </c>
      <c r="L481" s="44">
        <f t="shared" si="961"/>
        <v>0.25864909390444812</v>
      </c>
      <c r="M481" s="44">
        <f t="shared" si="962"/>
        <v>6.5897858319604614E-3</v>
      </c>
      <c r="N481" s="43">
        <f t="shared" si="963"/>
        <v>607</v>
      </c>
      <c r="O481" s="43">
        <v>24</v>
      </c>
      <c r="P481" s="43"/>
      <c r="Q481" s="43">
        <f t="shared" si="452"/>
        <v>631</v>
      </c>
      <c r="R481" s="44">
        <f t="shared" si="453"/>
        <v>0.62351778656126478</v>
      </c>
      <c r="S481" s="43">
        <v>1012</v>
      </c>
    </row>
    <row r="482" spans="1:19" s="12" customFormat="1" ht="15" x14ac:dyDescent="0.25">
      <c r="A482" s="40">
        <v>3</v>
      </c>
      <c r="B482" s="31" t="s">
        <v>140</v>
      </c>
      <c r="C482" s="32" t="str">
        <f t="shared" si="906"/>
        <v>PH</v>
      </c>
      <c r="D482" s="32" t="str">
        <f t="shared" si="863"/>
        <v>BN</v>
      </c>
      <c r="E482" s="28">
        <f t="shared" si="958"/>
        <v>124</v>
      </c>
      <c r="F482" s="32">
        <f>SUM(F483:F488)</f>
        <v>646</v>
      </c>
      <c r="G482" s="32">
        <f t="shared" ref="G482" si="964">SUM(G483:G488)</f>
        <v>770</v>
      </c>
      <c r="H482" s="32">
        <f t="shared" ref="H482" si="965">SUM(H483:H488)</f>
        <v>390</v>
      </c>
      <c r="I482" s="32">
        <f t="shared" ref="I482" si="966">SUM(I483:I488)</f>
        <v>20</v>
      </c>
      <c r="J482" s="33">
        <f>F482/N482</f>
        <v>0.3537787513691128</v>
      </c>
      <c r="K482" s="33">
        <f>G482/N482</f>
        <v>0.42168674698795183</v>
      </c>
      <c r="L482" s="33">
        <f>H482/N482</f>
        <v>0.21358159912376778</v>
      </c>
      <c r="M482" s="33">
        <f>I482/N482</f>
        <v>1.0952902519167579E-2</v>
      </c>
      <c r="N482" s="32">
        <f>F482+G482+H482+I482</f>
        <v>1826</v>
      </c>
      <c r="O482" s="32">
        <f t="shared" ref="O482" si="967">SUM(O483:O488)</f>
        <v>10</v>
      </c>
      <c r="P482" s="32">
        <f t="shared" ref="P482" si="968">SUM(P483:P488)</f>
        <v>0</v>
      </c>
      <c r="Q482" s="32">
        <f t="shared" si="452"/>
        <v>1836</v>
      </c>
      <c r="R482" s="33">
        <f t="shared" si="453"/>
        <v>0.63905325443786987</v>
      </c>
      <c r="S482" s="32">
        <f>SUM(S483:S488)</f>
        <v>2873</v>
      </c>
    </row>
    <row r="483" spans="1:19" x14ac:dyDescent="0.25">
      <c r="A483" s="45" t="s">
        <v>276</v>
      </c>
      <c r="B483" s="46" t="s">
        <v>280</v>
      </c>
      <c r="C483" s="43" t="str">
        <f t="shared" si="906"/>
        <v>PH</v>
      </c>
      <c r="D483" s="37" t="str">
        <f t="shared" ref="D483:D489" si="969">IF(AND(LARGE(F483:I483,1)=LARGE(F483:I483,2)),"TIED",IF(LARGE(F483:I483,2)=F483,"BN",IF(LARGE(F483:I483,2)=G483,"PH",IF(LARGE(F483:I483,2)=H483,"PN","BEBAS"))))</f>
        <v>BN</v>
      </c>
      <c r="E483" s="38">
        <f t="shared" ref="E483:E489" si="970">LARGE(F483:I483,1)-LARGE(F483:I483,2)</f>
        <v>22</v>
      </c>
      <c r="F483" s="43">
        <v>73</v>
      </c>
      <c r="G483" s="43">
        <v>95</v>
      </c>
      <c r="H483" s="43">
        <v>37</v>
      </c>
      <c r="I483" s="43">
        <v>3</v>
      </c>
      <c r="J483" s="44">
        <f t="shared" ref="J483:J488" si="971">F483/N483</f>
        <v>0.35096153846153844</v>
      </c>
      <c r="K483" s="44">
        <f t="shared" ref="K483:K488" si="972">G483/N483</f>
        <v>0.45673076923076922</v>
      </c>
      <c r="L483" s="44">
        <f t="shared" ref="L483:L488" si="973">H483/N483</f>
        <v>0.17788461538461539</v>
      </c>
      <c r="M483" s="44">
        <f t="shared" ref="M483:M488" si="974">I483/N483</f>
        <v>1.4423076923076924E-2</v>
      </c>
      <c r="N483" s="43">
        <f t="shared" ref="N483:N488" si="975">F483+G483+H483+I483</f>
        <v>208</v>
      </c>
      <c r="O483" s="43">
        <v>1</v>
      </c>
      <c r="P483" s="43"/>
      <c r="Q483" s="43">
        <f t="shared" ref="Q483:Q489" si="976">N483+O483+P483</f>
        <v>209</v>
      </c>
      <c r="R483" s="44">
        <f t="shared" si="453"/>
        <v>0.5971428571428572</v>
      </c>
      <c r="S483" s="43">
        <v>350</v>
      </c>
    </row>
    <row r="484" spans="1:19" x14ac:dyDescent="0.25">
      <c r="A484" s="45" t="s">
        <v>277</v>
      </c>
      <c r="B484" s="46" t="s">
        <v>281</v>
      </c>
      <c r="C484" s="43" t="str">
        <f t="shared" si="906"/>
        <v>PH</v>
      </c>
      <c r="D484" s="37" t="str">
        <f t="shared" si="969"/>
        <v>BN</v>
      </c>
      <c r="E484" s="38">
        <f t="shared" si="970"/>
        <v>18</v>
      </c>
      <c r="F484" s="43">
        <v>102</v>
      </c>
      <c r="G484" s="43">
        <v>120</v>
      </c>
      <c r="H484" s="43">
        <v>44</v>
      </c>
      <c r="I484" s="43">
        <v>1</v>
      </c>
      <c r="J484" s="44">
        <f t="shared" si="971"/>
        <v>0.38202247191011235</v>
      </c>
      <c r="K484" s="44">
        <f t="shared" si="972"/>
        <v>0.449438202247191</v>
      </c>
      <c r="L484" s="44">
        <f t="shared" si="973"/>
        <v>0.16479400749063669</v>
      </c>
      <c r="M484" s="44">
        <f t="shared" si="974"/>
        <v>3.7453183520599251E-3</v>
      </c>
      <c r="N484" s="43">
        <f t="shared" si="975"/>
        <v>267</v>
      </c>
      <c r="O484" s="43">
        <v>5</v>
      </c>
      <c r="P484" s="43"/>
      <c r="Q484" s="43">
        <f t="shared" si="976"/>
        <v>272</v>
      </c>
      <c r="R484" s="44">
        <f t="shared" si="453"/>
        <v>0.77714285714285714</v>
      </c>
      <c r="S484" s="43">
        <v>350</v>
      </c>
    </row>
    <row r="485" spans="1:19" x14ac:dyDescent="0.25">
      <c r="A485" s="45" t="s">
        <v>278</v>
      </c>
      <c r="B485" s="46" t="s">
        <v>282</v>
      </c>
      <c r="C485" s="43" t="str">
        <f t="shared" si="906"/>
        <v>PH</v>
      </c>
      <c r="D485" s="37" t="str">
        <f t="shared" si="969"/>
        <v>BN</v>
      </c>
      <c r="E485" s="38">
        <f t="shared" si="970"/>
        <v>89</v>
      </c>
      <c r="F485" s="43">
        <v>104</v>
      </c>
      <c r="G485" s="43">
        <v>193</v>
      </c>
      <c r="H485" s="43">
        <v>74</v>
      </c>
      <c r="I485" s="43">
        <v>1</v>
      </c>
      <c r="J485" s="44">
        <f t="shared" si="971"/>
        <v>0.27956989247311825</v>
      </c>
      <c r="K485" s="44">
        <f t="shared" si="972"/>
        <v>0.51881720430107525</v>
      </c>
      <c r="L485" s="44">
        <f t="shared" si="973"/>
        <v>0.19892473118279569</v>
      </c>
      <c r="M485" s="44">
        <f t="shared" si="974"/>
        <v>2.6881720430107529E-3</v>
      </c>
      <c r="N485" s="43">
        <f t="shared" si="975"/>
        <v>372</v>
      </c>
      <c r="O485" s="43">
        <v>4</v>
      </c>
      <c r="P485" s="43"/>
      <c r="Q485" s="43">
        <f t="shared" si="976"/>
        <v>376</v>
      </c>
      <c r="R485" s="44">
        <f t="shared" si="453"/>
        <v>0.69244935543278086</v>
      </c>
      <c r="S485" s="43">
        <v>543</v>
      </c>
    </row>
    <row r="486" spans="1:19" x14ac:dyDescent="0.25">
      <c r="A486" s="45" t="s">
        <v>279</v>
      </c>
      <c r="B486" s="46" t="s">
        <v>283</v>
      </c>
      <c r="C486" s="43" t="str">
        <f t="shared" si="906"/>
        <v>PH</v>
      </c>
      <c r="D486" s="37" t="str">
        <f t="shared" si="969"/>
        <v>BN</v>
      </c>
      <c r="E486" s="38">
        <f t="shared" si="970"/>
        <v>50</v>
      </c>
      <c r="F486" s="43">
        <v>114</v>
      </c>
      <c r="G486" s="43">
        <v>164</v>
      </c>
      <c r="H486" s="43">
        <v>63</v>
      </c>
      <c r="I486" s="43">
        <v>5</v>
      </c>
      <c r="J486" s="44">
        <f t="shared" si="971"/>
        <v>0.32947976878612717</v>
      </c>
      <c r="K486" s="44">
        <f t="shared" si="972"/>
        <v>0.47398843930635837</v>
      </c>
      <c r="L486" s="44">
        <f t="shared" si="973"/>
        <v>0.18208092485549132</v>
      </c>
      <c r="M486" s="44">
        <f t="shared" si="974"/>
        <v>1.4450867052023121E-2</v>
      </c>
      <c r="N486" s="43">
        <f t="shared" si="975"/>
        <v>346</v>
      </c>
      <c r="O486" s="43"/>
      <c r="P486" s="43"/>
      <c r="Q486" s="43">
        <f t="shared" si="976"/>
        <v>346</v>
      </c>
      <c r="R486" s="44">
        <f t="shared" si="453"/>
        <v>0.6372007366482505</v>
      </c>
      <c r="S486" s="43">
        <v>543</v>
      </c>
    </row>
    <row r="487" spans="1:19" x14ac:dyDescent="0.25">
      <c r="A487" s="45" t="s">
        <v>285</v>
      </c>
      <c r="B487" s="46" t="s">
        <v>286</v>
      </c>
      <c r="C487" s="43" t="str">
        <f t="shared" si="906"/>
        <v>BN</v>
      </c>
      <c r="D487" s="37" t="str">
        <f t="shared" si="969"/>
        <v>PH</v>
      </c>
      <c r="E487" s="38">
        <f t="shared" si="970"/>
        <v>13</v>
      </c>
      <c r="F487" s="43">
        <v>123</v>
      </c>
      <c r="G487" s="43">
        <v>110</v>
      </c>
      <c r="H487" s="43">
        <v>86</v>
      </c>
      <c r="I487" s="43">
        <v>4</v>
      </c>
      <c r="J487" s="44">
        <f t="shared" si="971"/>
        <v>0.38080495356037153</v>
      </c>
      <c r="K487" s="44">
        <f t="shared" si="972"/>
        <v>0.34055727554179566</v>
      </c>
      <c r="L487" s="44">
        <f t="shared" si="973"/>
        <v>0.26625386996904027</v>
      </c>
      <c r="M487" s="44">
        <f t="shared" si="974"/>
        <v>1.238390092879257E-2</v>
      </c>
      <c r="N487" s="43">
        <f t="shared" si="975"/>
        <v>323</v>
      </c>
      <c r="O487" s="43"/>
      <c r="P487" s="43"/>
      <c r="Q487" s="43">
        <f t="shared" si="976"/>
        <v>323</v>
      </c>
      <c r="R487" s="44">
        <f t="shared" si="453"/>
        <v>0.5948434622467772</v>
      </c>
      <c r="S487" s="43">
        <v>543</v>
      </c>
    </row>
    <row r="488" spans="1:19" x14ac:dyDescent="0.25">
      <c r="A488" s="45" t="s">
        <v>288</v>
      </c>
      <c r="B488" s="46" t="s">
        <v>289</v>
      </c>
      <c r="C488" s="43" t="str">
        <f t="shared" si="906"/>
        <v>BN</v>
      </c>
      <c r="D488" s="37" t="str">
        <f t="shared" si="969"/>
        <v>PH</v>
      </c>
      <c r="E488" s="38">
        <f t="shared" si="970"/>
        <v>42</v>
      </c>
      <c r="F488" s="43">
        <v>130</v>
      </c>
      <c r="G488" s="43">
        <v>88</v>
      </c>
      <c r="H488" s="43">
        <v>86</v>
      </c>
      <c r="I488" s="43">
        <v>6</v>
      </c>
      <c r="J488" s="44">
        <f t="shared" si="971"/>
        <v>0.41935483870967744</v>
      </c>
      <c r="K488" s="44">
        <f t="shared" si="972"/>
        <v>0.28387096774193549</v>
      </c>
      <c r="L488" s="44">
        <f t="shared" si="973"/>
        <v>0.27741935483870966</v>
      </c>
      <c r="M488" s="44">
        <f t="shared" si="974"/>
        <v>1.935483870967742E-2</v>
      </c>
      <c r="N488" s="43">
        <f t="shared" si="975"/>
        <v>310</v>
      </c>
      <c r="O488" s="43"/>
      <c r="P488" s="43"/>
      <c r="Q488" s="43">
        <f t="shared" si="976"/>
        <v>310</v>
      </c>
      <c r="R488" s="44">
        <f t="shared" si="453"/>
        <v>0.56985294117647056</v>
      </c>
      <c r="S488" s="43">
        <v>544</v>
      </c>
    </row>
    <row r="489" spans="1:19" s="12" customFormat="1" ht="15" x14ac:dyDescent="0.25">
      <c r="A489" s="40">
        <v>4</v>
      </c>
      <c r="B489" s="31" t="s">
        <v>141</v>
      </c>
      <c r="C489" s="32" t="str">
        <f t="shared" si="906"/>
        <v>BN</v>
      </c>
      <c r="D489" s="32" t="str">
        <f t="shared" si="969"/>
        <v>PN</v>
      </c>
      <c r="E489" s="28">
        <f t="shared" si="970"/>
        <v>546</v>
      </c>
      <c r="F489" s="32">
        <f>SUM(F490:F500)</f>
        <v>1613</v>
      </c>
      <c r="G489" s="32">
        <f t="shared" ref="G489:I489" si="977">SUM(G490:G500)</f>
        <v>926</v>
      </c>
      <c r="H489" s="32">
        <f t="shared" si="977"/>
        <v>1067</v>
      </c>
      <c r="I489" s="32">
        <f t="shared" si="977"/>
        <v>28</v>
      </c>
      <c r="J489" s="33">
        <f>F489/N489</f>
        <v>0.44386351128233353</v>
      </c>
      <c r="K489" s="33">
        <f>G489/N489</f>
        <v>0.25481563015960373</v>
      </c>
      <c r="L489" s="33">
        <f>H489/N489</f>
        <v>0.29361585030269677</v>
      </c>
      <c r="M489" s="33">
        <f>I489/N489</f>
        <v>7.7050082553659881E-3</v>
      </c>
      <c r="N489" s="32">
        <f>F489+G489+H489+I489</f>
        <v>3634</v>
      </c>
      <c r="O489" s="32">
        <f t="shared" ref="O489:P489" si="978">SUM(O490:O500)</f>
        <v>52</v>
      </c>
      <c r="P489" s="32">
        <f t="shared" si="978"/>
        <v>0</v>
      </c>
      <c r="Q489" s="32">
        <f t="shared" si="976"/>
        <v>3686</v>
      </c>
      <c r="R489" s="33">
        <f t="shared" si="453"/>
        <v>0.65774446823697363</v>
      </c>
      <c r="S489" s="32">
        <f>SUM(S490:S500)</f>
        <v>5604</v>
      </c>
    </row>
    <row r="490" spans="1:19" x14ac:dyDescent="0.25">
      <c r="A490" s="45" t="s">
        <v>276</v>
      </c>
      <c r="B490" s="46" t="s">
        <v>280</v>
      </c>
      <c r="C490" s="43" t="str">
        <f t="shared" si="906"/>
        <v>BN</v>
      </c>
      <c r="D490" s="37" t="str">
        <f t="shared" si="863"/>
        <v>PH</v>
      </c>
      <c r="E490" s="38">
        <f t="shared" ref="E490:E495" si="979">LARGE(F490:I490,1)-LARGE(F490:I490,2)</f>
        <v>24</v>
      </c>
      <c r="F490" s="43">
        <v>107</v>
      </c>
      <c r="G490" s="43">
        <v>83</v>
      </c>
      <c r="H490" s="43">
        <v>37</v>
      </c>
      <c r="I490" s="43">
        <v>1</v>
      </c>
      <c r="J490" s="44">
        <f t="shared" ref="J490:J495" si="980">F490/N490</f>
        <v>0.4692982456140351</v>
      </c>
      <c r="K490" s="44">
        <f t="shared" ref="K490:K495" si="981">G490/N490</f>
        <v>0.36403508771929827</v>
      </c>
      <c r="L490" s="44">
        <f t="shared" ref="L490:L495" si="982">H490/N490</f>
        <v>0.16228070175438597</v>
      </c>
      <c r="M490" s="44">
        <f t="shared" ref="M490:M495" si="983">I490/N490</f>
        <v>4.3859649122807015E-3</v>
      </c>
      <c r="N490" s="43">
        <f t="shared" ref="N490:N495" si="984">F490+G490+H490+I490</f>
        <v>228</v>
      </c>
      <c r="O490" s="43">
        <v>7</v>
      </c>
      <c r="P490" s="43"/>
      <c r="Q490" s="43">
        <f t="shared" si="452"/>
        <v>235</v>
      </c>
      <c r="R490" s="44">
        <f t="shared" si="453"/>
        <v>0.63858695652173914</v>
      </c>
      <c r="S490" s="43">
        <v>368</v>
      </c>
    </row>
    <row r="491" spans="1:19" x14ac:dyDescent="0.25">
      <c r="A491" s="45" t="s">
        <v>277</v>
      </c>
      <c r="B491" s="46" t="s">
        <v>281</v>
      </c>
      <c r="C491" s="43" t="str">
        <f t="shared" si="906"/>
        <v>BN</v>
      </c>
      <c r="D491" s="37" t="str">
        <f t="shared" si="863"/>
        <v>PH</v>
      </c>
      <c r="E491" s="38">
        <f t="shared" si="979"/>
        <v>62</v>
      </c>
      <c r="F491" s="43">
        <v>128</v>
      </c>
      <c r="G491" s="43">
        <v>66</v>
      </c>
      <c r="H491" s="43">
        <v>56</v>
      </c>
      <c r="I491" s="43">
        <v>1</v>
      </c>
      <c r="J491" s="44">
        <f t="shared" si="980"/>
        <v>0.50996015936254979</v>
      </c>
      <c r="K491" s="44">
        <f t="shared" si="981"/>
        <v>0.26294820717131473</v>
      </c>
      <c r="L491" s="44">
        <f t="shared" si="982"/>
        <v>0.22310756972111553</v>
      </c>
      <c r="M491" s="44">
        <f t="shared" si="983"/>
        <v>3.9840637450199202E-3</v>
      </c>
      <c r="N491" s="43">
        <f t="shared" si="984"/>
        <v>251</v>
      </c>
      <c r="O491" s="43">
        <v>3</v>
      </c>
      <c r="P491" s="43"/>
      <c r="Q491" s="43">
        <f t="shared" si="452"/>
        <v>254</v>
      </c>
      <c r="R491" s="44">
        <f t="shared" si="453"/>
        <v>0.72571428571428576</v>
      </c>
      <c r="S491" s="43">
        <v>350</v>
      </c>
    </row>
    <row r="492" spans="1:19" x14ac:dyDescent="0.25">
      <c r="A492" s="45" t="s">
        <v>278</v>
      </c>
      <c r="B492" s="46" t="s">
        <v>282</v>
      </c>
      <c r="C492" s="43" t="str">
        <f t="shared" si="906"/>
        <v>BN</v>
      </c>
      <c r="D492" s="37" t="str">
        <f t="shared" si="863"/>
        <v>PH</v>
      </c>
      <c r="E492" s="38">
        <f t="shared" si="979"/>
        <v>69</v>
      </c>
      <c r="F492" s="43">
        <v>134</v>
      </c>
      <c r="G492" s="43">
        <v>65</v>
      </c>
      <c r="H492" s="43">
        <v>63</v>
      </c>
      <c r="I492" s="43"/>
      <c r="J492" s="44">
        <f t="shared" si="980"/>
        <v>0.51145038167938928</v>
      </c>
      <c r="K492" s="44">
        <f t="shared" si="981"/>
        <v>0.24809160305343511</v>
      </c>
      <c r="L492" s="44">
        <f t="shared" si="982"/>
        <v>0.24045801526717558</v>
      </c>
      <c r="M492" s="44">
        <f t="shared" si="983"/>
        <v>0</v>
      </c>
      <c r="N492" s="43">
        <f t="shared" si="984"/>
        <v>262</v>
      </c>
      <c r="O492" s="43">
        <v>4</v>
      </c>
      <c r="P492" s="43"/>
      <c r="Q492" s="43">
        <f t="shared" si="452"/>
        <v>266</v>
      </c>
      <c r="R492" s="44">
        <f t="shared" si="453"/>
        <v>0.76</v>
      </c>
      <c r="S492" s="43">
        <v>350</v>
      </c>
    </row>
    <row r="493" spans="1:19" x14ac:dyDescent="0.25">
      <c r="A493" s="45" t="s">
        <v>279</v>
      </c>
      <c r="B493" s="46" t="s">
        <v>283</v>
      </c>
      <c r="C493" s="43" t="str">
        <f t="shared" si="906"/>
        <v>BN</v>
      </c>
      <c r="D493" s="37" t="str">
        <f t="shared" si="863"/>
        <v>PN</v>
      </c>
      <c r="E493" s="38">
        <f t="shared" si="979"/>
        <v>98</v>
      </c>
      <c r="F493" s="43">
        <v>213</v>
      </c>
      <c r="G493" s="43">
        <v>80</v>
      </c>
      <c r="H493" s="43">
        <v>115</v>
      </c>
      <c r="I493" s="43">
        <v>4</v>
      </c>
      <c r="J493" s="44">
        <f t="shared" si="980"/>
        <v>0.51699029126213591</v>
      </c>
      <c r="K493" s="44">
        <f t="shared" si="981"/>
        <v>0.1941747572815534</v>
      </c>
      <c r="L493" s="44">
        <f t="shared" si="982"/>
        <v>0.279126213592233</v>
      </c>
      <c r="M493" s="44">
        <f t="shared" si="983"/>
        <v>9.7087378640776691E-3</v>
      </c>
      <c r="N493" s="43">
        <f t="shared" si="984"/>
        <v>412</v>
      </c>
      <c r="O493" s="43">
        <v>6</v>
      </c>
      <c r="P493" s="43"/>
      <c r="Q493" s="43">
        <f t="shared" si="452"/>
        <v>418</v>
      </c>
      <c r="R493" s="44">
        <f t="shared" si="453"/>
        <v>0.73721340388007051</v>
      </c>
      <c r="S493" s="43">
        <v>567</v>
      </c>
    </row>
    <row r="494" spans="1:19" x14ac:dyDescent="0.25">
      <c r="A494" s="45" t="s">
        <v>285</v>
      </c>
      <c r="B494" s="46" t="s">
        <v>286</v>
      </c>
      <c r="C494" s="43" t="str">
        <f t="shared" si="906"/>
        <v>BN</v>
      </c>
      <c r="D494" s="37" t="str">
        <f t="shared" si="863"/>
        <v>PN</v>
      </c>
      <c r="E494" s="38">
        <f t="shared" si="979"/>
        <v>44</v>
      </c>
      <c r="F494" s="43">
        <v>177</v>
      </c>
      <c r="G494" s="43">
        <v>97</v>
      </c>
      <c r="H494" s="43">
        <v>133</v>
      </c>
      <c r="I494" s="43">
        <v>3</v>
      </c>
      <c r="J494" s="44">
        <f t="shared" si="980"/>
        <v>0.43170731707317073</v>
      </c>
      <c r="K494" s="44">
        <f t="shared" si="981"/>
        <v>0.23658536585365852</v>
      </c>
      <c r="L494" s="44">
        <f t="shared" si="982"/>
        <v>0.32439024390243903</v>
      </c>
      <c r="M494" s="44">
        <f t="shared" si="983"/>
        <v>7.3170731707317077E-3</v>
      </c>
      <c r="N494" s="43">
        <f t="shared" si="984"/>
        <v>410</v>
      </c>
      <c r="O494" s="43">
        <v>6</v>
      </c>
      <c r="P494" s="43"/>
      <c r="Q494" s="43">
        <f t="shared" si="452"/>
        <v>416</v>
      </c>
      <c r="R494" s="44">
        <f t="shared" si="453"/>
        <v>0.73368606701940031</v>
      </c>
      <c r="S494" s="43">
        <v>567</v>
      </c>
    </row>
    <row r="495" spans="1:19" x14ac:dyDescent="0.25">
      <c r="A495" s="45" t="s">
        <v>288</v>
      </c>
      <c r="B495" s="46" t="s">
        <v>289</v>
      </c>
      <c r="C495" s="43" t="str">
        <f t="shared" si="906"/>
        <v>BN</v>
      </c>
      <c r="D495" s="37" t="str">
        <f t="shared" si="863"/>
        <v>PH</v>
      </c>
      <c r="E495" s="38">
        <f t="shared" si="979"/>
        <v>29</v>
      </c>
      <c r="F495" s="43">
        <v>149</v>
      </c>
      <c r="G495" s="43">
        <v>120</v>
      </c>
      <c r="H495" s="43">
        <v>120</v>
      </c>
      <c r="I495" s="43">
        <v>5</v>
      </c>
      <c r="J495" s="44">
        <f t="shared" si="980"/>
        <v>0.37817258883248733</v>
      </c>
      <c r="K495" s="44">
        <f t="shared" si="981"/>
        <v>0.30456852791878175</v>
      </c>
      <c r="L495" s="44">
        <f t="shared" si="982"/>
        <v>0.30456852791878175</v>
      </c>
      <c r="M495" s="44">
        <f t="shared" si="983"/>
        <v>1.2690355329949238E-2</v>
      </c>
      <c r="N495" s="43">
        <f t="shared" si="984"/>
        <v>394</v>
      </c>
      <c r="O495" s="43">
        <v>6</v>
      </c>
      <c r="P495" s="43"/>
      <c r="Q495" s="43">
        <f t="shared" si="452"/>
        <v>400</v>
      </c>
      <c r="R495" s="44">
        <f t="shared" si="453"/>
        <v>0.70546737213403876</v>
      </c>
      <c r="S495" s="43">
        <v>567</v>
      </c>
    </row>
    <row r="496" spans="1:19" x14ac:dyDescent="0.25">
      <c r="A496" s="45" t="s">
        <v>290</v>
      </c>
      <c r="B496" s="46" t="s">
        <v>291</v>
      </c>
      <c r="C496" s="43" t="str">
        <f t="shared" si="906"/>
        <v>PH</v>
      </c>
      <c r="D496" s="37" t="str">
        <f t="shared" ref="D496:D501" si="985">IF(AND(LARGE(F496:I496,1)=LARGE(F496:I496,2)),"TIED",IF(LARGE(F496:I496,2)=F496,"BN",IF(LARGE(F496:I496,2)=G496,"PH",IF(LARGE(F496:I496,2)=H496,"PN","BEBAS"))))</f>
        <v>PN</v>
      </c>
      <c r="E496" s="38">
        <f t="shared" ref="E496:E501" si="986">LARGE(F496:I496,1)-LARGE(F496:I496,2)</f>
        <v>19</v>
      </c>
      <c r="F496" s="43">
        <v>113</v>
      </c>
      <c r="G496" s="43">
        <v>136</v>
      </c>
      <c r="H496" s="43">
        <v>117</v>
      </c>
      <c r="I496" s="43">
        <v>2</v>
      </c>
      <c r="J496" s="44">
        <f t="shared" ref="J496:J500" si="987">F496/N496</f>
        <v>0.30706521739130432</v>
      </c>
      <c r="K496" s="44">
        <f t="shared" ref="K496:K500" si="988">G496/N496</f>
        <v>0.36956521739130432</v>
      </c>
      <c r="L496" s="44">
        <f t="shared" ref="L496:L500" si="989">H496/N496</f>
        <v>0.31793478260869568</v>
      </c>
      <c r="M496" s="44">
        <f t="shared" ref="M496:M500" si="990">I496/N496</f>
        <v>5.434782608695652E-3</v>
      </c>
      <c r="N496" s="43">
        <f t="shared" ref="N496:N500" si="991">F496+G496+H496+I496</f>
        <v>368</v>
      </c>
      <c r="O496" s="43">
        <v>6</v>
      </c>
      <c r="P496" s="43"/>
      <c r="Q496" s="43">
        <f t="shared" ref="Q496:Q501" si="992">N496+O496+P496</f>
        <v>374</v>
      </c>
      <c r="R496" s="44">
        <f t="shared" si="453"/>
        <v>0.65961199294532624</v>
      </c>
      <c r="S496" s="43">
        <v>567</v>
      </c>
    </row>
    <row r="497" spans="1:19" x14ac:dyDescent="0.25">
      <c r="A497" s="45" t="s">
        <v>309</v>
      </c>
      <c r="B497" s="46" t="s">
        <v>310</v>
      </c>
      <c r="C497" s="43" t="str">
        <f t="shared" si="906"/>
        <v>PN</v>
      </c>
      <c r="D497" s="37" t="str">
        <f t="shared" si="985"/>
        <v>BN</v>
      </c>
      <c r="E497" s="38">
        <f t="shared" si="986"/>
        <v>13</v>
      </c>
      <c r="F497" s="43">
        <v>95</v>
      </c>
      <c r="G497" s="43">
        <v>81</v>
      </c>
      <c r="H497" s="43">
        <v>108</v>
      </c>
      <c r="I497" s="43">
        <v>4</v>
      </c>
      <c r="J497" s="44">
        <f t="shared" si="987"/>
        <v>0.3298611111111111</v>
      </c>
      <c r="K497" s="44">
        <f t="shared" si="988"/>
        <v>0.28125</v>
      </c>
      <c r="L497" s="44">
        <f t="shared" si="989"/>
        <v>0.375</v>
      </c>
      <c r="M497" s="44">
        <f t="shared" si="990"/>
        <v>1.3888888888888888E-2</v>
      </c>
      <c r="N497" s="43">
        <f t="shared" si="991"/>
        <v>288</v>
      </c>
      <c r="O497" s="43">
        <v>6</v>
      </c>
      <c r="P497" s="43"/>
      <c r="Q497" s="43">
        <f t="shared" si="992"/>
        <v>294</v>
      </c>
      <c r="R497" s="44">
        <f t="shared" si="453"/>
        <v>0.51851851851851849</v>
      </c>
      <c r="S497" s="43">
        <v>567</v>
      </c>
    </row>
    <row r="498" spans="1:19" x14ac:dyDescent="0.25">
      <c r="A498" s="45" t="s">
        <v>311</v>
      </c>
      <c r="B498" s="46" t="s">
        <v>312</v>
      </c>
      <c r="C498" s="43" t="str">
        <f t="shared" si="906"/>
        <v>BN</v>
      </c>
      <c r="D498" s="37" t="str">
        <f t="shared" si="985"/>
        <v>PN</v>
      </c>
      <c r="E498" s="38">
        <f t="shared" si="986"/>
        <v>43</v>
      </c>
      <c r="F498" s="43">
        <v>136</v>
      </c>
      <c r="G498" s="43">
        <v>78</v>
      </c>
      <c r="H498" s="43">
        <v>93</v>
      </c>
      <c r="I498" s="43">
        <v>4</v>
      </c>
      <c r="J498" s="44">
        <f t="shared" si="987"/>
        <v>0.43729903536977494</v>
      </c>
      <c r="K498" s="44">
        <f t="shared" si="988"/>
        <v>0.25080385852090031</v>
      </c>
      <c r="L498" s="44">
        <f t="shared" si="989"/>
        <v>0.29903536977491962</v>
      </c>
      <c r="M498" s="44">
        <f t="shared" si="990"/>
        <v>1.2861736334405145E-2</v>
      </c>
      <c r="N498" s="43">
        <f t="shared" si="991"/>
        <v>311</v>
      </c>
      <c r="O498" s="43">
        <v>3</v>
      </c>
      <c r="P498" s="43"/>
      <c r="Q498" s="43">
        <f t="shared" si="992"/>
        <v>314</v>
      </c>
      <c r="R498" s="44">
        <f t="shared" si="453"/>
        <v>0.55379188712522043</v>
      </c>
      <c r="S498" s="43">
        <v>567</v>
      </c>
    </row>
    <row r="499" spans="1:19" x14ac:dyDescent="0.25">
      <c r="A499" s="45" t="s">
        <v>313</v>
      </c>
      <c r="B499" s="46" t="s">
        <v>314</v>
      </c>
      <c r="C499" s="43" t="str">
        <f t="shared" si="906"/>
        <v>BN</v>
      </c>
      <c r="D499" s="37" t="str">
        <f t="shared" si="985"/>
        <v>PN</v>
      </c>
      <c r="E499" s="38">
        <f t="shared" si="986"/>
        <v>58</v>
      </c>
      <c r="F499" s="43">
        <v>166</v>
      </c>
      <c r="G499" s="43">
        <v>70</v>
      </c>
      <c r="H499" s="43">
        <v>108</v>
      </c>
      <c r="I499" s="43">
        <v>1</v>
      </c>
      <c r="J499" s="44">
        <f t="shared" si="987"/>
        <v>0.48115942028985509</v>
      </c>
      <c r="K499" s="44">
        <f t="shared" si="988"/>
        <v>0.20289855072463769</v>
      </c>
      <c r="L499" s="44">
        <f t="shared" si="989"/>
        <v>0.31304347826086959</v>
      </c>
      <c r="M499" s="44">
        <f t="shared" si="990"/>
        <v>2.8985507246376812E-3</v>
      </c>
      <c r="N499" s="43">
        <f t="shared" si="991"/>
        <v>345</v>
      </c>
      <c r="O499" s="43"/>
      <c r="P499" s="43"/>
      <c r="Q499" s="43">
        <f t="shared" si="992"/>
        <v>345</v>
      </c>
      <c r="R499" s="44">
        <f t="shared" si="453"/>
        <v>0.60846560846560849</v>
      </c>
      <c r="S499" s="43">
        <v>567</v>
      </c>
    </row>
    <row r="500" spans="1:19" x14ac:dyDescent="0.25">
      <c r="A500" s="45" t="s">
        <v>315</v>
      </c>
      <c r="B500" s="46" t="s">
        <v>316</v>
      </c>
      <c r="C500" s="43" t="str">
        <f t="shared" si="906"/>
        <v>BN</v>
      </c>
      <c r="D500" s="37" t="str">
        <f t="shared" si="985"/>
        <v>PN</v>
      </c>
      <c r="E500" s="38">
        <f t="shared" si="986"/>
        <v>78</v>
      </c>
      <c r="F500" s="43">
        <v>195</v>
      </c>
      <c r="G500" s="43">
        <v>50</v>
      </c>
      <c r="H500" s="43">
        <v>117</v>
      </c>
      <c r="I500" s="43">
        <v>3</v>
      </c>
      <c r="J500" s="44">
        <f t="shared" si="987"/>
        <v>0.53424657534246578</v>
      </c>
      <c r="K500" s="44">
        <f t="shared" si="988"/>
        <v>0.13698630136986301</v>
      </c>
      <c r="L500" s="44">
        <f t="shared" si="989"/>
        <v>0.32054794520547947</v>
      </c>
      <c r="M500" s="44">
        <f t="shared" si="990"/>
        <v>8.21917808219178E-3</v>
      </c>
      <c r="N500" s="43">
        <f t="shared" si="991"/>
        <v>365</v>
      </c>
      <c r="O500" s="43">
        <v>5</v>
      </c>
      <c r="P500" s="43"/>
      <c r="Q500" s="43">
        <f t="shared" si="992"/>
        <v>370</v>
      </c>
      <c r="R500" s="44">
        <f t="shared" si="453"/>
        <v>0.65255731922398585</v>
      </c>
      <c r="S500" s="43">
        <v>567</v>
      </c>
    </row>
    <row r="501" spans="1:19" s="12" customFormat="1" ht="15" x14ac:dyDescent="0.25">
      <c r="A501" s="40">
        <v>5</v>
      </c>
      <c r="B501" s="31" t="s">
        <v>143</v>
      </c>
      <c r="C501" s="32" t="str">
        <f t="shared" si="906"/>
        <v>PH</v>
      </c>
      <c r="D501" s="32" t="str">
        <f t="shared" si="985"/>
        <v>BN</v>
      </c>
      <c r="E501" s="28">
        <f t="shared" si="986"/>
        <v>364</v>
      </c>
      <c r="F501" s="32">
        <f>SUM(F502:F507)</f>
        <v>519</v>
      </c>
      <c r="G501" s="32">
        <f t="shared" ref="G501" si="993">SUM(G502:G507)</f>
        <v>883</v>
      </c>
      <c r="H501" s="32">
        <f t="shared" ref="H501" si="994">SUM(H502:H507)</f>
        <v>227</v>
      </c>
      <c r="I501" s="32">
        <f t="shared" ref="I501" si="995">SUM(I502:I507)</f>
        <v>16</v>
      </c>
      <c r="J501" s="33">
        <f>F501/N501</f>
        <v>0.31550151975683893</v>
      </c>
      <c r="K501" s="33">
        <f>G501/N501</f>
        <v>0.53677811550151977</v>
      </c>
      <c r="L501" s="33">
        <f>H501/N501</f>
        <v>0.13799392097264437</v>
      </c>
      <c r="M501" s="33">
        <f>I501/N501</f>
        <v>9.7264437689969611E-3</v>
      </c>
      <c r="N501" s="32">
        <f>F501+G501+H501+I501</f>
        <v>1645</v>
      </c>
      <c r="O501" s="32">
        <f t="shared" ref="O501" si="996">SUM(O502:O507)</f>
        <v>13</v>
      </c>
      <c r="P501" s="32">
        <f t="shared" ref="P501" si="997">SUM(P502:P507)</f>
        <v>0</v>
      </c>
      <c r="Q501" s="32">
        <f t="shared" si="992"/>
        <v>1658</v>
      </c>
      <c r="R501" s="33">
        <f t="shared" si="453"/>
        <v>0.60955882352941182</v>
      </c>
      <c r="S501" s="32">
        <f>SUM(S502:S507)</f>
        <v>2720</v>
      </c>
    </row>
    <row r="502" spans="1:19" x14ac:dyDescent="0.25">
      <c r="A502" s="45" t="s">
        <v>276</v>
      </c>
      <c r="B502" s="46" t="s">
        <v>280</v>
      </c>
      <c r="C502" s="43" t="str">
        <f t="shared" si="906"/>
        <v>BN</v>
      </c>
      <c r="D502" s="37" t="str">
        <f t="shared" si="863"/>
        <v>PH</v>
      </c>
      <c r="E502" s="38">
        <f t="shared" ref="E502:E508" si="998">LARGE(F502:I502,1)-LARGE(F502:I502,2)</f>
        <v>4</v>
      </c>
      <c r="F502" s="43">
        <v>94</v>
      </c>
      <c r="G502" s="43">
        <v>90</v>
      </c>
      <c r="H502" s="43">
        <v>13</v>
      </c>
      <c r="I502" s="43"/>
      <c r="J502" s="44">
        <f t="shared" ref="J502:J507" si="999">F502/N502</f>
        <v>0.47715736040609136</v>
      </c>
      <c r="K502" s="44">
        <f t="shared" ref="K502:K507" si="1000">G502/N502</f>
        <v>0.45685279187817257</v>
      </c>
      <c r="L502" s="44">
        <f t="shared" ref="L502:L507" si="1001">H502/N502</f>
        <v>6.5989847715736044E-2</v>
      </c>
      <c r="M502" s="44">
        <f t="shared" ref="M502:M507" si="1002">I502/N502</f>
        <v>0</v>
      </c>
      <c r="N502" s="43">
        <f t="shared" ref="N502:N507" si="1003">F502+G502+H502+I502</f>
        <v>197</v>
      </c>
      <c r="O502" s="43">
        <v>4</v>
      </c>
      <c r="P502" s="43"/>
      <c r="Q502" s="43">
        <f t="shared" si="452"/>
        <v>201</v>
      </c>
      <c r="R502" s="44">
        <f t="shared" si="453"/>
        <v>0.57428571428571429</v>
      </c>
      <c r="S502" s="43">
        <v>350</v>
      </c>
    </row>
    <row r="503" spans="1:19" x14ac:dyDescent="0.25">
      <c r="A503" s="45" t="s">
        <v>277</v>
      </c>
      <c r="B503" s="46" t="s">
        <v>281</v>
      </c>
      <c r="C503" s="43" t="str">
        <f t="shared" si="906"/>
        <v>PH</v>
      </c>
      <c r="D503" s="37" t="str">
        <f t="shared" si="863"/>
        <v>BN</v>
      </c>
      <c r="E503" s="38">
        <f t="shared" si="998"/>
        <v>35</v>
      </c>
      <c r="F503" s="43">
        <v>86</v>
      </c>
      <c r="G503" s="43">
        <v>121</v>
      </c>
      <c r="H503" s="43">
        <v>27</v>
      </c>
      <c r="I503" s="43">
        <v>2</v>
      </c>
      <c r="J503" s="44">
        <f t="shared" si="999"/>
        <v>0.36440677966101692</v>
      </c>
      <c r="K503" s="44">
        <f t="shared" si="1000"/>
        <v>0.51271186440677963</v>
      </c>
      <c r="L503" s="44">
        <f t="shared" si="1001"/>
        <v>0.11440677966101695</v>
      </c>
      <c r="M503" s="44">
        <f t="shared" si="1002"/>
        <v>8.4745762711864406E-3</v>
      </c>
      <c r="N503" s="43">
        <f t="shared" si="1003"/>
        <v>236</v>
      </c>
      <c r="O503" s="43">
        <v>1</v>
      </c>
      <c r="P503" s="43"/>
      <c r="Q503" s="43">
        <f t="shared" si="452"/>
        <v>237</v>
      </c>
      <c r="R503" s="44">
        <f t="shared" si="453"/>
        <v>0.67714285714285716</v>
      </c>
      <c r="S503" s="43">
        <v>350</v>
      </c>
    </row>
    <row r="504" spans="1:19" x14ac:dyDescent="0.25">
      <c r="A504" s="45" t="s">
        <v>278</v>
      </c>
      <c r="B504" s="46" t="s">
        <v>282</v>
      </c>
      <c r="C504" s="43" t="str">
        <f t="shared" si="906"/>
        <v>PH</v>
      </c>
      <c r="D504" s="37" t="str">
        <f t="shared" si="863"/>
        <v>BN</v>
      </c>
      <c r="E504" s="38">
        <f t="shared" si="998"/>
        <v>67</v>
      </c>
      <c r="F504" s="43">
        <v>109</v>
      </c>
      <c r="G504" s="43">
        <v>176</v>
      </c>
      <c r="H504" s="43">
        <v>53</v>
      </c>
      <c r="I504" s="43">
        <v>4</v>
      </c>
      <c r="J504" s="44">
        <f t="shared" si="999"/>
        <v>0.31871345029239767</v>
      </c>
      <c r="K504" s="44">
        <f t="shared" si="1000"/>
        <v>0.51461988304093564</v>
      </c>
      <c r="L504" s="44">
        <f t="shared" si="1001"/>
        <v>0.15497076023391812</v>
      </c>
      <c r="M504" s="44">
        <f t="shared" si="1002"/>
        <v>1.1695906432748537E-2</v>
      </c>
      <c r="N504" s="43">
        <f t="shared" si="1003"/>
        <v>342</v>
      </c>
      <c r="O504" s="43">
        <v>2</v>
      </c>
      <c r="P504" s="43"/>
      <c r="Q504" s="43">
        <f t="shared" si="452"/>
        <v>344</v>
      </c>
      <c r="R504" s="44">
        <f t="shared" si="453"/>
        <v>0.68118811881188124</v>
      </c>
      <c r="S504" s="43">
        <v>505</v>
      </c>
    </row>
    <row r="505" spans="1:19" x14ac:dyDescent="0.25">
      <c r="A505" s="45" t="s">
        <v>279</v>
      </c>
      <c r="B505" s="46" t="s">
        <v>283</v>
      </c>
      <c r="C505" s="43" t="str">
        <f t="shared" si="906"/>
        <v>PH</v>
      </c>
      <c r="D505" s="37" t="str">
        <f t="shared" si="863"/>
        <v>BN</v>
      </c>
      <c r="E505" s="38">
        <f t="shared" si="998"/>
        <v>97</v>
      </c>
      <c r="F505" s="43">
        <v>86</v>
      </c>
      <c r="G505" s="43">
        <v>183</v>
      </c>
      <c r="H505" s="43">
        <v>38</v>
      </c>
      <c r="I505" s="43">
        <v>4</v>
      </c>
      <c r="J505" s="44">
        <f t="shared" si="999"/>
        <v>0.27652733118971062</v>
      </c>
      <c r="K505" s="44">
        <f t="shared" si="1000"/>
        <v>0.58842443729903537</v>
      </c>
      <c r="L505" s="44">
        <f t="shared" si="1001"/>
        <v>0.12218649517684887</v>
      </c>
      <c r="M505" s="44">
        <f t="shared" si="1002"/>
        <v>1.2861736334405145E-2</v>
      </c>
      <c r="N505" s="43">
        <f t="shared" si="1003"/>
        <v>311</v>
      </c>
      <c r="O505" s="43">
        <v>2</v>
      </c>
      <c r="P505" s="43"/>
      <c r="Q505" s="43">
        <f t="shared" si="452"/>
        <v>313</v>
      </c>
      <c r="R505" s="44">
        <f t="shared" si="453"/>
        <v>0.6198019801980198</v>
      </c>
      <c r="S505" s="43">
        <v>505</v>
      </c>
    </row>
    <row r="506" spans="1:19" x14ac:dyDescent="0.25">
      <c r="A506" s="45" t="s">
        <v>285</v>
      </c>
      <c r="B506" s="46" t="s">
        <v>286</v>
      </c>
      <c r="C506" s="43" t="str">
        <f t="shared" si="906"/>
        <v>PH</v>
      </c>
      <c r="D506" s="37" t="str">
        <f t="shared" si="863"/>
        <v>BN</v>
      </c>
      <c r="E506" s="38">
        <f t="shared" si="998"/>
        <v>102</v>
      </c>
      <c r="F506" s="43">
        <v>75</v>
      </c>
      <c r="G506" s="43">
        <v>177</v>
      </c>
      <c r="H506" s="43">
        <v>42</v>
      </c>
      <c r="I506" s="43">
        <v>2</v>
      </c>
      <c r="J506" s="44">
        <f t="shared" si="999"/>
        <v>0.2533783783783784</v>
      </c>
      <c r="K506" s="44">
        <f t="shared" si="1000"/>
        <v>0.59797297297297303</v>
      </c>
      <c r="L506" s="44">
        <f t="shared" si="1001"/>
        <v>0.14189189189189189</v>
      </c>
      <c r="M506" s="44">
        <f t="shared" si="1002"/>
        <v>6.7567567567567571E-3</v>
      </c>
      <c r="N506" s="43">
        <f t="shared" si="1003"/>
        <v>296</v>
      </c>
      <c r="O506" s="43">
        <v>2</v>
      </c>
      <c r="P506" s="43"/>
      <c r="Q506" s="43">
        <f t="shared" si="452"/>
        <v>298</v>
      </c>
      <c r="R506" s="44">
        <f t="shared" si="453"/>
        <v>0.59009900990099007</v>
      </c>
      <c r="S506" s="43">
        <v>505</v>
      </c>
    </row>
    <row r="507" spans="1:19" x14ac:dyDescent="0.25">
      <c r="A507" s="45" t="s">
        <v>288</v>
      </c>
      <c r="B507" s="46" t="s">
        <v>289</v>
      </c>
      <c r="C507" s="43" t="str">
        <f t="shared" si="906"/>
        <v>PH</v>
      </c>
      <c r="D507" s="37" t="str">
        <f t="shared" si="863"/>
        <v>BN</v>
      </c>
      <c r="E507" s="38">
        <f t="shared" si="998"/>
        <v>67</v>
      </c>
      <c r="F507" s="43">
        <v>69</v>
      </c>
      <c r="G507" s="43">
        <v>136</v>
      </c>
      <c r="H507" s="43">
        <v>54</v>
      </c>
      <c r="I507" s="43">
        <v>4</v>
      </c>
      <c r="J507" s="44">
        <f t="shared" si="999"/>
        <v>0.26235741444866922</v>
      </c>
      <c r="K507" s="44">
        <f t="shared" si="1000"/>
        <v>0.5171102661596958</v>
      </c>
      <c r="L507" s="44">
        <f t="shared" si="1001"/>
        <v>0.20532319391634982</v>
      </c>
      <c r="M507" s="44">
        <f t="shared" si="1002"/>
        <v>1.5209125475285171E-2</v>
      </c>
      <c r="N507" s="43">
        <f t="shared" si="1003"/>
        <v>263</v>
      </c>
      <c r="O507" s="43">
        <v>2</v>
      </c>
      <c r="P507" s="43"/>
      <c r="Q507" s="43">
        <f t="shared" si="452"/>
        <v>265</v>
      </c>
      <c r="R507" s="44">
        <f t="shared" si="453"/>
        <v>0.52475247524752477</v>
      </c>
      <c r="S507" s="43">
        <v>505</v>
      </c>
    </row>
    <row r="508" spans="1:19" s="12" customFormat="1" ht="15" x14ac:dyDescent="0.25">
      <c r="A508" s="40">
        <v>6</v>
      </c>
      <c r="B508" s="31" t="s">
        <v>144</v>
      </c>
      <c r="C508" s="32" t="str">
        <f t="shared" si="906"/>
        <v>PH</v>
      </c>
      <c r="D508" s="32" t="str">
        <f t="shared" si="863"/>
        <v>BN</v>
      </c>
      <c r="E508" s="28">
        <f t="shared" si="998"/>
        <v>252</v>
      </c>
      <c r="F508" s="32">
        <f>SUM(F509:F514)</f>
        <v>583</v>
      </c>
      <c r="G508" s="32">
        <f t="shared" ref="G508" si="1004">SUM(G509:G514)</f>
        <v>835</v>
      </c>
      <c r="H508" s="32">
        <f t="shared" ref="H508" si="1005">SUM(H509:H514)</f>
        <v>332</v>
      </c>
      <c r="I508" s="32">
        <f t="shared" ref="I508" si="1006">SUM(I509:I514)</f>
        <v>35</v>
      </c>
      <c r="J508" s="33">
        <f>F508/N508</f>
        <v>0.32661064425770309</v>
      </c>
      <c r="K508" s="33">
        <f>G508/N508</f>
        <v>0.46778711484593838</v>
      </c>
      <c r="L508" s="33">
        <f>H508/N508</f>
        <v>0.18599439775910365</v>
      </c>
      <c r="M508" s="33">
        <f>I508/N508</f>
        <v>1.9607843137254902E-2</v>
      </c>
      <c r="N508" s="32">
        <f>F508+G508+H508+I508</f>
        <v>1785</v>
      </c>
      <c r="O508" s="32">
        <f t="shared" ref="O508" si="1007">SUM(O509:O514)</f>
        <v>19</v>
      </c>
      <c r="P508" s="32">
        <f t="shared" ref="P508" si="1008">SUM(P509:P514)</f>
        <v>0</v>
      </c>
      <c r="Q508" s="32">
        <f t="shared" si="452"/>
        <v>1804</v>
      </c>
      <c r="R508" s="33">
        <f t="shared" ref="R508" si="1009">Q508/S508</f>
        <v>0.62035763411279232</v>
      </c>
      <c r="S508" s="32">
        <f>SUM(S509:S514)</f>
        <v>2908</v>
      </c>
    </row>
    <row r="509" spans="1:19" x14ac:dyDescent="0.25">
      <c r="A509" s="45" t="s">
        <v>276</v>
      </c>
      <c r="B509" s="46" t="s">
        <v>280</v>
      </c>
      <c r="C509" s="43" t="str">
        <f t="shared" si="906"/>
        <v>PH</v>
      </c>
      <c r="D509" s="37" t="str">
        <f t="shared" ref="D509:D514" si="1010">IF(AND(LARGE(F509:I509,1)=LARGE(F509:I509,2)),"TIED",IF(LARGE(F509:I509,2)=F509,"BN",IF(LARGE(F509:I509,2)=G509,"PH",IF(LARGE(F509:I509,2)=H509,"PN","BEBAS"))))</f>
        <v>BN</v>
      </c>
      <c r="E509" s="38">
        <f t="shared" ref="E509:E514" si="1011">LARGE(F509:I509,1)-LARGE(F509:I509,2)</f>
        <v>24</v>
      </c>
      <c r="F509" s="43">
        <v>84</v>
      </c>
      <c r="G509" s="43">
        <v>108</v>
      </c>
      <c r="H509" s="43">
        <v>13</v>
      </c>
      <c r="I509" s="43">
        <v>2</v>
      </c>
      <c r="J509" s="44">
        <f t="shared" ref="J509:J514" si="1012">F509/N509</f>
        <v>0.40579710144927539</v>
      </c>
      <c r="K509" s="44">
        <f t="shared" ref="K509:K514" si="1013">G509/N509</f>
        <v>0.52173913043478259</v>
      </c>
      <c r="L509" s="44">
        <f t="shared" ref="L509:L514" si="1014">H509/N509</f>
        <v>6.280193236714976E-2</v>
      </c>
      <c r="M509" s="44">
        <f t="shared" ref="M509:M514" si="1015">I509/N509</f>
        <v>9.6618357487922701E-3</v>
      </c>
      <c r="N509" s="43">
        <f t="shared" ref="N509:N514" si="1016">F509+G509+H509+I509</f>
        <v>207</v>
      </c>
      <c r="O509" s="43">
        <v>8</v>
      </c>
      <c r="P509" s="43"/>
      <c r="Q509" s="43">
        <f t="shared" ref="Q509:Q514" si="1017">N509+O509+P509</f>
        <v>215</v>
      </c>
      <c r="R509" s="44">
        <f t="shared" si="453"/>
        <v>0.61428571428571432</v>
      </c>
      <c r="S509" s="43">
        <v>350</v>
      </c>
    </row>
    <row r="510" spans="1:19" x14ac:dyDescent="0.25">
      <c r="A510" s="45" t="s">
        <v>277</v>
      </c>
      <c r="B510" s="46" t="s">
        <v>281</v>
      </c>
      <c r="C510" s="43" t="str">
        <f t="shared" si="906"/>
        <v>BN</v>
      </c>
      <c r="D510" s="37" t="str">
        <f t="shared" si="1010"/>
        <v>PH</v>
      </c>
      <c r="E510" s="38">
        <f t="shared" si="1011"/>
        <v>1</v>
      </c>
      <c r="F510" s="43">
        <v>108</v>
      </c>
      <c r="G510" s="43">
        <v>107</v>
      </c>
      <c r="H510" s="43">
        <v>43</v>
      </c>
      <c r="I510" s="43">
        <v>6</v>
      </c>
      <c r="J510" s="44">
        <f t="shared" si="1012"/>
        <v>0.40909090909090912</v>
      </c>
      <c r="K510" s="44">
        <f t="shared" si="1013"/>
        <v>0.40530303030303028</v>
      </c>
      <c r="L510" s="44">
        <f t="shared" si="1014"/>
        <v>0.16287878787878787</v>
      </c>
      <c r="M510" s="44">
        <f t="shared" si="1015"/>
        <v>2.2727272727272728E-2</v>
      </c>
      <c r="N510" s="43">
        <f t="shared" si="1016"/>
        <v>264</v>
      </c>
      <c r="O510" s="43">
        <v>3</v>
      </c>
      <c r="P510" s="43"/>
      <c r="Q510" s="43">
        <f t="shared" si="1017"/>
        <v>267</v>
      </c>
      <c r="R510" s="44">
        <f t="shared" si="453"/>
        <v>0.7628571428571429</v>
      </c>
      <c r="S510" s="43">
        <v>350</v>
      </c>
    </row>
    <row r="511" spans="1:19" x14ac:dyDescent="0.25">
      <c r="A511" s="45" t="s">
        <v>278</v>
      </c>
      <c r="B511" s="46" t="s">
        <v>282</v>
      </c>
      <c r="C511" s="43" t="str">
        <f t="shared" si="906"/>
        <v>PH</v>
      </c>
      <c r="D511" s="37" t="str">
        <f t="shared" si="1010"/>
        <v>BN</v>
      </c>
      <c r="E511" s="38">
        <f t="shared" si="1011"/>
        <v>125</v>
      </c>
      <c r="F511" s="43">
        <v>85</v>
      </c>
      <c r="G511" s="43">
        <v>210</v>
      </c>
      <c r="H511" s="43">
        <v>76</v>
      </c>
      <c r="I511" s="43">
        <v>9</v>
      </c>
      <c r="J511" s="44">
        <f t="shared" si="1012"/>
        <v>0.22368421052631579</v>
      </c>
      <c r="K511" s="44">
        <f t="shared" si="1013"/>
        <v>0.55263157894736847</v>
      </c>
      <c r="L511" s="44">
        <f t="shared" si="1014"/>
        <v>0.2</v>
      </c>
      <c r="M511" s="44">
        <f t="shared" si="1015"/>
        <v>2.368421052631579E-2</v>
      </c>
      <c r="N511" s="43">
        <f t="shared" si="1016"/>
        <v>380</v>
      </c>
      <c r="O511" s="43">
        <v>2</v>
      </c>
      <c r="P511" s="43"/>
      <c r="Q511" s="43">
        <f t="shared" si="1017"/>
        <v>382</v>
      </c>
      <c r="R511" s="44">
        <f t="shared" si="453"/>
        <v>0.69202898550724634</v>
      </c>
      <c r="S511" s="43">
        <v>552</v>
      </c>
    </row>
    <row r="512" spans="1:19" x14ac:dyDescent="0.25">
      <c r="A512" s="45" t="s">
        <v>279</v>
      </c>
      <c r="B512" s="46" t="s">
        <v>283</v>
      </c>
      <c r="C512" s="43" t="str">
        <f t="shared" si="906"/>
        <v>PH</v>
      </c>
      <c r="D512" s="37" t="str">
        <f t="shared" si="1010"/>
        <v>BN</v>
      </c>
      <c r="E512" s="38">
        <f t="shared" si="1011"/>
        <v>60</v>
      </c>
      <c r="F512" s="43">
        <v>101</v>
      </c>
      <c r="G512" s="43">
        <v>161</v>
      </c>
      <c r="H512" s="43">
        <v>62</v>
      </c>
      <c r="I512" s="43">
        <v>5</v>
      </c>
      <c r="J512" s="44">
        <f t="shared" si="1012"/>
        <v>0.30699088145896658</v>
      </c>
      <c r="K512" s="44">
        <f t="shared" si="1013"/>
        <v>0.48936170212765956</v>
      </c>
      <c r="L512" s="44">
        <f t="shared" si="1014"/>
        <v>0.18844984802431611</v>
      </c>
      <c r="M512" s="44">
        <f t="shared" si="1015"/>
        <v>1.5197568389057751E-2</v>
      </c>
      <c r="N512" s="43">
        <f t="shared" si="1016"/>
        <v>329</v>
      </c>
      <c r="O512" s="43">
        <v>4</v>
      </c>
      <c r="P512" s="43"/>
      <c r="Q512" s="43">
        <f t="shared" si="1017"/>
        <v>333</v>
      </c>
      <c r="R512" s="44">
        <f t="shared" si="453"/>
        <v>0.60326086956521741</v>
      </c>
      <c r="S512" s="43">
        <v>552</v>
      </c>
    </row>
    <row r="513" spans="1:19" x14ac:dyDescent="0.25">
      <c r="A513" s="45" t="s">
        <v>285</v>
      </c>
      <c r="B513" s="46" t="s">
        <v>286</v>
      </c>
      <c r="C513" s="43" t="str">
        <f t="shared" si="906"/>
        <v>PH</v>
      </c>
      <c r="D513" s="37" t="str">
        <f t="shared" si="1010"/>
        <v>BN</v>
      </c>
      <c r="E513" s="38">
        <f t="shared" si="1011"/>
        <v>41</v>
      </c>
      <c r="F513" s="43">
        <v>96</v>
      </c>
      <c r="G513" s="43">
        <v>137</v>
      </c>
      <c r="H513" s="43">
        <v>53</v>
      </c>
      <c r="I513" s="43">
        <v>3</v>
      </c>
      <c r="J513" s="44">
        <f t="shared" si="1012"/>
        <v>0.33217993079584773</v>
      </c>
      <c r="K513" s="44">
        <f t="shared" si="1013"/>
        <v>0.47404844290657439</v>
      </c>
      <c r="L513" s="44">
        <f t="shared" si="1014"/>
        <v>0.18339100346020762</v>
      </c>
      <c r="M513" s="44">
        <f t="shared" si="1015"/>
        <v>1.0380622837370242E-2</v>
      </c>
      <c r="N513" s="43">
        <f t="shared" si="1016"/>
        <v>289</v>
      </c>
      <c r="O513" s="43">
        <v>1</v>
      </c>
      <c r="P513" s="43"/>
      <c r="Q513" s="43">
        <f t="shared" si="1017"/>
        <v>290</v>
      </c>
      <c r="R513" s="44">
        <f t="shared" ref="R513:R514" si="1018">Q513/S513</f>
        <v>0.52536231884057971</v>
      </c>
      <c r="S513" s="43">
        <v>552</v>
      </c>
    </row>
    <row r="514" spans="1:19" x14ac:dyDescent="0.25">
      <c r="A514" s="45" t="s">
        <v>288</v>
      </c>
      <c r="B514" s="46" t="s">
        <v>289</v>
      </c>
      <c r="C514" s="43" t="str">
        <f t="shared" si="906"/>
        <v>PH</v>
      </c>
      <c r="D514" s="37" t="str">
        <f t="shared" si="1010"/>
        <v>BN</v>
      </c>
      <c r="E514" s="38">
        <f t="shared" si="1011"/>
        <v>3</v>
      </c>
      <c r="F514" s="43">
        <v>109</v>
      </c>
      <c r="G514" s="43">
        <v>112</v>
      </c>
      <c r="H514" s="43">
        <v>85</v>
      </c>
      <c r="I514" s="43">
        <v>10</v>
      </c>
      <c r="J514" s="44">
        <f t="shared" si="1012"/>
        <v>0.3449367088607595</v>
      </c>
      <c r="K514" s="44">
        <f t="shared" si="1013"/>
        <v>0.35443037974683544</v>
      </c>
      <c r="L514" s="44">
        <f t="shared" si="1014"/>
        <v>0.26898734177215189</v>
      </c>
      <c r="M514" s="44">
        <f t="shared" si="1015"/>
        <v>3.1645569620253167E-2</v>
      </c>
      <c r="N514" s="43">
        <f t="shared" si="1016"/>
        <v>316</v>
      </c>
      <c r="O514" s="43">
        <v>1</v>
      </c>
      <c r="P514" s="43"/>
      <c r="Q514" s="43">
        <f t="shared" si="1017"/>
        <v>317</v>
      </c>
      <c r="R514" s="44">
        <f t="shared" si="1018"/>
        <v>0.57427536231884058</v>
      </c>
      <c r="S514" s="43">
        <v>552</v>
      </c>
    </row>
    <row r="515" spans="1:19" s="6" customFormat="1" ht="15" x14ac:dyDescent="0.25">
      <c r="A515" s="25" t="s">
        <v>26</v>
      </c>
      <c r="B515" s="26" t="s">
        <v>27</v>
      </c>
      <c r="C515" s="27" t="str">
        <f t="shared" si="906"/>
        <v>BN</v>
      </c>
      <c r="D515" s="27" t="str">
        <f t="shared" si="863"/>
        <v>PH</v>
      </c>
      <c r="E515" s="27">
        <f>LARGE(F515:I515,1)-LARGE(F515:I515,2)</f>
        <v>876</v>
      </c>
      <c r="F515" s="27">
        <f>F516+F518+F528+F539+F547+F553+F559+F565</f>
        <v>5028</v>
      </c>
      <c r="G515" s="27">
        <f t="shared" ref="G515:I515" si="1019">G516+G518+G528+G539+G547+G553+G559+G565</f>
        <v>4152</v>
      </c>
      <c r="H515" s="27">
        <f t="shared" si="1019"/>
        <v>3885</v>
      </c>
      <c r="I515" s="27">
        <f t="shared" si="1019"/>
        <v>0</v>
      </c>
      <c r="J515" s="29">
        <f>F515/N515</f>
        <v>0.3848450057405281</v>
      </c>
      <c r="K515" s="29">
        <f>G515/N515</f>
        <v>0.31779563719862225</v>
      </c>
      <c r="L515" s="29">
        <f>H515/N515</f>
        <v>0.29735935706084959</v>
      </c>
      <c r="M515" s="29">
        <f>I515/N515</f>
        <v>0</v>
      </c>
      <c r="N515" s="27">
        <f>F515+G515+H515+I515</f>
        <v>13065</v>
      </c>
      <c r="O515" s="27">
        <f t="shared" ref="O515:P515" si="1020">O516+O518+O528+O539+O547+O553+O559+O565</f>
        <v>142</v>
      </c>
      <c r="P515" s="27">
        <f t="shared" si="1020"/>
        <v>0</v>
      </c>
      <c r="Q515" s="27">
        <f t="shared" si="452"/>
        <v>13207</v>
      </c>
      <c r="R515" s="29">
        <f t="shared" si="453"/>
        <v>0.65397375588016837</v>
      </c>
      <c r="S515" s="27">
        <f>S516+S518+S528+S539+S547+S553+S559+S565</f>
        <v>20195</v>
      </c>
    </row>
    <row r="516" spans="1:19" s="12" customFormat="1" ht="15" x14ac:dyDescent="0.25">
      <c r="A516" s="30" t="s">
        <v>275</v>
      </c>
      <c r="B516" s="31" t="s">
        <v>264</v>
      </c>
      <c r="C516" s="27" t="str">
        <f t="shared" si="906"/>
        <v>PN</v>
      </c>
      <c r="D516" s="27" t="str">
        <f t="shared" si="863"/>
        <v>BN</v>
      </c>
      <c r="E516" s="28">
        <f t="shared" ref="E516" si="1021">LARGE(F516:I516,1)-LARGE(F516:I516,2)</f>
        <v>2</v>
      </c>
      <c r="F516" s="32">
        <f>F517</f>
        <v>75</v>
      </c>
      <c r="G516" s="32">
        <f t="shared" ref="G516" si="1022">G517</f>
        <v>22</v>
      </c>
      <c r="H516" s="32">
        <f t="shared" ref="H516" si="1023">H517</f>
        <v>77</v>
      </c>
      <c r="I516" s="32">
        <f t="shared" ref="I516" si="1024">I517</f>
        <v>0</v>
      </c>
      <c r="J516" s="33">
        <f>F516/N516</f>
        <v>0.43103448275862066</v>
      </c>
      <c r="K516" s="33">
        <f>G516/N516</f>
        <v>0.12643678160919541</v>
      </c>
      <c r="L516" s="33">
        <f>H516/N516</f>
        <v>0.44252873563218392</v>
      </c>
      <c r="M516" s="33">
        <f>I516/N516</f>
        <v>0</v>
      </c>
      <c r="N516" s="32">
        <f>F516+G516+H516+I516</f>
        <v>174</v>
      </c>
      <c r="O516" s="32">
        <f t="shared" ref="O516" si="1025">O517</f>
        <v>13</v>
      </c>
      <c r="P516" s="32">
        <f t="shared" ref="P516" si="1026">P517</f>
        <v>0</v>
      </c>
      <c r="Q516" s="32">
        <f t="shared" ref="Q516:Q517" si="1027">N516+O516+P516</f>
        <v>187</v>
      </c>
      <c r="R516" s="33">
        <f t="shared" si="453"/>
        <v>0.82017543859649122</v>
      </c>
      <c r="S516" s="32">
        <f t="shared" ref="S516" si="1028">S517</f>
        <v>228</v>
      </c>
    </row>
    <row r="517" spans="1:19" x14ac:dyDescent="0.25">
      <c r="A517" s="50" t="s">
        <v>276</v>
      </c>
      <c r="B517" s="46" t="s">
        <v>280</v>
      </c>
      <c r="C517" s="43" t="str">
        <f t="shared" si="906"/>
        <v>PN</v>
      </c>
      <c r="D517" s="37" t="str">
        <f t="shared" si="863"/>
        <v>BN</v>
      </c>
      <c r="E517" s="38">
        <f>LARGE(F517:I517,1)-LARGE(F517:I517,2)</f>
        <v>2</v>
      </c>
      <c r="F517" s="43">
        <v>75</v>
      </c>
      <c r="G517" s="43">
        <v>22</v>
      </c>
      <c r="H517" s="43">
        <v>77</v>
      </c>
      <c r="I517" s="43"/>
      <c r="J517" s="44">
        <f>F517/N517</f>
        <v>0.43103448275862066</v>
      </c>
      <c r="K517" s="44">
        <f>G517/N517</f>
        <v>0.12643678160919541</v>
      </c>
      <c r="L517" s="44">
        <f>H517/N517</f>
        <v>0.44252873563218392</v>
      </c>
      <c r="M517" s="44">
        <f>I517/N517</f>
        <v>0</v>
      </c>
      <c r="N517" s="43">
        <f>F517+G517+H517+I517</f>
        <v>174</v>
      </c>
      <c r="O517" s="43">
        <v>13</v>
      </c>
      <c r="P517" s="43"/>
      <c r="Q517" s="43">
        <f t="shared" si="1027"/>
        <v>187</v>
      </c>
      <c r="R517" s="44">
        <f t="shared" si="453"/>
        <v>0.82017543859649122</v>
      </c>
      <c r="S517" s="43">
        <v>228</v>
      </c>
    </row>
    <row r="518" spans="1:19" s="12" customFormat="1" ht="15" x14ac:dyDescent="0.25">
      <c r="A518" s="40">
        <v>1</v>
      </c>
      <c r="B518" s="31" t="s">
        <v>146</v>
      </c>
      <c r="C518" s="27" t="str">
        <f t="shared" si="906"/>
        <v>PN</v>
      </c>
      <c r="D518" s="27" t="str">
        <f t="shared" ref="D518" si="1029">IF(AND(LARGE(F518:I518,1)=LARGE(F518:I518,2)),"TIED",IF(LARGE(F518:I518,2)=F518,"BN",IF(LARGE(F518:I518,2)=G518,"PH",IF(LARGE(F518:I518,2)=H518,"PN","BEBAS"))))</f>
        <v>BN</v>
      </c>
      <c r="E518" s="28">
        <f t="shared" ref="E518" si="1030">LARGE(F518:I518,1)-LARGE(F518:I518,2)</f>
        <v>83</v>
      </c>
      <c r="F518" s="32">
        <f>SUM(F519:F527)</f>
        <v>1018</v>
      </c>
      <c r="G518" s="32">
        <f t="shared" ref="G518:I518" si="1031">SUM(G519:G527)</f>
        <v>481</v>
      </c>
      <c r="H518" s="32">
        <f t="shared" si="1031"/>
        <v>1101</v>
      </c>
      <c r="I518" s="32">
        <f t="shared" si="1031"/>
        <v>0</v>
      </c>
      <c r="J518" s="33">
        <f>F518/N518</f>
        <v>0.39153846153846156</v>
      </c>
      <c r="K518" s="33">
        <f>G518/N518</f>
        <v>0.185</v>
      </c>
      <c r="L518" s="33">
        <f>H518/N518</f>
        <v>0.42346153846153844</v>
      </c>
      <c r="M518" s="33">
        <f>I518/N518</f>
        <v>0</v>
      </c>
      <c r="N518" s="32">
        <f>F518+G518+H518+I518</f>
        <v>2600</v>
      </c>
      <c r="O518" s="32">
        <f t="shared" ref="O518:P518" si="1032">SUM(O519:O527)</f>
        <v>26</v>
      </c>
      <c r="P518" s="32">
        <f t="shared" si="1032"/>
        <v>0</v>
      </c>
      <c r="Q518" s="32">
        <f t="shared" ref="Q518" si="1033">N518+O518+P518</f>
        <v>2626</v>
      </c>
      <c r="R518" s="33">
        <f t="shared" ref="R518" si="1034">Q518/S518</f>
        <v>0.63292359604724024</v>
      </c>
      <c r="S518" s="32">
        <f>SUM(S519:S527)</f>
        <v>4149</v>
      </c>
    </row>
    <row r="519" spans="1:19" x14ac:dyDescent="0.25">
      <c r="A519" s="45" t="s">
        <v>276</v>
      </c>
      <c r="B519" s="46" t="s">
        <v>280</v>
      </c>
      <c r="C519" s="43" t="str">
        <f t="shared" ref="C519:C569" si="1035">IF(AND(LARGE(F519:I519,1)=LARGE(F519:I519,2)),"TIED",IF(LARGE(F519:I519,1)=F519,"BN",IF(LARGE(F519:I519,1)=G519,"PH",IF(LARGE(F519:I519,1)=H519,"PN","BEBAS"))))</f>
        <v>BN</v>
      </c>
      <c r="D519" s="37" t="str">
        <f t="shared" ref="D519:D528" si="1036">IF(AND(LARGE(F519:I519,1)=LARGE(F519:I519,2)),"TIED",IF(LARGE(F519:I519,2)=F519,"BN",IF(LARGE(F519:I519,2)=G519,"PH",IF(LARGE(F519:I519,2)=H519,"PN","BEBAS"))))</f>
        <v>PH</v>
      </c>
      <c r="E519" s="38">
        <f t="shared" ref="E519:E528" si="1037">LARGE(F519:I519,1)-LARGE(F519:I519,2)</f>
        <v>53</v>
      </c>
      <c r="F519" s="43">
        <v>109</v>
      </c>
      <c r="G519" s="43">
        <v>56</v>
      </c>
      <c r="H519" s="43">
        <v>47</v>
      </c>
      <c r="I519" s="43"/>
      <c r="J519" s="44">
        <f t="shared" ref="J519:J527" si="1038">F519/N519</f>
        <v>0.51415094339622647</v>
      </c>
      <c r="K519" s="44">
        <f t="shared" ref="K519:K527" si="1039">G519/N519</f>
        <v>0.26415094339622641</v>
      </c>
      <c r="L519" s="44">
        <f t="shared" ref="L519:L527" si="1040">H519/N519</f>
        <v>0.22169811320754718</v>
      </c>
      <c r="M519" s="44">
        <f t="shared" ref="M519:M527" si="1041">I519/N519</f>
        <v>0</v>
      </c>
      <c r="N519" s="43">
        <f t="shared" ref="N519:N527" si="1042">F519+G519+H519+I519</f>
        <v>212</v>
      </c>
      <c r="O519" s="43">
        <v>3</v>
      </c>
      <c r="P519" s="43"/>
      <c r="Q519" s="43">
        <f t="shared" ref="Q519:Q528" si="1043">N519+O519+P519</f>
        <v>215</v>
      </c>
      <c r="R519" s="44">
        <f t="shared" ref="R519:R528" si="1044">Q519/S519</f>
        <v>0.61428571428571432</v>
      </c>
      <c r="S519" s="43">
        <v>350</v>
      </c>
    </row>
    <row r="520" spans="1:19" x14ac:dyDescent="0.25">
      <c r="A520" s="45" t="s">
        <v>277</v>
      </c>
      <c r="B520" s="46" t="s">
        <v>281</v>
      </c>
      <c r="C520" s="43" t="str">
        <f t="shared" si="1035"/>
        <v>BN</v>
      </c>
      <c r="D520" s="37" t="str">
        <f t="shared" si="1036"/>
        <v>PN</v>
      </c>
      <c r="E520" s="38">
        <f t="shared" si="1037"/>
        <v>43</v>
      </c>
      <c r="F520" s="43">
        <v>126</v>
      </c>
      <c r="G520" s="43">
        <v>44</v>
      </c>
      <c r="H520" s="43">
        <v>83</v>
      </c>
      <c r="I520" s="43"/>
      <c r="J520" s="44">
        <f t="shared" si="1038"/>
        <v>0.49802371541501977</v>
      </c>
      <c r="K520" s="44">
        <f t="shared" si="1039"/>
        <v>0.17391304347826086</v>
      </c>
      <c r="L520" s="44">
        <f t="shared" si="1040"/>
        <v>0.32806324110671936</v>
      </c>
      <c r="M520" s="44">
        <f t="shared" si="1041"/>
        <v>0</v>
      </c>
      <c r="N520" s="43">
        <f t="shared" si="1042"/>
        <v>253</v>
      </c>
      <c r="O520" s="43"/>
      <c r="P520" s="43"/>
      <c r="Q520" s="43">
        <f t="shared" si="1043"/>
        <v>253</v>
      </c>
      <c r="R520" s="44">
        <f t="shared" si="1044"/>
        <v>0.72285714285714286</v>
      </c>
      <c r="S520" s="43">
        <v>350</v>
      </c>
    </row>
    <row r="521" spans="1:19" x14ac:dyDescent="0.25">
      <c r="A521" s="45" t="s">
        <v>278</v>
      </c>
      <c r="B521" s="46" t="s">
        <v>282</v>
      </c>
      <c r="C521" s="43" t="str">
        <f t="shared" si="1035"/>
        <v>BN</v>
      </c>
      <c r="D521" s="37" t="str">
        <f t="shared" si="1036"/>
        <v>PN</v>
      </c>
      <c r="E521" s="38">
        <f t="shared" si="1037"/>
        <v>21</v>
      </c>
      <c r="F521" s="43">
        <v>113</v>
      </c>
      <c r="G521" s="43">
        <v>55</v>
      </c>
      <c r="H521" s="43">
        <v>92</v>
      </c>
      <c r="I521" s="43"/>
      <c r="J521" s="44">
        <f t="shared" si="1038"/>
        <v>0.43461538461538463</v>
      </c>
      <c r="K521" s="44">
        <f t="shared" si="1039"/>
        <v>0.21153846153846154</v>
      </c>
      <c r="L521" s="44">
        <f t="shared" si="1040"/>
        <v>0.35384615384615387</v>
      </c>
      <c r="M521" s="44">
        <f t="shared" si="1041"/>
        <v>0</v>
      </c>
      <c r="N521" s="43">
        <f t="shared" si="1042"/>
        <v>260</v>
      </c>
      <c r="O521" s="43">
        <v>6</v>
      </c>
      <c r="P521" s="43"/>
      <c r="Q521" s="43">
        <f t="shared" si="1043"/>
        <v>266</v>
      </c>
      <c r="R521" s="44">
        <f t="shared" si="1044"/>
        <v>0.76</v>
      </c>
      <c r="S521" s="43">
        <v>350</v>
      </c>
    </row>
    <row r="522" spans="1:19" x14ac:dyDescent="0.25">
      <c r="A522" s="45" t="s">
        <v>279</v>
      </c>
      <c r="B522" s="46" t="s">
        <v>283</v>
      </c>
      <c r="C522" s="43" t="str">
        <f t="shared" si="1035"/>
        <v>BN</v>
      </c>
      <c r="D522" s="37" t="str">
        <f t="shared" si="1036"/>
        <v>PN</v>
      </c>
      <c r="E522" s="38">
        <f t="shared" si="1037"/>
        <v>27</v>
      </c>
      <c r="F522" s="43">
        <v>152</v>
      </c>
      <c r="G522" s="43">
        <v>78</v>
      </c>
      <c r="H522" s="43">
        <v>125</v>
      </c>
      <c r="I522" s="43"/>
      <c r="J522" s="44">
        <f t="shared" si="1038"/>
        <v>0.42816901408450703</v>
      </c>
      <c r="K522" s="44">
        <f t="shared" si="1039"/>
        <v>0.21971830985915494</v>
      </c>
      <c r="L522" s="44">
        <f t="shared" si="1040"/>
        <v>0.352112676056338</v>
      </c>
      <c r="M522" s="44">
        <f t="shared" si="1041"/>
        <v>0</v>
      </c>
      <c r="N522" s="43">
        <f t="shared" si="1042"/>
        <v>355</v>
      </c>
      <c r="O522" s="43">
        <v>4</v>
      </c>
      <c r="P522" s="43"/>
      <c r="Q522" s="43">
        <f t="shared" si="1043"/>
        <v>359</v>
      </c>
      <c r="R522" s="44">
        <f t="shared" si="1044"/>
        <v>0.69573643410852715</v>
      </c>
      <c r="S522" s="43">
        <v>516</v>
      </c>
    </row>
    <row r="523" spans="1:19" x14ac:dyDescent="0.25">
      <c r="A523" s="45" t="s">
        <v>285</v>
      </c>
      <c r="B523" s="46" t="s">
        <v>286</v>
      </c>
      <c r="C523" s="43" t="str">
        <f t="shared" si="1035"/>
        <v>PN</v>
      </c>
      <c r="D523" s="37" t="str">
        <f t="shared" si="1036"/>
        <v>BN</v>
      </c>
      <c r="E523" s="38">
        <f t="shared" si="1037"/>
        <v>43</v>
      </c>
      <c r="F523" s="43">
        <v>115</v>
      </c>
      <c r="G523" s="43">
        <v>61</v>
      </c>
      <c r="H523" s="43">
        <v>158</v>
      </c>
      <c r="I523" s="43"/>
      <c r="J523" s="44">
        <f t="shared" si="1038"/>
        <v>0.34431137724550898</v>
      </c>
      <c r="K523" s="44">
        <f t="shared" si="1039"/>
        <v>0.18263473053892215</v>
      </c>
      <c r="L523" s="44">
        <f t="shared" si="1040"/>
        <v>0.47305389221556887</v>
      </c>
      <c r="M523" s="44">
        <f t="shared" si="1041"/>
        <v>0</v>
      </c>
      <c r="N523" s="43">
        <f t="shared" si="1042"/>
        <v>334</v>
      </c>
      <c r="O523" s="43">
        <v>6</v>
      </c>
      <c r="P523" s="43"/>
      <c r="Q523" s="43">
        <f t="shared" si="1043"/>
        <v>340</v>
      </c>
      <c r="R523" s="44">
        <f t="shared" si="1044"/>
        <v>0.65891472868217049</v>
      </c>
      <c r="S523" s="43">
        <v>516</v>
      </c>
    </row>
    <row r="524" spans="1:19" x14ac:dyDescent="0.25">
      <c r="A524" s="45" t="s">
        <v>288</v>
      </c>
      <c r="B524" s="46" t="s">
        <v>289</v>
      </c>
      <c r="C524" s="43" t="str">
        <f t="shared" si="1035"/>
        <v>PN</v>
      </c>
      <c r="D524" s="37" t="str">
        <f t="shared" si="1036"/>
        <v>BN</v>
      </c>
      <c r="E524" s="38">
        <f t="shared" si="1037"/>
        <v>33</v>
      </c>
      <c r="F524" s="43">
        <v>113</v>
      </c>
      <c r="G524" s="43">
        <v>49</v>
      </c>
      <c r="H524" s="43">
        <v>146</v>
      </c>
      <c r="I524" s="43"/>
      <c r="J524" s="44">
        <f t="shared" si="1038"/>
        <v>0.36688311688311687</v>
      </c>
      <c r="K524" s="44">
        <f t="shared" si="1039"/>
        <v>0.15909090909090909</v>
      </c>
      <c r="L524" s="44">
        <f t="shared" si="1040"/>
        <v>0.47402597402597402</v>
      </c>
      <c r="M524" s="44">
        <f t="shared" si="1041"/>
        <v>0</v>
      </c>
      <c r="N524" s="43">
        <f t="shared" si="1042"/>
        <v>308</v>
      </c>
      <c r="O524" s="43">
        <v>2</v>
      </c>
      <c r="P524" s="43"/>
      <c r="Q524" s="43">
        <f t="shared" si="1043"/>
        <v>310</v>
      </c>
      <c r="R524" s="44">
        <f t="shared" si="1044"/>
        <v>0.60077519379844957</v>
      </c>
      <c r="S524" s="43">
        <v>516</v>
      </c>
    </row>
    <row r="525" spans="1:19" x14ac:dyDescent="0.25">
      <c r="A525" s="45" t="s">
        <v>290</v>
      </c>
      <c r="B525" s="46" t="s">
        <v>291</v>
      </c>
      <c r="C525" s="43" t="str">
        <f t="shared" si="1035"/>
        <v>PN</v>
      </c>
      <c r="D525" s="37" t="str">
        <f t="shared" si="1036"/>
        <v>BN</v>
      </c>
      <c r="E525" s="38">
        <f t="shared" si="1037"/>
        <v>49</v>
      </c>
      <c r="F525" s="43">
        <v>95</v>
      </c>
      <c r="G525" s="43">
        <v>52</v>
      </c>
      <c r="H525" s="43">
        <v>144</v>
      </c>
      <c r="I525" s="43"/>
      <c r="J525" s="44">
        <f t="shared" si="1038"/>
        <v>0.32646048109965636</v>
      </c>
      <c r="K525" s="44">
        <f t="shared" si="1039"/>
        <v>0.17869415807560138</v>
      </c>
      <c r="L525" s="44">
        <f t="shared" si="1040"/>
        <v>0.49484536082474229</v>
      </c>
      <c r="M525" s="44">
        <f t="shared" si="1041"/>
        <v>0</v>
      </c>
      <c r="N525" s="43">
        <f t="shared" si="1042"/>
        <v>291</v>
      </c>
      <c r="O525" s="43">
        <v>1</v>
      </c>
      <c r="P525" s="43"/>
      <c r="Q525" s="43">
        <f t="shared" si="1043"/>
        <v>292</v>
      </c>
      <c r="R525" s="44">
        <f t="shared" si="1044"/>
        <v>0.56589147286821706</v>
      </c>
      <c r="S525" s="43">
        <v>516</v>
      </c>
    </row>
    <row r="526" spans="1:19" x14ac:dyDescent="0.25">
      <c r="A526" s="45" t="s">
        <v>309</v>
      </c>
      <c r="B526" s="46" t="s">
        <v>310</v>
      </c>
      <c r="C526" s="43" t="str">
        <f t="shared" si="1035"/>
        <v>PN</v>
      </c>
      <c r="D526" s="37" t="str">
        <f t="shared" si="1036"/>
        <v>BN</v>
      </c>
      <c r="E526" s="38">
        <f t="shared" si="1037"/>
        <v>42</v>
      </c>
      <c r="F526" s="43">
        <v>96</v>
      </c>
      <c r="G526" s="43">
        <v>47</v>
      </c>
      <c r="H526" s="43">
        <v>138</v>
      </c>
      <c r="I526" s="43"/>
      <c r="J526" s="44">
        <f t="shared" si="1038"/>
        <v>0.34163701067615659</v>
      </c>
      <c r="K526" s="44">
        <f t="shared" si="1039"/>
        <v>0.16725978647686832</v>
      </c>
      <c r="L526" s="44">
        <f t="shared" si="1040"/>
        <v>0.49110320284697506</v>
      </c>
      <c r="M526" s="44">
        <f t="shared" si="1041"/>
        <v>0</v>
      </c>
      <c r="N526" s="43">
        <f t="shared" si="1042"/>
        <v>281</v>
      </c>
      <c r="O526" s="43">
        <v>3</v>
      </c>
      <c r="P526" s="43"/>
      <c r="Q526" s="43">
        <f t="shared" si="1043"/>
        <v>284</v>
      </c>
      <c r="R526" s="44">
        <f t="shared" si="1044"/>
        <v>0.55038759689922478</v>
      </c>
      <c r="S526" s="43">
        <v>516</v>
      </c>
    </row>
    <row r="527" spans="1:19" x14ac:dyDescent="0.25">
      <c r="A527" s="45" t="s">
        <v>311</v>
      </c>
      <c r="B527" s="46" t="s">
        <v>312</v>
      </c>
      <c r="C527" s="43" t="str">
        <f t="shared" si="1035"/>
        <v>PN</v>
      </c>
      <c r="D527" s="37" t="str">
        <f t="shared" si="1036"/>
        <v>BN</v>
      </c>
      <c r="E527" s="38">
        <f t="shared" si="1037"/>
        <v>69</v>
      </c>
      <c r="F527" s="43">
        <v>99</v>
      </c>
      <c r="G527" s="43">
        <v>39</v>
      </c>
      <c r="H527" s="43">
        <v>168</v>
      </c>
      <c r="I527" s="43"/>
      <c r="J527" s="44">
        <f t="shared" si="1038"/>
        <v>0.3235294117647059</v>
      </c>
      <c r="K527" s="44">
        <f t="shared" si="1039"/>
        <v>0.12745098039215685</v>
      </c>
      <c r="L527" s="44">
        <f t="shared" si="1040"/>
        <v>0.5490196078431373</v>
      </c>
      <c r="M527" s="44">
        <f t="shared" si="1041"/>
        <v>0</v>
      </c>
      <c r="N527" s="43">
        <f t="shared" si="1042"/>
        <v>306</v>
      </c>
      <c r="O527" s="43">
        <v>1</v>
      </c>
      <c r="P527" s="43"/>
      <c r="Q527" s="43">
        <f t="shared" si="1043"/>
        <v>307</v>
      </c>
      <c r="R527" s="44">
        <f t="shared" si="1044"/>
        <v>0.59152215799614638</v>
      </c>
      <c r="S527" s="43">
        <v>519</v>
      </c>
    </row>
    <row r="528" spans="1:19" s="12" customFormat="1" ht="15" x14ac:dyDescent="0.25">
      <c r="A528" s="40">
        <v>2</v>
      </c>
      <c r="B528" s="31" t="s">
        <v>147</v>
      </c>
      <c r="C528" s="27" t="str">
        <f t="shared" si="1035"/>
        <v>BN</v>
      </c>
      <c r="D528" s="27" t="str">
        <f t="shared" si="1036"/>
        <v>PN</v>
      </c>
      <c r="E528" s="28">
        <f t="shared" si="1037"/>
        <v>482</v>
      </c>
      <c r="F528" s="32">
        <f>SUM(F529:F538)</f>
        <v>1424</v>
      </c>
      <c r="G528" s="32">
        <f t="shared" ref="G528:I528" si="1045">SUM(G529:G538)</f>
        <v>681</v>
      </c>
      <c r="H528" s="32">
        <f t="shared" si="1045"/>
        <v>942</v>
      </c>
      <c r="I528" s="32">
        <f t="shared" si="1045"/>
        <v>0</v>
      </c>
      <c r="J528" s="33">
        <f>F528/N528</f>
        <v>0.46734492943879224</v>
      </c>
      <c r="K528" s="33">
        <f>G528/N528</f>
        <v>0.22349852313751231</v>
      </c>
      <c r="L528" s="33">
        <f>H528/N528</f>
        <v>0.30915654742369542</v>
      </c>
      <c r="M528" s="33">
        <f>I528/N528</f>
        <v>0</v>
      </c>
      <c r="N528" s="32">
        <f>F528+G528+H528+I528</f>
        <v>3047</v>
      </c>
      <c r="O528" s="32">
        <f t="shared" ref="O528:P528" si="1046">SUM(O529:O538)</f>
        <v>35</v>
      </c>
      <c r="P528" s="32">
        <f t="shared" si="1046"/>
        <v>0</v>
      </c>
      <c r="Q528" s="32">
        <f t="shared" si="1043"/>
        <v>3082</v>
      </c>
      <c r="R528" s="33">
        <f t="shared" si="1044"/>
        <v>0.65756347343716659</v>
      </c>
      <c r="S528" s="32">
        <f>SUM(S529:S538)</f>
        <v>4687</v>
      </c>
    </row>
    <row r="529" spans="1:19" x14ac:dyDescent="0.25">
      <c r="A529" s="45" t="s">
        <v>276</v>
      </c>
      <c r="B529" s="46" t="s">
        <v>280</v>
      </c>
      <c r="C529" s="43" t="str">
        <f t="shared" si="1035"/>
        <v>BN</v>
      </c>
      <c r="D529" s="37" t="str">
        <f t="shared" ref="D529:D539" si="1047">IF(AND(LARGE(F529:I529,1)=LARGE(F529:I529,2)),"TIED",IF(LARGE(F529:I529,2)=F529,"BN",IF(LARGE(F529:I529,2)=G529,"PH",IF(LARGE(F529:I529,2)=H529,"PN","BEBAS"))))</f>
        <v>PH</v>
      </c>
      <c r="E529" s="38">
        <f t="shared" ref="E529:E538" si="1048">LARGE(F529:I529,1)-LARGE(F529:I529,2)</f>
        <v>58</v>
      </c>
      <c r="F529" s="43">
        <v>96</v>
      </c>
      <c r="G529" s="43">
        <v>38</v>
      </c>
      <c r="H529" s="43">
        <v>36</v>
      </c>
      <c r="I529" s="43"/>
      <c r="J529" s="44">
        <f t="shared" ref="J529:J538" si="1049">F529/N529</f>
        <v>0.56470588235294117</v>
      </c>
      <c r="K529" s="44">
        <f t="shared" ref="K529:K538" si="1050">G529/N529</f>
        <v>0.22352941176470589</v>
      </c>
      <c r="L529" s="44">
        <f t="shared" ref="L529:L538" si="1051">H529/N529</f>
        <v>0.21176470588235294</v>
      </c>
      <c r="M529" s="44">
        <f t="shared" ref="M529:M538" si="1052">I529/N529</f>
        <v>0</v>
      </c>
      <c r="N529" s="43">
        <f t="shared" ref="N529:N538" si="1053">F529+G529+H529+I529</f>
        <v>170</v>
      </c>
      <c r="O529" s="43">
        <v>8</v>
      </c>
      <c r="P529" s="43"/>
      <c r="Q529" s="43">
        <f t="shared" ref="Q529:Q539" si="1054">N529+O529+P529</f>
        <v>178</v>
      </c>
      <c r="R529" s="44">
        <f t="shared" si="453"/>
        <v>0.50857142857142856</v>
      </c>
      <c r="S529" s="43">
        <v>350</v>
      </c>
    </row>
    <row r="530" spans="1:19" x14ac:dyDescent="0.25">
      <c r="A530" s="45" t="s">
        <v>277</v>
      </c>
      <c r="B530" s="46" t="s">
        <v>281</v>
      </c>
      <c r="C530" s="43" t="str">
        <f t="shared" si="1035"/>
        <v>BN</v>
      </c>
      <c r="D530" s="37" t="str">
        <f t="shared" si="1047"/>
        <v>PH</v>
      </c>
      <c r="E530" s="38">
        <f t="shared" si="1048"/>
        <v>93</v>
      </c>
      <c r="F530" s="43">
        <v>146</v>
      </c>
      <c r="G530" s="43">
        <v>53</v>
      </c>
      <c r="H530" s="43">
        <v>52</v>
      </c>
      <c r="I530" s="43"/>
      <c r="J530" s="44">
        <f t="shared" si="1049"/>
        <v>0.58167330677290841</v>
      </c>
      <c r="K530" s="44">
        <f t="shared" si="1050"/>
        <v>0.21115537848605578</v>
      </c>
      <c r="L530" s="44">
        <f t="shared" si="1051"/>
        <v>0.20717131474103587</v>
      </c>
      <c r="M530" s="44">
        <f t="shared" si="1052"/>
        <v>0</v>
      </c>
      <c r="N530" s="43">
        <f t="shared" si="1053"/>
        <v>251</v>
      </c>
      <c r="O530" s="43">
        <v>5</v>
      </c>
      <c r="P530" s="43"/>
      <c r="Q530" s="43">
        <f t="shared" si="1054"/>
        <v>256</v>
      </c>
      <c r="R530" s="44">
        <f t="shared" ref="R530:R539" si="1055">Q530/S530</f>
        <v>0.73142857142857143</v>
      </c>
      <c r="S530" s="43">
        <v>350</v>
      </c>
    </row>
    <row r="531" spans="1:19" x14ac:dyDescent="0.25">
      <c r="A531" s="45" t="s">
        <v>278</v>
      </c>
      <c r="B531" s="46" t="s">
        <v>282</v>
      </c>
      <c r="C531" s="43" t="str">
        <f t="shared" si="1035"/>
        <v>BN</v>
      </c>
      <c r="D531" s="37" t="str">
        <f t="shared" si="1047"/>
        <v>PH</v>
      </c>
      <c r="E531" s="38">
        <f t="shared" si="1048"/>
        <v>46</v>
      </c>
      <c r="F531" s="43">
        <v>121</v>
      </c>
      <c r="G531" s="43">
        <v>75</v>
      </c>
      <c r="H531" s="43">
        <v>53</v>
      </c>
      <c r="I531" s="43"/>
      <c r="J531" s="44">
        <f t="shared" si="1049"/>
        <v>0.4859437751004016</v>
      </c>
      <c r="K531" s="44">
        <f t="shared" si="1050"/>
        <v>0.30120481927710846</v>
      </c>
      <c r="L531" s="44">
        <f t="shared" si="1051"/>
        <v>0.21285140562248997</v>
      </c>
      <c r="M531" s="44">
        <f t="shared" si="1052"/>
        <v>0</v>
      </c>
      <c r="N531" s="43">
        <f t="shared" si="1053"/>
        <v>249</v>
      </c>
      <c r="O531" s="43">
        <v>1</v>
      </c>
      <c r="P531" s="43"/>
      <c r="Q531" s="43">
        <f t="shared" si="1054"/>
        <v>250</v>
      </c>
      <c r="R531" s="44">
        <f t="shared" si="1055"/>
        <v>0.7142857142857143</v>
      </c>
      <c r="S531" s="43">
        <v>350</v>
      </c>
    </row>
    <row r="532" spans="1:19" x14ac:dyDescent="0.25">
      <c r="A532" s="45" t="s">
        <v>279</v>
      </c>
      <c r="B532" s="46" t="s">
        <v>283</v>
      </c>
      <c r="C532" s="43" t="str">
        <f t="shared" si="1035"/>
        <v>BN</v>
      </c>
      <c r="D532" s="37" t="str">
        <f t="shared" si="1047"/>
        <v>PH</v>
      </c>
      <c r="E532" s="38">
        <f t="shared" si="1048"/>
        <v>46</v>
      </c>
      <c r="F532" s="43">
        <v>167</v>
      </c>
      <c r="G532" s="43">
        <v>121</v>
      </c>
      <c r="H532" s="43">
        <v>102</v>
      </c>
      <c r="I532" s="43"/>
      <c r="J532" s="44">
        <f t="shared" si="1049"/>
        <v>0.42820512820512818</v>
      </c>
      <c r="K532" s="44">
        <f t="shared" si="1050"/>
        <v>0.31025641025641026</v>
      </c>
      <c r="L532" s="44">
        <f t="shared" si="1051"/>
        <v>0.26153846153846155</v>
      </c>
      <c r="M532" s="44">
        <f t="shared" si="1052"/>
        <v>0</v>
      </c>
      <c r="N532" s="43">
        <f t="shared" si="1053"/>
        <v>390</v>
      </c>
      <c r="O532" s="43">
        <v>7</v>
      </c>
      <c r="P532" s="43"/>
      <c r="Q532" s="43">
        <f t="shared" si="1054"/>
        <v>397</v>
      </c>
      <c r="R532" s="44">
        <f t="shared" si="1055"/>
        <v>0.76493256262042386</v>
      </c>
      <c r="S532" s="43">
        <v>519</v>
      </c>
    </row>
    <row r="533" spans="1:19" x14ac:dyDescent="0.25">
      <c r="A533" s="45" t="s">
        <v>285</v>
      </c>
      <c r="B533" s="46" t="s">
        <v>286</v>
      </c>
      <c r="C533" s="43" t="str">
        <f t="shared" si="1035"/>
        <v>BN</v>
      </c>
      <c r="D533" s="37" t="str">
        <f t="shared" si="1047"/>
        <v>PN</v>
      </c>
      <c r="E533" s="38">
        <f t="shared" si="1048"/>
        <v>39</v>
      </c>
      <c r="F533" s="43">
        <v>155</v>
      </c>
      <c r="G533" s="43">
        <v>98</v>
      </c>
      <c r="H533" s="43">
        <v>116</v>
      </c>
      <c r="I533" s="43"/>
      <c r="J533" s="44">
        <f t="shared" si="1049"/>
        <v>0.42005420054200543</v>
      </c>
      <c r="K533" s="44">
        <f t="shared" si="1050"/>
        <v>0.26558265582655827</v>
      </c>
      <c r="L533" s="44">
        <f t="shared" si="1051"/>
        <v>0.3143631436314363</v>
      </c>
      <c r="M533" s="44">
        <f t="shared" si="1052"/>
        <v>0</v>
      </c>
      <c r="N533" s="43">
        <f t="shared" si="1053"/>
        <v>369</v>
      </c>
      <c r="O533" s="43">
        <v>5</v>
      </c>
      <c r="P533" s="43"/>
      <c r="Q533" s="43">
        <f t="shared" si="1054"/>
        <v>374</v>
      </c>
      <c r="R533" s="44">
        <f t="shared" si="1055"/>
        <v>0.720616570327553</v>
      </c>
      <c r="S533" s="43">
        <v>519</v>
      </c>
    </row>
    <row r="534" spans="1:19" x14ac:dyDescent="0.25">
      <c r="A534" s="45" t="s">
        <v>288</v>
      </c>
      <c r="B534" s="46" t="s">
        <v>289</v>
      </c>
      <c r="C534" s="43" t="str">
        <f t="shared" si="1035"/>
        <v>BN</v>
      </c>
      <c r="D534" s="37" t="str">
        <f t="shared" si="1047"/>
        <v>PN</v>
      </c>
      <c r="E534" s="38">
        <f t="shared" si="1048"/>
        <v>38</v>
      </c>
      <c r="F534" s="43">
        <v>150</v>
      </c>
      <c r="G534" s="43">
        <v>83</v>
      </c>
      <c r="H534" s="43">
        <v>112</v>
      </c>
      <c r="I534" s="43"/>
      <c r="J534" s="44">
        <f t="shared" si="1049"/>
        <v>0.43478260869565216</v>
      </c>
      <c r="K534" s="44">
        <f t="shared" si="1050"/>
        <v>0.24057971014492754</v>
      </c>
      <c r="L534" s="44">
        <f t="shared" si="1051"/>
        <v>0.32463768115942027</v>
      </c>
      <c r="M534" s="44">
        <f t="shared" si="1052"/>
        <v>0</v>
      </c>
      <c r="N534" s="43">
        <f t="shared" si="1053"/>
        <v>345</v>
      </c>
      <c r="O534" s="43"/>
      <c r="P534" s="43"/>
      <c r="Q534" s="43">
        <f t="shared" si="1054"/>
        <v>345</v>
      </c>
      <c r="R534" s="44">
        <f t="shared" si="1055"/>
        <v>0.66473988439306353</v>
      </c>
      <c r="S534" s="43">
        <v>519</v>
      </c>
    </row>
    <row r="535" spans="1:19" x14ac:dyDescent="0.25">
      <c r="A535" s="45" t="s">
        <v>290</v>
      </c>
      <c r="B535" s="46" t="s">
        <v>291</v>
      </c>
      <c r="C535" s="43" t="str">
        <f t="shared" si="1035"/>
        <v>BN</v>
      </c>
      <c r="D535" s="37" t="str">
        <f t="shared" si="1047"/>
        <v>PN</v>
      </c>
      <c r="E535" s="38">
        <f t="shared" si="1048"/>
        <v>32</v>
      </c>
      <c r="F535" s="43">
        <v>145</v>
      </c>
      <c r="G535" s="43">
        <v>65</v>
      </c>
      <c r="H535" s="43">
        <v>113</v>
      </c>
      <c r="I535" s="43"/>
      <c r="J535" s="44">
        <f t="shared" si="1049"/>
        <v>0.44891640866873067</v>
      </c>
      <c r="K535" s="44">
        <f t="shared" si="1050"/>
        <v>0.20123839009287925</v>
      </c>
      <c r="L535" s="44">
        <f t="shared" si="1051"/>
        <v>0.34984520123839008</v>
      </c>
      <c r="M535" s="44">
        <f t="shared" si="1052"/>
        <v>0</v>
      </c>
      <c r="N535" s="43">
        <f t="shared" si="1053"/>
        <v>323</v>
      </c>
      <c r="O535" s="43">
        <v>3</v>
      </c>
      <c r="P535" s="43"/>
      <c r="Q535" s="43">
        <f t="shared" si="1054"/>
        <v>326</v>
      </c>
      <c r="R535" s="44">
        <f t="shared" si="1055"/>
        <v>0.62813102119460495</v>
      </c>
      <c r="S535" s="43">
        <v>519</v>
      </c>
    </row>
    <row r="536" spans="1:19" x14ac:dyDescent="0.25">
      <c r="A536" s="45" t="s">
        <v>309</v>
      </c>
      <c r="B536" s="46" t="s">
        <v>310</v>
      </c>
      <c r="C536" s="43" t="str">
        <f t="shared" si="1035"/>
        <v>BN</v>
      </c>
      <c r="D536" s="37" t="str">
        <f t="shared" si="1047"/>
        <v>PN</v>
      </c>
      <c r="E536" s="38">
        <f t="shared" si="1048"/>
        <v>10</v>
      </c>
      <c r="F536" s="43">
        <v>138</v>
      </c>
      <c r="G536" s="43">
        <v>50</v>
      </c>
      <c r="H536" s="43">
        <v>128</v>
      </c>
      <c r="I536" s="43"/>
      <c r="J536" s="44">
        <f t="shared" si="1049"/>
        <v>0.43670886075949367</v>
      </c>
      <c r="K536" s="44">
        <f t="shared" si="1050"/>
        <v>0.15822784810126583</v>
      </c>
      <c r="L536" s="44">
        <f t="shared" si="1051"/>
        <v>0.4050632911392405</v>
      </c>
      <c r="M536" s="44">
        <f t="shared" si="1052"/>
        <v>0</v>
      </c>
      <c r="N536" s="43">
        <f t="shared" si="1053"/>
        <v>316</v>
      </c>
      <c r="O536" s="43">
        <v>3</v>
      </c>
      <c r="P536" s="43"/>
      <c r="Q536" s="43">
        <f t="shared" si="1054"/>
        <v>319</v>
      </c>
      <c r="R536" s="44">
        <f t="shared" si="1055"/>
        <v>0.61464354527938347</v>
      </c>
      <c r="S536" s="43">
        <v>519</v>
      </c>
    </row>
    <row r="537" spans="1:19" x14ac:dyDescent="0.25">
      <c r="A537" s="45" t="s">
        <v>311</v>
      </c>
      <c r="B537" s="46" t="s">
        <v>312</v>
      </c>
      <c r="C537" s="43" t="str">
        <f t="shared" si="1035"/>
        <v>BN</v>
      </c>
      <c r="D537" s="37" t="str">
        <f t="shared" si="1047"/>
        <v>PN</v>
      </c>
      <c r="E537" s="38">
        <f t="shared" si="1048"/>
        <v>51</v>
      </c>
      <c r="F537" s="43">
        <v>155</v>
      </c>
      <c r="G537" s="43">
        <v>46</v>
      </c>
      <c r="H537" s="43">
        <v>104</v>
      </c>
      <c r="I537" s="43"/>
      <c r="J537" s="44">
        <f t="shared" si="1049"/>
        <v>0.50819672131147542</v>
      </c>
      <c r="K537" s="44">
        <f t="shared" si="1050"/>
        <v>0.15081967213114755</v>
      </c>
      <c r="L537" s="44">
        <f t="shared" si="1051"/>
        <v>0.34098360655737703</v>
      </c>
      <c r="M537" s="44">
        <f t="shared" si="1052"/>
        <v>0</v>
      </c>
      <c r="N537" s="43">
        <f t="shared" si="1053"/>
        <v>305</v>
      </c>
      <c r="O537" s="43">
        <v>2</v>
      </c>
      <c r="P537" s="43"/>
      <c r="Q537" s="43">
        <f t="shared" si="1054"/>
        <v>307</v>
      </c>
      <c r="R537" s="44">
        <f t="shared" si="1055"/>
        <v>0.59152215799614638</v>
      </c>
      <c r="S537" s="43">
        <v>519</v>
      </c>
    </row>
    <row r="538" spans="1:19" x14ac:dyDescent="0.25">
      <c r="A538" s="45" t="s">
        <v>313</v>
      </c>
      <c r="B538" s="46" t="s">
        <v>314</v>
      </c>
      <c r="C538" s="43" t="str">
        <f t="shared" si="1035"/>
        <v>BN</v>
      </c>
      <c r="D538" s="37" t="str">
        <f t="shared" si="1047"/>
        <v>PN</v>
      </c>
      <c r="E538" s="38">
        <f t="shared" si="1048"/>
        <v>25</v>
      </c>
      <c r="F538" s="43">
        <v>151</v>
      </c>
      <c r="G538" s="43">
        <v>52</v>
      </c>
      <c r="H538" s="43">
        <v>126</v>
      </c>
      <c r="I538" s="43"/>
      <c r="J538" s="44">
        <f t="shared" si="1049"/>
        <v>0.45896656534954405</v>
      </c>
      <c r="K538" s="44">
        <f t="shared" si="1050"/>
        <v>0.1580547112462006</v>
      </c>
      <c r="L538" s="44">
        <f t="shared" si="1051"/>
        <v>0.38297872340425532</v>
      </c>
      <c r="M538" s="44">
        <f t="shared" si="1052"/>
        <v>0</v>
      </c>
      <c r="N538" s="43">
        <f t="shared" si="1053"/>
        <v>329</v>
      </c>
      <c r="O538" s="43">
        <v>1</v>
      </c>
      <c r="P538" s="43"/>
      <c r="Q538" s="43">
        <f t="shared" si="1054"/>
        <v>330</v>
      </c>
      <c r="R538" s="44">
        <f t="shared" si="1055"/>
        <v>0.63097514340344163</v>
      </c>
      <c r="S538" s="43">
        <v>523</v>
      </c>
    </row>
    <row r="539" spans="1:19" s="12" customFormat="1" ht="15" x14ac:dyDescent="0.25">
      <c r="A539" s="40">
        <v>3</v>
      </c>
      <c r="B539" s="31" t="s">
        <v>325</v>
      </c>
      <c r="C539" s="32" t="str">
        <f t="shared" si="1035"/>
        <v>BN</v>
      </c>
      <c r="D539" s="32" t="str">
        <f t="shared" si="1047"/>
        <v>PN</v>
      </c>
      <c r="E539" s="28">
        <f>LARGE(F539:I539,1)-LARGE(F539:I539,2)</f>
        <v>80</v>
      </c>
      <c r="F539" s="32">
        <f t="shared" ref="F539" si="1056">SUM(F540:F546)</f>
        <v>810</v>
      </c>
      <c r="G539" s="32">
        <f t="shared" ref="G539" si="1057">SUM(G540:G546)</f>
        <v>702</v>
      </c>
      <c r="H539" s="32">
        <f t="shared" ref="H539" si="1058">SUM(H540:H546)</f>
        <v>730</v>
      </c>
      <c r="I539" s="32">
        <f t="shared" ref="I539" si="1059">SUM(I540:I546)</f>
        <v>0</v>
      </c>
      <c r="J539" s="33">
        <f>F539/N539</f>
        <v>0.36128456735057984</v>
      </c>
      <c r="K539" s="33">
        <f>G539/N539</f>
        <v>0.31311329170383584</v>
      </c>
      <c r="L539" s="33">
        <f>H539/N539</f>
        <v>0.32560214094558432</v>
      </c>
      <c r="M539" s="33">
        <f>I539/N539</f>
        <v>0</v>
      </c>
      <c r="N539" s="32">
        <f>F539+G539+H539+I539</f>
        <v>2242</v>
      </c>
      <c r="O539" s="32">
        <f t="shared" ref="O539" si="1060">SUM(O540:O546)</f>
        <v>22</v>
      </c>
      <c r="P539" s="32">
        <f t="shared" ref="P539" si="1061">SUM(P540:P546)</f>
        <v>0</v>
      </c>
      <c r="Q539" s="32">
        <f t="shared" si="1054"/>
        <v>2264</v>
      </c>
      <c r="R539" s="33">
        <f t="shared" si="1055"/>
        <v>0.66044340723453909</v>
      </c>
      <c r="S539" s="32">
        <f t="shared" ref="S539" si="1062">SUM(S540:S546)</f>
        <v>3428</v>
      </c>
    </row>
    <row r="540" spans="1:19" x14ac:dyDescent="0.25">
      <c r="A540" s="45" t="s">
        <v>276</v>
      </c>
      <c r="B540" s="46" t="s">
        <v>280</v>
      </c>
      <c r="C540" s="43" t="str">
        <f t="shared" si="1035"/>
        <v>BN</v>
      </c>
      <c r="D540" s="37" t="str">
        <f t="shared" ref="D540:D547" si="1063">IF(AND(LARGE(F540:I540,1)=LARGE(F540:I540,2)),"TIED",IF(LARGE(F540:I540,2)=F540,"BN",IF(LARGE(F540:I540,2)=G540,"PH",IF(LARGE(F540:I540,2)=H540,"PN","BEBAS"))))</f>
        <v>PH</v>
      </c>
      <c r="E540" s="38">
        <f t="shared" ref="E540:E546" si="1064">LARGE(F540:I540,1)-LARGE(F540:I540,2)</f>
        <v>8</v>
      </c>
      <c r="F540" s="43">
        <v>85</v>
      </c>
      <c r="G540" s="43">
        <v>77</v>
      </c>
      <c r="H540" s="43">
        <v>41</v>
      </c>
      <c r="I540" s="43"/>
      <c r="J540" s="44">
        <f t="shared" ref="J540:J546" si="1065">F540/N540</f>
        <v>0.41871921182266009</v>
      </c>
      <c r="K540" s="44">
        <f t="shared" ref="K540:K546" si="1066">G540/N540</f>
        <v>0.37931034482758619</v>
      </c>
      <c r="L540" s="44">
        <f t="shared" ref="L540:L546" si="1067">H540/N540</f>
        <v>0.2019704433497537</v>
      </c>
      <c r="M540" s="44">
        <f t="shared" ref="M540:M546" si="1068">I540/N540</f>
        <v>0</v>
      </c>
      <c r="N540" s="43">
        <f t="shared" ref="N540:N546" si="1069">F540+G540+H540+I540</f>
        <v>203</v>
      </c>
      <c r="O540" s="43">
        <v>5</v>
      </c>
      <c r="P540" s="43"/>
      <c r="Q540" s="43">
        <f t="shared" si="452"/>
        <v>208</v>
      </c>
      <c r="R540" s="44">
        <f t="shared" si="453"/>
        <v>0.5714285714285714</v>
      </c>
      <c r="S540" s="43">
        <v>364</v>
      </c>
    </row>
    <row r="541" spans="1:19" x14ac:dyDescent="0.25">
      <c r="A541" s="45" t="s">
        <v>277</v>
      </c>
      <c r="B541" s="46" t="s">
        <v>281</v>
      </c>
      <c r="C541" s="43" t="str">
        <f t="shared" si="1035"/>
        <v>BN</v>
      </c>
      <c r="D541" s="37" t="str">
        <f t="shared" si="1063"/>
        <v>PH</v>
      </c>
      <c r="E541" s="38">
        <f t="shared" si="1064"/>
        <v>4</v>
      </c>
      <c r="F541" s="43">
        <v>104</v>
      </c>
      <c r="G541" s="43">
        <v>100</v>
      </c>
      <c r="H541" s="43">
        <v>54</v>
      </c>
      <c r="I541" s="43"/>
      <c r="J541" s="44">
        <f t="shared" si="1065"/>
        <v>0.40310077519379844</v>
      </c>
      <c r="K541" s="44">
        <f t="shared" si="1066"/>
        <v>0.38759689922480622</v>
      </c>
      <c r="L541" s="44">
        <f t="shared" si="1067"/>
        <v>0.20930232558139536</v>
      </c>
      <c r="M541" s="44">
        <f t="shared" si="1068"/>
        <v>0</v>
      </c>
      <c r="N541" s="43">
        <f t="shared" si="1069"/>
        <v>258</v>
      </c>
      <c r="O541" s="43">
        <v>5</v>
      </c>
      <c r="P541" s="43"/>
      <c r="Q541" s="43">
        <f t="shared" si="452"/>
        <v>263</v>
      </c>
      <c r="R541" s="44">
        <f t="shared" si="453"/>
        <v>0.75142857142857145</v>
      </c>
      <c r="S541" s="43">
        <v>350</v>
      </c>
    </row>
    <row r="542" spans="1:19" x14ac:dyDescent="0.25">
      <c r="A542" s="45" t="s">
        <v>278</v>
      </c>
      <c r="B542" s="46" t="s">
        <v>282</v>
      </c>
      <c r="C542" s="43" t="str">
        <f t="shared" si="1035"/>
        <v>BN</v>
      </c>
      <c r="D542" s="37" t="str">
        <f t="shared" si="1063"/>
        <v>PH</v>
      </c>
      <c r="E542" s="38">
        <f t="shared" si="1064"/>
        <v>16</v>
      </c>
      <c r="F542" s="43">
        <v>104</v>
      </c>
      <c r="G542" s="43">
        <v>88</v>
      </c>
      <c r="H542" s="43">
        <v>66</v>
      </c>
      <c r="I542" s="43"/>
      <c r="J542" s="44">
        <f t="shared" si="1065"/>
        <v>0.40310077519379844</v>
      </c>
      <c r="K542" s="44">
        <f t="shared" si="1066"/>
        <v>0.34108527131782945</v>
      </c>
      <c r="L542" s="44">
        <f t="shared" si="1067"/>
        <v>0.2558139534883721</v>
      </c>
      <c r="M542" s="44">
        <f t="shared" si="1068"/>
        <v>0</v>
      </c>
      <c r="N542" s="43">
        <f t="shared" si="1069"/>
        <v>258</v>
      </c>
      <c r="O542" s="43">
        <v>2</v>
      </c>
      <c r="P542" s="43"/>
      <c r="Q542" s="43">
        <f t="shared" si="452"/>
        <v>260</v>
      </c>
      <c r="R542" s="44">
        <f t="shared" ref="R542:R546" si="1070">Q542/S542</f>
        <v>0.74285714285714288</v>
      </c>
      <c r="S542" s="43">
        <v>350</v>
      </c>
    </row>
    <row r="543" spans="1:19" x14ac:dyDescent="0.25">
      <c r="A543" s="45" t="s">
        <v>279</v>
      </c>
      <c r="B543" s="46" t="s">
        <v>283</v>
      </c>
      <c r="C543" s="43" t="str">
        <f t="shared" si="1035"/>
        <v>BN</v>
      </c>
      <c r="D543" s="37" t="str">
        <f t="shared" si="1063"/>
        <v>PH</v>
      </c>
      <c r="E543" s="38">
        <f t="shared" si="1064"/>
        <v>1</v>
      </c>
      <c r="F543" s="43">
        <v>143</v>
      </c>
      <c r="G543" s="43">
        <v>142</v>
      </c>
      <c r="H543" s="43">
        <v>142</v>
      </c>
      <c r="I543" s="43"/>
      <c r="J543" s="44">
        <f t="shared" si="1065"/>
        <v>0.33489461358313816</v>
      </c>
      <c r="K543" s="44">
        <f t="shared" si="1066"/>
        <v>0.33255269320843089</v>
      </c>
      <c r="L543" s="44">
        <f t="shared" si="1067"/>
        <v>0.33255269320843089</v>
      </c>
      <c r="M543" s="44">
        <f t="shared" si="1068"/>
        <v>0</v>
      </c>
      <c r="N543" s="43">
        <f t="shared" si="1069"/>
        <v>427</v>
      </c>
      <c r="O543" s="43">
        <v>4</v>
      </c>
      <c r="P543" s="43"/>
      <c r="Q543" s="43">
        <f t="shared" si="452"/>
        <v>431</v>
      </c>
      <c r="R543" s="44">
        <f t="shared" si="1070"/>
        <v>0.72927241962774958</v>
      </c>
      <c r="S543" s="43">
        <v>591</v>
      </c>
    </row>
    <row r="544" spans="1:19" x14ac:dyDescent="0.25">
      <c r="A544" s="45" t="s">
        <v>285</v>
      </c>
      <c r="B544" s="46" t="s">
        <v>286</v>
      </c>
      <c r="C544" s="43" t="str">
        <f t="shared" si="1035"/>
        <v>PN</v>
      </c>
      <c r="D544" s="37" t="str">
        <f t="shared" si="1063"/>
        <v>PH</v>
      </c>
      <c r="E544" s="38">
        <f t="shared" si="1064"/>
        <v>24</v>
      </c>
      <c r="F544" s="43">
        <v>115</v>
      </c>
      <c r="G544" s="43">
        <v>118</v>
      </c>
      <c r="H544" s="43">
        <v>142</v>
      </c>
      <c r="I544" s="43"/>
      <c r="J544" s="44">
        <f t="shared" si="1065"/>
        <v>0.30666666666666664</v>
      </c>
      <c r="K544" s="44">
        <f t="shared" si="1066"/>
        <v>0.31466666666666665</v>
      </c>
      <c r="L544" s="44">
        <f t="shared" si="1067"/>
        <v>0.37866666666666665</v>
      </c>
      <c r="M544" s="44">
        <f t="shared" si="1068"/>
        <v>0</v>
      </c>
      <c r="N544" s="43">
        <f t="shared" si="1069"/>
        <v>375</v>
      </c>
      <c r="O544" s="43">
        <v>5</v>
      </c>
      <c r="P544" s="43"/>
      <c r="Q544" s="43">
        <f t="shared" si="452"/>
        <v>380</v>
      </c>
      <c r="R544" s="44">
        <f t="shared" si="1070"/>
        <v>0.64297800338409472</v>
      </c>
      <c r="S544" s="43">
        <v>591</v>
      </c>
    </row>
    <row r="545" spans="1:19" x14ac:dyDescent="0.25">
      <c r="A545" s="45" t="s">
        <v>288</v>
      </c>
      <c r="B545" s="46" t="s">
        <v>289</v>
      </c>
      <c r="C545" s="43" t="str">
        <f t="shared" si="1035"/>
        <v>PN</v>
      </c>
      <c r="D545" s="37" t="str">
        <f t="shared" si="1063"/>
        <v>BN</v>
      </c>
      <c r="E545" s="38">
        <f t="shared" si="1064"/>
        <v>39</v>
      </c>
      <c r="F545" s="43">
        <v>119</v>
      </c>
      <c r="G545" s="43">
        <v>82</v>
      </c>
      <c r="H545" s="43">
        <v>158</v>
      </c>
      <c r="I545" s="43"/>
      <c r="J545" s="44">
        <f t="shared" si="1065"/>
        <v>0.33147632311977715</v>
      </c>
      <c r="K545" s="44">
        <f t="shared" si="1066"/>
        <v>0.22841225626740946</v>
      </c>
      <c r="L545" s="44">
        <f t="shared" si="1067"/>
        <v>0.44011142061281339</v>
      </c>
      <c r="M545" s="44">
        <f t="shared" si="1068"/>
        <v>0</v>
      </c>
      <c r="N545" s="43">
        <f t="shared" si="1069"/>
        <v>359</v>
      </c>
      <c r="O545" s="43">
        <v>1</v>
      </c>
      <c r="P545" s="43"/>
      <c r="Q545" s="43">
        <f t="shared" si="452"/>
        <v>360</v>
      </c>
      <c r="R545" s="44">
        <f t="shared" si="1070"/>
        <v>0.6091370558375635</v>
      </c>
      <c r="S545" s="43">
        <v>591</v>
      </c>
    </row>
    <row r="546" spans="1:19" x14ac:dyDescent="0.25">
      <c r="A546" s="45" t="s">
        <v>290</v>
      </c>
      <c r="B546" s="46" t="s">
        <v>291</v>
      </c>
      <c r="C546" s="43" t="str">
        <f t="shared" si="1035"/>
        <v>BN</v>
      </c>
      <c r="D546" s="37" t="str">
        <f t="shared" si="1063"/>
        <v>PN</v>
      </c>
      <c r="E546" s="38">
        <f t="shared" si="1064"/>
        <v>13</v>
      </c>
      <c r="F546" s="43">
        <v>140</v>
      </c>
      <c r="G546" s="43">
        <v>95</v>
      </c>
      <c r="H546" s="43">
        <v>127</v>
      </c>
      <c r="I546" s="43"/>
      <c r="J546" s="44">
        <f t="shared" si="1065"/>
        <v>0.38674033149171272</v>
      </c>
      <c r="K546" s="44">
        <f t="shared" si="1066"/>
        <v>0.26243093922651933</v>
      </c>
      <c r="L546" s="44">
        <f t="shared" si="1067"/>
        <v>0.35082872928176795</v>
      </c>
      <c r="M546" s="44">
        <f t="shared" si="1068"/>
        <v>0</v>
      </c>
      <c r="N546" s="43">
        <f t="shared" si="1069"/>
        <v>362</v>
      </c>
      <c r="O546" s="43"/>
      <c r="P546" s="43"/>
      <c r="Q546" s="43">
        <f t="shared" si="452"/>
        <v>362</v>
      </c>
      <c r="R546" s="44">
        <f t="shared" si="1070"/>
        <v>0.61252115059221657</v>
      </c>
      <c r="S546" s="43">
        <v>591</v>
      </c>
    </row>
    <row r="547" spans="1:19" s="11" customFormat="1" ht="15" x14ac:dyDescent="0.25">
      <c r="A547" s="40">
        <v>4</v>
      </c>
      <c r="B547" s="31" t="s">
        <v>148</v>
      </c>
      <c r="C547" s="32" t="str">
        <f t="shared" si="1035"/>
        <v>BN</v>
      </c>
      <c r="D547" s="32" t="str">
        <f t="shared" si="1063"/>
        <v>PH</v>
      </c>
      <c r="E547" s="28">
        <f>LARGE(F547:I547,1)-LARGE(F547:I547,2)</f>
        <v>43</v>
      </c>
      <c r="F547" s="32">
        <f>SUM(F548:F552)</f>
        <v>483</v>
      </c>
      <c r="G547" s="32">
        <f t="shared" ref="G547" si="1071">SUM(G548:G552)</f>
        <v>440</v>
      </c>
      <c r="H547" s="32">
        <f t="shared" ref="H547" si="1072">SUM(H548:H552)</f>
        <v>363</v>
      </c>
      <c r="I547" s="32">
        <f t="shared" ref="I547" si="1073">SUM(I548:I552)</f>
        <v>0</v>
      </c>
      <c r="J547" s="33">
        <f>F547/N547</f>
        <v>0.37558320373250387</v>
      </c>
      <c r="K547" s="33">
        <f>G547/N547</f>
        <v>0.34214618973561428</v>
      </c>
      <c r="L547" s="33">
        <f>H547/N547</f>
        <v>0.2822706065318818</v>
      </c>
      <c r="M547" s="33">
        <f>I547/N547</f>
        <v>0</v>
      </c>
      <c r="N547" s="32">
        <f>F547+G547+H547+I547</f>
        <v>1286</v>
      </c>
      <c r="O547" s="32">
        <f t="shared" ref="O547" si="1074">SUM(O548:O552)</f>
        <v>13</v>
      </c>
      <c r="P547" s="32">
        <f t="shared" ref="P547" si="1075">SUM(P548:P552)</f>
        <v>0</v>
      </c>
      <c r="Q547" s="32">
        <f>N547+O547+P547</f>
        <v>1299</v>
      </c>
      <c r="R547" s="33">
        <f>Q547/S547</f>
        <v>0.64434523809523814</v>
      </c>
      <c r="S547" s="32">
        <f>SUM(S548:S552)</f>
        <v>2016</v>
      </c>
    </row>
    <row r="548" spans="1:19" x14ac:dyDescent="0.25">
      <c r="A548" s="45" t="s">
        <v>276</v>
      </c>
      <c r="B548" s="46" t="s">
        <v>280</v>
      </c>
      <c r="C548" s="43" t="str">
        <f t="shared" si="1035"/>
        <v>BN</v>
      </c>
      <c r="D548" s="37" t="str">
        <f t="shared" ref="D548:D553" si="1076">IF(AND(LARGE(F548:I548,1)=LARGE(F548:I548,2)),"TIED",IF(LARGE(F548:I548,2)=F548,"BN",IF(LARGE(F548:I548,2)=G548,"PH",IF(LARGE(F548:I548,2)=H548,"PN","BEBAS"))))</f>
        <v>PH</v>
      </c>
      <c r="E548" s="38">
        <f t="shared" ref="E548:E552" si="1077">LARGE(F548:I548,1)-LARGE(F548:I548,2)</f>
        <v>21</v>
      </c>
      <c r="F548" s="43">
        <v>95</v>
      </c>
      <c r="G548" s="43">
        <v>74</v>
      </c>
      <c r="H548" s="43">
        <v>47</v>
      </c>
      <c r="I548" s="43"/>
      <c r="J548" s="44">
        <f t="shared" ref="J548:J552" si="1078">F548/N548</f>
        <v>0.43981481481481483</v>
      </c>
      <c r="K548" s="44">
        <f t="shared" ref="K548:K552" si="1079">G548/N548</f>
        <v>0.34259259259259262</v>
      </c>
      <c r="L548" s="44">
        <f t="shared" ref="L548:L552" si="1080">H548/N548</f>
        <v>0.21759259259259259</v>
      </c>
      <c r="M548" s="44">
        <f t="shared" ref="M548:M552" si="1081">I548/N548</f>
        <v>0</v>
      </c>
      <c r="N548" s="43">
        <f t="shared" ref="N548:N552" si="1082">F548+G548+H548+I548</f>
        <v>216</v>
      </c>
      <c r="O548" s="43">
        <v>8</v>
      </c>
      <c r="P548" s="43"/>
      <c r="Q548" s="43">
        <f t="shared" si="452"/>
        <v>224</v>
      </c>
      <c r="R548" s="44">
        <f t="shared" ref="R548:R569" si="1083">Q548/S548</f>
        <v>0.64</v>
      </c>
      <c r="S548" s="43">
        <v>350</v>
      </c>
    </row>
    <row r="549" spans="1:19" x14ac:dyDescent="0.25">
      <c r="A549" s="45" t="s">
        <v>277</v>
      </c>
      <c r="B549" s="46" t="s">
        <v>281</v>
      </c>
      <c r="C549" s="43" t="str">
        <f t="shared" si="1035"/>
        <v>TIED</v>
      </c>
      <c r="D549" s="37" t="str">
        <f t="shared" si="1076"/>
        <v>TIED</v>
      </c>
      <c r="E549" s="38">
        <f t="shared" si="1077"/>
        <v>0</v>
      </c>
      <c r="F549" s="43">
        <v>99</v>
      </c>
      <c r="G549" s="43">
        <v>99</v>
      </c>
      <c r="H549" s="43">
        <v>61</v>
      </c>
      <c r="I549" s="43"/>
      <c r="J549" s="44">
        <f t="shared" si="1078"/>
        <v>0.38223938223938225</v>
      </c>
      <c r="K549" s="44">
        <f t="shared" si="1079"/>
        <v>0.38223938223938225</v>
      </c>
      <c r="L549" s="44">
        <f t="shared" si="1080"/>
        <v>0.23552123552123552</v>
      </c>
      <c r="M549" s="44">
        <f t="shared" si="1081"/>
        <v>0</v>
      </c>
      <c r="N549" s="43">
        <f t="shared" si="1082"/>
        <v>259</v>
      </c>
      <c r="O549" s="43"/>
      <c r="P549" s="43"/>
      <c r="Q549" s="43">
        <f t="shared" si="452"/>
        <v>259</v>
      </c>
      <c r="R549" s="44">
        <f t="shared" si="1083"/>
        <v>0.74</v>
      </c>
      <c r="S549" s="43">
        <v>350</v>
      </c>
    </row>
    <row r="550" spans="1:19" x14ac:dyDescent="0.25">
      <c r="A550" s="45" t="s">
        <v>278</v>
      </c>
      <c r="B550" s="46" t="s">
        <v>282</v>
      </c>
      <c r="C550" s="43" t="str">
        <f t="shared" si="1035"/>
        <v>PH</v>
      </c>
      <c r="D550" s="37" t="str">
        <f t="shared" si="1076"/>
        <v>PN</v>
      </c>
      <c r="E550" s="38">
        <f t="shared" si="1077"/>
        <v>33</v>
      </c>
      <c r="F550" s="43">
        <v>79</v>
      </c>
      <c r="G550" s="43">
        <v>113</v>
      </c>
      <c r="H550" s="43">
        <v>80</v>
      </c>
      <c r="I550" s="43"/>
      <c r="J550" s="44">
        <f t="shared" si="1078"/>
        <v>0.29044117647058826</v>
      </c>
      <c r="K550" s="44">
        <f t="shared" si="1079"/>
        <v>0.41544117647058826</v>
      </c>
      <c r="L550" s="44">
        <f t="shared" si="1080"/>
        <v>0.29411764705882354</v>
      </c>
      <c r="M550" s="44">
        <f t="shared" si="1081"/>
        <v>0</v>
      </c>
      <c r="N550" s="43">
        <f t="shared" si="1082"/>
        <v>272</v>
      </c>
      <c r="O550" s="43">
        <v>4</v>
      </c>
      <c r="P550" s="43"/>
      <c r="Q550" s="43">
        <f t="shared" si="452"/>
        <v>276</v>
      </c>
      <c r="R550" s="44">
        <f t="shared" si="1083"/>
        <v>0.63013698630136983</v>
      </c>
      <c r="S550" s="43">
        <v>438</v>
      </c>
    </row>
    <row r="551" spans="1:19" x14ac:dyDescent="0.25">
      <c r="A551" s="45" t="s">
        <v>279</v>
      </c>
      <c r="B551" s="46" t="s">
        <v>283</v>
      </c>
      <c r="C551" s="43" t="str">
        <f t="shared" si="1035"/>
        <v>BN</v>
      </c>
      <c r="D551" s="37" t="str">
        <f t="shared" si="1076"/>
        <v>PN</v>
      </c>
      <c r="E551" s="38">
        <f t="shared" si="1077"/>
        <v>33</v>
      </c>
      <c r="F551" s="43">
        <v>112</v>
      </c>
      <c r="G551" s="43">
        <v>73</v>
      </c>
      <c r="H551" s="43">
        <v>79</v>
      </c>
      <c r="I551" s="43"/>
      <c r="J551" s="44">
        <f t="shared" si="1078"/>
        <v>0.42424242424242425</v>
      </c>
      <c r="K551" s="44">
        <f t="shared" si="1079"/>
        <v>0.27651515151515149</v>
      </c>
      <c r="L551" s="44">
        <f t="shared" si="1080"/>
        <v>0.29924242424242425</v>
      </c>
      <c r="M551" s="44">
        <f t="shared" si="1081"/>
        <v>0</v>
      </c>
      <c r="N551" s="43">
        <f t="shared" si="1082"/>
        <v>264</v>
      </c>
      <c r="O551" s="43">
        <v>1</v>
      </c>
      <c r="P551" s="43"/>
      <c r="Q551" s="43">
        <f t="shared" si="452"/>
        <v>265</v>
      </c>
      <c r="R551" s="44">
        <f t="shared" si="1083"/>
        <v>0.60502283105022836</v>
      </c>
      <c r="S551" s="43">
        <v>438</v>
      </c>
    </row>
    <row r="552" spans="1:19" x14ac:dyDescent="0.25">
      <c r="A552" s="45" t="s">
        <v>285</v>
      </c>
      <c r="B552" s="46" t="s">
        <v>286</v>
      </c>
      <c r="C552" s="43" t="str">
        <f t="shared" si="1035"/>
        <v>BN</v>
      </c>
      <c r="D552" s="37" t="str">
        <f t="shared" si="1076"/>
        <v>PN</v>
      </c>
      <c r="E552" s="38">
        <f t="shared" si="1077"/>
        <v>2</v>
      </c>
      <c r="F552" s="43">
        <v>98</v>
      </c>
      <c r="G552" s="43">
        <v>81</v>
      </c>
      <c r="H552" s="43">
        <v>96</v>
      </c>
      <c r="I552" s="43"/>
      <c r="J552" s="44">
        <f t="shared" si="1078"/>
        <v>0.35636363636363638</v>
      </c>
      <c r="K552" s="44">
        <f t="shared" si="1079"/>
        <v>0.29454545454545455</v>
      </c>
      <c r="L552" s="44">
        <f t="shared" si="1080"/>
        <v>0.34909090909090912</v>
      </c>
      <c r="M552" s="44">
        <f t="shared" si="1081"/>
        <v>0</v>
      </c>
      <c r="N552" s="43">
        <f t="shared" si="1082"/>
        <v>275</v>
      </c>
      <c r="O552" s="43"/>
      <c r="P552" s="43"/>
      <c r="Q552" s="43">
        <f t="shared" si="452"/>
        <v>275</v>
      </c>
      <c r="R552" s="44">
        <f t="shared" si="1083"/>
        <v>0.625</v>
      </c>
      <c r="S552" s="43">
        <v>440</v>
      </c>
    </row>
    <row r="553" spans="1:19" s="11" customFormat="1" ht="15" x14ac:dyDescent="0.25">
      <c r="A553" s="40">
        <v>5</v>
      </c>
      <c r="B553" s="31" t="s">
        <v>149</v>
      </c>
      <c r="C553" s="32" t="str">
        <f t="shared" si="1035"/>
        <v>PH</v>
      </c>
      <c r="D553" s="32" t="str">
        <f t="shared" si="1076"/>
        <v>BN</v>
      </c>
      <c r="E553" s="28">
        <f>LARGE(F553:I553,1)-LARGE(F553:I553,2)</f>
        <v>291</v>
      </c>
      <c r="F553" s="32">
        <f>SUM(F554:F558)</f>
        <v>440</v>
      </c>
      <c r="G553" s="32">
        <f t="shared" ref="G553" si="1084">SUM(G554:G558)</f>
        <v>731</v>
      </c>
      <c r="H553" s="32">
        <f t="shared" ref="H553" si="1085">SUM(H554:H558)</f>
        <v>194</v>
      </c>
      <c r="I553" s="32">
        <f t="shared" ref="I553" si="1086">SUM(I554:I558)</f>
        <v>0</v>
      </c>
      <c r="J553" s="33">
        <f>F553/N553</f>
        <v>0.32234432234432236</v>
      </c>
      <c r="K553" s="33">
        <f>G553/N553</f>
        <v>0.53553113553113552</v>
      </c>
      <c r="L553" s="33">
        <f>H553/N553</f>
        <v>0.14212454212454212</v>
      </c>
      <c r="M553" s="33">
        <f>I553/N553</f>
        <v>0</v>
      </c>
      <c r="N553" s="32">
        <f>F553+G553+H553+I553</f>
        <v>1365</v>
      </c>
      <c r="O553" s="32">
        <f t="shared" ref="O553" si="1087">SUM(O554:O558)</f>
        <v>15</v>
      </c>
      <c r="P553" s="32">
        <f t="shared" ref="P553" si="1088">SUM(P554:P558)</f>
        <v>0</v>
      </c>
      <c r="Q553" s="32">
        <f>N553+O553+P553</f>
        <v>1380</v>
      </c>
      <c r="R553" s="33">
        <f>Q553/S553</f>
        <v>0.6460674157303371</v>
      </c>
      <c r="S553" s="32">
        <f>SUM(S554:S558)</f>
        <v>2136</v>
      </c>
    </row>
    <row r="554" spans="1:19" x14ac:dyDescent="0.25">
      <c r="A554" s="45" t="s">
        <v>276</v>
      </c>
      <c r="B554" s="46" t="s">
        <v>280</v>
      </c>
      <c r="C554" s="43" t="str">
        <f t="shared" si="1035"/>
        <v>PH</v>
      </c>
      <c r="D554" s="37" t="str">
        <f t="shared" si="863"/>
        <v>BN</v>
      </c>
      <c r="E554" s="38">
        <f t="shared" ref="E554:E558" si="1089">LARGE(F554:I554,1)-LARGE(F554:I554,2)</f>
        <v>48</v>
      </c>
      <c r="F554" s="43">
        <v>57</v>
      </c>
      <c r="G554" s="43">
        <v>105</v>
      </c>
      <c r="H554" s="43">
        <v>12</v>
      </c>
      <c r="I554" s="43"/>
      <c r="J554" s="44">
        <f t="shared" ref="J554:J558" si="1090">F554/N554</f>
        <v>0.32758620689655171</v>
      </c>
      <c r="K554" s="44">
        <f t="shared" ref="K554:K558" si="1091">G554/N554</f>
        <v>0.60344827586206895</v>
      </c>
      <c r="L554" s="44">
        <f t="shared" ref="L554:L558" si="1092">H554/N554</f>
        <v>6.8965517241379309E-2</v>
      </c>
      <c r="M554" s="44">
        <f t="shared" ref="M554:M558" si="1093">I554/N554</f>
        <v>0</v>
      </c>
      <c r="N554" s="43">
        <f t="shared" ref="N554:N558" si="1094">F554+G554+H554+I554</f>
        <v>174</v>
      </c>
      <c r="O554" s="43">
        <v>3</v>
      </c>
      <c r="P554" s="43"/>
      <c r="Q554" s="43">
        <f t="shared" ref="Q554:Q558" si="1095">N554+O554+P554</f>
        <v>177</v>
      </c>
      <c r="R554" s="44">
        <f t="shared" si="1083"/>
        <v>0.50571428571428567</v>
      </c>
      <c r="S554" s="43">
        <v>350</v>
      </c>
    </row>
    <row r="555" spans="1:19" x14ac:dyDescent="0.25">
      <c r="A555" s="45" t="s">
        <v>277</v>
      </c>
      <c r="B555" s="46" t="s">
        <v>281</v>
      </c>
      <c r="C555" s="43" t="str">
        <f t="shared" si="1035"/>
        <v>PH</v>
      </c>
      <c r="D555" s="37" t="str">
        <f t="shared" si="863"/>
        <v>BN</v>
      </c>
      <c r="E555" s="38">
        <f t="shared" si="1089"/>
        <v>92</v>
      </c>
      <c r="F555" s="43">
        <v>65</v>
      </c>
      <c r="G555" s="43">
        <v>157</v>
      </c>
      <c r="H555" s="43">
        <v>12</v>
      </c>
      <c r="I555" s="43"/>
      <c r="J555" s="44">
        <f t="shared" si="1090"/>
        <v>0.27777777777777779</v>
      </c>
      <c r="K555" s="44">
        <f t="shared" si="1091"/>
        <v>0.67094017094017089</v>
      </c>
      <c r="L555" s="44">
        <f t="shared" si="1092"/>
        <v>5.128205128205128E-2</v>
      </c>
      <c r="M555" s="44">
        <f t="shared" si="1093"/>
        <v>0</v>
      </c>
      <c r="N555" s="43">
        <f t="shared" si="1094"/>
        <v>234</v>
      </c>
      <c r="O555" s="43">
        <v>6</v>
      </c>
      <c r="P555" s="43"/>
      <c r="Q555" s="43">
        <f t="shared" si="1095"/>
        <v>240</v>
      </c>
      <c r="R555" s="44">
        <f t="shared" si="1083"/>
        <v>0.68571428571428572</v>
      </c>
      <c r="S555" s="43">
        <v>350</v>
      </c>
    </row>
    <row r="556" spans="1:19" x14ac:dyDescent="0.25">
      <c r="A556" s="45" t="s">
        <v>278</v>
      </c>
      <c r="B556" s="46" t="s">
        <v>282</v>
      </c>
      <c r="C556" s="43" t="str">
        <f t="shared" si="1035"/>
        <v>PH</v>
      </c>
      <c r="D556" s="37" t="str">
        <f t="shared" si="863"/>
        <v>BN</v>
      </c>
      <c r="E556" s="38">
        <f t="shared" si="1089"/>
        <v>87</v>
      </c>
      <c r="F556" s="43">
        <v>74</v>
      </c>
      <c r="G556" s="43">
        <v>161</v>
      </c>
      <c r="H556" s="43">
        <v>24</v>
      </c>
      <c r="I556" s="43"/>
      <c r="J556" s="44">
        <f t="shared" si="1090"/>
        <v>0.2857142857142857</v>
      </c>
      <c r="K556" s="44">
        <f t="shared" si="1091"/>
        <v>0.6216216216216216</v>
      </c>
      <c r="L556" s="44">
        <f t="shared" si="1092"/>
        <v>9.2664092664092659E-2</v>
      </c>
      <c r="M556" s="44">
        <f t="shared" si="1093"/>
        <v>0</v>
      </c>
      <c r="N556" s="43">
        <f t="shared" si="1094"/>
        <v>259</v>
      </c>
      <c r="O556" s="43">
        <v>1</v>
      </c>
      <c r="P556" s="43"/>
      <c r="Q556" s="43">
        <f t="shared" si="1095"/>
        <v>260</v>
      </c>
      <c r="R556" s="44">
        <f t="shared" si="1083"/>
        <v>0.74285714285714288</v>
      </c>
      <c r="S556" s="43">
        <v>350</v>
      </c>
    </row>
    <row r="557" spans="1:19" x14ac:dyDescent="0.25">
      <c r="A557" s="45" t="s">
        <v>279</v>
      </c>
      <c r="B557" s="46" t="s">
        <v>283</v>
      </c>
      <c r="C557" s="43" t="str">
        <f t="shared" si="1035"/>
        <v>PH</v>
      </c>
      <c r="D557" s="37" t="str">
        <f t="shared" si="863"/>
        <v>BN</v>
      </c>
      <c r="E557" s="38">
        <f t="shared" si="1089"/>
        <v>97</v>
      </c>
      <c r="F557" s="43">
        <v>103</v>
      </c>
      <c r="G557" s="43">
        <v>200</v>
      </c>
      <c r="H557" s="43">
        <v>60</v>
      </c>
      <c r="I557" s="43"/>
      <c r="J557" s="44">
        <f t="shared" si="1090"/>
        <v>0.28374655647382918</v>
      </c>
      <c r="K557" s="44">
        <f t="shared" si="1091"/>
        <v>0.55096418732782371</v>
      </c>
      <c r="L557" s="44">
        <f t="shared" si="1092"/>
        <v>0.16528925619834711</v>
      </c>
      <c r="M557" s="44">
        <f t="shared" si="1093"/>
        <v>0</v>
      </c>
      <c r="N557" s="43">
        <f t="shared" si="1094"/>
        <v>363</v>
      </c>
      <c r="O557" s="43">
        <v>1</v>
      </c>
      <c r="P557" s="43"/>
      <c r="Q557" s="43">
        <f t="shared" si="1095"/>
        <v>364</v>
      </c>
      <c r="R557" s="44">
        <f t="shared" si="1083"/>
        <v>0.67034990791896865</v>
      </c>
      <c r="S557" s="43">
        <v>543</v>
      </c>
    </row>
    <row r="558" spans="1:19" x14ac:dyDescent="0.25">
      <c r="A558" s="45" t="s">
        <v>285</v>
      </c>
      <c r="B558" s="46" t="s">
        <v>286</v>
      </c>
      <c r="C558" s="43" t="str">
        <f t="shared" si="1035"/>
        <v>BN</v>
      </c>
      <c r="D558" s="37" t="str">
        <f t="shared" si="863"/>
        <v>PH</v>
      </c>
      <c r="E558" s="38">
        <f t="shared" si="1089"/>
        <v>33</v>
      </c>
      <c r="F558" s="43">
        <v>141</v>
      </c>
      <c r="G558" s="43">
        <v>108</v>
      </c>
      <c r="H558" s="43">
        <v>86</v>
      </c>
      <c r="I558" s="43"/>
      <c r="J558" s="44">
        <f t="shared" si="1090"/>
        <v>0.42089552238805972</v>
      </c>
      <c r="K558" s="44">
        <f t="shared" si="1091"/>
        <v>0.32238805970149254</v>
      </c>
      <c r="L558" s="44">
        <f t="shared" si="1092"/>
        <v>0.25671641791044775</v>
      </c>
      <c r="M558" s="44">
        <f t="shared" si="1093"/>
        <v>0</v>
      </c>
      <c r="N558" s="43">
        <f t="shared" si="1094"/>
        <v>335</v>
      </c>
      <c r="O558" s="43">
        <v>4</v>
      </c>
      <c r="P558" s="43"/>
      <c r="Q558" s="43">
        <f t="shared" si="1095"/>
        <v>339</v>
      </c>
      <c r="R558" s="44">
        <f t="shared" si="1083"/>
        <v>0.62430939226519333</v>
      </c>
      <c r="S558" s="43">
        <v>543</v>
      </c>
    </row>
    <row r="559" spans="1:19" s="11" customFormat="1" ht="15" x14ac:dyDescent="0.25">
      <c r="A559" s="40">
        <v>6</v>
      </c>
      <c r="B559" s="31" t="s">
        <v>150</v>
      </c>
      <c r="C559" s="32" t="str">
        <f t="shared" si="1035"/>
        <v>PH</v>
      </c>
      <c r="D559" s="32" t="str">
        <f t="shared" si="863"/>
        <v>BN</v>
      </c>
      <c r="E559" s="28">
        <f>LARGE(F559:I559,1)-LARGE(F559:I559,2)</f>
        <v>69</v>
      </c>
      <c r="F559" s="32">
        <f>SUM(F560:F564)</f>
        <v>558</v>
      </c>
      <c r="G559" s="32">
        <f t="shared" ref="G559" si="1096">SUM(G560:G564)</f>
        <v>627</v>
      </c>
      <c r="H559" s="32">
        <f t="shared" ref="H559" si="1097">SUM(H560:H564)</f>
        <v>363</v>
      </c>
      <c r="I559" s="32">
        <f t="shared" ref="I559" si="1098">SUM(I560:I564)</f>
        <v>0</v>
      </c>
      <c r="J559" s="33">
        <f>F559/N559</f>
        <v>0.36046511627906974</v>
      </c>
      <c r="K559" s="33">
        <f>G559/N559</f>
        <v>0.40503875968992248</v>
      </c>
      <c r="L559" s="33">
        <f>H559/N559</f>
        <v>0.23449612403100775</v>
      </c>
      <c r="M559" s="33">
        <f>I559/N559</f>
        <v>0</v>
      </c>
      <c r="N559" s="32">
        <f>F559+G559+H559+I559</f>
        <v>1548</v>
      </c>
      <c r="O559" s="32">
        <f t="shared" ref="O559" si="1099">SUM(O560:O564)</f>
        <v>12</v>
      </c>
      <c r="P559" s="32">
        <f t="shared" ref="P559" si="1100">SUM(P560:P564)</f>
        <v>0</v>
      </c>
      <c r="Q559" s="32">
        <f>N559+O559+P559</f>
        <v>1560</v>
      </c>
      <c r="R559" s="33">
        <f>Q559/S559</f>
        <v>0.69364161849710981</v>
      </c>
      <c r="S559" s="32">
        <f>SUM(S560:S564)</f>
        <v>2249</v>
      </c>
    </row>
    <row r="560" spans="1:19" x14ac:dyDescent="0.25">
      <c r="A560" s="45" t="s">
        <v>276</v>
      </c>
      <c r="B560" s="46" t="s">
        <v>280</v>
      </c>
      <c r="C560" s="43" t="str">
        <f t="shared" si="1035"/>
        <v>BN</v>
      </c>
      <c r="D560" s="37" t="str">
        <f t="shared" ref="D560:D565" si="1101">IF(AND(LARGE(F560:I560,1)=LARGE(F560:I560,2)),"TIED",IF(LARGE(F560:I560,2)=F560,"BN",IF(LARGE(F560:I560,2)=G560,"PH",IF(LARGE(F560:I560,2)=H560,"PN","BEBAS"))))</f>
        <v>PH</v>
      </c>
      <c r="E560" s="38">
        <f t="shared" ref="E560:E564" si="1102">LARGE(F560:I560,1)-LARGE(F560:I560,2)</f>
        <v>7</v>
      </c>
      <c r="F560" s="43">
        <v>95</v>
      </c>
      <c r="G560" s="43">
        <v>88</v>
      </c>
      <c r="H560" s="43">
        <v>25</v>
      </c>
      <c r="I560" s="43"/>
      <c r="J560" s="44">
        <f t="shared" ref="J560:J564" si="1103">F560/N560</f>
        <v>0.45673076923076922</v>
      </c>
      <c r="K560" s="44">
        <f t="shared" ref="K560:K564" si="1104">G560/N560</f>
        <v>0.42307692307692307</v>
      </c>
      <c r="L560" s="44">
        <f t="shared" ref="L560:L564" si="1105">H560/N560</f>
        <v>0.1201923076923077</v>
      </c>
      <c r="M560" s="44">
        <f t="shared" ref="M560:M564" si="1106">I560/N560</f>
        <v>0</v>
      </c>
      <c r="N560" s="43">
        <f t="shared" ref="N560:N564" si="1107">F560+G560+H560+I560</f>
        <v>208</v>
      </c>
      <c r="O560" s="43">
        <v>7</v>
      </c>
      <c r="P560" s="43"/>
      <c r="Q560" s="43">
        <f t="shared" si="452"/>
        <v>215</v>
      </c>
      <c r="R560" s="44">
        <f t="shared" si="1083"/>
        <v>0.61428571428571432</v>
      </c>
      <c r="S560" s="43">
        <v>350</v>
      </c>
    </row>
    <row r="561" spans="1:19" x14ac:dyDescent="0.25">
      <c r="A561" s="45" t="s">
        <v>277</v>
      </c>
      <c r="B561" s="46" t="s">
        <v>281</v>
      </c>
      <c r="C561" s="43" t="str">
        <f t="shared" si="1035"/>
        <v>PH</v>
      </c>
      <c r="D561" s="37" t="str">
        <f t="shared" si="1101"/>
        <v>BN</v>
      </c>
      <c r="E561" s="38">
        <f t="shared" si="1102"/>
        <v>29</v>
      </c>
      <c r="F561" s="43">
        <v>95</v>
      </c>
      <c r="G561" s="43">
        <v>124</v>
      </c>
      <c r="H561" s="43">
        <v>47</v>
      </c>
      <c r="I561" s="43"/>
      <c r="J561" s="44">
        <f t="shared" si="1103"/>
        <v>0.35714285714285715</v>
      </c>
      <c r="K561" s="44">
        <f t="shared" si="1104"/>
        <v>0.46616541353383456</v>
      </c>
      <c r="L561" s="44">
        <f t="shared" si="1105"/>
        <v>0.17669172932330826</v>
      </c>
      <c r="M561" s="44">
        <f t="shared" si="1106"/>
        <v>0</v>
      </c>
      <c r="N561" s="43">
        <f t="shared" si="1107"/>
        <v>266</v>
      </c>
      <c r="O561" s="43">
        <v>1</v>
      </c>
      <c r="P561" s="43"/>
      <c r="Q561" s="43">
        <f t="shared" si="452"/>
        <v>267</v>
      </c>
      <c r="R561" s="44">
        <f t="shared" si="1083"/>
        <v>0.7628571428571429</v>
      </c>
      <c r="S561" s="43">
        <v>350</v>
      </c>
    </row>
    <row r="562" spans="1:19" x14ac:dyDescent="0.25">
      <c r="A562" s="45" t="s">
        <v>278</v>
      </c>
      <c r="B562" s="46" t="s">
        <v>282</v>
      </c>
      <c r="C562" s="43" t="str">
        <f t="shared" si="1035"/>
        <v>PH</v>
      </c>
      <c r="D562" s="37" t="str">
        <f t="shared" si="1101"/>
        <v>BN</v>
      </c>
      <c r="E562" s="38">
        <f t="shared" si="1102"/>
        <v>56</v>
      </c>
      <c r="F562" s="43">
        <v>120</v>
      </c>
      <c r="G562" s="43">
        <v>176</v>
      </c>
      <c r="H562" s="43">
        <v>76</v>
      </c>
      <c r="I562" s="43"/>
      <c r="J562" s="44">
        <f t="shared" si="1103"/>
        <v>0.32258064516129031</v>
      </c>
      <c r="K562" s="44">
        <f t="shared" si="1104"/>
        <v>0.4731182795698925</v>
      </c>
      <c r="L562" s="44">
        <f t="shared" si="1105"/>
        <v>0.20430107526881722</v>
      </c>
      <c r="M562" s="44">
        <f t="shared" si="1106"/>
        <v>0</v>
      </c>
      <c r="N562" s="43">
        <f t="shared" si="1107"/>
        <v>372</v>
      </c>
      <c r="O562" s="43">
        <v>2</v>
      </c>
      <c r="P562" s="43"/>
      <c r="Q562" s="43">
        <f t="shared" si="452"/>
        <v>374</v>
      </c>
      <c r="R562" s="44">
        <f t="shared" si="1083"/>
        <v>0.72480620155038755</v>
      </c>
      <c r="S562" s="43">
        <v>516</v>
      </c>
    </row>
    <row r="563" spans="1:19" x14ac:dyDescent="0.25">
      <c r="A563" s="45" t="s">
        <v>279</v>
      </c>
      <c r="B563" s="46" t="s">
        <v>283</v>
      </c>
      <c r="C563" s="43" t="str">
        <f t="shared" si="1035"/>
        <v>PH</v>
      </c>
      <c r="D563" s="37" t="str">
        <f t="shared" si="1101"/>
        <v>BN</v>
      </c>
      <c r="E563" s="38">
        <f t="shared" si="1102"/>
        <v>22</v>
      </c>
      <c r="F563" s="43">
        <v>120</v>
      </c>
      <c r="G563" s="43">
        <v>142</v>
      </c>
      <c r="H563" s="43">
        <v>96</v>
      </c>
      <c r="I563" s="43"/>
      <c r="J563" s="44">
        <f t="shared" si="1103"/>
        <v>0.33519553072625696</v>
      </c>
      <c r="K563" s="44">
        <f t="shared" si="1104"/>
        <v>0.39664804469273746</v>
      </c>
      <c r="L563" s="44">
        <f t="shared" si="1105"/>
        <v>0.26815642458100558</v>
      </c>
      <c r="M563" s="44">
        <f t="shared" si="1106"/>
        <v>0</v>
      </c>
      <c r="N563" s="43">
        <f t="shared" si="1107"/>
        <v>358</v>
      </c>
      <c r="O563" s="43">
        <v>1</v>
      </c>
      <c r="P563" s="43"/>
      <c r="Q563" s="43">
        <f t="shared" si="452"/>
        <v>359</v>
      </c>
      <c r="R563" s="44">
        <f t="shared" si="1083"/>
        <v>0.69573643410852715</v>
      </c>
      <c r="S563" s="43">
        <v>516</v>
      </c>
    </row>
    <row r="564" spans="1:19" x14ac:dyDescent="0.25">
      <c r="A564" s="45" t="s">
        <v>285</v>
      </c>
      <c r="B564" s="46" t="s">
        <v>286</v>
      </c>
      <c r="C564" s="43" t="str">
        <f t="shared" si="1035"/>
        <v>BN</v>
      </c>
      <c r="D564" s="37" t="str">
        <f t="shared" si="1101"/>
        <v>PN</v>
      </c>
      <c r="E564" s="38">
        <f t="shared" si="1102"/>
        <v>9</v>
      </c>
      <c r="F564" s="43">
        <v>128</v>
      </c>
      <c r="G564" s="43">
        <v>97</v>
      </c>
      <c r="H564" s="43">
        <v>119</v>
      </c>
      <c r="I564" s="43"/>
      <c r="J564" s="44">
        <f t="shared" si="1103"/>
        <v>0.37209302325581395</v>
      </c>
      <c r="K564" s="44">
        <f t="shared" si="1104"/>
        <v>0.28197674418604651</v>
      </c>
      <c r="L564" s="44">
        <f t="shared" si="1105"/>
        <v>0.34593023255813954</v>
      </c>
      <c r="M564" s="44">
        <f t="shared" si="1106"/>
        <v>0</v>
      </c>
      <c r="N564" s="43">
        <f t="shared" si="1107"/>
        <v>344</v>
      </c>
      <c r="O564" s="43">
        <v>1</v>
      </c>
      <c r="P564" s="43"/>
      <c r="Q564" s="43">
        <f t="shared" si="452"/>
        <v>345</v>
      </c>
      <c r="R564" s="44">
        <f t="shared" si="1083"/>
        <v>0.66731141199226307</v>
      </c>
      <c r="S564" s="43">
        <v>517</v>
      </c>
    </row>
    <row r="565" spans="1:19" s="11" customFormat="1" ht="30" x14ac:dyDescent="0.25">
      <c r="A565" s="40">
        <v>7</v>
      </c>
      <c r="B565" s="31" t="s">
        <v>151</v>
      </c>
      <c r="C565" s="32" t="str">
        <f t="shared" si="1035"/>
        <v>PH</v>
      </c>
      <c r="D565" s="32" t="str">
        <f t="shared" si="1101"/>
        <v>BN</v>
      </c>
      <c r="E565" s="28">
        <f>LARGE(F565:I565,1)-LARGE(F565:I565,2)</f>
        <v>248</v>
      </c>
      <c r="F565" s="32">
        <f t="shared" ref="F565" si="1108">SUM(F566:F569)</f>
        <v>220</v>
      </c>
      <c r="G565" s="32">
        <f t="shared" ref="G565" si="1109">SUM(G566:G569)</f>
        <v>468</v>
      </c>
      <c r="H565" s="32">
        <f t="shared" ref="H565" si="1110">SUM(H566:H569)</f>
        <v>115</v>
      </c>
      <c r="I565" s="32">
        <f t="shared" ref="I565" si="1111">SUM(I566:I569)</f>
        <v>0</v>
      </c>
      <c r="J565" s="33">
        <f>F565/N565</f>
        <v>0.27397260273972601</v>
      </c>
      <c r="K565" s="33">
        <f>G565/N565</f>
        <v>0.58281444582814446</v>
      </c>
      <c r="L565" s="33">
        <f>H565/N565</f>
        <v>0.1432129514321295</v>
      </c>
      <c r="M565" s="33">
        <f>I565/N565</f>
        <v>0</v>
      </c>
      <c r="N565" s="32">
        <f>F565+G565+H565+I565</f>
        <v>803</v>
      </c>
      <c r="O565" s="32">
        <f t="shared" ref="O565" si="1112">SUM(O566:O569)</f>
        <v>6</v>
      </c>
      <c r="P565" s="32">
        <f t="shared" ref="P565" si="1113">SUM(P566:P569)</f>
        <v>0</v>
      </c>
      <c r="Q565" s="32">
        <f>N565+O565+P565</f>
        <v>809</v>
      </c>
      <c r="R565" s="33">
        <f>Q565/S565</f>
        <v>0.62135176651305679</v>
      </c>
      <c r="S565" s="32">
        <f t="shared" ref="S565" si="1114">SUM(S566:S569)</f>
        <v>1302</v>
      </c>
    </row>
    <row r="566" spans="1:19" x14ac:dyDescent="0.25">
      <c r="A566" s="45" t="s">
        <v>276</v>
      </c>
      <c r="B566" s="46" t="s">
        <v>280</v>
      </c>
      <c r="C566" s="43" t="str">
        <f t="shared" si="1035"/>
        <v>PH</v>
      </c>
      <c r="D566" s="37" t="str">
        <f t="shared" si="863"/>
        <v>BN</v>
      </c>
      <c r="E566" s="38">
        <f t="shared" ref="E566:E569" si="1115">LARGE(F566:I566,1)-LARGE(F566:I566,2)</f>
        <v>34</v>
      </c>
      <c r="F566" s="43">
        <v>44</v>
      </c>
      <c r="G566" s="43">
        <v>78</v>
      </c>
      <c r="H566" s="43">
        <v>11</v>
      </c>
      <c r="I566" s="43"/>
      <c r="J566" s="44">
        <f t="shared" ref="J566:J569" si="1116">F566/N566</f>
        <v>0.33082706766917291</v>
      </c>
      <c r="K566" s="44">
        <f t="shared" ref="K566:K569" si="1117">G566/N566</f>
        <v>0.5864661654135338</v>
      </c>
      <c r="L566" s="44">
        <f t="shared" ref="L566:L569" si="1118">H566/N566</f>
        <v>8.2706766917293228E-2</v>
      </c>
      <c r="M566" s="44">
        <f t="shared" ref="M566:M569" si="1119">I566/N566</f>
        <v>0</v>
      </c>
      <c r="N566" s="43">
        <f t="shared" ref="N566:N569" si="1120">F566+G566+H566+I566</f>
        <v>133</v>
      </c>
      <c r="O566" s="43">
        <v>2</v>
      </c>
      <c r="P566" s="43"/>
      <c r="Q566" s="43">
        <f t="shared" ref="Q566:Q569" si="1121">N566+O566+P566</f>
        <v>135</v>
      </c>
      <c r="R566" s="44">
        <f t="shared" si="1083"/>
        <v>0.45</v>
      </c>
      <c r="S566" s="43">
        <v>300</v>
      </c>
    </row>
    <row r="567" spans="1:19" x14ac:dyDescent="0.25">
      <c r="A567" s="45" t="s">
        <v>277</v>
      </c>
      <c r="B567" s="46" t="s">
        <v>281</v>
      </c>
      <c r="C567" s="43" t="str">
        <f t="shared" si="1035"/>
        <v>PH</v>
      </c>
      <c r="D567" s="37" t="str">
        <f t="shared" si="863"/>
        <v>BN</v>
      </c>
      <c r="E567" s="38">
        <f t="shared" si="1115"/>
        <v>47</v>
      </c>
      <c r="F567" s="43">
        <v>73</v>
      </c>
      <c r="G567" s="43">
        <v>120</v>
      </c>
      <c r="H567" s="43">
        <v>27</v>
      </c>
      <c r="I567" s="43"/>
      <c r="J567" s="44">
        <f t="shared" si="1116"/>
        <v>0.33181818181818185</v>
      </c>
      <c r="K567" s="44">
        <f t="shared" si="1117"/>
        <v>0.54545454545454541</v>
      </c>
      <c r="L567" s="44">
        <f t="shared" si="1118"/>
        <v>0.12272727272727273</v>
      </c>
      <c r="M567" s="44">
        <f t="shared" si="1119"/>
        <v>0</v>
      </c>
      <c r="N567" s="43">
        <f t="shared" si="1120"/>
        <v>220</v>
      </c>
      <c r="O567" s="43">
        <v>2</v>
      </c>
      <c r="P567" s="43"/>
      <c r="Q567" s="43">
        <f t="shared" si="1121"/>
        <v>222</v>
      </c>
      <c r="R567" s="44">
        <f t="shared" si="1083"/>
        <v>0.74</v>
      </c>
      <c r="S567" s="43">
        <v>300</v>
      </c>
    </row>
    <row r="568" spans="1:19" x14ac:dyDescent="0.25">
      <c r="A568" s="45" t="s">
        <v>278</v>
      </c>
      <c r="B568" s="46" t="s">
        <v>282</v>
      </c>
      <c r="C568" s="43" t="str">
        <f t="shared" si="1035"/>
        <v>PH</v>
      </c>
      <c r="D568" s="37" t="str">
        <f t="shared" si="863"/>
        <v>BN</v>
      </c>
      <c r="E568" s="38">
        <f t="shared" si="1115"/>
        <v>100</v>
      </c>
      <c r="F568" s="43">
        <v>50</v>
      </c>
      <c r="G568" s="43">
        <v>150</v>
      </c>
      <c r="H568" s="43">
        <v>35</v>
      </c>
      <c r="I568" s="43"/>
      <c r="J568" s="44">
        <f t="shared" si="1116"/>
        <v>0.21276595744680851</v>
      </c>
      <c r="K568" s="44">
        <f t="shared" si="1117"/>
        <v>0.63829787234042556</v>
      </c>
      <c r="L568" s="44">
        <f t="shared" si="1118"/>
        <v>0.14893617021276595</v>
      </c>
      <c r="M568" s="44">
        <f t="shared" si="1119"/>
        <v>0</v>
      </c>
      <c r="N568" s="43">
        <f t="shared" si="1120"/>
        <v>235</v>
      </c>
      <c r="O568" s="43">
        <v>1</v>
      </c>
      <c r="P568" s="43"/>
      <c r="Q568" s="43">
        <f t="shared" si="1121"/>
        <v>236</v>
      </c>
      <c r="R568" s="44">
        <f t="shared" si="1083"/>
        <v>0.67236467236467234</v>
      </c>
      <c r="S568" s="43">
        <v>351</v>
      </c>
    </row>
    <row r="569" spans="1:19" x14ac:dyDescent="0.25">
      <c r="A569" s="45" t="s">
        <v>279</v>
      </c>
      <c r="B569" s="46" t="s">
        <v>283</v>
      </c>
      <c r="C569" s="43" t="str">
        <f t="shared" si="1035"/>
        <v>PH</v>
      </c>
      <c r="D569" s="37" t="str">
        <f t="shared" si="863"/>
        <v>BN</v>
      </c>
      <c r="E569" s="38">
        <f t="shared" si="1115"/>
        <v>67</v>
      </c>
      <c r="F569" s="43">
        <v>53</v>
      </c>
      <c r="G569" s="43">
        <v>120</v>
      </c>
      <c r="H569" s="43">
        <v>42</v>
      </c>
      <c r="I569" s="43"/>
      <c r="J569" s="44">
        <f t="shared" si="1116"/>
        <v>0.24651162790697675</v>
      </c>
      <c r="K569" s="44">
        <f t="shared" si="1117"/>
        <v>0.55813953488372092</v>
      </c>
      <c r="L569" s="44">
        <f t="shared" si="1118"/>
        <v>0.19534883720930232</v>
      </c>
      <c r="M569" s="44">
        <f t="shared" si="1119"/>
        <v>0</v>
      </c>
      <c r="N569" s="43">
        <f t="shared" si="1120"/>
        <v>215</v>
      </c>
      <c r="O569" s="43">
        <v>1</v>
      </c>
      <c r="P569" s="43"/>
      <c r="Q569" s="43">
        <f t="shared" si="1121"/>
        <v>216</v>
      </c>
      <c r="R569" s="44">
        <f t="shared" si="1083"/>
        <v>0.61538461538461542</v>
      </c>
      <c r="S569" s="43">
        <v>351</v>
      </c>
    </row>
    <row r="570" spans="1:19" s="5" customFormat="1" ht="15.75" x14ac:dyDescent="0.25">
      <c r="A570" s="48" t="s">
        <v>303</v>
      </c>
      <c r="B570" s="49" t="s">
        <v>304</v>
      </c>
      <c r="C570" s="23"/>
      <c r="D570" s="23"/>
      <c r="E570" s="23"/>
      <c r="F570" s="23"/>
      <c r="G570" s="23"/>
      <c r="H570" s="23"/>
      <c r="I570" s="23"/>
      <c r="J570" s="24"/>
      <c r="K570" s="24"/>
      <c r="L570" s="24"/>
      <c r="M570" s="24"/>
      <c r="N570" s="23"/>
      <c r="O570" s="23"/>
      <c r="P570" s="23"/>
      <c r="Q570" s="23"/>
      <c r="R570" s="24"/>
      <c r="S570" s="23"/>
    </row>
    <row r="571" spans="1:19" s="6" customFormat="1" ht="15" x14ac:dyDescent="0.25">
      <c r="A571" s="25" t="s">
        <v>28</v>
      </c>
      <c r="B571" s="26" t="s">
        <v>29</v>
      </c>
      <c r="C571" s="27" t="str">
        <f t="shared" ref="C571:C752" si="1122">IF(AND(LARGE(F571:I571,1)=LARGE(F571:I571,2)),"TIED",IF(LARGE(F571:I571,1)=F571,"BN",IF(LARGE(F571:I571,1)=G571,"PH",IF(LARGE(F571:I571,1)=H571,"PN","BEBAS"))))</f>
        <v>BN</v>
      </c>
      <c r="D571" s="27" t="str">
        <f t="shared" si="863"/>
        <v>PH</v>
      </c>
      <c r="E571" s="27">
        <f>LARGE(F571:I571,1)-LARGE(F571:I571,2)</f>
        <v>131</v>
      </c>
      <c r="F571" s="27">
        <f>F572+F574+F585+F593+F598+F604+F609+F616+F622+F626</f>
        <v>4839</v>
      </c>
      <c r="G571" s="27">
        <f t="shared" ref="G571:I571" si="1123">G572+G574+G585+G593+G598+G604+G609+G616+G622+G626</f>
        <v>4708</v>
      </c>
      <c r="H571" s="27">
        <f t="shared" si="1123"/>
        <v>2681</v>
      </c>
      <c r="I571" s="27">
        <f t="shared" si="1123"/>
        <v>1300</v>
      </c>
      <c r="J571" s="29">
        <f>F571/N571</f>
        <v>0.35770254287403902</v>
      </c>
      <c r="K571" s="29">
        <f>G571/N571</f>
        <v>0.34801892371377885</v>
      </c>
      <c r="L571" s="29">
        <f>H571/N571</f>
        <v>0.19818154937906565</v>
      </c>
      <c r="M571" s="29">
        <f>I571/N571</f>
        <v>9.6096984033116506E-2</v>
      </c>
      <c r="N571" s="27">
        <f>F571+G571+H571+I571</f>
        <v>13528</v>
      </c>
      <c r="O571" s="27">
        <f t="shared" ref="O571:P571" si="1124">O572+O574+O585+O593+O598+O604+O609+O616+O622+O626</f>
        <v>261</v>
      </c>
      <c r="P571" s="27">
        <f t="shared" si="1124"/>
        <v>0</v>
      </c>
      <c r="Q571" s="27">
        <f t="shared" si="452"/>
        <v>13789</v>
      </c>
      <c r="R571" s="29">
        <f t="shared" si="453"/>
        <v>0.65205466496429754</v>
      </c>
      <c r="S571" s="27">
        <f>S572+S574+S585+S593+S598+S604+S609+S616+S622+S626</f>
        <v>21147</v>
      </c>
    </row>
    <row r="572" spans="1:19" s="12" customFormat="1" ht="15" x14ac:dyDescent="0.25">
      <c r="A572" s="30" t="s">
        <v>275</v>
      </c>
      <c r="B572" s="31" t="s">
        <v>264</v>
      </c>
      <c r="C572" s="27" t="str">
        <f t="shared" si="1122"/>
        <v>BN</v>
      </c>
      <c r="D572" s="27" t="str">
        <f t="shared" si="863"/>
        <v>PN</v>
      </c>
      <c r="E572" s="28">
        <f t="shared" ref="E572" si="1125">LARGE(F572:I572,1)-LARGE(F572:I572,2)</f>
        <v>48</v>
      </c>
      <c r="F572" s="32">
        <f>F573</f>
        <v>121</v>
      </c>
      <c r="G572" s="32">
        <f t="shared" ref="G572" si="1126">G573</f>
        <v>32</v>
      </c>
      <c r="H572" s="32">
        <f t="shared" ref="H572" si="1127">H573</f>
        <v>73</v>
      </c>
      <c r="I572" s="32">
        <f t="shared" ref="I572" si="1128">I573</f>
        <v>25</v>
      </c>
      <c r="J572" s="33">
        <f>F572/N572</f>
        <v>0.48207171314741037</v>
      </c>
      <c r="K572" s="33">
        <f>G572/N572</f>
        <v>0.12749003984063745</v>
      </c>
      <c r="L572" s="33">
        <f>H572/N572</f>
        <v>0.2908366533864542</v>
      </c>
      <c r="M572" s="33">
        <f>I572/N572</f>
        <v>9.9601593625498003E-2</v>
      </c>
      <c r="N572" s="32">
        <f>F572+G572+H572+I572</f>
        <v>251</v>
      </c>
      <c r="O572" s="32">
        <f t="shared" ref="O572" si="1129">O573</f>
        <v>23</v>
      </c>
      <c r="P572" s="32">
        <f t="shared" ref="P572" si="1130">P573</f>
        <v>0</v>
      </c>
      <c r="Q572" s="32">
        <f t="shared" ref="Q572:Q574" si="1131">N572+O572+P572</f>
        <v>274</v>
      </c>
      <c r="R572" s="33">
        <f t="shared" si="453"/>
        <v>0.83536585365853655</v>
      </c>
      <c r="S572" s="32">
        <f t="shared" ref="S572" si="1132">S573</f>
        <v>328</v>
      </c>
    </row>
    <row r="573" spans="1:19" x14ac:dyDescent="0.25">
      <c r="A573" s="50" t="s">
        <v>276</v>
      </c>
      <c r="B573" s="46" t="s">
        <v>280</v>
      </c>
      <c r="C573" s="43" t="str">
        <f t="shared" si="1122"/>
        <v>BN</v>
      </c>
      <c r="D573" s="37" t="str">
        <f t="shared" si="863"/>
        <v>PN</v>
      </c>
      <c r="E573" s="38">
        <f>LARGE(F573:I573,1)-LARGE(F573:I573,2)</f>
        <v>48</v>
      </c>
      <c r="F573" s="43">
        <v>121</v>
      </c>
      <c r="G573" s="43">
        <v>32</v>
      </c>
      <c r="H573" s="43">
        <v>73</v>
      </c>
      <c r="I573" s="43">
        <v>25</v>
      </c>
      <c r="J573" s="44">
        <f>F573/N573</f>
        <v>0.48207171314741037</v>
      </c>
      <c r="K573" s="44">
        <f>G573/N573</f>
        <v>0.12749003984063745</v>
      </c>
      <c r="L573" s="44">
        <f>H573/N573</f>
        <v>0.2908366533864542</v>
      </c>
      <c r="M573" s="44">
        <f>I573/N573</f>
        <v>9.9601593625498003E-2</v>
      </c>
      <c r="N573" s="43">
        <f>F573+G573+H573+I573</f>
        <v>251</v>
      </c>
      <c r="O573" s="43">
        <v>23</v>
      </c>
      <c r="P573" s="43"/>
      <c r="Q573" s="43">
        <f t="shared" si="1131"/>
        <v>274</v>
      </c>
      <c r="R573" s="44">
        <f t="shared" si="453"/>
        <v>0.83536585365853655</v>
      </c>
      <c r="S573" s="43">
        <v>328</v>
      </c>
    </row>
    <row r="574" spans="1:19" s="12" customFormat="1" ht="15" x14ac:dyDescent="0.25">
      <c r="A574" s="40">
        <v>1</v>
      </c>
      <c r="B574" s="31" t="s">
        <v>153</v>
      </c>
      <c r="C574" s="27" t="str">
        <f t="shared" si="1122"/>
        <v>BN</v>
      </c>
      <c r="D574" s="27" t="str">
        <f t="shared" si="863"/>
        <v>PH</v>
      </c>
      <c r="E574" s="28">
        <f t="shared" ref="E574" si="1133">LARGE(F574:I574,1)-LARGE(F574:I574,2)</f>
        <v>323</v>
      </c>
      <c r="F574" s="32">
        <f>SUM(F575:F584)</f>
        <v>1220</v>
      </c>
      <c r="G574" s="32">
        <f t="shared" ref="G574" si="1134">SUM(G575:G584)</f>
        <v>897</v>
      </c>
      <c r="H574" s="32">
        <f t="shared" ref="H574" si="1135">SUM(H575:H584)</f>
        <v>515</v>
      </c>
      <c r="I574" s="32">
        <f t="shared" ref="I574" si="1136">SUM(I575:I584)</f>
        <v>479</v>
      </c>
      <c r="J574" s="33">
        <f>F574/N574</f>
        <v>0.39215686274509803</v>
      </c>
      <c r="K574" s="33">
        <f>G574/N574</f>
        <v>0.28833172613307617</v>
      </c>
      <c r="L574" s="33">
        <f>H574/N574</f>
        <v>0.16554162648666024</v>
      </c>
      <c r="M574" s="33">
        <f>I574/N574</f>
        <v>0.15396978463516553</v>
      </c>
      <c r="N574" s="32">
        <f>F574+G574+H574+I574</f>
        <v>3111</v>
      </c>
      <c r="O574" s="32">
        <f t="shared" ref="O574" si="1137">SUM(O575:O584)</f>
        <v>71</v>
      </c>
      <c r="P574" s="32">
        <f t="shared" ref="P574" si="1138">SUM(P575:P584)</f>
        <v>0</v>
      </c>
      <c r="Q574" s="32">
        <f t="shared" si="1131"/>
        <v>3182</v>
      </c>
      <c r="R574" s="33">
        <f t="shared" ref="R574" si="1139">Q574/S574</f>
        <v>0.67343915343915339</v>
      </c>
      <c r="S574" s="32">
        <f>SUM(S575:S584)</f>
        <v>4725</v>
      </c>
    </row>
    <row r="575" spans="1:19" x14ac:dyDescent="0.25">
      <c r="A575" s="45" t="s">
        <v>276</v>
      </c>
      <c r="B575" s="46" t="s">
        <v>280</v>
      </c>
      <c r="C575" s="43" t="str">
        <f t="shared" si="1122"/>
        <v>BN</v>
      </c>
      <c r="D575" s="37" t="str">
        <f t="shared" si="863"/>
        <v>PH</v>
      </c>
      <c r="E575" s="38">
        <f t="shared" ref="E575:E584" si="1140">LARGE(F575:I575,1)-LARGE(F575:I575,2)</f>
        <v>45</v>
      </c>
      <c r="F575" s="43">
        <v>101</v>
      </c>
      <c r="G575" s="43">
        <v>56</v>
      </c>
      <c r="H575" s="43">
        <v>17</v>
      </c>
      <c r="I575" s="43">
        <v>20</v>
      </c>
      <c r="J575" s="44">
        <f t="shared" ref="J575:J584" si="1141">F575/N575</f>
        <v>0.52061855670103097</v>
      </c>
      <c r="K575" s="44">
        <f t="shared" ref="K575:K584" si="1142">G575/N575</f>
        <v>0.28865979381443296</v>
      </c>
      <c r="L575" s="44">
        <f t="shared" ref="L575:L584" si="1143">H575/N575</f>
        <v>8.7628865979381437E-2</v>
      </c>
      <c r="M575" s="44">
        <f t="shared" ref="M575:M584" si="1144">I575/N575</f>
        <v>0.10309278350515463</v>
      </c>
      <c r="N575" s="43">
        <f t="shared" ref="N575:N584" si="1145">F575+G575+H575+I575</f>
        <v>194</v>
      </c>
      <c r="O575" s="43"/>
      <c r="P575" s="43"/>
      <c r="Q575" s="43">
        <f t="shared" si="452"/>
        <v>194</v>
      </c>
      <c r="R575" s="44">
        <f t="shared" si="453"/>
        <v>0.55428571428571427</v>
      </c>
      <c r="S575" s="43">
        <v>350</v>
      </c>
    </row>
    <row r="576" spans="1:19" x14ac:dyDescent="0.25">
      <c r="A576" s="45" t="s">
        <v>277</v>
      </c>
      <c r="B576" s="46" t="s">
        <v>281</v>
      </c>
      <c r="C576" s="43" t="str">
        <f t="shared" si="1122"/>
        <v>BN</v>
      </c>
      <c r="D576" s="37" t="str">
        <f t="shared" si="863"/>
        <v>PH</v>
      </c>
      <c r="E576" s="38">
        <f t="shared" si="1140"/>
        <v>25</v>
      </c>
      <c r="F576" s="43">
        <v>110</v>
      </c>
      <c r="G576" s="43">
        <v>85</v>
      </c>
      <c r="H576" s="43">
        <v>21</v>
      </c>
      <c r="I576" s="43">
        <v>26</v>
      </c>
      <c r="J576" s="44">
        <f t="shared" si="1141"/>
        <v>0.45454545454545453</v>
      </c>
      <c r="K576" s="44">
        <f t="shared" si="1142"/>
        <v>0.3512396694214876</v>
      </c>
      <c r="L576" s="44">
        <f t="shared" si="1143"/>
        <v>8.6776859504132234E-2</v>
      </c>
      <c r="M576" s="44">
        <f t="shared" si="1144"/>
        <v>0.10743801652892562</v>
      </c>
      <c r="N576" s="43">
        <f t="shared" si="1145"/>
        <v>242</v>
      </c>
      <c r="O576" s="43">
        <v>8</v>
      </c>
      <c r="P576" s="43"/>
      <c r="Q576" s="43">
        <f t="shared" si="452"/>
        <v>250</v>
      </c>
      <c r="R576" s="44">
        <f t="shared" si="453"/>
        <v>0.7142857142857143</v>
      </c>
      <c r="S576" s="43">
        <v>350</v>
      </c>
    </row>
    <row r="577" spans="1:19" x14ac:dyDescent="0.25">
      <c r="A577" s="45" t="s">
        <v>278</v>
      </c>
      <c r="B577" s="46" t="s">
        <v>282</v>
      </c>
      <c r="C577" s="43" t="str">
        <f t="shared" si="1122"/>
        <v>BN</v>
      </c>
      <c r="D577" s="37" t="str">
        <f t="shared" si="863"/>
        <v>PH</v>
      </c>
      <c r="E577" s="38">
        <f t="shared" si="1140"/>
        <v>10</v>
      </c>
      <c r="F577" s="43">
        <v>99</v>
      </c>
      <c r="G577" s="43">
        <v>89</v>
      </c>
      <c r="H577" s="43">
        <v>33</v>
      </c>
      <c r="I577" s="43">
        <v>29</v>
      </c>
      <c r="J577" s="44">
        <f t="shared" si="1141"/>
        <v>0.39600000000000002</v>
      </c>
      <c r="K577" s="44">
        <f t="shared" si="1142"/>
        <v>0.35599999999999998</v>
      </c>
      <c r="L577" s="44">
        <f t="shared" si="1143"/>
        <v>0.13200000000000001</v>
      </c>
      <c r="M577" s="44">
        <f t="shared" si="1144"/>
        <v>0.11600000000000001</v>
      </c>
      <c r="N577" s="43">
        <f t="shared" si="1145"/>
        <v>250</v>
      </c>
      <c r="O577" s="43">
        <v>7</v>
      </c>
      <c r="P577" s="43"/>
      <c r="Q577" s="43">
        <f t="shared" si="452"/>
        <v>257</v>
      </c>
      <c r="R577" s="44">
        <f t="shared" si="453"/>
        <v>0.73428571428571432</v>
      </c>
      <c r="S577" s="43">
        <v>350</v>
      </c>
    </row>
    <row r="578" spans="1:19" x14ac:dyDescent="0.25">
      <c r="A578" s="45" t="s">
        <v>279</v>
      </c>
      <c r="B578" s="46" t="s">
        <v>283</v>
      </c>
      <c r="C578" s="43" t="str">
        <f t="shared" si="1122"/>
        <v>BN</v>
      </c>
      <c r="D578" s="37" t="str">
        <f t="shared" si="863"/>
        <v>PH</v>
      </c>
      <c r="E578" s="38">
        <f t="shared" si="1140"/>
        <v>29</v>
      </c>
      <c r="F578" s="43">
        <v>113</v>
      </c>
      <c r="G578" s="43">
        <v>84</v>
      </c>
      <c r="H578" s="43">
        <v>37</v>
      </c>
      <c r="I578" s="43">
        <v>29</v>
      </c>
      <c r="J578" s="44">
        <f t="shared" si="1141"/>
        <v>0.42965779467680609</v>
      </c>
      <c r="K578" s="44">
        <f t="shared" si="1142"/>
        <v>0.3193916349809886</v>
      </c>
      <c r="L578" s="44">
        <f t="shared" si="1143"/>
        <v>0.14068441064638784</v>
      </c>
      <c r="M578" s="44">
        <f t="shared" si="1144"/>
        <v>0.11026615969581749</v>
      </c>
      <c r="N578" s="43">
        <f t="shared" si="1145"/>
        <v>263</v>
      </c>
      <c r="O578" s="43">
        <v>4</v>
      </c>
      <c r="P578" s="43"/>
      <c r="Q578" s="43">
        <f t="shared" si="452"/>
        <v>267</v>
      </c>
      <c r="R578" s="44">
        <f t="shared" si="453"/>
        <v>0.7628571428571429</v>
      </c>
      <c r="S578" s="43">
        <v>350</v>
      </c>
    </row>
    <row r="579" spans="1:19" x14ac:dyDescent="0.25">
      <c r="A579" s="45" t="s">
        <v>285</v>
      </c>
      <c r="B579" s="46" t="s">
        <v>286</v>
      </c>
      <c r="C579" s="43" t="str">
        <f t="shared" si="1122"/>
        <v>PH</v>
      </c>
      <c r="D579" s="37" t="str">
        <f t="shared" si="863"/>
        <v>BN</v>
      </c>
      <c r="E579" s="38">
        <f t="shared" si="1140"/>
        <v>22</v>
      </c>
      <c r="F579" s="43">
        <v>136</v>
      </c>
      <c r="G579" s="43">
        <v>158</v>
      </c>
      <c r="H579" s="43">
        <v>72</v>
      </c>
      <c r="I579" s="43">
        <v>49</v>
      </c>
      <c r="J579" s="44">
        <f t="shared" si="1141"/>
        <v>0.32771084337349399</v>
      </c>
      <c r="K579" s="44">
        <f t="shared" si="1142"/>
        <v>0.38072289156626504</v>
      </c>
      <c r="L579" s="44">
        <f t="shared" si="1143"/>
        <v>0.17349397590361446</v>
      </c>
      <c r="M579" s="44">
        <f t="shared" si="1144"/>
        <v>0.1180722891566265</v>
      </c>
      <c r="N579" s="43">
        <f t="shared" si="1145"/>
        <v>415</v>
      </c>
      <c r="O579" s="43">
        <v>10</v>
      </c>
      <c r="P579" s="43"/>
      <c r="Q579" s="43">
        <f t="shared" si="452"/>
        <v>425</v>
      </c>
      <c r="R579" s="44">
        <f t="shared" ref="R579:R585" si="1146">Q579/S579</f>
        <v>0.76714801444043323</v>
      </c>
      <c r="S579" s="43">
        <v>554</v>
      </c>
    </row>
    <row r="580" spans="1:19" x14ac:dyDescent="0.25">
      <c r="A580" s="45" t="s">
        <v>288</v>
      </c>
      <c r="B580" s="46" t="s">
        <v>289</v>
      </c>
      <c r="C580" s="43" t="str">
        <f t="shared" si="1122"/>
        <v>BN</v>
      </c>
      <c r="D580" s="37" t="str">
        <f t="shared" si="863"/>
        <v>PH</v>
      </c>
      <c r="E580" s="38">
        <f t="shared" si="1140"/>
        <v>15</v>
      </c>
      <c r="F580" s="43">
        <v>141</v>
      </c>
      <c r="G580" s="43">
        <v>126</v>
      </c>
      <c r="H580" s="43">
        <v>78</v>
      </c>
      <c r="I580" s="43">
        <v>43</v>
      </c>
      <c r="J580" s="44">
        <f t="shared" si="1141"/>
        <v>0.36340206185567009</v>
      </c>
      <c r="K580" s="44">
        <f t="shared" si="1142"/>
        <v>0.32474226804123713</v>
      </c>
      <c r="L580" s="44">
        <f t="shared" si="1143"/>
        <v>0.20103092783505155</v>
      </c>
      <c r="M580" s="44">
        <f t="shared" si="1144"/>
        <v>0.11082474226804123</v>
      </c>
      <c r="N580" s="43">
        <f t="shared" si="1145"/>
        <v>388</v>
      </c>
      <c r="O580" s="43">
        <v>7</v>
      </c>
      <c r="P580" s="43"/>
      <c r="Q580" s="43">
        <f t="shared" si="452"/>
        <v>395</v>
      </c>
      <c r="R580" s="44">
        <f t="shared" si="1146"/>
        <v>0.71299638989169678</v>
      </c>
      <c r="S580" s="43">
        <v>554</v>
      </c>
    </row>
    <row r="581" spans="1:19" x14ac:dyDescent="0.25">
      <c r="A581" s="45" t="s">
        <v>290</v>
      </c>
      <c r="B581" s="46" t="s">
        <v>291</v>
      </c>
      <c r="C581" s="43" t="str">
        <f t="shared" si="1122"/>
        <v>BN</v>
      </c>
      <c r="D581" s="37" t="str">
        <f t="shared" si="863"/>
        <v>PH</v>
      </c>
      <c r="E581" s="38">
        <f t="shared" si="1140"/>
        <v>65</v>
      </c>
      <c r="F581" s="43">
        <v>148</v>
      </c>
      <c r="G581" s="43">
        <v>83</v>
      </c>
      <c r="H581" s="43">
        <v>68</v>
      </c>
      <c r="I581" s="43">
        <v>52</v>
      </c>
      <c r="J581" s="44">
        <f t="shared" si="1141"/>
        <v>0.42165242165242167</v>
      </c>
      <c r="K581" s="44">
        <f t="shared" si="1142"/>
        <v>0.23646723646723647</v>
      </c>
      <c r="L581" s="44">
        <f t="shared" si="1143"/>
        <v>0.19373219373219372</v>
      </c>
      <c r="M581" s="44">
        <f t="shared" si="1144"/>
        <v>0.14814814814814814</v>
      </c>
      <c r="N581" s="43">
        <f t="shared" si="1145"/>
        <v>351</v>
      </c>
      <c r="O581" s="43">
        <v>9</v>
      </c>
      <c r="P581" s="43"/>
      <c r="Q581" s="43">
        <f t="shared" si="452"/>
        <v>360</v>
      </c>
      <c r="R581" s="44">
        <f t="shared" si="1146"/>
        <v>0.64981949458483756</v>
      </c>
      <c r="S581" s="43">
        <v>554</v>
      </c>
    </row>
    <row r="582" spans="1:19" x14ac:dyDescent="0.25">
      <c r="A582" s="45" t="s">
        <v>309</v>
      </c>
      <c r="B582" s="46" t="s">
        <v>310</v>
      </c>
      <c r="C582" s="43" t="str">
        <f t="shared" si="1122"/>
        <v>BN</v>
      </c>
      <c r="D582" s="37" t="str">
        <f t="shared" si="863"/>
        <v>BEBAS</v>
      </c>
      <c r="E582" s="38">
        <f t="shared" si="1140"/>
        <v>42</v>
      </c>
      <c r="F582" s="43">
        <v>117</v>
      </c>
      <c r="G582" s="43">
        <v>72</v>
      </c>
      <c r="H582" s="43">
        <v>70</v>
      </c>
      <c r="I582" s="43">
        <v>75</v>
      </c>
      <c r="J582" s="44">
        <f t="shared" si="1141"/>
        <v>0.35029940119760478</v>
      </c>
      <c r="K582" s="44">
        <f t="shared" si="1142"/>
        <v>0.21556886227544911</v>
      </c>
      <c r="L582" s="44">
        <f t="shared" si="1143"/>
        <v>0.20958083832335328</v>
      </c>
      <c r="M582" s="44">
        <f t="shared" si="1144"/>
        <v>0.22455089820359281</v>
      </c>
      <c r="N582" s="43">
        <f t="shared" si="1145"/>
        <v>334</v>
      </c>
      <c r="O582" s="43">
        <v>5</v>
      </c>
      <c r="P582" s="43"/>
      <c r="Q582" s="43">
        <f t="shared" si="452"/>
        <v>339</v>
      </c>
      <c r="R582" s="44">
        <f t="shared" si="1146"/>
        <v>0.61191335740072206</v>
      </c>
      <c r="S582" s="43">
        <v>554</v>
      </c>
    </row>
    <row r="583" spans="1:19" x14ac:dyDescent="0.25">
      <c r="A583" s="45" t="s">
        <v>311</v>
      </c>
      <c r="B583" s="46" t="s">
        <v>312</v>
      </c>
      <c r="C583" s="43" t="str">
        <f t="shared" si="1122"/>
        <v>BN</v>
      </c>
      <c r="D583" s="37" t="str">
        <f t="shared" si="863"/>
        <v>BEBAS</v>
      </c>
      <c r="E583" s="38">
        <f t="shared" si="1140"/>
        <v>43</v>
      </c>
      <c r="F583" s="43">
        <v>127</v>
      </c>
      <c r="G583" s="43">
        <v>79</v>
      </c>
      <c r="H583" s="43">
        <v>55</v>
      </c>
      <c r="I583" s="43">
        <v>84</v>
      </c>
      <c r="J583" s="44">
        <f t="shared" si="1141"/>
        <v>0.36811594202898551</v>
      </c>
      <c r="K583" s="44">
        <f t="shared" si="1142"/>
        <v>0.22898550724637681</v>
      </c>
      <c r="L583" s="44">
        <f t="shared" si="1143"/>
        <v>0.15942028985507245</v>
      </c>
      <c r="M583" s="44">
        <f t="shared" si="1144"/>
        <v>0.24347826086956523</v>
      </c>
      <c r="N583" s="43">
        <f t="shared" si="1145"/>
        <v>345</v>
      </c>
      <c r="O583" s="43">
        <v>5</v>
      </c>
      <c r="P583" s="43"/>
      <c r="Q583" s="43">
        <f t="shared" si="452"/>
        <v>350</v>
      </c>
      <c r="R583" s="44">
        <f t="shared" si="1146"/>
        <v>0.63176895306859204</v>
      </c>
      <c r="S583" s="43">
        <v>554</v>
      </c>
    </row>
    <row r="584" spans="1:19" x14ac:dyDescent="0.25">
      <c r="A584" s="45" t="s">
        <v>313</v>
      </c>
      <c r="B584" s="46" t="s">
        <v>314</v>
      </c>
      <c r="C584" s="43" t="str">
        <f t="shared" si="1122"/>
        <v>BN</v>
      </c>
      <c r="D584" s="37" t="str">
        <f t="shared" si="863"/>
        <v>BEBAS</v>
      </c>
      <c r="E584" s="38">
        <f t="shared" si="1140"/>
        <v>56</v>
      </c>
      <c r="F584" s="43">
        <v>128</v>
      </c>
      <c r="G584" s="43">
        <v>65</v>
      </c>
      <c r="H584" s="43">
        <v>64</v>
      </c>
      <c r="I584" s="43">
        <v>72</v>
      </c>
      <c r="J584" s="44">
        <f t="shared" si="1141"/>
        <v>0.38905775075987842</v>
      </c>
      <c r="K584" s="44">
        <f t="shared" si="1142"/>
        <v>0.19756838905775076</v>
      </c>
      <c r="L584" s="44">
        <f t="shared" si="1143"/>
        <v>0.19452887537993921</v>
      </c>
      <c r="M584" s="44">
        <f t="shared" si="1144"/>
        <v>0.21884498480243161</v>
      </c>
      <c r="N584" s="43">
        <f t="shared" si="1145"/>
        <v>329</v>
      </c>
      <c r="O584" s="43">
        <v>16</v>
      </c>
      <c r="P584" s="43"/>
      <c r="Q584" s="43">
        <f t="shared" si="452"/>
        <v>345</v>
      </c>
      <c r="R584" s="44">
        <f t="shared" si="1146"/>
        <v>0.6216216216216216</v>
      </c>
      <c r="S584" s="43">
        <v>555</v>
      </c>
    </row>
    <row r="585" spans="1:19" s="12" customFormat="1" ht="15" x14ac:dyDescent="0.25">
      <c r="A585" s="40">
        <v>2</v>
      </c>
      <c r="B585" s="31" t="s">
        <v>154</v>
      </c>
      <c r="C585" s="32" t="str">
        <f t="shared" si="1122"/>
        <v>BN</v>
      </c>
      <c r="D585" s="32" t="str">
        <f t="shared" si="863"/>
        <v>PH</v>
      </c>
      <c r="E585" s="28">
        <f>LARGE(F585:I585,1)-LARGE(F585:I585,2)</f>
        <v>234</v>
      </c>
      <c r="F585" s="32">
        <f t="shared" ref="F585" si="1147">SUM(F586:F592)</f>
        <v>741</v>
      </c>
      <c r="G585" s="32">
        <f t="shared" ref="G585" si="1148">SUM(G586:G592)</f>
        <v>507</v>
      </c>
      <c r="H585" s="32">
        <f t="shared" ref="H585" si="1149">SUM(H586:H592)</f>
        <v>343</v>
      </c>
      <c r="I585" s="32">
        <f t="shared" ref="I585" si="1150">SUM(I586:I592)</f>
        <v>244</v>
      </c>
      <c r="J585" s="33">
        <f>F585/N585</f>
        <v>0.40381471389645779</v>
      </c>
      <c r="K585" s="33">
        <f>G585/N585</f>
        <v>0.27629427792915534</v>
      </c>
      <c r="L585" s="33">
        <f>H585/N585</f>
        <v>0.18692098092643053</v>
      </c>
      <c r="M585" s="33">
        <f>I585/N585</f>
        <v>0.1329700272479564</v>
      </c>
      <c r="N585" s="32">
        <f>F585+G585+H585+I585</f>
        <v>1835</v>
      </c>
      <c r="O585" s="32">
        <f t="shared" ref="O585" si="1151">SUM(O586:O592)</f>
        <v>47</v>
      </c>
      <c r="P585" s="32">
        <f t="shared" ref="P585" si="1152">SUM(P586:P592)</f>
        <v>0</v>
      </c>
      <c r="Q585" s="32">
        <f t="shared" si="452"/>
        <v>1882</v>
      </c>
      <c r="R585" s="33">
        <f t="shared" si="1146"/>
        <v>0.63581081081081081</v>
      </c>
      <c r="S585" s="32">
        <f t="shared" ref="S585" si="1153">SUM(S586:S592)</f>
        <v>2960</v>
      </c>
    </row>
    <row r="586" spans="1:19" x14ac:dyDescent="0.25">
      <c r="A586" s="45" t="s">
        <v>276</v>
      </c>
      <c r="B586" s="46" t="s">
        <v>280</v>
      </c>
      <c r="C586" s="43" t="str">
        <f t="shared" si="1122"/>
        <v>BN</v>
      </c>
      <c r="D586" s="37" t="str">
        <f t="shared" si="863"/>
        <v>PH</v>
      </c>
      <c r="E586" s="38">
        <f t="shared" ref="E586:E592" si="1154">LARGE(F586:I586,1)-LARGE(F586:I586,2)</f>
        <v>44</v>
      </c>
      <c r="F586" s="43">
        <v>90</v>
      </c>
      <c r="G586" s="43">
        <v>46</v>
      </c>
      <c r="H586" s="43">
        <v>18</v>
      </c>
      <c r="I586" s="43">
        <v>16</v>
      </c>
      <c r="J586" s="44">
        <f t="shared" ref="J586:J592" si="1155">F586/N586</f>
        <v>0.52941176470588236</v>
      </c>
      <c r="K586" s="44">
        <f t="shared" ref="K586:K592" si="1156">G586/N586</f>
        <v>0.27058823529411763</v>
      </c>
      <c r="L586" s="44">
        <f t="shared" ref="L586:L592" si="1157">H586/N586</f>
        <v>0.10588235294117647</v>
      </c>
      <c r="M586" s="44">
        <f t="shared" ref="M586:M592" si="1158">I586/N586</f>
        <v>9.4117647058823528E-2</v>
      </c>
      <c r="N586" s="43">
        <f t="shared" ref="N586:N592" si="1159">F586+G586+H586+I586</f>
        <v>170</v>
      </c>
      <c r="O586" s="43">
        <v>3</v>
      </c>
      <c r="P586" s="43"/>
      <c r="Q586" s="43">
        <f t="shared" ref="Q586:Q592" si="1160">N586+O586+P586</f>
        <v>173</v>
      </c>
      <c r="R586" s="44">
        <f t="shared" si="453"/>
        <v>0.49428571428571427</v>
      </c>
      <c r="S586" s="43">
        <v>350</v>
      </c>
    </row>
    <row r="587" spans="1:19" x14ac:dyDescent="0.25">
      <c r="A587" s="45" t="s">
        <v>277</v>
      </c>
      <c r="B587" s="46" t="s">
        <v>281</v>
      </c>
      <c r="C587" s="43" t="str">
        <f t="shared" si="1122"/>
        <v>BN</v>
      </c>
      <c r="D587" s="37" t="str">
        <f t="shared" si="863"/>
        <v>PH</v>
      </c>
      <c r="E587" s="38">
        <f t="shared" si="1154"/>
        <v>14</v>
      </c>
      <c r="F587" s="43">
        <v>94</v>
      </c>
      <c r="G587" s="43">
        <v>80</v>
      </c>
      <c r="H587" s="43">
        <v>40</v>
      </c>
      <c r="I587" s="43">
        <v>22</v>
      </c>
      <c r="J587" s="44">
        <f t="shared" si="1155"/>
        <v>0.39830508474576271</v>
      </c>
      <c r="K587" s="44">
        <f t="shared" si="1156"/>
        <v>0.33898305084745761</v>
      </c>
      <c r="L587" s="44">
        <f t="shared" si="1157"/>
        <v>0.16949152542372881</v>
      </c>
      <c r="M587" s="44">
        <f t="shared" si="1158"/>
        <v>9.3220338983050849E-2</v>
      </c>
      <c r="N587" s="43">
        <f t="shared" si="1159"/>
        <v>236</v>
      </c>
      <c r="O587" s="43">
        <v>9</v>
      </c>
      <c r="P587" s="43"/>
      <c r="Q587" s="43">
        <f t="shared" si="1160"/>
        <v>245</v>
      </c>
      <c r="R587" s="44">
        <f t="shared" si="453"/>
        <v>0.7</v>
      </c>
      <c r="S587" s="43">
        <v>350</v>
      </c>
    </row>
    <row r="588" spans="1:19" x14ac:dyDescent="0.25">
      <c r="A588" s="45" t="s">
        <v>278</v>
      </c>
      <c r="B588" s="46" t="s">
        <v>282</v>
      </c>
      <c r="C588" s="43" t="str">
        <f t="shared" si="1122"/>
        <v>BN</v>
      </c>
      <c r="D588" s="37" t="str">
        <f t="shared" si="863"/>
        <v>PH</v>
      </c>
      <c r="E588" s="38">
        <f t="shared" si="1154"/>
        <v>17</v>
      </c>
      <c r="F588" s="43">
        <v>102</v>
      </c>
      <c r="G588" s="43">
        <v>85</v>
      </c>
      <c r="H588" s="43">
        <v>28</v>
      </c>
      <c r="I588" s="43">
        <v>24</v>
      </c>
      <c r="J588" s="44">
        <f t="shared" si="1155"/>
        <v>0.42677824267782427</v>
      </c>
      <c r="K588" s="44">
        <f t="shared" si="1156"/>
        <v>0.35564853556485354</v>
      </c>
      <c r="L588" s="44">
        <f t="shared" si="1157"/>
        <v>0.11715481171548117</v>
      </c>
      <c r="M588" s="44">
        <f t="shared" si="1158"/>
        <v>0.100418410041841</v>
      </c>
      <c r="N588" s="43">
        <f t="shared" si="1159"/>
        <v>239</v>
      </c>
      <c r="O588" s="43">
        <v>12</v>
      </c>
      <c r="P588" s="43"/>
      <c r="Q588" s="43">
        <f t="shared" si="1160"/>
        <v>251</v>
      </c>
      <c r="R588" s="44">
        <f t="shared" ref="R588:R592" si="1161">Q588/S588</f>
        <v>0.71714285714285719</v>
      </c>
      <c r="S588" s="43">
        <v>350</v>
      </c>
    </row>
    <row r="589" spans="1:19" x14ac:dyDescent="0.25">
      <c r="A589" s="45" t="s">
        <v>279</v>
      </c>
      <c r="B589" s="46" t="s">
        <v>283</v>
      </c>
      <c r="C589" s="43" t="str">
        <f t="shared" si="1122"/>
        <v>BN</v>
      </c>
      <c r="D589" s="37" t="str">
        <f t="shared" si="863"/>
        <v>PH</v>
      </c>
      <c r="E589" s="38">
        <f t="shared" si="1154"/>
        <v>57</v>
      </c>
      <c r="F589" s="43">
        <v>141</v>
      </c>
      <c r="G589" s="43">
        <v>84</v>
      </c>
      <c r="H589" s="43">
        <v>50</v>
      </c>
      <c r="I589" s="43">
        <v>46</v>
      </c>
      <c r="J589" s="44">
        <f t="shared" si="1155"/>
        <v>0.43925233644859812</v>
      </c>
      <c r="K589" s="44">
        <f t="shared" si="1156"/>
        <v>0.26168224299065418</v>
      </c>
      <c r="L589" s="44">
        <f t="shared" si="1157"/>
        <v>0.1557632398753894</v>
      </c>
      <c r="M589" s="44">
        <f t="shared" si="1158"/>
        <v>0.14330218068535824</v>
      </c>
      <c r="N589" s="43">
        <f t="shared" si="1159"/>
        <v>321</v>
      </c>
      <c r="O589" s="43">
        <v>9</v>
      </c>
      <c r="P589" s="43"/>
      <c r="Q589" s="43">
        <f t="shared" si="1160"/>
        <v>330</v>
      </c>
      <c r="R589" s="44">
        <f t="shared" si="1161"/>
        <v>0.69182389937106914</v>
      </c>
      <c r="S589" s="43">
        <v>477</v>
      </c>
    </row>
    <row r="590" spans="1:19" x14ac:dyDescent="0.25">
      <c r="A590" s="45" t="s">
        <v>285</v>
      </c>
      <c r="B590" s="46" t="s">
        <v>286</v>
      </c>
      <c r="C590" s="43" t="str">
        <f t="shared" si="1122"/>
        <v>BN</v>
      </c>
      <c r="D590" s="37" t="str">
        <f t="shared" si="863"/>
        <v>PH</v>
      </c>
      <c r="E590" s="38">
        <f t="shared" si="1154"/>
        <v>42</v>
      </c>
      <c r="F590" s="43">
        <v>113</v>
      </c>
      <c r="G590" s="43">
        <v>71</v>
      </c>
      <c r="H590" s="43">
        <v>68</v>
      </c>
      <c r="I590" s="43">
        <v>40</v>
      </c>
      <c r="J590" s="44">
        <f t="shared" si="1155"/>
        <v>0.38698630136986301</v>
      </c>
      <c r="K590" s="44">
        <f t="shared" si="1156"/>
        <v>0.24315068493150685</v>
      </c>
      <c r="L590" s="44">
        <f t="shared" si="1157"/>
        <v>0.23287671232876711</v>
      </c>
      <c r="M590" s="44">
        <f t="shared" si="1158"/>
        <v>0.13698630136986301</v>
      </c>
      <c r="N590" s="43">
        <f t="shared" si="1159"/>
        <v>292</v>
      </c>
      <c r="O590" s="43">
        <v>8</v>
      </c>
      <c r="P590" s="43"/>
      <c r="Q590" s="43">
        <f t="shared" si="1160"/>
        <v>300</v>
      </c>
      <c r="R590" s="44">
        <f t="shared" si="1161"/>
        <v>0.62893081761006286</v>
      </c>
      <c r="S590" s="43">
        <v>477</v>
      </c>
    </row>
    <row r="591" spans="1:19" x14ac:dyDescent="0.25">
      <c r="A591" s="45" t="s">
        <v>288</v>
      </c>
      <c r="B591" s="46" t="s">
        <v>289</v>
      </c>
      <c r="C591" s="43" t="str">
        <f t="shared" si="1122"/>
        <v>BN</v>
      </c>
      <c r="D591" s="37" t="str">
        <f t="shared" si="863"/>
        <v>PH</v>
      </c>
      <c r="E591" s="38">
        <f t="shared" si="1154"/>
        <v>13</v>
      </c>
      <c r="F591" s="43">
        <v>85</v>
      </c>
      <c r="G591" s="43">
        <v>72</v>
      </c>
      <c r="H591" s="43">
        <v>69</v>
      </c>
      <c r="I591" s="43">
        <v>46</v>
      </c>
      <c r="J591" s="44">
        <f t="shared" si="1155"/>
        <v>0.3125</v>
      </c>
      <c r="K591" s="44">
        <f t="shared" si="1156"/>
        <v>0.26470588235294118</v>
      </c>
      <c r="L591" s="44">
        <f t="shared" si="1157"/>
        <v>0.25367647058823528</v>
      </c>
      <c r="M591" s="44">
        <f t="shared" si="1158"/>
        <v>0.16911764705882354</v>
      </c>
      <c r="N591" s="43">
        <f t="shared" si="1159"/>
        <v>272</v>
      </c>
      <c r="O591" s="43">
        <v>4</v>
      </c>
      <c r="P591" s="43"/>
      <c r="Q591" s="43">
        <f t="shared" si="1160"/>
        <v>276</v>
      </c>
      <c r="R591" s="44">
        <f t="shared" si="1161"/>
        <v>0.57861635220125784</v>
      </c>
      <c r="S591" s="43">
        <v>477</v>
      </c>
    </row>
    <row r="592" spans="1:19" x14ac:dyDescent="0.25">
      <c r="A592" s="45" t="s">
        <v>290</v>
      </c>
      <c r="B592" s="46" t="s">
        <v>291</v>
      </c>
      <c r="C592" s="43" t="str">
        <f t="shared" si="1122"/>
        <v>BN</v>
      </c>
      <c r="D592" s="37" t="str">
        <f t="shared" si="863"/>
        <v>PN</v>
      </c>
      <c r="E592" s="38">
        <f t="shared" si="1154"/>
        <v>46</v>
      </c>
      <c r="F592" s="43">
        <v>116</v>
      </c>
      <c r="G592" s="43">
        <v>69</v>
      </c>
      <c r="H592" s="43">
        <v>70</v>
      </c>
      <c r="I592" s="43">
        <v>50</v>
      </c>
      <c r="J592" s="44">
        <f t="shared" si="1155"/>
        <v>0.38032786885245901</v>
      </c>
      <c r="K592" s="44">
        <f t="shared" si="1156"/>
        <v>0.2262295081967213</v>
      </c>
      <c r="L592" s="44">
        <f t="shared" si="1157"/>
        <v>0.22950819672131148</v>
      </c>
      <c r="M592" s="44">
        <f t="shared" si="1158"/>
        <v>0.16393442622950818</v>
      </c>
      <c r="N592" s="43">
        <f t="shared" si="1159"/>
        <v>305</v>
      </c>
      <c r="O592" s="43">
        <v>2</v>
      </c>
      <c r="P592" s="43"/>
      <c r="Q592" s="43">
        <f t="shared" si="1160"/>
        <v>307</v>
      </c>
      <c r="R592" s="44">
        <f t="shared" si="1161"/>
        <v>0.64091858037578286</v>
      </c>
      <c r="S592" s="43">
        <v>479</v>
      </c>
    </row>
    <row r="593" spans="1:19" s="11" customFormat="1" ht="15" x14ac:dyDescent="0.25">
      <c r="A593" s="40">
        <v>3</v>
      </c>
      <c r="B593" s="31" t="s">
        <v>331</v>
      </c>
      <c r="C593" s="32" t="str">
        <f t="shared" si="1122"/>
        <v>PH</v>
      </c>
      <c r="D593" s="32" t="str">
        <f t="shared" si="863"/>
        <v>BN</v>
      </c>
      <c r="E593" s="28">
        <f>LARGE(F593:I593,1)-LARGE(F593:I593,2)</f>
        <v>23</v>
      </c>
      <c r="F593" s="32">
        <f t="shared" ref="F593" si="1162">SUM(F594:F597)</f>
        <v>399</v>
      </c>
      <c r="G593" s="32">
        <f t="shared" ref="G593" si="1163">SUM(G594:G597)</f>
        <v>422</v>
      </c>
      <c r="H593" s="32">
        <f t="shared" ref="H593" si="1164">SUM(H594:H597)</f>
        <v>211</v>
      </c>
      <c r="I593" s="32">
        <f t="shared" ref="I593" si="1165">SUM(I594:I597)</f>
        <v>50</v>
      </c>
      <c r="J593" s="33">
        <f>F593/N593</f>
        <v>0.36876155268022182</v>
      </c>
      <c r="K593" s="33">
        <f>G593/N593</f>
        <v>0.39001848428835489</v>
      </c>
      <c r="L593" s="33">
        <f>H593/N593</f>
        <v>0.19500924214417745</v>
      </c>
      <c r="M593" s="33">
        <f>I593/N593</f>
        <v>4.6210720887245843E-2</v>
      </c>
      <c r="N593" s="32">
        <f>F593+G593+H593+I593</f>
        <v>1082</v>
      </c>
      <c r="O593" s="32">
        <f t="shared" ref="O593" si="1166">SUM(O594:O597)</f>
        <v>20</v>
      </c>
      <c r="P593" s="32">
        <f t="shared" ref="P593" si="1167">SUM(P594:P597)</f>
        <v>0</v>
      </c>
      <c r="Q593" s="32">
        <f>N593+O593+P593</f>
        <v>1102</v>
      </c>
      <c r="R593" s="33">
        <f>Q593/S593</f>
        <v>0.64709336465061651</v>
      </c>
      <c r="S593" s="32">
        <f t="shared" ref="S593" si="1168">SUM(S594:S597)</f>
        <v>1703</v>
      </c>
    </row>
    <row r="594" spans="1:19" x14ac:dyDescent="0.25">
      <c r="A594" s="45" t="s">
        <v>276</v>
      </c>
      <c r="B594" s="46" t="s">
        <v>280</v>
      </c>
      <c r="C594" s="43" t="str">
        <f t="shared" si="1122"/>
        <v>PH</v>
      </c>
      <c r="D594" s="37" t="str">
        <f t="shared" ref="D594:D598" si="1169">IF(AND(LARGE(F594:I594,1)=LARGE(F594:I594,2)),"TIED",IF(LARGE(F594:I594,2)=F594,"BN",IF(LARGE(F594:I594,2)=G594,"PH",IF(LARGE(F594:I594,2)=H594,"PN","BEBAS"))))</f>
        <v>BN</v>
      </c>
      <c r="E594" s="38">
        <f t="shared" ref="E594:E597" si="1170">LARGE(F594:I594,1)-LARGE(F594:I594,2)</f>
        <v>10</v>
      </c>
      <c r="F594" s="43">
        <v>87</v>
      </c>
      <c r="G594" s="43">
        <v>97</v>
      </c>
      <c r="H594" s="43">
        <v>30</v>
      </c>
      <c r="I594" s="43">
        <v>7</v>
      </c>
      <c r="J594" s="44">
        <f t="shared" ref="J594:J597" si="1171">F594/N594</f>
        <v>0.39366515837104071</v>
      </c>
      <c r="K594" s="44">
        <f t="shared" ref="K594:K597" si="1172">G594/N594</f>
        <v>0.43891402714932126</v>
      </c>
      <c r="L594" s="44">
        <f t="shared" ref="L594:L597" si="1173">H594/N594</f>
        <v>0.13574660633484162</v>
      </c>
      <c r="M594" s="44">
        <f t="shared" ref="M594:M597" si="1174">I594/N594</f>
        <v>3.1674208144796379E-2</v>
      </c>
      <c r="N594" s="43">
        <f t="shared" ref="N594:N597" si="1175">F594+G594+H594+I594</f>
        <v>221</v>
      </c>
      <c r="O594" s="43">
        <v>7</v>
      </c>
      <c r="P594" s="43"/>
      <c r="Q594" s="43">
        <f t="shared" si="452"/>
        <v>228</v>
      </c>
      <c r="R594" s="44">
        <f t="shared" si="453"/>
        <v>0.65142857142857147</v>
      </c>
      <c r="S594" s="43">
        <v>350</v>
      </c>
    </row>
    <row r="595" spans="1:19" x14ac:dyDescent="0.25">
      <c r="A595" s="45" t="s">
        <v>277</v>
      </c>
      <c r="B595" s="46" t="s">
        <v>281</v>
      </c>
      <c r="C595" s="43" t="str">
        <f t="shared" si="1122"/>
        <v>PH</v>
      </c>
      <c r="D595" s="37" t="str">
        <f t="shared" si="1169"/>
        <v>BN</v>
      </c>
      <c r="E595" s="38">
        <f t="shared" si="1170"/>
        <v>35</v>
      </c>
      <c r="F595" s="43">
        <v>79</v>
      </c>
      <c r="G595" s="43">
        <v>114</v>
      </c>
      <c r="H595" s="43">
        <v>30</v>
      </c>
      <c r="I595" s="43">
        <v>8</v>
      </c>
      <c r="J595" s="44">
        <f t="shared" si="1171"/>
        <v>0.34199134199134201</v>
      </c>
      <c r="K595" s="44">
        <f t="shared" si="1172"/>
        <v>0.4935064935064935</v>
      </c>
      <c r="L595" s="44">
        <f t="shared" si="1173"/>
        <v>0.12987012987012986</v>
      </c>
      <c r="M595" s="44">
        <f t="shared" si="1174"/>
        <v>3.4632034632034632E-2</v>
      </c>
      <c r="N595" s="43">
        <f t="shared" si="1175"/>
        <v>231</v>
      </c>
      <c r="O595" s="43">
        <v>2</v>
      </c>
      <c r="P595" s="43"/>
      <c r="Q595" s="43">
        <f t="shared" si="452"/>
        <v>233</v>
      </c>
      <c r="R595" s="44">
        <f t="shared" si="453"/>
        <v>0.6657142857142857</v>
      </c>
      <c r="S595" s="43">
        <v>350</v>
      </c>
    </row>
    <row r="596" spans="1:19" x14ac:dyDescent="0.25">
      <c r="A596" s="45" t="s">
        <v>278</v>
      </c>
      <c r="B596" s="46" t="s">
        <v>282</v>
      </c>
      <c r="C596" s="43" t="str">
        <f t="shared" si="1122"/>
        <v>PH</v>
      </c>
      <c r="D596" s="37" t="str">
        <f t="shared" si="1169"/>
        <v>BN</v>
      </c>
      <c r="E596" s="38">
        <f t="shared" si="1170"/>
        <v>20</v>
      </c>
      <c r="F596" s="43">
        <v>106</v>
      </c>
      <c r="G596" s="43">
        <v>126</v>
      </c>
      <c r="H596" s="43">
        <v>77</v>
      </c>
      <c r="I596" s="43">
        <v>17</v>
      </c>
      <c r="J596" s="44">
        <f t="shared" si="1171"/>
        <v>0.32515337423312884</v>
      </c>
      <c r="K596" s="44">
        <f t="shared" si="1172"/>
        <v>0.38650306748466257</v>
      </c>
      <c r="L596" s="44">
        <f t="shared" si="1173"/>
        <v>0.2361963190184049</v>
      </c>
      <c r="M596" s="44">
        <f t="shared" si="1174"/>
        <v>5.2147239263803678E-2</v>
      </c>
      <c r="N596" s="43">
        <f t="shared" si="1175"/>
        <v>326</v>
      </c>
      <c r="O596" s="43">
        <v>7</v>
      </c>
      <c r="P596" s="43"/>
      <c r="Q596" s="43">
        <f t="shared" si="452"/>
        <v>333</v>
      </c>
      <c r="R596" s="44">
        <f t="shared" ref="R596:R597" si="1176">Q596/S596</f>
        <v>0.66467065868263475</v>
      </c>
      <c r="S596" s="43">
        <v>501</v>
      </c>
    </row>
    <row r="597" spans="1:19" x14ac:dyDescent="0.25">
      <c r="A597" s="45" t="s">
        <v>279</v>
      </c>
      <c r="B597" s="46" t="s">
        <v>283</v>
      </c>
      <c r="C597" s="43" t="str">
        <f t="shared" si="1122"/>
        <v>BN</v>
      </c>
      <c r="D597" s="37" t="str">
        <f t="shared" si="1169"/>
        <v>PH</v>
      </c>
      <c r="E597" s="38">
        <f t="shared" si="1170"/>
        <v>42</v>
      </c>
      <c r="F597" s="43">
        <v>127</v>
      </c>
      <c r="G597" s="43">
        <v>85</v>
      </c>
      <c r="H597" s="43">
        <v>74</v>
      </c>
      <c r="I597" s="43">
        <v>18</v>
      </c>
      <c r="J597" s="44">
        <f t="shared" si="1171"/>
        <v>0.41776315789473684</v>
      </c>
      <c r="K597" s="44">
        <f t="shared" si="1172"/>
        <v>0.27960526315789475</v>
      </c>
      <c r="L597" s="44">
        <f t="shared" si="1173"/>
        <v>0.24342105263157895</v>
      </c>
      <c r="M597" s="44">
        <f t="shared" si="1174"/>
        <v>5.921052631578947E-2</v>
      </c>
      <c r="N597" s="43">
        <f t="shared" si="1175"/>
        <v>304</v>
      </c>
      <c r="O597" s="43">
        <v>4</v>
      </c>
      <c r="P597" s="43"/>
      <c r="Q597" s="43">
        <f t="shared" si="452"/>
        <v>308</v>
      </c>
      <c r="R597" s="44">
        <f t="shared" si="1176"/>
        <v>0.61354581673306774</v>
      </c>
      <c r="S597" s="43">
        <v>502</v>
      </c>
    </row>
    <row r="598" spans="1:19" s="11" customFormat="1" ht="15" x14ac:dyDescent="0.25">
      <c r="A598" s="40">
        <v>4</v>
      </c>
      <c r="B598" s="31" t="s">
        <v>155</v>
      </c>
      <c r="C598" s="32" t="str">
        <f t="shared" si="1122"/>
        <v>PH</v>
      </c>
      <c r="D598" s="32" t="str">
        <f t="shared" si="1169"/>
        <v>BN</v>
      </c>
      <c r="E598" s="28">
        <f>LARGE(F598:I598,1)-LARGE(F598:I598,2)</f>
        <v>264</v>
      </c>
      <c r="F598" s="32">
        <f>SUM(F599:F603)</f>
        <v>395</v>
      </c>
      <c r="G598" s="32">
        <f t="shared" ref="G598" si="1177">SUM(G599:G603)</f>
        <v>659</v>
      </c>
      <c r="H598" s="32">
        <f t="shared" ref="H598" si="1178">SUM(H599:H603)</f>
        <v>250</v>
      </c>
      <c r="I598" s="32">
        <f t="shared" ref="I598" si="1179">SUM(I599:I603)</f>
        <v>60</v>
      </c>
      <c r="J598" s="33">
        <f>F598/N598</f>
        <v>0.28958944281524929</v>
      </c>
      <c r="K598" s="33">
        <f>G598/N598</f>
        <v>0.48313782991202348</v>
      </c>
      <c r="L598" s="33">
        <f>H598/N598</f>
        <v>0.18328445747800587</v>
      </c>
      <c r="M598" s="33">
        <f>I598/N598</f>
        <v>4.398826979472141E-2</v>
      </c>
      <c r="N598" s="32">
        <f>F598+G598+H598+I598</f>
        <v>1364</v>
      </c>
      <c r="O598" s="32">
        <f t="shared" ref="O598" si="1180">SUM(O599:O603)</f>
        <v>7</v>
      </c>
      <c r="P598" s="32">
        <f t="shared" ref="P598" si="1181">SUM(P599:P603)</f>
        <v>0</v>
      </c>
      <c r="Q598" s="32">
        <f>N598+O598+P598</f>
        <v>1371</v>
      </c>
      <c r="R598" s="33">
        <f>Q598/S598</f>
        <v>0.61784587652095535</v>
      </c>
      <c r="S598" s="32">
        <f>SUM(S599:S603)</f>
        <v>2219</v>
      </c>
    </row>
    <row r="599" spans="1:19" x14ac:dyDescent="0.25">
      <c r="A599" s="45" t="s">
        <v>276</v>
      </c>
      <c r="B599" s="46" t="s">
        <v>280</v>
      </c>
      <c r="C599" s="43" t="str">
        <f t="shared" si="1122"/>
        <v>PH</v>
      </c>
      <c r="D599" s="37" t="str">
        <f t="shared" si="863"/>
        <v>BN</v>
      </c>
      <c r="E599" s="38">
        <f t="shared" ref="E599:E603" si="1182">LARGE(F599:I599,1)-LARGE(F599:I599,2)</f>
        <v>17</v>
      </c>
      <c r="F599" s="43">
        <v>70</v>
      </c>
      <c r="G599" s="43">
        <v>87</v>
      </c>
      <c r="H599" s="43">
        <v>22</v>
      </c>
      <c r="I599" s="43">
        <v>4</v>
      </c>
      <c r="J599" s="44">
        <f t="shared" ref="J599:J603" si="1183">F599/N599</f>
        <v>0.38251366120218577</v>
      </c>
      <c r="K599" s="44">
        <f t="shared" ref="K599:K603" si="1184">G599/N599</f>
        <v>0.47540983606557374</v>
      </c>
      <c r="L599" s="44">
        <f t="shared" ref="L599:L603" si="1185">H599/N599</f>
        <v>0.12021857923497267</v>
      </c>
      <c r="M599" s="44">
        <f t="shared" ref="M599:M603" si="1186">I599/N599</f>
        <v>2.185792349726776E-2</v>
      </c>
      <c r="N599" s="43">
        <f t="shared" ref="N599:N603" si="1187">F599+G599+H599+I599</f>
        <v>183</v>
      </c>
      <c r="O599" s="43"/>
      <c r="P599" s="43"/>
      <c r="Q599" s="43">
        <f t="shared" ref="Q599:Q603" si="1188">N599+O599+P599</f>
        <v>183</v>
      </c>
      <c r="R599" s="44">
        <f t="shared" ref="R599:R603" si="1189">Q599/S599</f>
        <v>0.52285714285714291</v>
      </c>
      <c r="S599" s="43">
        <v>350</v>
      </c>
    </row>
    <row r="600" spans="1:19" x14ac:dyDescent="0.25">
      <c r="A600" s="45" t="s">
        <v>277</v>
      </c>
      <c r="B600" s="46" t="s">
        <v>281</v>
      </c>
      <c r="C600" s="43" t="str">
        <f t="shared" si="1122"/>
        <v>PH</v>
      </c>
      <c r="D600" s="37" t="str">
        <f t="shared" si="863"/>
        <v>BN</v>
      </c>
      <c r="E600" s="38">
        <f t="shared" si="1182"/>
        <v>48</v>
      </c>
      <c r="F600" s="43">
        <v>72</v>
      </c>
      <c r="G600" s="43">
        <v>120</v>
      </c>
      <c r="H600" s="43">
        <v>43</v>
      </c>
      <c r="I600" s="43">
        <v>3</v>
      </c>
      <c r="J600" s="44">
        <f t="shared" si="1183"/>
        <v>0.30252100840336132</v>
      </c>
      <c r="K600" s="44">
        <f t="shared" si="1184"/>
        <v>0.50420168067226889</v>
      </c>
      <c r="L600" s="44">
        <f t="shared" si="1185"/>
        <v>0.18067226890756302</v>
      </c>
      <c r="M600" s="44">
        <f t="shared" si="1186"/>
        <v>1.2605042016806723E-2</v>
      </c>
      <c r="N600" s="43">
        <f t="shared" si="1187"/>
        <v>238</v>
      </c>
      <c r="O600" s="43">
        <v>3</v>
      </c>
      <c r="P600" s="43"/>
      <c r="Q600" s="43">
        <f t="shared" si="1188"/>
        <v>241</v>
      </c>
      <c r="R600" s="44">
        <f t="shared" si="1189"/>
        <v>0.68857142857142861</v>
      </c>
      <c r="S600" s="43">
        <v>350</v>
      </c>
    </row>
    <row r="601" spans="1:19" x14ac:dyDescent="0.25">
      <c r="A601" s="45" t="s">
        <v>278</v>
      </c>
      <c r="B601" s="46" t="s">
        <v>282</v>
      </c>
      <c r="C601" s="43" t="str">
        <f t="shared" si="1122"/>
        <v>PH</v>
      </c>
      <c r="D601" s="37" t="str">
        <f t="shared" si="863"/>
        <v>BN</v>
      </c>
      <c r="E601" s="38">
        <f t="shared" si="1182"/>
        <v>145</v>
      </c>
      <c r="F601" s="43">
        <v>62</v>
      </c>
      <c r="G601" s="43">
        <v>207</v>
      </c>
      <c r="H601" s="43">
        <v>59</v>
      </c>
      <c r="I601" s="43">
        <v>13</v>
      </c>
      <c r="J601" s="44">
        <f t="shared" si="1183"/>
        <v>0.18181818181818182</v>
      </c>
      <c r="K601" s="44">
        <f t="shared" si="1184"/>
        <v>0.60703812316715544</v>
      </c>
      <c r="L601" s="44">
        <f t="shared" si="1185"/>
        <v>0.17302052785923755</v>
      </c>
      <c r="M601" s="44">
        <f t="shared" si="1186"/>
        <v>3.8123167155425221E-2</v>
      </c>
      <c r="N601" s="43">
        <f t="shared" si="1187"/>
        <v>341</v>
      </c>
      <c r="O601" s="43">
        <v>3</v>
      </c>
      <c r="P601" s="43"/>
      <c r="Q601" s="43">
        <f t="shared" si="1188"/>
        <v>344</v>
      </c>
      <c r="R601" s="44">
        <f t="shared" si="1189"/>
        <v>0.67984189723320154</v>
      </c>
      <c r="S601" s="43">
        <v>506</v>
      </c>
    </row>
    <row r="602" spans="1:19" x14ac:dyDescent="0.25">
      <c r="A602" s="45" t="s">
        <v>279</v>
      </c>
      <c r="B602" s="46" t="s">
        <v>283</v>
      </c>
      <c r="C602" s="43" t="str">
        <f t="shared" si="1122"/>
        <v>PH</v>
      </c>
      <c r="D602" s="37" t="str">
        <f t="shared" si="863"/>
        <v>BN</v>
      </c>
      <c r="E602" s="38">
        <f t="shared" si="1182"/>
        <v>56</v>
      </c>
      <c r="F602" s="43">
        <v>88</v>
      </c>
      <c r="G602" s="43">
        <v>144</v>
      </c>
      <c r="H602" s="43">
        <v>47</v>
      </c>
      <c r="I602" s="43">
        <v>19</v>
      </c>
      <c r="J602" s="44">
        <f t="shared" si="1183"/>
        <v>0.29530201342281881</v>
      </c>
      <c r="K602" s="44">
        <f t="shared" si="1184"/>
        <v>0.48322147651006714</v>
      </c>
      <c r="L602" s="44">
        <f t="shared" si="1185"/>
        <v>0.15771812080536912</v>
      </c>
      <c r="M602" s="44">
        <f t="shared" si="1186"/>
        <v>6.3758389261744972E-2</v>
      </c>
      <c r="N602" s="43">
        <f t="shared" si="1187"/>
        <v>298</v>
      </c>
      <c r="O602" s="43">
        <v>1</v>
      </c>
      <c r="P602" s="43"/>
      <c r="Q602" s="43">
        <f t="shared" si="1188"/>
        <v>299</v>
      </c>
      <c r="R602" s="44">
        <f t="shared" si="1189"/>
        <v>0.59090909090909094</v>
      </c>
      <c r="S602" s="43">
        <v>506</v>
      </c>
    </row>
    <row r="603" spans="1:19" x14ac:dyDescent="0.25">
      <c r="A603" s="45" t="s">
        <v>285</v>
      </c>
      <c r="B603" s="46" t="s">
        <v>286</v>
      </c>
      <c r="C603" s="43" t="str">
        <f t="shared" si="1122"/>
        <v>BN</v>
      </c>
      <c r="D603" s="37" t="str">
        <f t="shared" si="863"/>
        <v>PH</v>
      </c>
      <c r="E603" s="38">
        <f t="shared" si="1182"/>
        <v>2</v>
      </c>
      <c r="F603" s="43">
        <v>103</v>
      </c>
      <c r="G603" s="43">
        <v>101</v>
      </c>
      <c r="H603" s="43">
        <v>79</v>
      </c>
      <c r="I603" s="43">
        <v>21</v>
      </c>
      <c r="J603" s="44">
        <f t="shared" si="1183"/>
        <v>0.33881578947368424</v>
      </c>
      <c r="K603" s="44">
        <f t="shared" si="1184"/>
        <v>0.33223684210526316</v>
      </c>
      <c r="L603" s="44">
        <f t="shared" si="1185"/>
        <v>0.25986842105263158</v>
      </c>
      <c r="M603" s="44">
        <f t="shared" si="1186"/>
        <v>6.9078947368421059E-2</v>
      </c>
      <c r="N603" s="43">
        <f t="shared" si="1187"/>
        <v>304</v>
      </c>
      <c r="O603" s="43"/>
      <c r="P603" s="43"/>
      <c r="Q603" s="43">
        <f t="shared" si="1188"/>
        <v>304</v>
      </c>
      <c r="R603" s="44">
        <f t="shared" si="1189"/>
        <v>0.59960552268244571</v>
      </c>
      <c r="S603" s="43">
        <v>507</v>
      </c>
    </row>
    <row r="604" spans="1:19" s="11" customFormat="1" ht="15" x14ac:dyDescent="0.25">
      <c r="A604" s="40">
        <v>5</v>
      </c>
      <c r="B604" s="31" t="s">
        <v>156</v>
      </c>
      <c r="C604" s="32" t="str">
        <f t="shared" ref="C604" si="1190">IF(AND(LARGE(F604:I604,1)=LARGE(F604:I604,2)),"TIED",IF(LARGE(F604:I604,1)=F604,"BN",IF(LARGE(F604:I604,1)=G604,"PH",IF(LARGE(F604:I604,1)=H604,"PN","BEBAS"))))</f>
        <v>BN</v>
      </c>
      <c r="D604" s="32" t="str">
        <f t="shared" ref="D604" si="1191">IF(AND(LARGE(F604:I604,1)=LARGE(F604:I604,2)),"TIED",IF(LARGE(F604:I604,2)=F604,"BN",IF(LARGE(F604:I604,2)=G604,"PH",IF(LARGE(F604:I604,2)=H604,"PN","BEBAS"))))</f>
        <v>PH</v>
      </c>
      <c r="E604" s="28">
        <f>LARGE(F604:I604,1)-LARGE(F604:I604,2)</f>
        <v>58</v>
      </c>
      <c r="F604" s="32">
        <f t="shared" ref="F604" si="1192">SUM(F605:F608)</f>
        <v>352</v>
      </c>
      <c r="G604" s="32">
        <f t="shared" ref="G604" si="1193">SUM(G605:G608)</f>
        <v>294</v>
      </c>
      <c r="H604" s="32">
        <f t="shared" ref="H604" si="1194">SUM(H605:H608)</f>
        <v>233</v>
      </c>
      <c r="I604" s="32">
        <f t="shared" ref="I604" si="1195">SUM(I605:I608)</f>
        <v>85</v>
      </c>
      <c r="J604" s="33">
        <f>F604/N604</f>
        <v>0.36514522821576761</v>
      </c>
      <c r="K604" s="33">
        <f>G604/N604</f>
        <v>0.30497925311203322</v>
      </c>
      <c r="L604" s="33">
        <f>H604/N604</f>
        <v>0.24170124481327801</v>
      </c>
      <c r="M604" s="33">
        <f>I604/N604</f>
        <v>8.8174273858921168E-2</v>
      </c>
      <c r="N604" s="32">
        <f>F604+G604+H604+I604</f>
        <v>964</v>
      </c>
      <c r="O604" s="32">
        <f t="shared" ref="O604" si="1196">SUM(O605:O608)</f>
        <v>24</v>
      </c>
      <c r="P604" s="32">
        <f t="shared" ref="P604" si="1197">SUM(P605:P608)</f>
        <v>0</v>
      </c>
      <c r="Q604" s="32">
        <f>N604+O604+P604</f>
        <v>988</v>
      </c>
      <c r="R604" s="33">
        <f>Q604/S604</f>
        <v>0.62650602409638556</v>
      </c>
      <c r="S604" s="32">
        <f t="shared" ref="S604" si="1198">SUM(S605:S608)</f>
        <v>1577</v>
      </c>
    </row>
    <row r="605" spans="1:19" x14ac:dyDescent="0.25">
      <c r="A605" s="45" t="s">
        <v>276</v>
      </c>
      <c r="B605" s="46" t="s">
        <v>280</v>
      </c>
      <c r="C605" s="43" t="str">
        <f t="shared" ref="C605:C609" si="1199">IF(AND(LARGE(F605:I605,1)=LARGE(F605:I605,2)),"TIED",IF(LARGE(F605:I605,1)=F605,"BN",IF(LARGE(F605:I605,1)=G605,"PH",IF(LARGE(F605:I605,1)=H605,"PN","BEBAS"))))</f>
        <v>PH</v>
      </c>
      <c r="D605" s="37" t="str">
        <f t="shared" si="863"/>
        <v>BN</v>
      </c>
      <c r="E605" s="38">
        <f t="shared" ref="E605:E609" si="1200">LARGE(F605:I605,1)-LARGE(F605:I605,2)</f>
        <v>15</v>
      </c>
      <c r="F605" s="43">
        <v>55</v>
      </c>
      <c r="G605" s="43">
        <v>70</v>
      </c>
      <c r="H605" s="43">
        <v>22</v>
      </c>
      <c r="I605" s="43">
        <v>9</v>
      </c>
      <c r="J605" s="44">
        <f t="shared" ref="J605:J608" si="1201">F605/N605</f>
        <v>0.35256410256410259</v>
      </c>
      <c r="K605" s="44">
        <f t="shared" ref="K605:K608" si="1202">G605/N605</f>
        <v>0.44871794871794873</v>
      </c>
      <c r="L605" s="44">
        <f t="shared" ref="L605:L608" si="1203">H605/N605</f>
        <v>0.14102564102564102</v>
      </c>
      <c r="M605" s="44">
        <f t="shared" ref="M605:M608" si="1204">I605/N605</f>
        <v>5.7692307692307696E-2</v>
      </c>
      <c r="N605" s="43">
        <f t="shared" ref="N605:N608" si="1205">F605+G605+H605+I605</f>
        <v>156</v>
      </c>
      <c r="O605" s="43">
        <v>14</v>
      </c>
      <c r="P605" s="43"/>
      <c r="Q605" s="43">
        <f t="shared" ref="Q605:Q609" si="1206">N605+O605+P605</f>
        <v>170</v>
      </c>
      <c r="R605" s="44">
        <f t="shared" si="453"/>
        <v>0.48571428571428571</v>
      </c>
      <c r="S605" s="43">
        <v>350</v>
      </c>
    </row>
    <row r="606" spans="1:19" x14ac:dyDescent="0.25">
      <c r="A606" s="45" t="s">
        <v>277</v>
      </c>
      <c r="B606" s="46" t="s">
        <v>281</v>
      </c>
      <c r="C606" s="43" t="str">
        <f t="shared" si="1199"/>
        <v>PH</v>
      </c>
      <c r="D606" s="37" t="str">
        <f t="shared" si="863"/>
        <v>BN</v>
      </c>
      <c r="E606" s="38">
        <f t="shared" si="1200"/>
        <v>23</v>
      </c>
      <c r="F606" s="43">
        <v>77</v>
      </c>
      <c r="G606" s="43">
        <v>100</v>
      </c>
      <c r="H606" s="43">
        <v>31</v>
      </c>
      <c r="I606" s="43">
        <v>10</v>
      </c>
      <c r="J606" s="44">
        <f t="shared" si="1201"/>
        <v>0.35321100917431192</v>
      </c>
      <c r="K606" s="44">
        <f t="shared" si="1202"/>
        <v>0.45871559633027525</v>
      </c>
      <c r="L606" s="44">
        <f t="shared" si="1203"/>
        <v>0.14220183486238533</v>
      </c>
      <c r="M606" s="44">
        <f t="shared" si="1204"/>
        <v>4.5871559633027525E-2</v>
      </c>
      <c r="N606" s="43">
        <f t="shared" si="1205"/>
        <v>218</v>
      </c>
      <c r="O606" s="43">
        <v>1</v>
      </c>
      <c r="P606" s="43"/>
      <c r="Q606" s="43">
        <f t="shared" si="1206"/>
        <v>219</v>
      </c>
      <c r="R606" s="44">
        <f t="shared" ref="R606:R609" si="1207">Q606/S606</f>
        <v>0.62571428571428567</v>
      </c>
      <c r="S606" s="43">
        <v>350</v>
      </c>
    </row>
    <row r="607" spans="1:19" x14ac:dyDescent="0.25">
      <c r="A607" s="45" t="s">
        <v>278</v>
      </c>
      <c r="B607" s="46" t="s">
        <v>282</v>
      </c>
      <c r="C607" s="43" t="str">
        <f t="shared" si="1199"/>
        <v>BN</v>
      </c>
      <c r="D607" s="37" t="str">
        <f t="shared" si="863"/>
        <v>PN</v>
      </c>
      <c r="E607" s="38">
        <f t="shared" si="1200"/>
        <v>1</v>
      </c>
      <c r="F607" s="43">
        <v>94</v>
      </c>
      <c r="G607" s="43">
        <v>84</v>
      </c>
      <c r="H607" s="43">
        <v>93</v>
      </c>
      <c r="I607" s="43">
        <v>25</v>
      </c>
      <c r="J607" s="44">
        <f t="shared" si="1201"/>
        <v>0.31756756756756754</v>
      </c>
      <c r="K607" s="44">
        <f t="shared" si="1202"/>
        <v>0.28378378378378377</v>
      </c>
      <c r="L607" s="44">
        <f t="shared" si="1203"/>
        <v>0.3141891891891892</v>
      </c>
      <c r="M607" s="44">
        <f t="shared" si="1204"/>
        <v>8.4459459459459457E-2</v>
      </c>
      <c r="N607" s="43">
        <f t="shared" si="1205"/>
        <v>296</v>
      </c>
      <c r="O607" s="43">
        <v>6</v>
      </c>
      <c r="P607" s="43"/>
      <c r="Q607" s="43">
        <f t="shared" si="1206"/>
        <v>302</v>
      </c>
      <c r="R607" s="44">
        <f t="shared" si="1207"/>
        <v>0.68949771689497719</v>
      </c>
      <c r="S607" s="43">
        <v>438</v>
      </c>
    </row>
    <row r="608" spans="1:19" x14ac:dyDescent="0.25">
      <c r="A608" s="45" t="s">
        <v>279</v>
      </c>
      <c r="B608" s="46" t="s">
        <v>283</v>
      </c>
      <c r="C608" s="43" t="str">
        <f t="shared" si="1199"/>
        <v>BN</v>
      </c>
      <c r="D608" s="37" t="str">
        <f t="shared" si="863"/>
        <v>PN</v>
      </c>
      <c r="E608" s="38">
        <f t="shared" si="1200"/>
        <v>39</v>
      </c>
      <c r="F608" s="43">
        <v>126</v>
      </c>
      <c r="G608" s="43">
        <v>40</v>
      </c>
      <c r="H608" s="43">
        <v>87</v>
      </c>
      <c r="I608" s="43">
        <v>41</v>
      </c>
      <c r="J608" s="44">
        <f t="shared" si="1201"/>
        <v>0.42857142857142855</v>
      </c>
      <c r="K608" s="44">
        <f t="shared" si="1202"/>
        <v>0.1360544217687075</v>
      </c>
      <c r="L608" s="44">
        <f t="shared" si="1203"/>
        <v>0.29591836734693877</v>
      </c>
      <c r="M608" s="44">
        <f t="shared" si="1204"/>
        <v>0.13945578231292516</v>
      </c>
      <c r="N608" s="43">
        <f t="shared" si="1205"/>
        <v>294</v>
      </c>
      <c r="O608" s="43">
        <v>3</v>
      </c>
      <c r="P608" s="43"/>
      <c r="Q608" s="43">
        <f t="shared" si="1206"/>
        <v>297</v>
      </c>
      <c r="R608" s="44">
        <f t="shared" si="1207"/>
        <v>0.67653758542141229</v>
      </c>
      <c r="S608" s="43">
        <v>439</v>
      </c>
    </row>
    <row r="609" spans="1:19" s="12" customFormat="1" ht="15" x14ac:dyDescent="0.25">
      <c r="A609" s="40">
        <v>6</v>
      </c>
      <c r="B609" s="31" t="s">
        <v>157</v>
      </c>
      <c r="C609" s="32" t="str">
        <f t="shared" si="1199"/>
        <v>BN</v>
      </c>
      <c r="D609" s="32" t="str">
        <f t="shared" ref="D609" si="1208">IF(AND(LARGE(F609:I609,1)=LARGE(F609:I609,2)),"TIED",IF(LARGE(F609:I609,2)=F609,"BN",IF(LARGE(F609:I609,2)=G609,"PH",IF(LARGE(F609:I609,2)=H609,"PN","BEBAS"))))</f>
        <v>PN</v>
      </c>
      <c r="E609" s="28">
        <f t="shared" si="1200"/>
        <v>312</v>
      </c>
      <c r="F609" s="32">
        <f>SUM(F610:F615)</f>
        <v>836</v>
      </c>
      <c r="G609" s="32">
        <f t="shared" ref="G609" si="1209">SUM(G610:G615)</f>
        <v>328</v>
      </c>
      <c r="H609" s="32">
        <f t="shared" ref="H609" si="1210">SUM(H610:H615)</f>
        <v>524</v>
      </c>
      <c r="I609" s="32">
        <f t="shared" ref="I609" si="1211">SUM(I610:I615)</f>
        <v>172</v>
      </c>
      <c r="J609" s="33">
        <f>F609/N609</f>
        <v>0.44946236559139785</v>
      </c>
      <c r="K609" s="33">
        <f>G609/N609</f>
        <v>0.17634408602150536</v>
      </c>
      <c r="L609" s="33">
        <f>H609/N609</f>
        <v>0.2817204301075269</v>
      </c>
      <c r="M609" s="33">
        <f>I609/N609</f>
        <v>9.2473118279569888E-2</v>
      </c>
      <c r="N609" s="32">
        <f>F609+G609+H609+I609</f>
        <v>1860</v>
      </c>
      <c r="O609" s="32">
        <f t="shared" ref="O609" si="1212">SUM(O610:O615)</f>
        <v>32</v>
      </c>
      <c r="P609" s="32">
        <f t="shared" ref="P609" si="1213">SUM(P610:P615)</f>
        <v>0</v>
      </c>
      <c r="Q609" s="32">
        <f t="shared" si="1206"/>
        <v>1892</v>
      </c>
      <c r="R609" s="33">
        <f t="shared" si="1207"/>
        <v>0.671875</v>
      </c>
      <c r="S609" s="32">
        <f>SUM(S610:S615)</f>
        <v>2816</v>
      </c>
    </row>
    <row r="610" spans="1:19" x14ac:dyDescent="0.25">
      <c r="A610" s="45" t="s">
        <v>276</v>
      </c>
      <c r="B610" s="46" t="s">
        <v>280</v>
      </c>
      <c r="C610" s="43" t="str">
        <f t="shared" si="1122"/>
        <v>BN</v>
      </c>
      <c r="D610" s="37" t="str">
        <f t="shared" si="863"/>
        <v>PH</v>
      </c>
      <c r="E610" s="38">
        <f t="shared" ref="E610:E615" si="1214">LARGE(F610:I610,1)-LARGE(F610:I610,2)</f>
        <v>54</v>
      </c>
      <c r="F610" s="43">
        <v>99</v>
      </c>
      <c r="G610" s="43">
        <v>45</v>
      </c>
      <c r="H610" s="43">
        <v>35</v>
      </c>
      <c r="I610" s="43">
        <v>15</v>
      </c>
      <c r="J610" s="44">
        <f t="shared" ref="J610:J615" si="1215">F610/N610</f>
        <v>0.51030927835051543</v>
      </c>
      <c r="K610" s="44">
        <f t="shared" ref="K610:K615" si="1216">G610/N610</f>
        <v>0.23195876288659795</v>
      </c>
      <c r="L610" s="44">
        <f t="shared" ref="L610:L615" si="1217">H610/N610</f>
        <v>0.18041237113402062</v>
      </c>
      <c r="M610" s="44">
        <f t="shared" ref="M610:M615" si="1218">I610/N610</f>
        <v>7.7319587628865982E-2</v>
      </c>
      <c r="N610" s="43">
        <f t="shared" ref="N610:N615" si="1219">F610+G610+H610+I610</f>
        <v>194</v>
      </c>
      <c r="O610" s="43">
        <v>8</v>
      </c>
      <c r="P610" s="43"/>
      <c r="Q610" s="43">
        <f t="shared" ref="Q610:Q615" si="1220">N610+O610+P610</f>
        <v>202</v>
      </c>
      <c r="R610" s="44">
        <f t="shared" ref="R610:R615" si="1221">Q610/S610</f>
        <v>0.57714285714285718</v>
      </c>
      <c r="S610" s="43">
        <v>350</v>
      </c>
    </row>
    <row r="611" spans="1:19" x14ac:dyDescent="0.25">
      <c r="A611" s="45" t="s">
        <v>277</v>
      </c>
      <c r="B611" s="46" t="s">
        <v>281</v>
      </c>
      <c r="C611" s="43" t="str">
        <f t="shared" si="1122"/>
        <v>BN</v>
      </c>
      <c r="D611" s="37" t="str">
        <f t="shared" si="863"/>
        <v>PH</v>
      </c>
      <c r="E611" s="38">
        <f t="shared" si="1214"/>
        <v>52</v>
      </c>
      <c r="F611" s="43">
        <v>116</v>
      </c>
      <c r="G611" s="43">
        <v>64</v>
      </c>
      <c r="H611" s="43">
        <v>57</v>
      </c>
      <c r="I611" s="43">
        <v>16</v>
      </c>
      <c r="J611" s="44">
        <f t="shared" si="1215"/>
        <v>0.45849802371541504</v>
      </c>
      <c r="K611" s="44">
        <f t="shared" si="1216"/>
        <v>0.25296442687747034</v>
      </c>
      <c r="L611" s="44">
        <f t="shared" si="1217"/>
        <v>0.22529644268774704</v>
      </c>
      <c r="M611" s="44">
        <f t="shared" si="1218"/>
        <v>6.3241106719367585E-2</v>
      </c>
      <c r="N611" s="43">
        <f t="shared" si="1219"/>
        <v>253</v>
      </c>
      <c r="O611" s="43">
        <v>2</v>
      </c>
      <c r="P611" s="43"/>
      <c r="Q611" s="43">
        <f t="shared" si="1220"/>
        <v>255</v>
      </c>
      <c r="R611" s="44">
        <f t="shared" si="1221"/>
        <v>0.72857142857142854</v>
      </c>
      <c r="S611" s="43">
        <v>350</v>
      </c>
    </row>
    <row r="612" spans="1:19" x14ac:dyDescent="0.25">
      <c r="A612" s="45" t="s">
        <v>278</v>
      </c>
      <c r="B612" s="46" t="s">
        <v>282</v>
      </c>
      <c r="C612" s="43" t="str">
        <f t="shared" si="1122"/>
        <v>BN</v>
      </c>
      <c r="D612" s="37" t="str">
        <f t="shared" si="863"/>
        <v>PN</v>
      </c>
      <c r="E612" s="38">
        <f t="shared" si="1214"/>
        <v>40</v>
      </c>
      <c r="F612" s="43">
        <v>109</v>
      </c>
      <c r="G612" s="43">
        <v>52</v>
      </c>
      <c r="H612" s="43">
        <v>69</v>
      </c>
      <c r="I612" s="43">
        <v>14</v>
      </c>
      <c r="J612" s="44">
        <f t="shared" si="1215"/>
        <v>0.44672131147540983</v>
      </c>
      <c r="K612" s="44">
        <f t="shared" si="1216"/>
        <v>0.21311475409836064</v>
      </c>
      <c r="L612" s="44">
        <f t="shared" si="1217"/>
        <v>0.28278688524590162</v>
      </c>
      <c r="M612" s="44">
        <f t="shared" si="1218"/>
        <v>5.737704918032787E-2</v>
      </c>
      <c r="N612" s="43">
        <f t="shared" si="1219"/>
        <v>244</v>
      </c>
      <c r="O612" s="43">
        <v>4</v>
      </c>
      <c r="P612" s="43"/>
      <c r="Q612" s="43">
        <f t="shared" si="1220"/>
        <v>248</v>
      </c>
      <c r="R612" s="44">
        <f t="shared" si="1221"/>
        <v>0.70857142857142852</v>
      </c>
      <c r="S612" s="43">
        <v>350</v>
      </c>
    </row>
    <row r="613" spans="1:19" x14ac:dyDescent="0.25">
      <c r="A613" s="45" t="s">
        <v>279</v>
      </c>
      <c r="B613" s="46" t="s">
        <v>283</v>
      </c>
      <c r="C613" s="43" t="str">
        <f t="shared" si="1122"/>
        <v>BN</v>
      </c>
      <c r="D613" s="37" t="str">
        <f t="shared" si="863"/>
        <v>PN</v>
      </c>
      <c r="E613" s="38">
        <f t="shared" si="1214"/>
        <v>43</v>
      </c>
      <c r="F613" s="43">
        <v>181</v>
      </c>
      <c r="G613" s="43">
        <v>74</v>
      </c>
      <c r="H613" s="43">
        <v>138</v>
      </c>
      <c r="I613" s="43">
        <v>33</v>
      </c>
      <c r="J613" s="44">
        <f t="shared" si="1215"/>
        <v>0.42488262910798125</v>
      </c>
      <c r="K613" s="44">
        <f t="shared" si="1216"/>
        <v>0.17370892018779344</v>
      </c>
      <c r="L613" s="44">
        <f t="shared" si="1217"/>
        <v>0.323943661971831</v>
      </c>
      <c r="M613" s="44">
        <f t="shared" si="1218"/>
        <v>7.746478873239436E-2</v>
      </c>
      <c r="N613" s="43">
        <f t="shared" si="1219"/>
        <v>426</v>
      </c>
      <c r="O613" s="43">
        <v>9</v>
      </c>
      <c r="P613" s="43"/>
      <c r="Q613" s="43">
        <f t="shared" si="1220"/>
        <v>435</v>
      </c>
      <c r="R613" s="44">
        <f t="shared" si="1221"/>
        <v>0.73979591836734693</v>
      </c>
      <c r="S613" s="43">
        <v>588</v>
      </c>
    </row>
    <row r="614" spans="1:19" x14ac:dyDescent="0.25">
      <c r="A614" s="45" t="s">
        <v>285</v>
      </c>
      <c r="B614" s="46" t="s">
        <v>286</v>
      </c>
      <c r="C614" s="43" t="str">
        <f t="shared" si="1122"/>
        <v>BN</v>
      </c>
      <c r="D614" s="37" t="str">
        <f t="shared" si="863"/>
        <v>PN</v>
      </c>
      <c r="E614" s="38">
        <f t="shared" si="1214"/>
        <v>54</v>
      </c>
      <c r="F614" s="43">
        <v>172</v>
      </c>
      <c r="G614" s="43">
        <v>47</v>
      </c>
      <c r="H614" s="43">
        <v>118</v>
      </c>
      <c r="I614" s="43">
        <v>53</v>
      </c>
      <c r="J614" s="44">
        <f t="shared" si="1215"/>
        <v>0.44102564102564101</v>
      </c>
      <c r="K614" s="44">
        <f t="shared" si="1216"/>
        <v>0.12051282051282051</v>
      </c>
      <c r="L614" s="44">
        <f t="shared" si="1217"/>
        <v>0.30256410256410254</v>
      </c>
      <c r="M614" s="44">
        <f t="shared" si="1218"/>
        <v>0.13589743589743589</v>
      </c>
      <c r="N614" s="43">
        <f t="shared" si="1219"/>
        <v>390</v>
      </c>
      <c r="O614" s="43">
        <v>3</v>
      </c>
      <c r="P614" s="43"/>
      <c r="Q614" s="43">
        <f t="shared" si="1220"/>
        <v>393</v>
      </c>
      <c r="R614" s="44">
        <f t="shared" si="1221"/>
        <v>0.66836734693877553</v>
      </c>
      <c r="S614" s="43">
        <v>588</v>
      </c>
    </row>
    <row r="615" spans="1:19" x14ac:dyDescent="0.25">
      <c r="A615" s="45" t="s">
        <v>288</v>
      </c>
      <c r="B615" s="46" t="s">
        <v>289</v>
      </c>
      <c r="C615" s="43" t="str">
        <f t="shared" si="1122"/>
        <v>BN</v>
      </c>
      <c r="D615" s="37" t="str">
        <f t="shared" si="863"/>
        <v>PN</v>
      </c>
      <c r="E615" s="38">
        <f t="shared" si="1214"/>
        <v>52</v>
      </c>
      <c r="F615" s="43">
        <v>159</v>
      </c>
      <c r="G615" s="43">
        <v>46</v>
      </c>
      <c r="H615" s="43">
        <v>107</v>
      </c>
      <c r="I615" s="43">
        <v>41</v>
      </c>
      <c r="J615" s="44">
        <f t="shared" si="1215"/>
        <v>0.45042492917847027</v>
      </c>
      <c r="K615" s="44">
        <f t="shared" si="1216"/>
        <v>0.13031161473087818</v>
      </c>
      <c r="L615" s="44">
        <f t="shared" si="1217"/>
        <v>0.30311614730878189</v>
      </c>
      <c r="M615" s="44">
        <f t="shared" si="1218"/>
        <v>0.11614730878186968</v>
      </c>
      <c r="N615" s="43">
        <f t="shared" si="1219"/>
        <v>353</v>
      </c>
      <c r="O615" s="43">
        <v>6</v>
      </c>
      <c r="P615" s="43"/>
      <c r="Q615" s="43">
        <f t="shared" si="1220"/>
        <v>359</v>
      </c>
      <c r="R615" s="44">
        <f t="shared" si="1221"/>
        <v>0.6084745762711864</v>
      </c>
      <c r="S615" s="43">
        <v>590</v>
      </c>
    </row>
    <row r="616" spans="1:19" s="11" customFormat="1" ht="15" x14ac:dyDescent="0.25">
      <c r="A616" s="40">
        <v>7</v>
      </c>
      <c r="B616" s="31" t="s">
        <v>159</v>
      </c>
      <c r="C616" s="32" t="str">
        <f t="shared" ref="C616" si="1222">IF(AND(LARGE(F616:I616,1)=LARGE(F616:I616,2)),"TIED",IF(LARGE(F616:I616,1)=F616,"BN",IF(LARGE(F616:I616,1)=G616,"PH",IF(LARGE(F616:I616,1)=H616,"PN","BEBAS"))))</f>
        <v>PH</v>
      </c>
      <c r="D616" s="32" t="str">
        <f t="shared" si="863"/>
        <v>BN</v>
      </c>
      <c r="E616" s="28">
        <f>LARGE(F616:I616,1)-LARGE(F616:I616,2)</f>
        <v>178</v>
      </c>
      <c r="F616" s="32">
        <f>SUM(F617:F621)</f>
        <v>416</v>
      </c>
      <c r="G616" s="32">
        <f t="shared" ref="G616" si="1223">SUM(G617:G621)</f>
        <v>594</v>
      </c>
      <c r="H616" s="32">
        <f t="shared" ref="H616" si="1224">SUM(H617:H621)</f>
        <v>360</v>
      </c>
      <c r="I616" s="32">
        <f t="shared" ref="I616" si="1225">SUM(I617:I621)</f>
        <v>103</v>
      </c>
      <c r="J616" s="33">
        <f>F616/N616</f>
        <v>0.28241683638832316</v>
      </c>
      <c r="K616" s="33">
        <f>G616/N616</f>
        <v>0.40325865580448067</v>
      </c>
      <c r="L616" s="33">
        <f>H616/N616</f>
        <v>0.24439918533604887</v>
      </c>
      <c r="M616" s="33">
        <f>I616/N616</f>
        <v>6.9925322471147314E-2</v>
      </c>
      <c r="N616" s="32">
        <f>F616+G616+H616+I616</f>
        <v>1473</v>
      </c>
      <c r="O616" s="32">
        <f t="shared" ref="O616" si="1226">SUM(O617:O621)</f>
        <v>18</v>
      </c>
      <c r="P616" s="32">
        <f t="shared" ref="P616" si="1227">SUM(P617:P621)</f>
        <v>0</v>
      </c>
      <c r="Q616" s="32">
        <f>N616+O616+P616</f>
        <v>1491</v>
      </c>
      <c r="R616" s="33">
        <f>Q616/S616</f>
        <v>0.6168804302854779</v>
      </c>
      <c r="S616" s="32">
        <f>SUM(S617:S621)</f>
        <v>2417</v>
      </c>
    </row>
    <row r="617" spans="1:19" x14ac:dyDescent="0.25">
      <c r="A617" s="45" t="s">
        <v>276</v>
      </c>
      <c r="B617" s="46" t="s">
        <v>280</v>
      </c>
      <c r="C617" s="43" t="str">
        <f t="shared" ref="C617:C622" si="1228">IF(AND(LARGE(F617:I617,1)=LARGE(F617:I617,2)),"TIED",IF(LARGE(F617:I617,1)=F617,"BN",IF(LARGE(F617:I617,1)=G617,"PH",IF(LARGE(F617:I617,1)=H617,"PN","BEBAS"))))</f>
        <v>PH</v>
      </c>
      <c r="D617" s="37" t="str">
        <f t="shared" ref="D617:D622" si="1229">IF(AND(LARGE(F617:I617,1)=LARGE(F617:I617,2)),"TIED",IF(LARGE(F617:I617,2)=F617,"BN",IF(LARGE(F617:I617,2)=G617,"PH",IF(LARGE(F617:I617,2)=H617,"PN","BEBAS"))))</f>
        <v>BN</v>
      </c>
      <c r="E617" s="38">
        <f t="shared" ref="E617:E621" si="1230">LARGE(F617:I617,1)-LARGE(F617:I617,2)</f>
        <v>36</v>
      </c>
      <c r="F617" s="43">
        <v>50</v>
      </c>
      <c r="G617" s="43">
        <v>86</v>
      </c>
      <c r="H617" s="43">
        <v>29</v>
      </c>
      <c r="I617" s="43">
        <v>13</v>
      </c>
      <c r="J617" s="44">
        <f t="shared" ref="J617:J621" si="1231">F617/N617</f>
        <v>0.2808988764044944</v>
      </c>
      <c r="K617" s="44">
        <f t="shared" ref="K617:K621" si="1232">G617/N617</f>
        <v>0.48314606741573035</v>
      </c>
      <c r="L617" s="44">
        <f t="shared" ref="L617:L621" si="1233">H617/N617</f>
        <v>0.16292134831460675</v>
      </c>
      <c r="M617" s="44">
        <f t="shared" ref="M617:M621" si="1234">I617/N617</f>
        <v>7.3033707865168537E-2</v>
      </c>
      <c r="N617" s="43">
        <f t="shared" ref="N617:N621" si="1235">F617+G617+H617+I617</f>
        <v>178</v>
      </c>
      <c r="O617" s="43">
        <v>3</v>
      </c>
      <c r="P617" s="43"/>
      <c r="Q617" s="43">
        <f t="shared" ref="Q617:Q1023" si="1236">N617+O617+P617</f>
        <v>181</v>
      </c>
      <c r="R617" s="44">
        <f t="shared" ref="R617:R1023" si="1237">Q617/S617</f>
        <v>0.51714285714285713</v>
      </c>
      <c r="S617" s="43">
        <v>350</v>
      </c>
    </row>
    <row r="618" spans="1:19" x14ac:dyDescent="0.25">
      <c r="A618" s="45" t="s">
        <v>277</v>
      </c>
      <c r="B618" s="46" t="s">
        <v>281</v>
      </c>
      <c r="C618" s="43" t="str">
        <f t="shared" si="1228"/>
        <v>PH</v>
      </c>
      <c r="D618" s="37" t="str">
        <f t="shared" si="1229"/>
        <v>BN</v>
      </c>
      <c r="E618" s="38">
        <f t="shared" si="1230"/>
        <v>21</v>
      </c>
      <c r="F618" s="43">
        <v>82</v>
      </c>
      <c r="G618" s="43">
        <v>103</v>
      </c>
      <c r="H618" s="43">
        <v>55</v>
      </c>
      <c r="I618" s="43">
        <v>13</v>
      </c>
      <c r="J618" s="44">
        <f t="shared" si="1231"/>
        <v>0.32411067193675891</v>
      </c>
      <c r="K618" s="44">
        <f t="shared" si="1232"/>
        <v>0.40711462450592883</v>
      </c>
      <c r="L618" s="44">
        <f t="shared" si="1233"/>
        <v>0.21739130434782608</v>
      </c>
      <c r="M618" s="44">
        <f t="shared" si="1234"/>
        <v>5.1383399209486168E-2</v>
      </c>
      <c r="N618" s="43">
        <f t="shared" si="1235"/>
        <v>253</v>
      </c>
      <c r="O618" s="43">
        <v>1</v>
      </c>
      <c r="P618" s="43"/>
      <c r="Q618" s="43">
        <f t="shared" si="1236"/>
        <v>254</v>
      </c>
      <c r="R618" s="44">
        <f t="shared" si="1237"/>
        <v>0.72571428571428576</v>
      </c>
      <c r="S618" s="43">
        <v>350</v>
      </c>
    </row>
    <row r="619" spans="1:19" x14ac:dyDescent="0.25">
      <c r="A619" s="45" t="s">
        <v>278</v>
      </c>
      <c r="B619" s="46" t="s">
        <v>282</v>
      </c>
      <c r="C619" s="43" t="str">
        <f t="shared" si="1228"/>
        <v>PH</v>
      </c>
      <c r="D619" s="37" t="str">
        <f t="shared" si="1229"/>
        <v>BN</v>
      </c>
      <c r="E619" s="38">
        <f t="shared" si="1230"/>
        <v>80</v>
      </c>
      <c r="F619" s="43">
        <v>100</v>
      </c>
      <c r="G619" s="43">
        <v>180</v>
      </c>
      <c r="H619" s="43">
        <v>90</v>
      </c>
      <c r="I619" s="43">
        <v>20</v>
      </c>
      <c r="J619" s="44">
        <f t="shared" si="1231"/>
        <v>0.25641025641025639</v>
      </c>
      <c r="K619" s="44">
        <f t="shared" si="1232"/>
        <v>0.46153846153846156</v>
      </c>
      <c r="L619" s="44">
        <f t="shared" si="1233"/>
        <v>0.23076923076923078</v>
      </c>
      <c r="M619" s="44">
        <f t="shared" si="1234"/>
        <v>5.128205128205128E-2</v>
      </c>
      <c r="N619" s="43">
        <f t="shared" si="1235"/>
        <v>390</v>
      </c>
      <c r="O619" s="43">
        <v>7</v>
      </c>
      <c r="P619" s="43"/>
      <c r="Q619" s="43">
        <f t="shared" si="1236"/>
        <v>397</v>
      </c>
      <c r="R619" s="44">
        <f t="shared" si="1237"/>
        <v>0.69405594405594406</v>
      </c>
      <c r="S619" s="43">
        <v>572</v>
      </c>
    </row>
    <row r="620" spans="1:19" x14ac:dyDescent="0.25">
      <c r="A620" s="45" t="s">
        <v>279</v>
      </c>
      <c r="B620" s="46" t="s">
        <v>283</v>
      </c>
      <c r="C620" s="43" t="str">
        <f t="shared" si="1228"/>
        <v>PH</v>
      </c>
      <c r="D620" s="37" t="str">
        <f t="shared" si="1229"/>
        <v>BN</v>
      </c>
      <c r="E620" s="38">
        <f t="shared" si="1230"/>
        <v>45</v>
      </c>
      <c r="F620" s="43">
        <v>91</v>
      </c>
      <c r="G620" s="43">
        <v>136</v>
      </c>
      <c r="H620" s="43">
        <v>90</v>
      </c>
      <c r="I620" s="43">
        <v>32</v>
      </c>
      <c r="J620" s="44">
        <f t="shared" si="1231"/>
        <v>0.26074498567335241</v>
      </c>
      <c r="K620" s="44">
        <f t="shared" si="1232"/>
        <v>0.38968481375358166</v>
      </c>
      <c r="L620" s="44">
        <f t="shared" si="1233"/>
        <v>0.25787965616045844</v>
      </c>
      <c r="M620" s="44">
        <f t="shared" si="1234"/>
        <v>9.1690544412607447E-2</v>
      </c>
      <c r="N620" s="43">
        <f t="shared" si="1235"/>
        <v>349</v>
      </c>
      <c r="O620" s="43">
        <v>5</v>
      </c>
      <c r="P620" s="43"/>
      <c r="Q620" s="43">
        <f t="shared" si="1236"/>
        <v>354</v>
      </c>
      <c r="R620" s="44">
        <f t="shared" si="1237"/>
        <v>0.61888111888111885</v>
      </c>
      <c r="S620" s="43">
        <v>572</v>
      </c>
    </row>
    <row r="621" spans="1:19" x14ac:dyDescent="0.25">
      <c r="A621" s="45" t="s">
        <v>285</v>
      </c>
      <c r="B621" s="46" t="s">
        <v>286</v>
      </c>
      <c r="C621" s="43" t="str">
        <f t="shared" si="1228"/>
        <v>PN</v>
      </c>
      <c r="D621" s="37" t="str">
        <f t="shared" si="1229"/>
        <v>BN</v>
      </c>
      <c r="E621" s="38">
        <f t="shared" si="1230"/>
        <v>3</v>
      </c>
      <c r="F621" s="43">
        <v>93</v>
      </c>
      <c r="G621" s="43">
        <v>89</v>
      </c>
      <c r="H621" s="43">
        <v>96</v>
      </c>
      <c r="I621" s="43">
        <v>25</v>
      </c>
      <c r="J621" s="44">
        <f t="shared" si="1231"/>
        <v>0.30693069306930693</v>
      </c>
      <c r="K621" s="44">
        <f t="shared" si="1232"/>
        <v>0.29372937293729373</v>
      </c>
      <c r="L621" s="44">
        <f t="shared" si="1233"/>
        <v>0.31683168316831684</v>
      </c>
      <c r="M621" s="44">
        <f t="shared" si="1234"/>
        <v>8.2508250825082508E-2</v>
      </c>
      <c r="N621" s="43">
        <f t="shared" si="1235"/>
        <v>303</v>
      </c>
      <c r="O621" s="43">
        <v>2</v>
      </c>
      <c r="P621" s="43"/>
      <c r="Q621" s="43">
        <f t="shared" si="1236"/>
        <v>305</v>
      </c>
      <c r="R621" s="44">
        <f t="shared" si="1237"/>
        <v>0.53228621291448519</v>
      </c>
      <c r="S621" s="43">
        <v>573</v>
      </c>
    </row>
    <row r="622" spans="1:19" s="12" customFormat="1" ht="15" x14ac:dyDescent="0.25">
      <c r="A622" s="40">
        <v>8</v>
      </c>
      <c r="B622" s="31" t="s">
        <v>160</v>
      </c>
      <c r="C622" s="32" t="str">
        <f t="shared" si="1228"/>
        <v>PH</v>
      </c>
      <c r="D622" s="32" t="str">
        <f t="shared" si="1229"/>
        <v>BN</v>
      </c>
      <c r="E622" s="28">
        <f>LARGE(F622:I622,1)-LARGE(F622:I622,2)</f>
        <v>238</v>
      </c>
      <c r="F622" s="32">
        <f>SUM(F623:F625)</f>
        <v>152</v>
      </c>
      <c r="G622" s="32">
        <f t="shared" ref="G622" si="1238">SUM(G623:G625)</f>
        <v>390</v>
      </c>
      <c r="H622" s="32">
        <f t="shared" ref="H622" si="1239">SUM(H623:H625)</f>
        <v>90</v>
      </c>
      <c r="I622" s="32">
        <f t="shared" ref="I622" si="1240">SUM(I623:I625)</f>
        <v>38</v>
      </c>
      <c r="J622" s="33">
        <f>F622/N622</f>
        <v>0.22686567164179106</v>
      </c>
      <c r="K622" s="33">
        <f>G622/N622</f>
        <v>0.58208955223880599</v>
      </c>
      <c r="L622" s="33">
        <f>H622/N622</f>
        <v>0.13432835820895522</v>
      </c>
      <c r="M622" s="33">
        <f>I622/N622</f>
        <v>5.6716417910447764E-2</v>
      </c>
      <c r="N622" s="32">
        <f>F622+G622+H622+I622</f>
        <v>670</v>
      </c>
      <c r="O622" s="32">
        <f t="shared" ref="O622" si="1241">SUM(O623:O625)</f>
        <v>6</v>
      </c>
      <c r="P622" s="32">
        <f t="shared" ref="P622" si="1242">SUM(P623:P625)</f>
        <v>0</v>
      </c>
      <c r="Q622" s="32">
        <f t="shared" si="1236"/>
        <v>676</v>
      </c>
      <c r="R622" s="33">
        <f t="shared" si="1237"/>
        <v>0.64813039309683607</v>
      </c>
      <c r="S622" s="32">
        <f>SUM(S623:S625)</f>
        <v>1043</v>
      </c>
    </row>
    <row r="623" spans="1:19" x14ac:dyDescent="0.25">
      <c r="A623" s="45" t="s">
        <v>276</v>
      </c>
      <c r="B623" s="46" t="s">
        <v>280</v>
      </c>
      <c r="C623" s="43" t="str">
        <f t="shared" si="1122"/>
        <v>PH</v>
      </c>
      <c r="D623" s="37" t="str">
        <f t="shared" ref="D623:D626" si="1243">IF(AND(LARGE(F623:I623,1)=LARGE(F623:I623,2)),"TIED",IF(LARGE(F623:I623,2)=F623,"BN",IF(LARGE(F623:I623,2)=G623,"PH",IF(LARGE(F623:I623,2)=H623,"PN","BEBAS"))))</f>
        <v>BN</v>
      </c>
      <c r="E623" s="38">
        <f t="shared" ref="E623:E625" si="1244">LARGE(F623:I623,1)-LARGE(F623:I623,2)</f>
        <v>90</v>
      </c>
      <c r="F623" s="43">
        <v>54</v>
      </c>
      <c r="G623" s="43">
        <v>144</v>
      </c>
      <c r="H623" s="43">
        <v>20</v>
      </c>
      <c r="I623" s="43">
        <v>8</v>
      </c>
      <c r="J623" s="44">
        <f t="shared" ref="J623:J625" si="1245">F623/N623</f>
        <v>0.23893805309734514</v>
      </c>
      <c r="K623" s="44">
        <f t="shared" ref="K623:K625" si="1246">G623/N623</f>
        <v>0.63716814159292035</v>
      </c>
      <c r="L623" s="44">
        <f t="shared" ref="L623:L625" si="1247">H623/N623</f>
        <v>8.8495575221238937E-2</v>
      </c>
      <c r="M623" s="44">
        <f t="shared" ref="M623:M625" si="1248">I623/N623</f>
        <v>3.5398230088495575E-2</v>
      </c>
      <c r="N623" s="43">
        <f t="shared" ref="N623:N625" si="1249">F623+G623+H623+I623</f>
        <v>226</v>
      </c>
      <c r="O623" s="43">
        <v>2</v>
      </c>
      <c r="P623" s="43"/>
      <c r="Q623" s="43">
        <f t="shared" si="1236"/>
        <v>228</v>
      </c>
      <c r="R623" s="44">
        <f t="shared" si="1237"/>
        <v>0.76</v>
      </c>
      <c r="S623" s="43">
        <v>300</v>
      </c>
    </row>
    <row r="624" spans="1:19" x14ac:dyDescent="0.25">
      <c r="A624" s="45" t="s">
        <v>277</v>
      </c>
      <c r="B624" s="46" t="s">
        <v>281</v>
      </c>
      <c r="C624" s="43" t="str">
        <f t="shared" si="1122"/>
        <v>PH</v>
      </c>
      <c r="D624" s="37" t="str">
        <f t="shared" si="1243"/>
        <v>BN</v>
      </c>
      <c r="E624" s="38">
        <f t="shared" si="1244"/>
        <v>89</v>
      </c>
      <c r="F624" s="43">
        <v>48</v>
      </c>
      <c r="G624" s="43">
        <v>137</v>
      </c>
      <c r="H624" s="43">
        <v>31</v>
      </c>
      <c r="I624" s="43">
        <v>11</v>
      </c>
      <c r="J624" s="44">
        <f t="shared" si="1245"/>
        <v>0.21145374449339208</v>
      </c>
      <c r="K624" s="44">
        <f t="shared" si="1246"/>
        <v>0.6035242290748899</v>
      </c>
      <c r="L624" s="44">
        <f t="shared" si="1247"/>
        <v>0.13656387665198239</v>
      </c>
      <c r="M624" s="44">
        <f t="shared" si="1248"/>
        <v>4.8458149779735685E-2</v>
      </c>
      <c r="N624" s="43">
        <f t="shared" si="1249"/>
        <v>227</v>
      </c>
      <c r="O624" s="43">
        <v>2</v>
      </c>
      <c r="P624" s="43"/>
      <c r="Q624" s="43">
        <f t="shared" si="1236"/>
        <v>229</v>
      </c>
      <c r="R624" s="44">
        <f t="shared" si="1237"/>
        <v>0.61725067385444743</v>
      </c>
      <c r="S624" s="43">
        <v>371</v>
      </c>
    </row>
    <row r="625" spans="1:19" x14ac:dyDescent="0.25">
      <c r="A625" s="45" t="s">
        <v>278</v>
      </c>
      <c r="B625" s="46" t="s">
        <v>282</v>
      </c>
      <c r="C625" s="43" t="str">
        <f t="shared" si="1122"/>
        <v>PH</v>
      </c>
      <c r="D625" s="37" t="str">
        <f t="shared" si="1243"/>
        <v>BN</v>
      </c>
      <c r="E625" s="38">
        <f t="shared" si="1244"/>
        <v>59</v>
      </c>
      <c r="F625" s="43">
        <v>50</v>
      </c>
      <c r="G625" s="43">
        <v>109</v>
      </c>
      <c r="H625" s="43">
        <v>39</v>
      </c>
      <c r="I625" s="43">
        <v>19</v>
      </c>
      <c r="J625" s="44">
        <f t="shared" si="1245"/>
        <v>0.2304147465437788</v>
      </c>
      <c r="K625" s="44">
        <f t="shared" si="1246"/>
        <v>0.50230414746543783</v>
      </c>
      <c r="L625" s="44">
        <f t="shared" si="1247"/>
        <v>0.17972350230414746</v>
      </c>
      <c r="M625" s="44">
        <f t="shared" si="1248"/>
        <v>8.755760368663594E-2</v>
      </c>
      <c r="N625" s="43">
        <f t="shared" si="1249"/>
        <v>217</v>
      </c>
      <c r="O625" s="43">
        <v>2</v>
      </c>
      <c r="P625" s="43"/>
      <c r="Q625" s="43">
        <f t="shared" si="1236"/>
        <v>219</v>
      </c>
      <c r="R625" s="44">
        <f t="shared" si="1237"/>
        <v>0.58870967741935487</v>
      </c>
      <c r="S625" s="43">
        <v>372</v>
      </c>
    </row>
    <row r="626" spans="1:19" s="12" customFormat="1" ht="15" x14ac:dyDescent="0.25">
      <c r="A626" s="40">
        <v>9</v>
      </c>
      <c r="B626" s="31" t="s">
        <v>161</v>
      </c>
      <c r="C626" s="32" t="str">
        <f t="shared" si="1122"/>
        <v>PH</v>
      </c>
      <c r="D626" s="32" t="str">
        <f t="shared" si="1243"/>
        <v>BN</v>
      </c>
      <c r="E626" s="28">
        <f>LARGE(F626:I626,1)-LARGE(F626:I626,2)</f>
        <v>378</v>
      </c>
      <c r="F626" s="32">
        <f>SUM(F627:F629)</f>
        <v>207</v>
      </c>
      <c r="G626" s="32">
        <f t="shared" ref="G626" si="1250">SUM(G627:G629)</f>
        <v>585</v>
      </c>
      <c r="H626" s="32">
        <f t="shared" ref="H626" si="1251">SUM(H627:H629)</f>
        <v>82</v>
      </c>
      <c r="I626" s="32">
        <f t="shared" ref="I626" si="1252">SUM(I627:I629)</f>
        <v>44</v>
      </c>
      <c r="J626" s="33">
        <f>F626/N626</f>
        <v>0.22549019607843138</v>
      </c>
      <c r="K626" s="33">
        <f>G626/N626</f>
        <v>0.63725490196078427</v>
      </c>
      <c r="L626" s="33">
        <f>H626/N626</f>
        <v>8.9324618736383449E-2</v>
      </c>
      <c r="M626" s="33">
        <f>I626/N626</f>
        <v>4.793028322440087E-2</v>
      </c>
      <c r="N626" s="32">
        <f>F626+G626+H626+I626</f>
        <v>918</v>
      </c>
      <c r="O626" s="32">
        <f t="shared" ref="O626" si="1253">SUM(O627:O629)</f>
        <v>13</v>
      </c>
      <c r="P626" s="32">
        <f t="shared" ref="P626" si="1254">SUM(P627:P629)</f>
        <v>0</v>
      </c>
      <c r="Q626" s="32">
        <f t="shared" ref="Q626:Q629" si="1255">N626+O626+P626</f>
        <v>931</v>
      </c>
      <c r="R626" s="33">
        <f t="shared" si="1237"/>
        <v>0.68506254598969829</v>
      </c>
      <c r="S626" s="32">
        <f>SUM(S627:S629)</f>
        <v>1359</v>
      </c>
    </row>
    <row r="627" spans="1:19" x14ac:dyDescent="0.25">
      <c r="A627" s="45" t="s">
        <v>276</v>
      </c>
      <c r="B627" s="46" t="s">
        <v>280</v>
      </c>
      <c r="C627" s="43" t="str">
        <f t="shared" ref="C627:C629" si="1256">IF(AND(LARGE(F627:I627,1)=LARGE(F627:I627,2)),"TIED",IF(LARGE(F627:I627,1)=F627,"BN",IF(LARGE(F627:I627,1)=G627,"PH",IF(LARGE(F627:I627,1)=H627,"PN","BEBAS"))))</f>
        <v>PH</v>
      </c>
      <c r="D627" s="37" t="str">
        <f t="shared" ref="D627:D629" si="1257">IF(AND(LARGE(F627:I627,1)=LARGE(F627:I627,2)),"TIED",IF(LARGE(F627:I627,2)=F627,"BN",IF(LARGE(F627:I627,2)=G627,"PH",IF(LARGE(F627:I627,2)=H627,"PN","BEBAS"))))</f>
        <v>BN</v>
      </c>
      <c r="E627" s="38">
        <f t="shared" ref="E627:E629" si="1258">LARGE(F627:I627,1)-LARGE(F627:I627,2)</f>
        <v>77</v>
      </c>
      <c r="F627" s="43">
        <v>76</v>
      </c>
      <c r="G627" s="43">
        <v>153</v>
      </c>
      <c r="H627" s="43">
        <v>15</v>
      </c>
      <c r="I627" s="43">
        <v>10</v>
      </c>
      <c r="J627" s="44">
        <f t="shared" ref="J627:J629" si="1259">F627/N627</f>
        <v>0.29921259842519687</v>
      </c>
      <c r="K627" s="44">
        <f t="shared" ref="K627:K629" si="1260">G627/N627</f>
        <v>0.60236220472440949</v>
      </c>
      <c r="L627" s="44">
        <f t="shared" ref="L627:L629" si="1261">H627/N627</f>
        <v>5.905511811023622E-2</v>
      </c>
      <c r="M627" s="44">
        <f t="shared" ref="M627:M629" si="1262">I627/N627</f>
        <v>3.937007874015748E-2</v>
      </c>
      <c r="N627" s="43">
        <f t="shared" ref="N627:N629" si="1263">F627+G627+H627+I627</f>
        <v>254</v>
      </c>
      <c r="O627" s="43">
        <v>9</v>
      </c>
      <c r="P627" s="43"/>
      <c r="Q627" s="43">
        <f t="shared" si="1255"/>
        <v>263</v>
      </c>
      <c r="R627" s="44">
        <f t="shared" si="1237"/>
        <v>0.75142857142857145</v>
      </c>
      <c r="S627" s="43">
        <v>350</v>
      </c>
    </row>
    <row r="628" spans="1:19" x14ac:dyDescent="0.25">
      <c r="A628" s="45" t="s">
        <v>277</v>
      </c>
      <c r="B628" s="46" t="s">
        <v>281</v>
      </c>
      <c r="C628" s="43" t="str">
        <f t="shared" si="1256"/>
        <v>PH</v>
      </c>
      <c r="D628" s="37" t="str">
        <f t="shared" si="1257"/>
        <v>BN</v>
      </c>
      <c r="E628" s="38">
        <f t="shared" si="1258"/>
        <v>185</v>
      </c>
      <c r="F628" s="43">
        <v>62</v>
      </c>
      <c r="G628" s="43">
        <v>247</v>
      </c>
      <c r="H628" s="43">
        <v>32</v>
      </c>
      <c r="I628" s="43">
        <v>19</v>
      </c>
      <c r="J628" s="44">
        <f t="shared" si="1259"/>
        <v>0.17222222222222222</v>
      </c>
      <c r="K628" s="44">
        <f t="shared" si="1260"/>
        <v>0.68611111111111112</v>
      </c>
      <c r="L628" s="44">
        <f t="shared" si="1261"/>
        <v>8.8888888888888892E-2</v>
      </c>
      <c r="M628" s="44">
        <f t="shared" si="1262"/>
        <v>5.2777777777777778E-2</v>
      </c>
      <c r="N628" s="43">
        <f t="shared" si="1263"/>
        <v>360</v>
      </c>
      <c r="O628" s="43">
        <v>3</v>
      </c>
      <c r="P628" s="43"/>
      <c r="Q628" s="43">
        <f t="shared" si="1255"/>
        <v>363</v>
      </c>
      <c r="R628" s="44">
        <f t="shared" si="1237"/>
        <v>0.72023809523809523</v>
      </c>
      <c r="S628" s="43">
        <v>504</v>
      </c>
    </row>
    <row r="629" spans="1:19" x14ac:dyDescent="0.25">
      <c r="A629" s="45" t="s">
        <v>278</v>
      </c>
      <c r="B629" s="46" t="s">
        <v>282</v>
      </c>
      <c r="C629" s="43" t="str">
        <f t="shared" si="1256"/>
        <v>PH</v>
      </c>
      <c r="D629" s="37" t="str">
        <f t="shared" si="1257"/>
        <v>BN</v>
      </c>
      <c r="E629" s="38">
        <f t="shared" si="1258"/>
        <v>116</v>
      </c>
      <c r="F629" s="43">
        <v>69</v>
      </c>
      <c r="G629" s="43">
        <v>185</v>
      </c>
      <c r="H629" s="43">
        <v>35</v>
      </c>
      <c r="I629" s="43">
        <v>15</v>
      </c>
      <c r="J629" s="44">
        <f t="shared" si="1259"/>
        <v>0.22697368421052633</v>
      </c>
      <c r="K629" s="44">
        <f t="shared" si="1260"/>
        <v>0.60855263157894735</v>
      </c>
      <c r="L629" s="44">
        <f t="shared" si="1261"/>
        <v>0.11513157894736842</v>
      </c>
      <c r="M629" s="44">
        <f t="shared" si="1262"/>
        <v>4.9342105263157895E-2</v>
      </c>
      <c r="N629" s="43">
        <f t="shared" si="1263"/>
        <v>304</v>
      </c>
      <c r="O629" s="43">
        <v>1</v>
      </c>
      <c r="P629" s="43"/>
      <c r="Q629" s="43">
        <f t="shared" si="1255"/>
        <v>305</v>
      </c>
      <c r="R629" s="44">
        <f t="shared" si="1237"/>
        <v>0.60396039603960394</v>
      </c>
      <c r="S629" s="43">
        <v>505</v>
      </c>
    </row>
    <row r="630" spans="1:19" s="6" customFormat="1" ht="15" x14ac:dyDescent="0.25">
      <c r="A630" s="25" t="s">
        <v>30</v>
      </c>
      <c r="B630" s="26" t="s">
        <v>31</v>
      </c>
      <c r="C630" s="27" t="str">
        <f t="shared" si="1122"/>
        <v>PH</v>
      </c>
      <c r="D630" s="27" t="str">
        <f t="shared" si="863"/>
        <v>BN</v>
      </c>
      <c r="E630" s="27">
        <f>LARGE(F630:I630,1)-LARGE(F630:I630,2)</f>
        <v>5775</v>
      </c>
      <c r="F630" s="27">
        <f>F631+F633+F641+F648+F657+F663+F670+F675+F685</f>
        <v>3671</v>
      </c>
      <c r="G630" s="27">
        <f t="shared" ref="G630:I630" si="1264">G631+G633+G641+G648+G657+G663+G670+G675+G685</f>
        <v>9446</v>
      </c>
      <c r="H630" s="27">
        <f t="shared" si="1264"/>
        <v>2341</v>
      </c>
      <c r="I630" s="27">
        <f t="shared" si="1264"/>
        <v>0</v>
      </c>
      <c r="J630" s="29">
        <f>F630/N630</f>
        <v>0.2374822098589727</v>
      </c>
      <c r="K630" s="29">
        <f>G630/N630</f>
        <v>0.61107517143226808</v>
      </c>
      <c r="L630" s="29">
        <f>H630/N630</f>
        <v>0.15144261870875922</v>
      </c>
      <c r="M630" s="29">
        <f>I630/N630</f>
        <v>0</v>
      </c>
      <c r="N630" s="27">
        <f>F630+G630+H630+I630</f>
        <v>15458</v>
      </c>
      <c r="O630" s="27">
        <f t="shared" ref="O630:P630" si="1265">O631+O633+O641+O648+O657+O663+O670+O675+O685</f>
        <v>194</v>
      </c>
      <c r="P630" s="27">
        <f t="shared" si="1265"/>
        <v>0</v>
      </c>
      <c r="Q630" s="27">
        <f t="shared" si="1236"/>
        <v>15652</v>
      </c>
      <c r="R630" s="29">
        <f t="shared" si="1237"/>
        <v>0.59290124625932805</v>
      </c>
      <c r="S630" s="27">
        <f>S631+S633+S641+S648+S657+S663+S670+S675+S685</f>
        <v>26399</v>
      </c>
    </row>
    <row r="631" spans="1:19" s="12" customFormat="1" ht="15" x14ac:dyDescent="0.25">
      <c r="A631" s="30" t="s">
        <v>275</v>
      </c>
      <c r="B631" s="31" t="s">
        <v>264</v>
      </c>
      <c r="C631" s="27" t="str">
        <f t="shared" si="1122"/>
        <v>PH</v>
      </c>
      <c r="D631" s="27" t="str">
        <f t="shared" si="863"/>
        <v>BN</v>
      </c>
      <c r="E631" s="28">
        <f t="shared" ref="E631" si="1266">LARGE(F631:I631,1)-LARGE(F631:I631,2)</f>
        <v>20</v>
      </c>
      <c r="F631" s="32">
        <f>F632</f>
        <v>58</v>
      </c>
      <c r="G631" s="32">
        <f t="shared" ref="G631" si="1267">G632</f>
        <v>78</v>
      </c>
      <c r="H631" s="32">
        <f t="shared" ref="H631" si="1268">H632</f>
        <v>54</v>
      </c>
      <c r="I631" s="32">
        <f t="shared" ref="I631" si="1269">I632</f>
        <v>0</v>
      </c>
      <c r="J631" s="33">
        <f>F631/N631</f>
        <v>0.30526315789473685</v>
      </c>
      <c r="K631" s="33">
        <f>G631/N631</f>
        <v>0.41052631578947368</v>
      </c>
      <c r="L631" s="33">
        <f>H631/N631</f>
        <v>0.28421052631578947</v>
      </c>
      <c r="M631" s="33">
        <f>I631/N631</f>
        <v>0</v>
      </c>
      <c r="N631" s="32">
        <f>F631+G631+H631+I631</f>
        <v>190</v>
      </c>
      <c r="O631" s="32">
        <f t="shared" ref="O631" si="1270">O632</f>
        <v>10</v>
      </c>
      <c r="P631" s="32">
        <f t="shared" ref="P631" si="1271">P632</f>
        <v>0</v>
      </c>
      <c r="Q631" s="32">
        <f t="shared" si="1236"/>
        <v>200</v>
      </c>
      <c r="R631" s="33">
        <f t="shared" si="1237"/>
        <v>0.4329004329004329</v>
      </c>
      <c r="S631" s="32">
        <f t="shared" ref="S631" si="1272">S632</f>
        <v>462</v>
      </c>
    </row>
    <row r="632" spans="1:19" x14ac:dyDescent="0.25">
      <c r="A632" s="50" t="s">
        <v>276</v>
      </c>
      <c r="B632" s="46" t="s">
        <v>280</v>
      </c>
      <c r="C632" s="43" t="str">
        <f t="shared" si="1122"/>
        <v>PH</v>
      </c>
      <c r="D632" s="37" t="str">
        <f t="shared" si="863"/>
        <v>BN</v>
      </c>
      <c r="E632" s="38">
        <f>LARGE(F632:I632,1)-LARGE(F632:I632,2)</f>
        <v>20</v>
      </c>
      <c r="F632" s="43">
        <v>58</v>
      </c>
      <c r="G632" s="43">
        <v>78</v>
      </c>
      <c r="H632" s="43">
        <v>54</v>
      </c>
      <c r="I632" s="43"/>
      <c r="J632" s="44">
        <f>F632/N632</f>
        <v>0.30526315789473685</v>
      </c>
      <c r="K632" s="44">
        <f>G632/N632</f>
        <v>0.41052631578947368</v>
      </c>
      <c r="L632" s="44">
        <f>H632/N632</f>
        <v>0.28421052631578947</v>
      </c>
      <c r="M632" s="44">
        <f>I632/N632</f>
        <v>0</v>
      </c>
      <c r="N632" s="43">
        <f>F632+G632+H632+I632</f>
        <v>190</v>
      </c>
      <c r="O632" s="43">
        <v>10</v>
      </c>
      <c r="P632" s="43"/>
      <c r="Q632" s="43">
        <f t="shared" si="1236"/>
        <v>200</v>
      </c>
      <c r="R632" s="44">
        <f t="shared" si="1237"/>
        <v>0.4329004329004329</v>
      </c>
      <c r="S632" s="43">
        <v>462</v>
      </c>
    </row>
    <row r="633" spans="1:19" s="12" customFormat="1" ht="15" x14ac:dyDescent="0.25">
      <c r="A633" s="40">
        <v>1</v>
      </c>
      <c r="B633" s="31" t="s">
        <v>163</v>
      </c>
      <c r="C633" s="32" t="str">
        <f t="shared" ref="C633" si="1273">IF(AND(LARGE(F633:I633,1)=LARGE(F633:I633,2)),"TIED",IF(LARGE(F633:I633,1)=F633,"BN",IF(LARGE(F633:I633,1)=G633,"PH",IF(LARGE(F633:I633,1)=H633,"PN","BEBAS"))))</f>
        <v>PH</v>
      </c>
      <c r="D633" s="32" t="str">
        <f t="shared" ref="D633" si="1274">IF(AND(LARGE(F633:I633,1)=LARGE(F633:I633,2)),"TIED",IF(LARGE(F633:I633,2)=F633,"BN",IF(LARGE(F633:I633,2)=G633,"PH",IF(LARGE(F633:I633,2)=H633,"PN","BEBAS"))))</f>
        <v>BN</v>
      </c>
      <c r="E633" s="28">
        <f>LARGE(F633:I633,1)-LARGE(F633:I633,2)</f>
        <v>660</v>
      </c>
      <c r="F633" s="32">
        <f t="shared" ref="F633" si="1275">SUM(F634:F640)</f>
        <v>1071</v>
      </c>
      <c r="G633" s="32">
        <f t="shared" ref="G633" si="1276">SUM(G634:G640)</f>
        <v>1731</v>
      </c>
      <c r="H633" s="32">
        <f t="shared" ref="H633" si="1277">SUM(H634:H640)</f>
        <v>628</v>
      </c>
      <c r="I633" s="32">
        <f t="shared" ref="I633" si="1278">SUM(I634:I640)</f>
        <v>0</v>
      </c>
      <c r="J633" s="33">
        <f>F633/N633</f>
        <v>0.3122448979591837</v>
      </c>
      <c r="K633" s="33">
        <f>G633/N633</f>
        <v>0.50466472303207</v>
      </c>
      <c r="L633" s="33">
        <f>H633/N633</f>
        <v>0.18309037900874636</v>
      </c>
      <c r="M633" s="33">
        <f>I633/N633</f>
        <v>0</v>
      </c>
      <c r="N633" s="32">
        <f>F633+G633+H633+I633</f>
        <v>3430</v>
      </c>
      <c r="O633" s="32">
        <f t="shared" ref="O633" si="1279">SUM(O634:O640)</f>
        <v>40</v>
      </c>
      <c r="P633" s="32">
        <f t="shared" ref="P633" si="1280">SUM(P634:P640)</f>
        <v>0</v>
      </c>
      <c r="Q633" s="32">
        <f t="shared" si="1236"/>
        <v>3470</v>
      </c>
      <c r="R633" s="33">
        <f t="shared" si="1237"/>
        <v>0.61059299665669542</v>
      </c>
      <c r="S633" s="32">
        <f t="shared" ref="S633" si="1281">SUM(S634:S640)</f>
        <v>5683</v>
      </c>
    </row>
    <row r="634" spans="1:19" x14ac:dyDescent="0.25">
      <c r="A634" s="45" t="s">
        <v>276</v>
      </c>
      <c r="B634" s="46" t="s">
        <v>280</v>
      </c>
      <c r="C634" s="43" t="str">
        <f t="shared" ref="C634:C641" si="1282">IF(AND(LARGE(F634:I634,1)=LARGE(F634:I634,2)),"TIED",IF(LARGE(F634:I634,1)=F634,"BN",IF(LARGE(F634:I634,1)=G634,"PH",IF(LARGE(F634:I634,1)=H634,"PN","BEBAS"))))</f>
        <v>PH</v>
      </c>
      <c r="D634" s="37" t="str">
        <f t="shared" ref="D634:D641" si="1283">IF(AND(LARGE(F634:I634,1)=LARGE(F634:I634,2)),"TIED",IF(LARGE(F634:I634,2)=F634,"BN",IF(LARGE(F634:I634,2)=G634,"PH",IF(LARGE(F634:I634,2)=H634,"PN","BEBAS"))))</f>
        <v>BN</v>
      </c>
      <c r="E634" s="38">
        <f t="shared" ref="E634:E641" si="1284">LARGE(F634:I634,1)-LARGE(F634:I634,2)</f>
        <v>83</v>
      </c>
      <c r="F634" s="43">
        <v>136</v>
      </c>
      <c r="G634" s="43">
        <v>219</v>
      </c>
      <c r="H634" s="43">
        <v>44</v>
      </c>
      <c r="I634" s="43"/>
      <c r="J634" s="44">
        <f t="shared" ref="J634:J640" si="1285">F634/N634</f>
        <v>0.34085213032581452</v>
      </c>
      <c r="K634" s="44">
        <f t="shared" ref="K634:K640" si="1286">G634/N634</f>
        <v>0.54887218045112784</v>
      </c>
      <c r="L634" s="44">
        <f t="shared" ref="L634:L640" si="1287">H634/N634</f>
        <v>0.11027568922305764</v>
      </c>
      <c r="M634" s="44">
        <f t="shared" ref="M634:M640" si="1288">I634/N634</f>
        <v>0</v>
      </c>
      <c r="N634" s="43">
        <f t="shared" ref="N634:N640" si="1289">F634+G634+H634+I634</f>
        <v>399</v>
      </c>
      <c r="O634" s="43">
        <v>8</v>
      </c>
      <c r="P634" s="43"/>
      <c r="Q634" s="43">
        <f t="shared" si="1236"/>
        <v>407</v>
      </c>
      <c r="R634" s="44">
        <f t="shared" si="1237"/>
        <v>0.58142857142857141</v>
      </c>
      <c r="S634" s="43">
        <v>700</v>
      </c>
    </row>
    <row r="635" spans="1:19" x14ac:dyDescent="0.25">
      <c r="A635" s="45" t="s">
        <v>277</v>
      </c>
      <c r="B635" s="46" t="s">
        <v>281</v>
      </c>
      <c r="C635" s="43" t="str">
        <f t="shared" si="1282"/>
        <v>PH</v>
      </c>
      <c r="D635" s="37" t="str">
        <f t="shared" si="1283"/>
        <v>BN</v>
      </c>
      <c r="E635" s="38">
        <f t="shared" si="1284"/>
        <v>119</v>
      </c>
      <c r="F635" s="43">
        <v>159</v>
      </c>
      <c r="G635" s="43">
        <v>278</v>
      </c>
      <c r="H635" s="43">
        <v>57</v>
      </c>
      <c r="I635" s="43"/>
      <c r="J635" s="44">
        <f t="shared" si="1285"/>
        <v>0.32186234817813764</v>
      </c>
      <c r="K635" s="44">
        <f t="shared" si="1286"/>
        <v>0.56275303643724695</v>
      </c>
      <c r="L635" s="44">
        <f t="shared" si="1287"/>
        <v>0.11538461538461539</v>
      </c>
      <c r="M635" s="44">
        <f t="shared" si="1288"/>
        <v>0</v>
      </c>
      <c r="N635" s="43">
        <f t="shared" si="1289"/>
        <v>494</v>
      </c>
      <c r="O635" s="43">
        <v>5</v>
      </c>
      <c r="P635" s="43"/>
      <c r="Q635" s="43">
        <f t="shared" si="1236"/>
        <v>499</v>
      </c>
      <c r="R635" s="44">
        <f t="shared" si="1237"/>
        <v>0.71285714285714286</v>
      </c>
      <c r="S635" s="43">
        <v>700</v>
      </c>
    </row>
    <row r="636" spans="1:19" x14ac:dyDescent="0.25">
      <c r="A636" s="45" t="s">
        <v>278</v>
      </c>
      <c r="B636" s="46" t="s">
        <v>282</v>
      </c>
      <c r="C636" s="43" t="str">
        <f t="shared" si="1282"/>
        <v>PH</v>
      </c>
      <c r="D636" s="37" t="str">
        <f t="shared" si="1283"/>
        <v>BN</v>
      </c>
      <c r="E636" s="38">
        <f t="shared" si="1284"/>
        <v>183</v>
      </c>
      <c r="F636" s="43">
        <v>215</v>
      </c>
      <c r="G636" s="43">
        <v>398</v>
      </c>
      <c r="H636" s="43">
        <v>118</v>
      </c>
      <c r="I636" s="43"/>
      <c r="J636" s="44">
        <f t="shared" si="1285"/>
        <v>0.29411764705882354</v>
      </c>
      <c r="K636" s="44">
        <f t="shared" si="1286"/>
        <v>0.54445964432284544</v>
      </c>
      <c r="L636" s="44">
        <f t="shared" si="1287"/>
        <v>0.16142270861833105</v>
      </c>
      <c r="M636" s="44">
        <f t="shared" si="1288"/>
        <v>0</v>
      </c>
      <c r="N636" s="43">
        <f t="shared" si="1289"/>
        <v>731</v>
      </c>
      <c r="O636" s="43">
        <v>11</v>
      </c>
      <c r="P636" s="43"/>
      <c r="Q636" s="43">
        <f t="shared" si="1236"/>
        <v>742</v>
      </c>
      <c r="R636" s="44">
        <f t="shared" si="1237"/>
        <v>0.69410664172123482</v>
      </c>
      <c r="S636" s="43">
        <v>1069</v>
      </c>
    </row>
    <row r="637" spans="1:19" x14ac:dyDescent="0.25">
      <c r="A637" s="45" t="s">
        <v>279</v>
      </c>
      <c r="B637" s="46" t="s">
        <v>283</v>
      </c>
      <c r="C637" s="43" t="str">
        <f t="shared" si="1282"/>
        <v>PH</v>
      </c>
      <c r="D637" s="37" t="str">
        <f t="shared" si="1283"/>
        <v>BN</v>
      </c>
      <c r="E637" s="38">
        <f t="shared" si="1284"/>
        <v>107</v>
      </c>
      <c r="F637" s="43">
        <v>182</v>
      </c>
      <c r="G637" s="43">
        <v>289</v>
      </c>
      <c r="H637" s="43">
        <v>149</v>
      </c>
      <c r="I637" s="43"/>
      <c r="J637" s="44">
        <f t="shared" si="1285"/>
        <v>0.29354838709677417</v>
      </c>
      <c r="K637" s="44">
        <f t="shared" si="1286"/>
        <v>0.46612903225806451</v>
      </c>
      <c r="L637" s="44">
        <f t="shared" si="1287"/>
        <v>0.24032258064516129</v>
      </c>
      <c r="M637" s="44">
        <f t="shared" si="1288"/>
        <v>0</v>
      </c>
      <c r="N637" s="43">
        <f t="shared" si="1289"/>
        <v>620</v>
      </c>
      <c r="O637" s="43">
        <v>6</v>
      </c>
      <c r="P637" s="43"/>
      <c r="Q637" s="43">
        <f t="shared" si="1236"/>
        <v>626</v>
      </c>
      <c r="R637" s="44">
        <f t="shared" si="1237"/>
        <v>0.58559401309635173</v>
      </c>
      <c r="S637" s="43">
        <v>1069</v>
      </c>
    </row>
    <row r="638" spans="1:19" x14ac:dyDescent="0.25">
      <c r="A638" s="45" t="s">
        <v>285</v>
      </c>
      <c r="B638" s="46" t="s">
        <v>286</v>
      </c>
      <c r="C638" s="43" t="str">
        <f t="shared" si="1282"/>
        <v>PH</v>
      </c>
      <c r="D638" s="37" t="str">
        <f t="shared" si="1283"/>
        <v>BN</v>
      </c>
      <c r="E638" s="38">
        <f t="shared" si="1284"/>
        <v>64</v>
      </c>
      <c r="F638" s="43">
        <v>203</v>
      </c>
      <c r="G638" s="43">
        <v>267</v>
      </c>
      <c r="H638" s="43">
        <v>125</v>
      </c>
      <c r="I638" s="43"/>
      <c r="J638" s="44">
        <f t="shared" si="1285"/>
        <v>0.3411764705882353</v>
      </c>
      <c r="K638" s="44">
        <f t="shared" si="1286"/>
        <v>0.44873949579831934</v>
      </c>
      <c r="L638" s="44">
        <f t="shared" si="1287"/>
        <v>0.21008403361344538</v>
      </c>
      <c r="M638" s="44">
        <f t="shared" si="1288"/>
        <v>0</v>
      </c>
      <c r="N638" s="43">
        <f t="shared" si="1289"/>
        <v>595</v>
      </c>
      <c r="O638" s="43">
        <v>9</v>
      </c>
      <c r="P638" s="43"/>
      <c r="Q638" s="43">
        <f t="shared" si="1236"/>
        <v>604</v>
      </c>
      <c r="R638" s="44">
        <f t="shared" si="1237"/>
        <v>0.56448598130841121</v>
      </c>
      <c r="S638" s="43">
        <v>1070</v>
      </c>
    </row>
    <row r="639" spans="1:19" x14ac:dyDescent="0.25">
      <c r="A639" s="45" t="s">
        <v>288</v>
      </c>
      <c r="B639" s="46" t="s">
        <v>289</v>
      </c>
      <c r="C639" s="43" t="str">
        <f t="shared" si="1282"/>
        <v>PH</v>
      </c>
      <c r="D639" s="37" t="str">
        <f t="shared" si="1283"/>
        <v>BN</v>
      </c>
      <c r="E639" s="38">
        <f t="shared" si="1284"/>
        <v>54</v>
      </c>
      <c r="F639" s="43">
        <v>86</v>
      </c>
      <c r="G639" s="43">
        <v>140</v>
      </c>
      <c r="H639" s="43">
        <v>61</v>
      </c>
      <c r="I639" s="43"/>
      <c r="J639" s="44">
        <f t="shared" si="1285"/>
        <v>0.29965156794425085</v>
      </c>
      <c r="K639" s="44">
        <f t="shared" si="1286"/>
        <v>0.48780487804878048</v>
      </c>
      <c r="L639" s="44">
        <f t="shared" si="1287"/>
        <v>0.21254355400696864</v>
      </c>
      <c r="M639" s="44">
        <f t="shared" si="1288"/>
        <v>0</v>
      </c>
      <c r="N639" s="43">
        <f t="shared" si="1289"/>
        <v>287</v>
      </c>
      <c r="O639" s="43"/>
      <c r="P639" s="43"/>
      <c r="Q639" s="43">
        <f t="shared" si="1236"/>
        <v>287</v>
      </c>
      <c r="R639" s="44">
        <f t="shared" si="1237"/>
        <v>0.53445065176908757</v>
      </c>
      <c r="S639" s="43">
        <v>537</v>
      </c>
    </row>
    <row r="640" spans="1:19" x14ac:dyDescent="0.25">
      <c r="A640" s="45" t="s">
        <v>290</v>
      </c>
      <c r="B640" s="46" t="s">
        <v>291</v>
      </c>
      <c r="C640" s="43" t="str">
        <f t="shared" si="1282"/>
        <v>PH</v>
      </c>
      <c r="D640" s="37" t="str">
        <f t="shared" si="1283"/>
        <v>BN</v>
      </c>
      <c r="E640" s="38">
        <f t="shared" si="1284"/>
        <v>50</v>
      </c>
      <c r="F640" s="43">
        <v>90</v>
      </c>
      <c r="G640" s="43">
        <v>140</v>
      </c>
      <c r="H640" s="43">
        <v>74</v>
      </c>
      <c r="I640" s="43"/>
      <c r="J640" s="44">
        <f t="shared" si="1285"/>
        <v>0.29605263157894735</v>
      </c>
      <c r="K640" s="44">
        <f t="shared" si="1286"/>
        <v>0.46052631578947367</v>
      </c>
      <c r="L640" s="44">
        <f t="shared" si="1287"/>
        <v>0.24342105263157895</v>
      </c>
      <c r="M640" s="44">
        <f t="shared" si="1288"/>
        <v>0</v>
      </c>
      <c r="N640" s="43">
        <f t="shared" si="1289"/>
        <v>304</v>
      </c>
      <c r="O640" s="43">
        <v>1</v>
      </c>
      <c r="P640" s="43"/>
      <c r="Q640" s="43">
        <f t="shared" si="1236"/>
        <v>305</v>
      </c>
      <c r="R640" s="44">
        <f t="shared" si="1237"/>
        <v>0.56691449814126393</v>
      </c>
      <c r="S640" s="43">
        <v>538</v>
      </c>
    </row>
    <row r="641" spans="1:19" s="12" customFormat="1" ht="30" x14ac:dyDescent="0.25">
      <c r="A641" s="40">
        <v>2</v>
      </c>
      <c r="B641" s="31" t="s">
        <v>164</v>
      </c>
      <c r="C641" s="32" t="str">
        <f t="shared" si="1282"/>
        <v>PH</v>
      </c>
      <c r="D641" s="32" t="str">
        <f t="shared" si="1283"/>
        <v>BN</v>
      </c>
      <c r="E641" s="28">
        <f t="shared" si="1284"/>
        <v>1272</v>
      </c>
      <c r="F641" s="32">
        <f>SUM(F642:F647)</f>
        <v>110</v>
      </c>
      <c r="G641" s="32">
        <f t="shared" ref="G641" si="1290">SUM(G642:G647)</f>
        <v>1382</v>
      </c>
      <c r="H641" s="32">
        <f t="shared" ref="H641" si="1291">SUM(H642:H647)</f>
        <v>26</v>
      </c>
      <c r="I641" s="32">
        <f t="shared" ref="I641" si="1292">SUM(I642:I647)</f>
        <v>0</v>
      </c>
      <c r="J641" s="33">
        <f>F641/N641</f>
        <v>7.2463768115942032E-2</v>
      </c>
      <c r="K641" s="33">
        <f>G641/N641</f>
        <v>0.91040843214756262</v>
      </c>
      <c r="L641" s="33">
        <f>H641/N641</f>
        <v>1.7127799736495388E-2</v>
      </c>
      <c r="M641" s="33">
        <f>I641/N641</f>
        <v>0</v>
      </c>
      <c r="N641" s="32">
        <f>F641+G641+H641+I641</f>
        <v>1518</v>
      </c>
      <c r="O641" s="32">
        <f t="shared" ref="O641" si="1293">SUM(O642:O647)</f>
        <v>12</v>
      </c>
      <c r="P641" s="32">
        <f t="shared" ref="P641" si="1294">SUM(P642:P647)</f>
        <v>0</v>
      </c>
      <c r="Q641" s="32">
        <f t="shared" si="1236"/>
        <v>1530</v>
      </c>
      <c r="R641" s="33">
        <f t="shared" si="1237"/>
        <v>0.61519903498190587</v>
      </c>
      <c r="S641" s="32">
        <f>SUM(S642:S647)</f>
        <v>2487</v>
      </c>
    </row>
    <row r="642" spans="1:19" x14ac:dyDescent="0.25">
      <c r="A642" s="45" t="s">
        <v>276</v>
      </c>
      <c r="B642" s="46" t="s">
        <v>280</v>
      </c>
      <c r="C642" s="43" t="str">
        <f t="shared" ref="C642:C648" si="1295">IF(AND(LARGE(F642:I642,1)=LARGE(F642:I642,2)),"TIED",IF(LARGE(F642:I642,1)=F642,"BN",IF(LARGE(F642:I642,1)=G642,"PH",IF(LARGE(F642:I642,1)=H642,"PN","BEBAS"))))</f>
        <v>PH</v>
      </c>
      <c r="D642" s="37" t="str">
        <f t="shared" ref="D642:D648" si="1296">IF(AND(LARGE(F642:I642,1)=LARGE(F642:I642,2)),"TIED",IF(LARGE(F642:I642,2)=F642,"BN",IF(LARGE(F642:I642,2)=G642,"PH",IF(LARGE(F642:I642,2)=H642,"PN","BEBAS"))))</f>
        <v>BN</v>
      </c>
      <c r="E642" s="38">
        <f t="shared" ref="E642:E647" si="1297">LARGE(F642:I642,1)-LARGE(F642:I642,2)</f>
        <v>161</v>
      </c>
      <c r="F642" s="43">
        <v>20</v>
      </c>
      <c r="G642" s="43">
        <v>181</v>
      </c>
      <c r="H642" s="43">
        <v>5</v>
      </c>
      <c r="I642" s="43"/>
      <c r="J642" s="44">
        <f t="shared" ref="J642:J647" si="1298">F642/N642</f>
        <v>9.7087378640776698E-2</v>
      </c>
      <c r="K642" s="44">
        <f t="shared" ref="K642:K647" si="1299">G642/N642</f>
        <v>0.87864077669902918</v>
      </c>
      <c r="L642" s="44">
        <f t="shared" ref="L642:L647" si="1300">H642/N642</f>
        <v>2.4271844660194174E-2</v>
      </c>
      <c r="M642" s="44">
        <f t="shared" ref="M642:M647" si="1301">I642/N642</f>
        <v>0</v>
      </c>
      <c r="N642" s="43">
        <f t="shared" ref="N642:N647" si="1302">F642+G642+H642+I642</f>
        <v>206</v>
      </c>
      <c r="O642" s="43">
        <v>2</v>
      </c>
      <c r="P642" s="43"/>
      <c r="Q642" s="43">
        <f t="shared" si="1236"/>
        <v>208</v>
      </c>
      <c r="R642" s="44">
        <f t="shared" si="1237"/>
        <v>0.59428571428571431</v>
      </c>
      <c r="S642" s="43">
        <v>350</v>
      </c>
    </row>
    <row r="643" spans="1:19" x14ac:dyDescent="0.25">
      <c r="A643" s="45" t="s">
        <v>277</v>
      </c>
      <c r="B643" s="46" t="s">
        <v>281</v>
      </c>
      <c r="C643" s="43" t="str">
        <f t="shared" si="1295"/>
        <v>PH</v>
      </c>
      <c r="D643" s="37" t="str">
        <f t="shared" si="1296"/>
        <v>BN</v>
      </c>
      <c r="E643" s="38">
        <f t="shared" si="1297"/>
        <v>216</v>
      </c>
      <c r="F643" s="43">
        <v>19</v>
      </c>
      <c r="G643" s="43">
        <v>235</v>
      </c>
      <c r="H643" s="43">
        <v>7</v>
      </c>
      <c r="I643" s="43"/>
      <c r="J643" s="44">
        <f t="shared" si="1298"/>
        <v>7.2796934865900387E-2</v>
      </c>
      <c r="K643" s="44">
        <f t="shared" si="1299"/>
        <v>0.90038314176245215</v>
      </c>
      <c r="L643" s="44">
        <f t="shared" si="1300"/>
        <v>2.681992337164751E-2</v>
      </c>
      <c r="M643" s="44">
        <f t="shared" si="1301"/>
        <v>0</v>
      </c>
      <c r="N643" s="43">
        <f t="shared" si="1302"/>
        <v>261</v>
      </c>
      <c r="O643" s="43">
        <v>2</v>
      </c>
      <c r="P643" s="43"/>
      <c r="Q643" s="43">
        <f t="shared" si="1236"/>
        <v>263</v>
      </c>
      <c r="R643" s="44">
        <f t="shared" si="1237"/>
        <v>0.75142857142857145</v>
      </c>
      <c r="S643" s="43">
        <v>350</v>
      </c>
    </row>
    <row r="644" spans="1:19" x14ac:dyDescent="0.25">
      <c r="A644" s="45" t="s">
        <v>278</v>
      </c>
      <c r="B644" s="46" t="s">
        <v>282</v>
      </c>
      <c r="C644" s="43" t="str">
        <f t="shared" si="1295"/>
        <v>PH</v>
      </c>
      <c r="D644" s="37" t="str">
        <f t="shared" si="1296"/>
        <v>BN</v>
      </c>
      <c r="E644" s="38">
        <f t="shared" si="1297"/>
        <v>242</v>
      </c>
      <c r="F644" s="43">
        <v>13</v>
      </c>
      <c r="G644" s="43">
        <v>255</v>
      </c>
      <c r="H644" s="43"/>
      <c r="I644" s="43"/>
      <c r="J644" s="44">
        <f t="shared" si="1298"/>
        <v>4.8507462686567165E-2</v>
      </c>
      <c r="K644" s="44">
        <f t="shared" si="1299"/>
        <v>0.95149253731343286</v>
      </c>
      <c r="L644" s="44">
        <f t="shared" si="1300"/>
        <v>0</v>
      </c>
      <c r="M644" s="44">
        <f t="shared" si="1301"/>
        <v>0</v>
      </c>
      <c r="N644" s="43">
        <f t="shared" si="1302"/>
        <v>268</v>
      </c>
      <c r="O644" s="43">
        <v>2</v>
      </c>
      <c r="P644" s="43"/>
      <c r="Q644" s="43">
        <f t="shared" si="1236"/>
        <v>270</v>
      </c>
      <c r="R644" s="44">
        <f t="shared" si="1237"/>
        <v>0.77142857142857146</v>
      </c>
      <c r="S644" s="43">
        <v>350</v>
      </c>
    </row>
    <row r="645" spans="1:19" x14ac:dyDescent="0.25">
      <c r="A645" s="45" t="s">
        <v>279</v>
      </c>
      <c r="B645" s="46" t="s">
        <v>283</v>
      </c>
      <c r="C645" s="43" t="str">
        <f t="shared" si="1295"/>
        <v>PH</v>
      </c>
      <c r="D645" s="37" t="str">
        <f t="shared" si="1296"/>
        <v>BN</v>
      </c>
      <c r="E645" s="38">
        <f t="shared" si="1297"/>
        <v>234</v>
      </c>
      <c r="F645" s="43">
        <v>26</v>
      </c>
      <c r="G645" s="43">
        <v>260</v>
      </c>
      <c r="H645" s="43">
        <v>6</v>
      </c>
      <c r="I645" s="43"/>
      <c r="J645" s="44">
        <f t="shared" si="1298"/>
        <v>8.9041095890410954E-2</v>
      </c>
      <c r="K645" s="44">
        <f t="shared" si="1299"/>
        <v>0.8904109589041096</v>
      </c>
      <c r="L645" s="44">
        <f t="shared" si="1300"/>
        <v>2.0547945205479451E-2</v>
      </c>
      <c r="M645" s="44">
        <f t="shared" si="1301"/>
        <v>0</v>
      </c>
      <c r="N645" s="43">
        <f t="shared" si="1302"/>
        <v>292</v>
      </c>
      <c r="O645" s="43">
        <v>2</v>
      </c>
      <c r="P645" s="43"/>
      <c r="Q645" s="43">
        <f t="shared" si="1236"/>
        <v>294</v>
      </c>
      <c r="R645" s="44">
        <f t="shared" si="1237"/>
        <v>0.61377870563674319</v>
      </c>
      <c r="S645" s="43">
        <v>479</v>
      </c>
    </row>
    <row r="646" spans="1:19" x14ac:dyDescent="0.25">
      <c r="A646" s="45" t="s">
        <v>285</v>
      </c>
      <c r="B646" s="46" t="s">
        <v>286</v>
      </c>
      <c r="C646" s="43" t="str">
        <f t="shared" si="1295"/>
        <v>PH</v>
      </c>
      <c r="D646" s="37" t="str">
        <f t="shared" si="1296"/>
        <v>BN</v>
      </c>
      <c r="E646" s="38">
        <f t="shared" si="1297"/>
        <v>199</v>
      </c>
      <c r="F646" s="43">
        <v>22</v>
      </c>
      <c r="G646" s="43">
        <v>221</v>
      </c>
      <c r="H646" s="43">
        <v>6</v>
      </c>
      <c r="I646" s="43"/>
      <c r="J646" s="44">
        <f t="shared" si="1298"/>
        <v>8.8353413654618476E-2</v>
      </c>
      <c r="K646" s="44">
        <f t="shared" si="1299"/>
        <v>0.8875502008032129</v>
      </c>
      <c r="L646" s="44">
        <f t="shared" si="1300"/>
        <v>2.4096385542168676E-2</v>
      </c>
      <c r="M646" s="44">
        <f t="shared" si="1301"/>
        <v>0</v>
      </c>
      <c r="N646" s="43">
        <f t="shared" si="1302"/>
        <v>249</v>
      </c>
      <c r="O646" s="43">
        <v>1</v>
      </c>
      <c r="P646" s="43"/>
      <c r="Q646" s="43">
        <f t="shared" si="1236"/>
        <v>250</v>
      </c>
      <c r="R646" s="44">
        <f t="shared" si="1237"/>
        <v>0.52192066805845516</v>
      </c>
      <c r="S646" s="43">
        <v>479</v>
      </c>
    </row>
    <row r="647" spans="1:19" x14ac:dyDescent="0.25">
      <c r="A647" s="45" t="s">
        <v>288</v>
      </c>
      <c r="B647" s="46" t="s">
        <v>289</v>
      </c>
      <c r="C647" s="43" t="str">
        <f t="shared" si="1295"/>
        <v>PH</v>
      </c>
      <c r="D647" s="37" t="str">
        <f t="shared" si="1296"/>
        <v>BN</v>
      </c>
      <c r="E647" s="38">
        <f t="shared" si="1297"/>
        <v>220</v>
      </c>
      <c r="F647" s="43">
        <v>10</v>
      </c>
      <c r="G647" s="43">
        <v>230</v>
      </c>
      <c r="H647" s="43">
        <v>2</v>
      </c>
      <c r="I647" s="43"/>
      <c r="J647" s="44">
        <f t="shared" si="1298"/>
        <v>4.1322314049586778E-2</v>
      </c>
      <c r="K647" s="44">
        <f t="shared" si="1299"/>
        <v>0.95041322314049592</v>
      </c>
      <c r="L647" s="44">
        <f t="shared" si="1300"/>
        <v>8.2644628099173556E-3</v>
      </c>
      <c r="M647" s="44">
        <f t="shared" si="1301"/>
        <v>0</v>
      </c>
      <c r="N647" s="43">
        <f t="shared" si="1302"/>
        <v>242</v>
      </c>
      <c r="O647" s="43">
        <v>3</v>
      </c>
      <c r="P647" s="43"/>
      <c r="Q647" s="43">
        <f t="shared" si="1236"/>
        <v>245</v>
      </c>
      <c r="R647" s="44">
        <f t="shared" si="1237"/>
        <v>0.51148225469728603</v>
      </c>
      <c r="S647" s="43">
        <v>479</v>
      </c>
    </row>
    <row r="648" spans="1:19" s="12" customFormat="1" ht="30" x14ac:dyDescent="0.25">
      <c r="A648" s="40">
        <v>3</v>
      </c>
      <c r="B648" s="31" t="s">
        <v>165</v>
      </c>
      <c r="C648" s="32" t="str">
        <f t="shared" si="1295"/>
        <v>PH</v>
      </c>
      <c r="D648" s="32" t="str">
        <f t="shared" si="1296"/>
        <v>BN</v>
      </c>
      <c r="E648" s="28">
        <f>LARGE(F648:I648,1)-LARGE(F648:I648,2)</f>
        <v>666</v>
      </c>
      <c r="F648" s="32">
        <f>SUM(F649:F656)</f>
        <v>699</v>
      </c>
      <c r="G648" s="32">
        <f t="shared" ref="G648" si="1303">SUM(G649:G656)</f>
        <v>1365</v>
      </c>
      <c r="H648" s="32">
        <f t="shared" ref="H648" si="1304">SUM(H649:H656)</f>
        <v>437</v>
      </c>
      <c r="I648" s="32">
        <f t="shared" ref="I648" si="1305">SUM(I649:I656)</f>
        <v>0</v>
      </c>
      <c r="J648" s="33">
        <f>F648/N648</f>
        <v>0.27948820471811275</v>
      </c>
      <c r="K648" s="33">
        <f>G648/N648</f>
        <v>0.54578168732506993</v>
      </c>
      <c r="L648" s="33">
        <f>H648/N648</f>
        <v>0.17473010795681726</v>
      </c>
      <c r="M648" s="33">
        <f>I648/N648</f>
        <v>0</v>
      </c>
      <c r="N648" s="32">
        <f>F648+G648+H648+I648</f>
        <v>2501</v>
      </c>
      <c r="O648" s="32">
        <f t="shared" ref="O648" si="1306">SUM(O649:O656)</f>
        <v>57</v>
      </c>
      <c r="P648" s="32">
        <f t="shared" ref="P648" si="1307">SUM(P649:P656)</f>
        <v>0</v>
      </c>
      <c r="Q648" s="32">
        <f t="shared" si="1236"/>
        <v>2558</v>
      </c>
      <c r="R648" s="33">
        <f t="shared" si="1237"/>
        <v>0.56418173797970883</v>
      </c>
      <c r="S648" s="32">
        <f>SUM(S649:S656)</f>
        <v>4534</v>
      </c>
    </row>
    <row r="649" spans="1:19" x14ac:dyDescent="0.25">
      <c r="A649" s="45" t="s">
        <v>276</v>
      </c>
      <c r="B649" s="46" t="s">
        <v>280</v>
      </c>
      <c r="C649" s="43" t="str">
        <f t="shared" si="1122"/>
        <v>PH</v>
      </c>
      <c r="D649" s="37" t="str">
        <f t="shared" ref="D649:D657" si="1308">IF(AND(LARGE(F649:I649,1)=LARGE(F649:I649,2)),"TIED",IF(LARGE(F649:I649,2)=F649,"BN",IF(LARGE(F649:I649,2)=G649,"PH",IF(LARGE(F649:I649,2)=H649,"PN","BEBAS"))))</f>
        <v>BN</v>
      </c>
      <c r="E649" s="38">
        <f t="shared" ref="E649:E656" si="1309">LARGE(F649:I649,1)-LARGE(F649:I649,2)</f>
        <v>78</v>
      </c>
      <c r="F649" s="43">
        <v>44</v>
      </c>
      <c r="G649" s="43">
        <v>122</v>
      </c>
      <c r="H649" s="43">
        <v>17</v>
      </c>
      <c r="I649" s="43"/>
      <c r="J649" s="44">
        <f t="shared" ref="J649:J656" si="1310">F649/N649</f>
        <v>0.24043715846994534</v>
      </c>
      <c r="K649" s="44">
        <f t="shared" ref="K649:K656" si="1311">G649/N649</f>
        <v>0.66666666666666663</v>
      </c>
      <c r="L649" s="44">
        <f t="shared" ref="L649:L656" si="1312">H649/N649</f>
        <v>9.2896174863387984E-2</v>
      </c>
      <c r="M649" s="44">
        <f t="shared" ref="M649:M656" si="1313">I649/N649</f>
        <v>0</v>
      </c>
      <c r="N649" s="43">
        <f t="shared" ref="N649:N656" si="1314">F649+G649+H649+I649</f>
        <v>183</v>
      </c>
      <c r="O649" s="43">
        <v>9</v>
      </c>
      <c r="P649" s="43"/>
      <c r="Q649" s="43">
        <f t="shared" si="1236"/>
        <v>192</v>
      </c>
      <c r="R649" s="44">
        <f t="shared" si="1237"/>
        <v>0.26703755215577191</v>
      </c>
      <c r="S649" s="43">
        <v>719</v>
      </c>
    </row>
    <row r="650" spans="1:19" x14ac:dyDescent="0.25">
      <c r="A650" s="45" t="s">
        <v>277</v>
      </c>
      <c r="B650" s="46" t="s">
        <v>281</v>
      </c>
      <c r="C650" s="43" t="str">
        <f t="shared" si="1122"/>
        <v>BN</v>
      </c>
      <c r="D650" s="37" t="str">
        <f t="shared" si="1308"/>
        <v>PH</v>
      </c>
      <c r="E650" s="38">
        <f t="shared" si="1309"/>
        <v>38</v>
      </c>
      <c r="F650" s="43">
        <v>214</v>
      </c>
      <c r="G650" s="43">
        <v>176</v>
      </c>
      <c r="H650" s="43">
        <v>148</v>
      </c>
      <c r="I650" s="43"/>
      <c r="J650" s="44">
        <f t="shared" si="1310"/>
        <v>0.39776951672862454</v>
      </c>
      <c r="K650" s="44">
        <f t="shared" si="1311"/>
        <v>0.32713754646840149</v>
      </c>
      <c r="L650" s="44">
        <f t="shared" si="1312"/>
        <v>0.27509293680297398</v>
      </c>
      <c r="M650" s="44">
        <f t="shared" si="1313"/>
        <v>0</v>
      </c>
      <c r="N650" s="43">
        <f t="shared" si="1314"/>
        <v>538</v>
      </c>
      <c r="O650" s="43">
        <v>17</v>
      </c>
      <c r="P650" s="43"/>
      <c r="Q650" s="43">
        <f t="shared" si="1236"/>
        <v>555</v>
      </c>
      <c r="R650" s="44">
        <f t="shared" si="1237"/>
        <v>0.77083333333333337</v>
      </c>
      <c r="S650" s="43">
        <v>720</v>
      </c>
    </row>
    <row r="651" spans="1:19" x14ac:dyDescent="0.25">
      <c r="A651" s="45" t="s">
        <v>278</v>
      </c>
      <c r="B651" s="46" t="s">
        <v>282</v>
      </c>
      <c r="C651" s="43" t="str">
        <f t="shared" si="1122"/>
        <v>PH</v>
      </c>
      <c r="D651" s="37" t="str">
        <f t="shared" si="1308"/>
        <v>BN</v>
      </c>
      <c r="E651" s="38">
        <f t="shared" si="1309"/>
        <v>70</v>
      </c>
      <c r="F651" s="43">
        <v>59</v>
      </c>
      <c r="G651" s="43">
        <v>129</v>
      </c>
      <c r="H651" s="43">
        <v>33</v>
      </c>
      <c r="I651" s="43"/>
      <c r="J651" s="44">
        <f t="shared" si="1310"/>
        <v>0.2669683257918552</v>
      </c>
      <c r="K651" s="44">
        <f t="shared" si="1311"/>
        <v>0.58371040723981904</v>
      </c>
      <c r="L651" s="44">
        <f t="shared" si="1312"/>
        <v>0.14932126696832579</v>
      </c>
      <c r="M651" s="44">
        <f t="shared" si="1313"/>
        <v>0</v>
      </c>
      <c r="N651" s="43">
        <f t="shared" si="1314"/>
        <v>221</v>
      </c>
      <c r="O651" s="43">
        <v>5</v>
      </c>
      <c r="P651" s="43"/>
      <c r="Q651" s="43">
        <f t="shared" si="1236"/>
        <v>226</v>
      </c>
      <c r="R651" s="44">
        <f t="shared" si="1237"/>
        <v>0.64571428571428569</v>
      </c>
      <c r="S651" s="43">
        <v>350</v>
      </c>
    </row>
    <row r="652" spans="1:19" x14ac:dyDescent="0.25">
      <c r="A652" s="45" t="s">
        <v>279</v>
      </c>
      <c r="B652" s="46" t="s">
        <v>283</v>
      </c>
      <c r="C652" s="43" t="str">
        <f t="shared" si="1122"/>
        <v>PH</v>
      </c>
      <c r="D652" s="37" t="str">
        <f t="shared" si="1308"/>
        <v>BN</v>
      </c>
      <c r="E652" s="38">
        <f t="shared" si="1309"/>
        <v>71</v>
      </c>
      <c r="F652" s="43">
        <v>67</v>
      </c>
      <c r="G652" s="43">
        <v>138</v>
      </c>
      <c r="H652" s="43">
        <v>25</v>
      </c>
      <c r="I652" s="43"/>
      <c r="J652" s="44">
        <f t="shared" si="1310"/>
        <v>0.29130434782608694</v>
      </c>
      <c r="K652" s="44">
        <f t="shared" si="1311"/>
        <v>0.6</v>
      </c>
      <c r="L652" s="44">
        <f t="shared" si="1312"/>
        <v>0.10869565217391304</v>
      </c>
      <c r="M652" s="44">
        <f t="shared" si="1313"/>
        <v>0</v>
      </c>
      <c r="N652" s="43">
        <f t="shared" si="1314"/>
        <v>230</v>
      </c>
      <c r="O652" s="43">
        <v>6</v>
      </c>
      <c r="P652" s="43"/>
      <c r="Q652" s="43">
        <f t="shared" si="1236"/>
        <v>236</v>
      </c>
      <c r="R652" s="44">
        <f t="shared" si="1237"/>
        <v>0.67428571428571427</v>
      </c>
      <c r="S652" s="43">
        <v>350</v>
      </c>
    </row>
    <row r="653" spans="1:19" x14ac:dyDescent="0.25">
      <c r="A653" s="45" t="s">
        <v>285</v>
      </c>
      <c r="B653" s="46" t="s">
        <v>286</v>
      </c>
      <c r="C653" s="43" t="str">
        <f t="shared" si="1122"/>
        <v>PH</v>
      </c>
      <c r="D653" s="37" t="str">
        <f t="shared" si="1308"/>
        <v>BN</v>
      </c>
      <c r="E653" s="38">
        <f t="shared" si="1309"/>
        <v>179</v>
      </c>
      <c r="F653" s="43">
        <v>78</v>
      </c>
      <c r="G653" s="43">
        <v>257</v>
      </c>
      <c r="H653" s="43">
        <v>38</v>
      </c>
      <c r="I653" s="43"/>
      <c r="J653" s="44">
        <f t="shared" si="1310"/>
        <v>0.20911528150134048</v>
      </c>
      <c r="K653" s="44">
        <f t="shared" si="1311"/>
        <v>0.68900804289544237</v>
      </c>
      <c r="L653" s="44">
        <f t="shared" si="1312"/>
        <v>0.10187667560321716</v>
      </c>
      <c r="M653" s="44">
        <f t="shared" si="1313"/>
        <v>0</v>
      </c>
      <c r="N653" s="43">
        <f t="shared" si="1314"/>
        <v>373</v>
      </c>
      <c r="O653" s="43">
        <v>7</v>
      </c>
      <c r="P653" s="43"/>
      <c r="Q653" s="43">
        <f t="shared" si="1236"/>
        <v>380</v>
      </c>
      <c r="R653" s="44">
        <f t="shared" si="1237"/>
        <v>0.63545150501672243</v>
      </c>
      <c r="S653" s="43">
        <v>598</v>
      </c>
    </row>
    <row r="654" spans="1:19" x14ac:dyDescent="0.25">
      <c r="A654" s="45" t="s">
        <v>288</v>
      </c>
      <c r="B654" s="46" t="s">
        <v>289</v>
      </c>
      <c r="C654" s="43" t="str">
        <f t="shared" si="1122"/>
        <v>PH</v>
      </c>
      <c r="D654" s="37" t="str">
        <f t="shared" si="1308"/>
        <v>BN</v>
      </c>
      <c r="E654" s="38">
        <f t="shared" si="1309"/>
        <v>122</v>
      </c>
      <c r="F654" s="43">
        <v>83</v>
      </c>
      <c r="G654" s="43">
        <v>205</v>
      </c>
      <c r="H654" s="43">
        <v>45</v>
      </c>
      <c r="I654" s="43"/>
      <c r="J654" s="44">
        <f t="shared" si="1310"/>
        <v>0.24924924924924924</v>
      </c>
      <c r="K654" s="44">
        <f t="shared" si="1311"/>
        <v>0.61561561561561562</v>
      </c>
      <c r="L654" s="44">
        <f t="shared" si="1312"/>
        <v>0.13513513513513514</v>
      </c>
      <c r="M654" s="44">
        <f t="shared" si="1313"/>
        <v>0</v>
      </c>
      <c r="N654" s="43">
        <f t="shared" si="1314"/>
        <v>333</v>
      </c>
      <c r="O654" s="43">
        <v>6</v>
      </c>
      <c r="P654" s="43"/>
      <c r="Q654" s="43">
        <f t="shared" si="1236"/>
        <v>339</v>
      </c>
      <c r="R654" s="44">
        <f t="shared" si="1237"/>
        <v>0.56594323873121866</v>
      </c>
      <c r="S654" s="43">
        <v>599</v>
      </c>
    </row>
    <row r="655" spans="1:19" x14ac:dyDescent="0.25">
      <c r="A655" s="45" t="s">
        <v>290</v>
      </c>
      <c r="B655" s="46" t="s">
        <v>291</v>
      </c>
      <c r="C655" s="43" t="str">
        <f t="shared" si="1122"/>
        <v>PH</v>
      </c>
      <c r="D655" s="37" t="str">
        <f t="shared" si="1308"/>
        <v>PN</v>
      </c>
      <c r="E655" s="38">
        <f t="shared" si="1309"/>
        <v>100</v>
      </c>
      <c r="F655" s="43">
        <v>64</v>
      </c>
      <c r="G655" s="43">
        <v>171</v>
      </c>
      <c r="H655" s="43">
        <v>71</v>
      </c>
      <c r="I655" s="43"/>
      <c r="J655" s="44">
        <f t="shared" si="1310"/>
        <v>0.20915032679738563</v>
      </c>
      <c r="K655" s="44">
        <f t="shared" si="1311"/>
        <v>0.55882352941176472</v>
      </c>
      <c r="L655" s="44">
        <f t="shared" si="1312"/>
        <v>0.23202614379084968</v>
      </c>
      <c r="M655" s="44">
        <f t="shared" si="1313"/>
        <v>0</v>
      </c>
      <c r="N655" s="43">
        <f t="shared" si="1314"/>
        <v>306</v>
      </c>
      <c r="O655" s="43"/>
      <c r="P655" s="43"/>
      <c r="Q655" s="43">
        <f t="shared" si="1236"/>
        <v>306</v>
      </c>
      <c r="R655" s="44">
        <f t="shared" si="1237"/>
        <v>0.51085141903171949</v>
      </c>
      <c r="S655" s="43">
        <v>599</v>
      </c>
    </row>
    <row r="656" spans="1:19" x14ac:dyDescent="0.25">
      <c r="A656" s="45" t="s">
        <v>309</v>
      </c>
      <c r="B656" s="46" t="s">
        <v>310</v>
      </c>
      <c r="C656" s="43" t="str">
        <f t="shared" si="1122"/>
        <v>PH</v>
      </c>
      <c r="D656" s="37" t="str">
        <f t="shared" si="1308"/>
        <v>BN</v>
      </c>
      <c r="E656" s="38">
        <f t="shared" si="1309"/>
        <v>77</v>
      </c>
      <c r="F656" s="43">
        <v>90</v>
      </c>
      <c r="G656" s="43">
        <v>167</v>
      </c>
      <c r="H656" s="43">
        <v>60</v>
      </c>
      <c r="I656" s="43"/>
      <c r="J656" s="44">
        <f t="shared" si="1310"/>
        <v>0.28391167192429023</v>
      </c>
      <c r="K656" s="44">
        <f t="shared" si="1311"/>
        <v>0.52681388012618302</v>
      </c>
      <c r="L656" s="44">
        <f t="shared" si="1312"/>
        <v>0.1892744479495268</v>
      </c>
      <c r="M656" s="44">
        <f t="shared" si="1313"/>
        <v>0</v>
      </c>
      <c r="N656" s="43">
        <f t="shared" si="1314"/>
        <v>317</v>
      </c>
      <c r="O656" s="43">
        <v>7</v>
      </c>
      <c r="P656" s="43"/>
      <c r="Q656" s="43">
        <f t="shared" si="1236"/>
        <v>324</v>
      </c>
      <c r="R656" s="44">
        <f t="shared" si="1237"/>
        <v>0.54090150250417357</v>
      </c>
      <c r="S656" s="43">
        <v>599</v>
      </c>
    </row>
    <row r="657" spans="1:19" s="12" customFormat="1" ht="30" x14ac:dyDescent="0.25">
      <c r="A657" s="40">
        <v>4</v>
      </c>
      <c r="B657" s="31" t="s">
        <v>166</v>
      </c>
      <c r="C657" s="32" t="str">
        <f t="shared" si="1122"/>
        <v>PH</v>
      </c>
      <c r="D657" s="32" t="str">
        <f t="shared" si="1308"/>
        <v>BN</v>
      </c>
      <c r="E657" s="28">
        <f>LARGE(F657:I657,1)-LARGE(F657:I657,2)</f>
        <v>399</v>
      </c>
      <c r="F657" s="32">
        <f>SUM(F658:F662)</f>
        <v>392</v>
      </c>
      <c r="G657" s="32">
        <f t="shared" ref="G657:I657" si="1315">SUM(G658:G662)</f>
        <v>791</v>
      </c>
      <c r="H657" s="32">
        <f t="shared" si="1315"/>
        <v>253</v>
      </c>
      <c r="I657" s="32">
        <f t="shared" si="1315"/>
        <v>0</v>
      </c>
      <c r="J657" s="33">
        <f>F657/N657</f>
        <v>0.27298050139275765</v>
      </c>
      <c r="K657" s="33">
        <f>G657/N657</f>
        <v>0.55083565459610029</v>
      </c>
      <c r="L657" s="33">
        <f>H657/N657</f>
        <v>0.17618384401114207</v>
      </c>
      <c r="M657" s="33">
        <f>I657/N657</f>
        <v>0</v>
      </c>
      <c r="N657" s="32">
        <f>F657+G657+H657+I657</f>
        <v>1436</v>
      </c>
      <c r="O657" s="32">
        <f t="shared" ref="O657:P657" si="1316">SUM(O658:O662)</f>
        <v>14</v>
      </c>
      <c r="P657" s="32">
        <f t="shared" si="1316"/>
        <v>0</v>
      </c>
      <c r="Q657" s="32">
        <f t="shared" ref="Q657" si="1317">N657+O657+P657</f>
        <v>1450</v>
      </c>
      <c r="R657" s="33">
        <f t="shared" si="1237"/>
        <v>0.6064408197406943</v>
      </c>
      <c r="S657" s="32">
        <f>SUM(S658:S662)</f>
        <v>2391</v>
      </c>
    </row>
    <row r="658" spans="1:19" x14ac:dyDescent="0.25">
      <c r="A658" s="45" t="s">
        <v>276</v>
      </c>
      <c r="B658" s="46" t="s">
        <v>280</v>
      </c>
      <c r="C658" s="43" t="str">
        <f t="shared" si="1122"/>
        <v>PH</v>
      </c>
      <c r="D658" s="37" t="str">
        <f t="shared" si="863"/>
        <v>BN</v>
      </c>
      <c r="E658" s="38">
        <f t="shared" ref="E658:E663" si="1318">LARGE(F658:I658,1)-LARGE(F658:I658,2)</f>
        <v>87</v>
      </c>
      <c r="F658" s="43">
        <v>48</v>
      </c>
      <c r="G658" s="43">
        <v>135</v>
      </c>
      <c r="H658" s="43">
        <v>24</v>
      </c>
      <c r="I658" s="43"/>
      <c r="J658" s="44">
        <f t="shared" ref="J658:J662" si="1319">F658/N658</f>
        <v>0.2318840579710145</v>
      </c>
      <c r="K658" s="44">
        <f t="shared" ref="K658:K662" si="1320">G658/N658</f>
        <v>0.65217391304347827</v>
      </c>
      <c r="L658" s="44">
        <f t="shared" ref="L658:L662" si="1321">H658/N658</f>
        <v>0.11594202898550725</v>
      </c>
      <c r="M658" s="44">
        <f t="shared" ref="M658:M662" si="1322">I658/N658</f>
        <v>0</v>
      </c>
      <c r="N658" s="43">
        <f t="shared" ref="N658:N662" si="1323">F658+G658+H658+I658</f>
        <v>207</v>
      </c>
      <c r="O658" s="43">
        <v>2</v>
      </c>
      <c r="P658" s="43"/>
      <c r="Q658" s="43">
        <f t="shared" ref="Q658:Q663" si="1324">N658+O658+P658</f>
        <v>209</v>
      </c>
      <c r="R658" s="44">
        <f t="shared" si="1237"/>
        <v>0.5971428571428572</v>
      </c>
      <c r="S658" s="43">
        <v>350</v>
      </c>
    </row>
    <row r="659" spans="1:19" x14ac:dyDescent="0.25">
      <c r="A659" s="45" t="s">
        <v>277</v>
      </c>
      <c r="B659" s="46" t="s">
        <v>281</v>
      </c>
      <c r="C659" s="43" t="str">
        <f t="shared" si="1122"/>
        <v>PH</v>
      </c>
      <c r="D659" s="37" t="str">
        <f t="shared" si="863"/>
        <v>BN</v>
      </c>
      <c r="E659" s="38">
        <f t="shared" si="1318"/>
        <v>92</v>
      </c>
      <c r="F659" s="43">
        <v>62</v>
      </c>
      <c r="G659" s="43">
        <v>154</v>
      </c>
      <c r="H659" s="43">
        <v>33</v>
      </c>
      <c r="I659" s="43"/>
      <c r="J659" s="44">
        <f t="shared" si="1319"/>
        <v>0.24899598393574296</v>
      </c>
      <c r="K659" s="44">
        <f t="shared" si="1320"/>
        <v>0.61847389558232935</v>
      </c>
      <c r="L659" s="44">
        <f t="shared" si="1321"/>
        <v>0.13253012048192772</v>
      </c>
      <c r="M659" s="44">
        <f t="shared" si="1322"/>
        <v>0</v>
      </c>
      <c r="N659" s="43">
        <f t="shared" si="1323"/>
        <v>249</v>
      </c>
      <c r="O659" s="43">
        <v>1</v>
      </c>
      <c r="P659" s="43"/>
      <c r="Q659" s="43">
        <f t="shared" si="1324"/>
        <v>250</v>
      </c>
      <c r="R659" s="44">
        <f t="shared" si="1237"/>
        <v>0.7142857142857143</v>
      </c>
      <c r="S659" s="43">
        <v>350</v>
      </c>
    </row>
    <row r="660" spans="1:19" x14ac:dyDescent="0.25">
      <c r="A660" s="45" t="s">
        <v>278</v>
      </c>
      <c r="B660" s="46" t="s">
        <v>282</v>
      </c>
      <c r="C660" s="43" t="str">
        <f t="shared" si="1122"/>
        <v>PH</v>
      </c>
      <c r="D660" s="37" t="str">
        <f t="shared" si="863"/>
        <v>BN</v>
      </c>
      <c r="E660" s="38">
        <f t="shared" si="1318"/>
        <v>109</v>
      </c>
      <c r="F660" s="43">
        <v>93</v>
      </c>
      <c r="G660" s="43">
        <v>202</v>
      </c>
      <c r="H660" s="43">
        <v>61</v>
      </c>
      <c r="I660" s="43"/>
      <c r="J660" s="44">
        <f t="shared" si="1319"/>
        <v>0.2612359550561798</v>
      </c>
      <c r="K660" s="44">
        <f t="shared" si="1320"/>
        <v>0.56741573033707871</v>
      </c>
      <c r="L660" s="44">
        <f t="shared" si="1321"/>
        <v>0.17134831460674158</v>
      </c>
      <c r="M660" s="44">
        <f t="shared" si="1322"/>
        <v>0</v>
      </c>
      <c r="N660" s="43">
        <f t="shared" si="1323"/>
        <v>356</v>
      </c>
      <c r="O660" s="43">
        <v>6</v>
      </c>
      <c r="P660" s="43"/>
      <c r="Q660" s="43">
        <f t="shared" si="1324"/>
        <v>362</v>
      </c>
      <c r="R660" s="44">
        <f t="shared" si="1237"/>
        <v>0.6429840142095915</v>
      </c>
      <c r="S660" s="43">
        <v>563</v>
      </c>
    </row>
    <row r="661" spans="1:19" x14ac:dyDescent="0.25">
      <c r="A661" s="45" t="s">
        <v>279</v>
      </c>
      <c r="B661" s="46" t="s">
        <v>283</v>
      </c>
      <c r="C661" s="43" t="str">
        <f t="shared" si="1122"/>
        <v>PH</v>
      </c>
      <c r="D661" s="37" t="str">
        <f t="shared" si="863"/>
        <v>BN</v>
      </c>
      <c r="E661" s="38">
        <f t="shared" si="1318"/>
        <v>94</v>
      </c>
      <c r="F661" s="43">
        <v>73</v>
      </c>
      <c r="G661" s="43">
        <v>167</v>
      </c>
      <c r="H661" s="43">
        <v>53</v>
      </c>
      <c r="I661" s="43"/>
      <c r="J661" s="44">
        <f t="shared" si="1319"/>
        <v>0.24914675767918087</v>
      </c>
      <c r="K661" s="44">
        <f t="shared" si="1320"/>
        <v>0.56996587030716728</v>
      </c>
      <c r="L661" s="44">
        <f t="shared" si="1321"/>
        <v>0.18088737201365188</v>
      </c>
      <c r="M661" s="44">
        <f t="shared" si="1322"/>
        <v>0</v>
      </c>
      <c r="N661" s="43">
        <f t="shared" si="1323"/>
        <v>293</v>
      </c>
      <c r="O661" s="43">
        <v>4</v>
      </c>
      <c r="P661" s="43"/>
      <c r="Q661" s="43">
        <f t="shared" si="1324"/>
        <v>297</v>
      </c>
      <c r="R661" s="44">
        <f t="shared" si="1237"/>
        <v>0.52753108348134992</v>
      </c>
      <c r="S661" s="43">
        <v>563</v>
      </c>
    </row>
    <row r="662" spans="1:19" x14ac:dyDescent="0.25">
      <c r="A662" s="45" t="s">
        <v>285</v>
      </c>
      <c r="B662" s="46" t="s">
        <v>286</v>
      </c>
      <c r="C662" s="43" t="str">
        <f t="shared" si="1122"/>
        <v>PH</v>
      </c>
      <c r="D662" s="37" t="str">
        <f t="shared" si="863"/>
        <v>BN</v>
      </c>
      <c r="E662" s="38">
        <f t="shared" si="1318"/>
        <v>17</v>
      </c>
      <c r="F662" s="43">
        <v>116</v>
      </c>
      <c r="G662" s="43">
        <v>133</v>
      </c>
      <c r="H662" s="43">
        <v>82</v>
      </c>
      <c r="I662" s="43"/>
      <c r="J662" s="44">
        <f t="shared" si="1319"/>
        <v>0.35045317220543809</v>
      </c>
      <c r="K662" s="44">
        <f t="shared" si="1320"/>
        <v>0.40181268882175225</v>
      </c>
      <c r="L662" s="44">
        <f t="shared" si="1321"/>
        <v>0.24773413897280966</v>
      </c>
      <c r="M662" s="44">
        <f t="shared" si="1322"/>
        <v>0</v>
      </c>
      <c r="N662" s="43">
        <f t="shared" si="1323"/>
        <v>331</v>
      </c>
      <c r="O662" s="43">
        <v>1</v>
      </c>
      <c r="P662" s="43"/>
      <c r="Q662" s="43">
        <f t="shared" si="1324"/>
        <v>332</v>
      </c>
      <c r="R662" s="44">
        <f t="shared" si="1237"/>
        <v>0.5876106194690266</v>
      </c>
      <c r="S662" s="43">
        <v>565</v>
      </c>
    </row>
    <row r="663" spans="1:19" s="12" customFormat="1" ht="30" x14ac:dyDescent="0.25">
      <c r="A663" s="40">
        <v>5</v>
      </c>
      <c r="B663" s="31" t="s">
        <v>167</v>
      </c>
      <c r="C663" s="32" t="str">
        <f t="shared" ref="C663" si="1325">IF(AND(LARGE(F663:I663,1)=LARGE(F663:I663,2)),"TIED",IF(LARGE(F663:I663,1)=F663,"BN",IF(LARGE(F663:I663,1)=G663,"PH",IF(LARGE(F663:I663,1)=H663,"PN","BEBAS"))))</f>
        <v>PH</v>
      </c>
      <c r="D663" s="32" t="str">
        <f t="shared" ref="D663" si="1326">IF(AND(LARGE(F663:I663,1)=LARGE(F663:I663,2)),"TIED",IF(LARGE(F663:I663,2)=F663,"BN",IF(LARGE(F663:I663,2)=G663,"PH",IF(LARGE(F663:I663,2)=H663,"PN","BEBAS"))))</f>
        <v>BN</v>
      </c>
      <c r="E663" s="28">
        <f t="shared" si="1318"/>
        <v>323</v>
      </c>
      <c r="F663" s="32">
        <f>SUM(F664:F669)</f>
        <v>419</v>
      </c>
      <c r="G663" s="32">
        <f t="shared" ref="G663" si="1327">SUM(G664:G669)</f>
        <v>742</v>
      </c>
      <c r="H663" s="32">
        <f t="shared" ref="H663" si="1328">SUM(H664:H669)</f>
        <v>344</v>
      </c>
      <c r="I663" s="32">
        <f t="shared" ref="I663" si="1329">SUM(I664:I669)</f>
        <v>0</v>
      </c>
      <c r="J663" s="33">
        <f>F663/N663</f>
        <v>0.27840531561461795</v>
      </c>
      <c r="K663" s="33">
        <f>G663/N663</f>
        <v>0.49302325581395351</v>
      </c>
      <c r="L663" s="33">
        <f>H663/N663</f>
        <v>0.22857142857142856</v>
      </c>
      <c r="M663" s="33">
        <f>I663/N663</f>
        <v>0</v>
      </c>
      <c r="N663" s="32">
        <f>F663+G663+H663+I663</f>
        <v>1505</v>
      </c>
      <c r="O663" s="32">
        <f t="shared" ref="O663" si="1330">SUM(O664:O669)</f>
        <v>9</v>
      </c>
      <c r="P663" s="32">
        <f t="shared" ref="P663" si="1331">SUM(P664:P669)</f>
        <v>0</v>
      </c>
      <c r="Q663" s="32">
        <f t="shared" si="1324"/>
        <v>1514</v>
      </c>
      <c r="R663" s="33">
        <f t="shared" si="1237"/>
        <v>0.5927956147220047</v>
      </c>
      <c r="S663" s="32">
        <f>SUM(S664:S669)</f>
        <v>2554</v>
      </c>
    </row>
    <row r="664" spans="1:19" x14ac:dyDescent="0.25">
      <c r="A664" s="45" t="s">
        <v>276</v>
      </c>
      <c r="B664" s="46" t="s">
        <v>280</v>
      </c>
      <c r="C664" s="43" t="str">
        <f t="shared" ref="C664:C670" si="1332">IF(AND(LARGE(F664:I664,1)=LARGE(F664:I664,2)),"TIED",IF(LARGE(F664:I664,1)=F664,"BN",IF(LARGE(F664:I664,1)=G664,"PH",IF(LARGE(F664:I664,1)=H664,"PN","BEBAS"))))</f>
        <v>PH</v>
      </c>
      <c r="D664" s="37" t="str">
        <f t="shared" ref="D664:D670" si="1333">IF(AND(LARGE(F664:I664,1)=LARGE(F664:I664,2)),"TIED",IF(LARGE(F664:I664,2)=F664,"BN",IF(LARGE(F664:I664,2)=G664,"PH",IF(LARGE(F664:I664,2)=H664,"PN","BEBAS"))))</f>
        <v>BN</v>
      </c>
      <c r="E664" s="38">
        <f t="shared" ref="E664:E669" si="1334">LARGE(F664:I664,1)-LARGE(F664:I664,2)</f>
        <v>29</v>
      </c>
      <c r="F664" s="43">
        <v>71</v>
      </c>
      <c r="G664" s="43">
        <v>100</v>
      </c>
      <c r="H664" s="43">
        <v>27</v>
      </c>
      <c r="I664" s="43"/>
      <c r="J664" s="44">
        <f t="shared" ref="J664:J669" si="1335">F664/N664</f>
        <v>0.35858585858585856</v>
      </c>
      <c r="K664" s="44">
        <f t="shared" ref="K664:K669" si="1336">G664/N664</f>
        <v>0.50505050505050508</v>
      </c>
      <c r="L664" s="44">
        <f t="shared" ref="L664:L669" si="1337">H664/N664</f>
        <v>0.13636363636363635</v>
      </c>
      <c r="M664" s="44">
        <f t="shared" ref="M664:M669" si="1338">I664/N664</f>
        <v>0</v>
      </c>
      <c r="N664" s="43">
        <f t="shared" ref="N664:N669" si="1339">F664+G664+H664+I664</f>
        <v>198</v>
      </c>
      <c r="O664" s="43">
        <v>3</v>
      </c>
      <c r="P664" s="43"/>
      <c r="Q664" s="43">
        <f t="shared" si="1236"/>
        <v>201</v>
      </c>
      <c r="R664" s="44">
        <f t="shared" si="1237"/>
        <v>0.57428571428571429</v>
      </c>
      <c r="S664" s="43">
        <v>350</v>
      </c>
    </row>
    <row r="665" spans="1:19" x14ac:dyDescent="0.25">
      <c r="A665" s="45" t="s">
        <v>277</v>
      </c>
      <c r="B665" s="46" t="s">
        <v>281</v>
      </c>
      <c r="C665" s="43" t="str">
        <f t="shared" si="1332"/>
        <v>PH</v>
      </c>
      <c r="D665" s="37" t="str">
        <f t="shared" si="1333"/>
        <v>BN</v>
      </c>
      <c r="E665" s="38">
        <f t="shared" si="1334"/>
        <v>72</v>
      </c>
      <c r="F665" s="43">
        <v>68</v>
      </c>
      <c r="G665" s="43">
        <v>140</v>
      </c>
      <c r="H665" s="43">
        <v>49</v>
      </c>
      <c r="I665" s="43"/>
      <c r="J665" s="44">
        <f t="shared" si="1335"/>
        <v>0.26459143968871596</v>
      </c>
      <c r="K665" s="44">
        <f t="shared" si="1336"/>
        <v>0.54474708171206221</v>
      </c>
      <c r="L665" s="44">
        <f t="shared" si="1337"/>
        <v>0.19066147859922178</v>
      </c>
      <c r="M665" s="44">
        <f t="shared" si="1338"/>
        <v>0</v>
      </c>
      <c r="N665" s="43">
        <f t="shared" si="1339"/>
        <v>257</v>
      </c>
      <c r="O665" s="43">
        <v>1</v>
      </c>
      <c r="P665" s="43"/>
      <c r="Q665" s="43">
        <f t="shared" si="1236"/>
        <v>258</v>
      </c>
      <c r="R665" s="44">
        <f t="shared" si="1237"/>
        <v>0.7371428571428571</v>
      </c>
      <c r="S665" s="43">
        <v>350</v>
      </c>
    </row>
    <row r="666" spans="1:19" x14ac:dyDescent="0.25">
      <c r="A666" s="45" t="s">
        <v>278</v>
      </c>
      <c r="B666" s="46" t="s">
        <v>282</v>
      </c>
      <c r="C666" s="43" t="str">
        <f t="shared" si="1332"/>
        <v>PH</v>
      </c>
      <c r="D666" s="37" t="str">
        <f t="shared" si="1333"/>
        <v>BN</v>
      </c>
      <c r="E666" s="38">
        <f t="shared" si="1334"/>
        <v>85</v>
      </c>
      <c r="F666" s="43">
        <v>75</v>
      </c>
      <c r="G666" s="43">
        <v>160</v>
      </c>
      <c r="H666" s="43">
        <v>61</v>
      </c>
      <c r="I666" s="43"/>
      <c r="J666" s="44">
        <f t="shared" si="1335"/>
        <v>0.2533783783783784</v>
      </c>
      <c r="K666" s="44">
        <f t="shared" si="1336"/>
        <v>0.54054054054054057</v>
      </c>
      <c r="L666" s="44">
        <f t="shared" si="1337"/>
        <v>0.20608108108108109</v>
      </c>
      <c r="M666" s="44">
        <f t="shared" si="1338"/>
        <v>0</v>
      </c>
      <c r="N666" s="43">
        <f t="shared" si="1339"/>
        <v>296</v>
      </c>
      <c r="O666" s="43">
        <v>3</v>
      </c>
      <c r="P666" s="43"/>
      <c r="Q666" s="43">
        <f t="shared" si="1236"/>
        <v>299</v>
      </c>
      <c r="R666" s="44">
        <f t="shared" si="1237"/>
        <v>0.64578833693304538</v>
      </c>
      <c r="S666" s="43">
        <v>463</v>
      </c>
    </row>
    <row r="667" spans="1:19" x14ac:dyDescent="0.25">
      <c r="A667" s="45" t="s">
        <v>279</v>
      </c>
      <c r="B667" s="46" t="s">
        <v>283</v>
      </c>
      <c r="C667" s="43" t="str">
        <f t="shared" si="1332"/>
        <v>PH</v>
      </c>
      <c r="D667" s="37" t="str">
        <f t="shared" si="1333"/>
        <v>BN</v>
      </c>
      <c r="E667" s="38">
        <f t="shared" si="1334"/>
        <v>9</v>
      </c>
      <c r="F667" s="43">
        <v>90</v>
      </c>
      <c r="G667" s="43">
        <v>99</v>
      </c>
      <c r="H667" s="43">
        <v>79</v>
      </c>
      <c r="I667" s="43"/>
      <c r="J667" s="44">
        <f t="shared" si="1335"/>
        <v>0.33582089552238809</v>
      </c>
      <c r="K667" s="44">
        <f t="shared" si="1336"/>
        <v>0.36940298507462688</v>
      </c>
      <c r="L667" s="44">
        <f t="shared" si="1337"/>
        <v>0.29477611940298509</v>
      </c>
      <c r="M667" s="44">
        <f t="shared" si="1338"/>
        <v>0</v>
      </c>
      <c r="N667" s="43">
        <f t="shared" si="1339"/>
        <v>268</v>
      </c>
      <c r="O667" s="43"/>
      <c r="P667" s="43"/>
      <c r="Q667" s="43">
        <f t="shared" si="1236"/>
        <v>268</v>
      </c>
      <c r="R667" s="44">
        <f t="shared" si="1237"/>
        <v>0.5788336933045356</v>
      </c>
      <c r="S667" s="43">
        <v>463</v>
      </c>
    </row>
    <row r="668" spans="1:19" x14ac:dyDescent="0.25">
      <c r="A668" s="45" t="s">
        <v>285</v>
      </c>
      <c r="B668" s="46" t="s">
        <v>286</v>
      </c>
      <c r="C668" s="43" t="str">
        <f t="shared" si="1332"/>
        <v>PH</v>
      </c>
      <c r="D668" s="37" t="str">
        <f t="shared" si="1333"/>
        <v>PN</v>
      </c>
      <c r="E668" s="38">
        <f t="shared" si="1334"/>
        <v>50</v>
      </c>
      <c r="F668" s="43">
        <v>55</v>
      </c>
      <c r="G668" s="43">
        <v>110</v>
      </c>
      <c r="H668" s="43">
        <v>60</v>
      </c>
      <c r="I668" s="43"/>
      <c r="J668" s="44">
        <f t="shared" si="1335"/>
        <v>0.24444444444444444</v>
      </c>
      <c r="K668" s="44">
        <f t="shared" si="1336"/>
        <v>0.48888888888888887</v>
      </c>
      <c r="L668" s="44">
        <f t="shared" si="1337"/>
        <v>0.26666666666666666</v>
      </c>
      <c r="M668" s="44">
        <f t="shared" si="1338"/>
        <v>0</v>
      </c>
      <c r="N668" s="43">
        <f t="shared" si="1339"/>
        <v>225</v>
      </c>
      <c r="O668" s="43">
        <v>2</v>
      </c>
      <c r="P668" s="43"/>
      <c r="Q668" s="43">
        <f t="shared" si="1236"/>
        <v>227</v>
      </c>
      <c r="R668" s="44">
        <f t="shared" si="1237"/>
        <v>0.49028077753779697</v>
      </c>
      <c r="S668" s="43">
        <v>463</v>
      </c>
    </row>
    <row r="669" spans="1:19" x14ac:dyDescent="0.25">
      <c r="A669" s="45" t="s">
        <v>288</v>
      </c>
      <c r="B669" s="46" t="s">
        <v>289</v>
      </c>
      <c r="C669" s="43" t="str">
        <f t="shared" si="1332"/>
        <v>PH</v>
      </c>
      <c r="D669" s="37" t="str">
        <f t="shared" si="1333"/>
        <v>PN</v>
      </c>
      <c r="E669" s="38">
        <f t="shared" si="1334"/>
        <v>65</v>
      </c>
      <c r="F669" s="43">
        <v>60</v>
      </c>
      <c r="G669" s="43">
        <v>133</v>
      </c>
      <c r="H669" s="43">
        <v>68</v>
      </c>
      <c r="I669" s="43"/>
      <c r="J669" s="44">
        <f t="shared" si="1335"/>
        <v>0.22988505747126436</v>
      </c>
      <c r="K669" s="44">
        <f t="shared" si="1336"/>
        <v>0.50957854406130265</v>
      </c>
      <c r="L669" s="44">
        <f t="shared" si="1337"/>
        <v>0.26053639846743293</v>
      </c>
      <c r="M669" s="44">
        <f t="shared" si="1338"/>
        <v>0</v>
      </c>
      <c r="N669" s="43">
        <f t="shared" si="1339"/>
        <v>261</v>
      </c>
      <c r="O669" s="43"/>
      <c r="P669" s="43"/>
      <c r="Q669" s="43">
        <f t="shared" si="1236"/>
        <v>261</v>
      </c>
      <c r="R669" s="44">
        <f t="shared" si="1237"/>
        <v>0.56129032258064515</v>
      </c>
      <c r="S669" s="43">
        <v>465</v>
      </c>
    </row>
    <row r="670" spans="1:19" s="11" customFormat="1" ht="15" x14ac:dyDescent="0.25">
      <c r="A670" s="40">
        <v>6</v>
      </c>
      <c r="B670" s="31" t="s">
        <v>170</v>
      </c>
      <c r="C670" s="32" t="str">
        <f t="shared" si="1332"/>
        <v>PH</v>
      </c>
      <c r="D670" s="32" t="str">
        <f t="shared" si="1333"/>
        <v>BN</v>
      </c>
      <c r="E670" s="28">
        <f>LARGE(F670:I670,1)-LARGE(F670:I670,2)</f>
        <v>345</v>
      </c>
      <c r="F670" s="32">
        <f t="shared" ref="F670" si="1340">SUM(F671:F674)</f>
        <v>226</v>
      </c>
      <c r="G670" s="32">
        <f t="shared" ref="G670" si="1341">SUM(G671:G674)</f>
        <v>571</v>
      </c>
      <c r="H670" s="32">
        <f t="shared" ref="H670" si="1342">SUM(H671:H674)</f>
        <v>138</v>
      </c>
      <c r="I670" s="32">
        <f t="shared" ref="I670" si="1343">SUM(I671:I674)</f>
        <v>0</v>
      </c>
      <c r="J670" s="33">
        <f>F670/N670</f>
        <v>0.24171122994652405</v>
      </c>
      <c r="K670" s="33">
        <f>G670/N670</f>
        <v>0.61069518716577542</v>
      </c>
      <c r="L670" s="33">
        <f>H670/N670</f>
        <v>0.14759358288770053</v>
      </c>
      <c r="M670" s="33">
        <f>I670/N670</f>
        <v>0</v>
      </c>
      <c r="N670" s="32">
        <f>F670+G670+H670+I670</f>
        <v>935</v>
      </c>
      <c r="O670" s="32">
        <f t="shared" ref="O670" si="1344">SUM(O671:O674)</f>
        <v>7</v>
      </c>
      <c r="P670" s="32">
        <f t="shared" ref="P670" si="1345">SUM(P671:P674)</f>
        <v>0</v>
      </c>
      <c r="Q670" s="32">
        <f>N670+O670+P670</f>
        <v>942</v>
      </c>
      <c r="R670" s="33">
        <f>Q670/S670</f>
        <v>0.62425447316103377</v>
      </c>
      <c r="S670" s="32">
        <f t="shared" ref="S670" si="1346">SUM(S671:S674)</f>
        <v>1509</v>
      </c>
    </row>
    <row r="671" spans="1:19" x14ac:dyDescent="0.25">
      <c r="A671" s="45" t="s">
        <v>276</v>
      </c>
      <c r="B671" s="46" t="s">
        <v>280</v>
      </c>
      <c r="C671" s="43" t="str">
        <f t="shared" si="1122"/>
        <v>PH</v>
      </c>
      <c r="D671" s="37" t="str">
        <f t="shared" ref="D671:D675" si="1347">IF(AND(LARGE(F671:I671,1)=LARGE(F671:I671,2)),"TIED",IF(LARGE(F671:I671,2)=F671,"BN",IF(LARGE(F671:I671,2)=G671,"PH",IF(LARGE(F671:I671,2)=H671,"PN","BEBAS"))))</f>
        <v>BN</v>
      </c>
      <c r="E671" s="38">
        <f t="shared" ref="E671:E675" si="1348">LARGE(F671:I671,1)-LARGE(F671:I671,2)</f>
        <v>77</v>
      </c>
      <c r="F671" s="43">
        <v>62</v>
      </c>
      <c r="G671" s="43">
        <v>139</v>
      </c>
      <c r="H671" s="43">
        <v>28</v>
      </c>
      <c r="I671" s="43"/>
      <c r="J671" s="44">
        <f t="shared" ref="J671:J674" si="1349">F671/N671</f>
        <v>0.27074235807860264</v>
      </c>
      <c r="K671" s="44">
        <f t="shared" ref="K671:K674" si="1350">G671/N671</f>
        <v>0.60698689956331875</v>
      </c>
      <c r="L671" s="44">
        <f t="shared" ref="L671:L674" si="1351">H671/N671</f>
        <v>0.1222707423580786</v>
      </c>
      <c r="M671" s="44">
        <f t="shared" ref="M671:M674" si="1352">I671/N671</f>
        <v>0</v>
      </c>
      <c r="N671" s="43">
        <f t="shared" ref="N671:N674" si="1353">F671+G671+H671+I671</f>
        <v>229</v>
      </c>
      <c r="O671" s="43">
        <v>2</v>
      </c>
      <c r="P671" s="43"/>
      <c r="Q671" s="43">
        <f t="shared" si="1236"/>
        <v>231</v>
      </c>
      <c r="R671" s="44">
        <f t="shared" si="1237"/>
        <v>0.66</v>
      </c>
      <c r="S671" s="43">
        <v>350</v>
      </c>
    </row>
    <row r="672" spans="1:19" x14ac:dyDescent="0.25">
      <c r="A672" s="45" t="s">
        <v>277</v>
      </c>
      <c r="B672" s="46" t="s">
        <v>281</v>
      </c>
      <c r="C672" s="43" t="str">
        <f t="shared" si="1122"/>
        <v>PH</v>
      </c>
      <c r="D672" s="37" t="str">
        <f t="shared" si="1347"/>
        <v>BN</v>
      </c>
      <c r="E672" s="38">
        <f t="shared" si="1348"/>
        <v>148</v>
      </c>
      <c r="F672" s="43">
        <v>36</v>
      </c>
      <c r="G672" s="43">
        <v>184</v>
      </c>
      <c r="H672" s="43">
        <v>32</v>
      </c>
      <c r="I672" s="43"/>
      <c r="J672" s="44">
        <f t="shared" si="1349"/>
        <v>0.14285714285714285</v>
      </c>
      <c r="K672" s="44">
        <f t="shared" si="1350"/>
        <v>0.73015873015873012</v>
      </c>
      <c r="L672" s="44">
        <f t="shared" si="1351"/>
        <v>0.12698412698412698</v>
      </c>
      <c r="M672" s="44">
        <f t="shared" si="1352"/>
        <v>0</v>
      </c>
      <c r="N672" s="43">
        <f t="shared" si="1353"/>
        <v>252</v>
      </c>
      <c r="O672" s="43">
        <v>1</v>
      </c>
      <c r="P672" s="43"/>
      <c r="Q672" s="43">
        <f t="shared" si="1236"/>
        <v>253</v>
      </c>
      <c r="R672" s="44">
        <f t="shared" si="1237"/>
        <v>0.72285714285714286</v>
      </c>
      <c r="S672" s="43">
        <v>350</v>
      </c>
    </row>
    <row r="673" spans="1:19" x14ac:dyDescent="0.25">
      <c r="A673" s="45" t="s">
        <v>278</v>
      </c>
      <c r="B673" s="46" t="s">
        <v>282</v>
      </c>
      <c r="C673" s="43" t="str">
        <f t="shared" si="1122"/>
        <v>PH</v>
      </c>
      <c r="D673" s="37" t="str">
        <f t="shared" si="1347"/>
        <v>BN</v>
      </c>
      <c r="E673" s="38">
        <f t="shared" si="1348"/>
        <v>74</v>
      </c>
      <c r="F673" s="43">
        <v>59</v>
      </c>
      <c r="G673" s="43">
        <v>133</v>
      </c>
      <c r="H673" s="43">
        <v>34</v>
      </c>
      <c r="I673" s="43"/>
      <c r="J673" s="44">
        <f t="shared" si="1349"/>
        <v>0.26106194690265488</v>
      </c>
      <c r="K673" s="44">
        <f t="shared" si="1350"/>
        <v>0.58849557522123896</v>
      </c>
      <c r="L673" s="44">
        <f t="shared" si="1351"/>
        <v>0.15044247787610621</v>
      </c>
      <c r="M673" s="44">
        <f t="shared" si="1352"/>
        <v>0</v>
      </c>
      <c r="N673" s="43">
        <f t="shared" si="1353"/>
        <v>226</v>
      </c>
      <c r="O673" s="43">
        <v>3</v>
      </c>
      <c r="P673" s="43"/>
      <c r="Q673" s="43">
        <f t="shared" si="1236"/>
        <v>229</v>
      </c>
      <c r="R673" s="44">
        <f t="shared" si="1237"/>
        <v>0.56683168316831678</v>
      </c>
      <c r="S673" s="43">
        <v>404</v>
      </c>
    </row>
    <row r="674" spans="1:19" x14ac:dyDescent="0.25">
      <c r="A674" s="45" t="s">
        <v>279</v>
      </c>
      <c r="B674" s="46" t="s">
        <v>283</v>
      </c>
      <c r="C674" s="43" t="str">
        <f t="shared" si="1122"/>
        <v>PH</v>
      </c>
      <c r="D674" s="37" t="str">
        <f t="shared" si="1347"/>
        <v>BN</v>
      </c>
      <c r="E674" s="38">
        <f t="shared" si="1348"/>
        <v>46</v>
      </c>
      <c r="F674" s="43">
        <v>69</v>
      </c>
      <c r="G674" s="43">
        <v>115</v>
      </c>
      <c r="H674" s="43">
        <v>44</v>
      </c>
      <c r="I674" s="43"/>
      <c r="J674" s="44">
        <f t="shared" si="1349"/>
        <v>0.30263157894736842</v>
      </c>
      <c r="K674" s="44">
        <f t="shared" si="1350"/>
        <v>0.50438596491228072</v>
      </c>
      <c r="L674" s="44">
        <f t="shared" si="1351"/>
        <v>0.19298245614035087</v>
      </c>
      <c r="M674" s="44">
        <f t="shared" si="1352"/>
        <v>0</v>
      </c>
      <c r="N674" s="43">
        <f t="shared" si="1353"/>
        <v>228</v>
      </c>
      <c r="O674" s="43">
        <v>1</v>
      </c>
      <c r="P674" s="43"/>
      <c r="Q674" s="43">
        <f t="shared" si="1236"/>
        <v>229</v>
      </c>
      <c r="R674" s="44">
        <f t="shared" si="1237"/>
        <v>0.5654320987654321</v>
      </c>
      <c r="S674" s="43">
        <v>405</v>
      </c>
    </row>
    <row r="675" spans="1:19" s="12" customFormat="1" ht="15" x14ac:dyDescent="0.25">
      <c r="A675" s="40">
        <v>7</v>
      </c>
      <c r="B675" s="31" t="s">
        <v>171</v>
      </c>
      <c r="C675" s="27" t="str">
        <f t="shared" ref="C675" si="1354">IF(AND(LARGE(F675:I675,1)=LARGE(F675:I675,2)),"TIED",IF(LARGE(F675:I675,1)=F675,"BN",IF(LARGE(F675:I675,1)=G675,"PH",IF(LARGE(F675:I675,1)=H675,"PN","BEBAS"))))</f>
        <v>PH</v>
      </c>
      <c r="D675" s="27" t="str">
        <f t="shared" si="1347"/>
        <v>BN</v>
      </c>
      <c r="E675" s="28">
        <f t="shared" si="1348"/>
        <v>1419</v>
      </c>
      <c r="F675" s="32">
        <f t="shared" ref="F675:G675" si="1355">SUM(F676:F684)</f>
        <v>393</v>
      </c>
      <c r="G675" s="32">
        <f t="shared" si="1355"/>
        <v>1812</v>
      </c>
      <c r="H675" s="32">
        <f>SUM(H676:H684)</f>
        <v>265</v>
      </c>
      <c r="I675" s="32">
        <f>SUM(I676:I684)</f>
        <v>0</v>
      </c>
      <c r="J675" s="33">
        <f>F675/N675</f>
        <v>0.15910931174089069</v>
      </c>
      <c r="K675" s="33">
        <f>G675/N675</f>
        <v>0.73360323886639678</v>
      </c>
      <c r="L675" s="33">
        <f>H675/N675</f>
        <v>0.10728744939271255</v>
      </c>
      <c r="M675" s="33">
        <f>I675/N675</f>
        <v>0</v>
      </c>
      <c r="N675" s="32">
        <f>F675+G675+H675+I675</f>
        <v>2470</v>
      </c>
      <c r="O675" s="32">
        <f t="shared" ref="O675:P675" si="1356">SUM(O676:O684)</f>
        <v>32</v>
      </c>
      <c r="P675" s="32">
        <f t="shared" si="1356"/>
        <v>0</v>
      </c>
      <c r="Q675" s="32">
        <f t="shared" si="1236"/>
        <v>2502</v>
      </c>
      <c r="R675" s="33">
        <f t="shared" si="1237"/>
        <v>0.60260115606936415</v>
      </c>
      <c r="S675" s="32">
        <f>SUM(S676:S684)</f>
        <v>4152</v>
      </c>
    </row>
    <row r="676" spans="1:19" x14ac:dyDescent="0.25">
      <c r="A676" s="45" t="s">
        <v>276</v>
      </c>
      <c r="B676" s="46" t="s">
        <v>280</v>
      </c>
      <c r="C676" s="43" t="str">
        <f t="shared" si="1122"/>
        <v>PH</v>
      </c>
      <c r="D676" s="37" t="str">
        <f t="shared" si="863"/>
        <v>BN</v>
      </c>
      <c r="E676" s="38">
        <f t="shared" ref="E676:E684" si="1357">LARGE(F676:I676,1)-LARGE(F676:I676,2)</f>
        <v>118</v>
      </c>
      <c r="F676" s="43">
        <v>33</v>
      </c>
      <c r="G676" s="43">
        <v>151</v>
      </c>
      <c r="H676" s="43">
        <v>10</v>
      </c>
      <c r="I676" s="43"/>
      <c r="J676" s="44">
        <f t="shared" ref="J676:J684" si="1358">F676/N676</f>
        <v>0.17010309278350516</v>
      </c>
      <c r="K676" s="44">
        <f t="shared" ref="K676:K684" si="1359">G676/N676</f>
        <v>0.77835051546391754</v>
      </c>
      <c r="L676" s="44">
        <f t="shared" ref="L676:L684" si="1360">H676/N676</f>
        <v>5.1546391752577317E-2</v>
      </c>
      <c r="M676" s="44">
        <f t="shared" ref="M676:M684" si="1361">I676/N676</f>
        <v>0</v>
      </c>
      <c r="N676" s="43">
        <f t="shared" ref="N676:N684" si="1362">F676+G676+H676+I676</f>
        <v>194</v>
      </c>
      <c r="O676" s="43">
        <v>2</v>
      </c>
      <c r="P676" s="43"/>
      <c r="Q676" s="43">
        <f t="shared" si="1236"/>
        <v>196</v>
      </c>
      <c r="R676" s="44">
        <f t="shared" si="1237"/>
        <v>0.56000000000000005</v>
      </c>
      <c r="S676" s="43">
        <v>350</v>
      </c>
    </row>
    <row r="677" spans="1:19" x14ac:dyDescent="0.25">
      <c r="A677" s="45" t="s">
        <v>277</v>
      </c>
      <c r="B677" s="46" t="s">
        <v>281</v>
      </c>
      <c r="C677" s="43" t="str">
        <f t="shared" si="1122"/>
        <v>PH</v>
      </c>
      <c r="D677" s="37" t="str">
        <f t="shared" si="863"/>
        <v>BN</v>
      </c>
      <c r="E677" s="38">
        <f t="shared" si="1357"/>
        <v>161</v>
      </c>
      <c r="F677" s="43">
        <v>30</v>
      </c>
      <c r="G677" s="43">
        <v>191</v>
      </c>
      <c r="H677" s="43">
        <v>13</v>
      </c>
      <c r="I677" s="43"/>
      <c r="J677" s="44">
        <f t="shared" si="1358"/>
        <v>0.12820512820512819</v>
      </c>
      <c r="K677" s="44">
        <f t="shared" si="1359"/>
        <v>0.81623931623931623</v>
      </c>
      <c r="L677" s="44">
        <f t="shared" si="1360"/>
        <v>5.5555555555555552E-2</v>
      </c>
      <c r="M677" s="44">
        <f t="shared" si="1361"/>
        <v>0</v>
      </c>
      <c r="N677" s="43">
        <f t="shared" si="1362"/>
        <v>234</v>
      </c>
      <c r="O677" s="43">
        <v>4</v>
      </c>
      <c r="P677" s="43"/>
      <c r="Q677" s="43">
        <f t="shared" si="1236"/>
        <v>238</v>
      </c>
      <c r="R677" s="44">
        <f t="shared" si="1237"/>
        <v>0.68</v>
      </c>
      <c r="S677" s="43">
        <v>350</v>
      </c>
    </row>
    <row r="678" spans="1:19" x14ac:dyDescent="0.25">
      <c r="A678" s="45" t="s">
        <v>278</v>
      </c>
      <c r="B678" s="46" t="s">
        <v>282</v>
      </c>
      <c r="C678" s="43" t="str">
        <f t="shared" si="1122"/>
        <v>PH</v>
      </c>
      <c r="D678" s="37" t="str">
        <f t="shared" si="863"/>
        <v>BN</v>
      </c>
      <c r="E678" s="38">
        <f t="shared" si="1357"/>
        <v>163</v>
      </c>
      <c r="F678" s="43">
        <v>42</v>
      </c>
      <c r="G678" s="43">
        <v>205</v>
      </c>
      <c r="H678" s="43">
        <v>15</v>
      </c>
      <c r="I678" s="43"/>
      <c r="J678" s="44">
        <f t="shared" si="1358"/>
        <v>0.16030534351145037</v>
      </c>
      <c r="K678" s="44">
        <f t="shared" si="1359"/>
        <v>0.78244274809160308</v>
      </c>
      <c r="L678" s="44">
        <f t="shared" si="1360"/>
        <v>5.7251908396946563E-2</v>
      </c>
      <c r="M678" s="44">
        <f t="shared" si="1361"/>
        <v>0</v>
      </c>
      <c r="N678" s="43">
        <f t="shared" si="1362"/>
        <v>262</v>
      </c>
      <c r="O678" s="43">
        <v>4</v>
      </c>
      <c r="P678" s="43"/>
      <c r="Q678" s="43">
        <f t="shared" si="1236"/>
        <v>266</v>
      </c>
      <c r="R678" s="44">
        <f t="shared" si="1237"/>
        <v>0.76</v>
      </c>
      <c r="S678" s="43">
        <v>350</v>
      </c>
    </row>
    <row r="679" spans="1:19" x14ac:dyDescent="0.25">
      <c r="A679" s="45" t="s">
        <v>279</v>
      </c>
      <c r="B679" s="46" t="s">
        <v>283</v>
      </c>
      <c r="C679" s="43" t="str">
        <f t="shared" si="1122"/>
        <v>PH</v>
      </c>
      <c r="D679" s="37" t="str">
        <f t="shared" si="863"/>
        <v>BN</v>
      </c>
      <c r="E679" s="38">
        <f t="shared" si="1357"/>
        <v>141</v>
      </c>
      <c r="F679" s="43">
        <v>42</v>
      </c>
      <c r="G679" s="43">
        <v>183</v>
      </c>
      <c r="H679" s="43">
        <v>12</v>
      </c>
      <c r="I679" s="43"/>
      <c r="J679" s="44">
        <f t="shared" si="1358"/>
        <v>0.17721518987341772</v>
      </c>
      <c r="K679" s="44">
        <f t="shared" si="1359"/>
        <v>0.77215189873417722</v>
      </c>
      <c r="L679" s="44">
        <f t="shared" si="1360"/>
        <v>5.0632911392405063E-2</v>
      </c>
      <c r="M679" s="44">
        <f t="shared" si="1361"/>
        <v>0</v>
      </c>
      <c r="N679" s="43">
        <f t="shared" si="1362"/>
        <v>237</v>
      </c>
      <c r="O679" s="43">
        <v>4</v>
      </c>
      <c r="P679" s="43"/>
      <c r="Q679" s="43">
        <f t="shared" si="1236"/>
        <v>241</v>
      </c>
      <c r="R679" s="44">
        <f t="shared" si="1237"/>
        <v>0.68857142857142861</v>
      </c>
      <c r="S679" s="43">
        <v>350</v>
      </c>
    </row>
    <row r="680" spans="1:19" x14ac:dyDescent="0.25">
      <c r="A680" s="45" t="s">
        <v>285</v>
      </c>
      <c r="B680" s="46" t="s">
        <v>286</v>
      </c>
      <c r="C680" s="43" t="str">
        <f t="shared" si="1122"/>
        <v>PH</v>
      </c>
      <c r="D680" s="37" t="str">
        <f t="shared" si="863"/>
        <v>BN</v>
      </c>
      <c r="E680" s="38">
        <f t="shared" si="1357"/>
        <v>271</v>
      </c>
      <c r="F680" s="43">
        <v>37</v>
      </c>
      <c r="G680" s="43">
        <v>308</v>
      </c>
      <c r="H680" s="43">
        <v>18</v>
      </c>
      <c r="I680" s="43"/>
      <c r="J680" s="44">
        <f t="shared" si="1358"/>
        <v>0.10192837465564739</v>
      </c>
      <c r="K680" s="44">
        <f t="shared" si="1359"/>
        <v>0.84848484848484851</v>
      </c>
      <c r="L680" s="44">
        <f t="shared" si="1360"/>
        <v>4.9586776859504134E-2</v>
      </c>
      <c r="M680" s="44">
        <f t="shared" si="1361"/>
        <v>0</v>
      </c>
      <c r="N680" s="43">
        <f t="shared" si="1362"/>
        <v>363</v>
      </c>
      <c r="O680" s="43">
        <v>3</v>
      </c>
      <c r="P680" s="43"/>
      <c r="Q680" s="43">
        <f t="shared" si="1236"/>
        <v>366</v>
      </c>
      <c r="R680" s="44">
        <f t="shared" si="1237"/>
        <v>0.66545454545454541</v>
      </c>
      <c r="S680" s="43">
        <v>550</v>
      </c>
    </row>
    <row r="681" spans="1:19" x14ac:dyDescent="0.25">
      <c r="A681" s="45" t="s">
        <v>288</v>
      </c>
      <c r="B681" s="46" t="s">
        <v>289</v>
      </c>
      <c r="C681" s="43" t="str">
        <f t="shared" si="1122"/>
        <v>PH</v>
      </c>
      <c r="D681" s="37" t="str">
        <f t="shared" si="863"/>
        <v>PN</v>
      </c>
      <c r="E681" s="38">
        <f t="shared" si="1357"/>
        <v>182</v>
      </c>
      <c r="F681" s="43">
        <v>29</v>
      </c>
      <c r="G681" s="43">
        <v>228</v>
      </c>
      <c r="H681" s="43">
        <v>46</v>
      </c>
      <c r="I681" s="43"/>
      <c r="J681" s="44">
        <f t="shared" si="1358"/>
        <v>9.5709570957095716E-2</v>
      </c>
      <c r="K681" s="44">
        <f t="shared" si="1359"/>
        <v>0.75247524752475248</v>
      </c>
      <c r="L681" s="44">
        <f t="shared" si="1360"/>
        <v>0.15181518151815182</v>
      </c>
      <c r="M681" s="44">
        <f t="shared" si="1361"/>
        <v>0</v>
      </c>
      <c r="N681" s="43">
        <f t="shared" si="1362"/>
        <v>303</v>
      </c>
      <c r="O681" s="43">
        <v>1</v>
      </c>
      <c r="P681" s="43"/>
      <c r="Q681" s="43">
        <f t="shared" si="1236"/>
        <v>304</v>
      </c>
      <c r="R681" s="44">
        <f t="shared" si="1237"/>
        <v>0.55272727272727273</v>
      </c>
      <c r="S681" s="43">
        <v>550</v>
      </c>
    </row>
    <row r="682" spans="1:19" x14ac:dyDescent="0.25">
      <c r="A682" s="45" t="s">
        <v>290</v>
      </c>
      <c r="B682" s="46" t="s">
        <v>291</v>
      </c>
      <c r="C682" s="43" t="str">
        <f t="shared" si="1122"/>
        <v>PH</v>
      </c>
      <c r="D682" s="37" t="str">
        <f t="shared" si="863"/>
        <v>BN</v>
      </c>
      <c r="E682" s="38">
        <f t="shared" si="1357"/>
        <v>128</v>
      </c>
      <c r="F682" s="43">
        <v>67</v>
      </c>
      <c r="G682" s="43">
        <v>195</v>
      </c>
      <c r="H682" s="43">
        <v>40</v>
      </c>
      <c r="I682" s="43"/>
      <c r="J682" s="44">
        <f t="shared" si="1358"/>
        <v>0.22185430463576158</v>
      </c>
      <c r="K682" s="44">
        <f t="shared" si="1359"/>
        <v>0.64569536423841056</v>
      </c>
      <c r="L682" s="44">
        <f t="shared" si="1360"/>
        <v>0.13245033112582782</v>
      </c>
      <c r="M682" s="44">
        <f t="shared" si="1361"/>
        <v>0</v>
      </c>
      <c r="N682" s="43">
        <f t="shared" si="1362"/>
        <v>302</v>
      </c>
      <c r="O682" s="43">
        <v>3</v>
      </c>
      <c r="P682" s="43"/>
      <c r="Q682" s="43">
        <f t="shared" si="1236"/>
        <v>305</v>
      </c>
      <c r="R682" s="44">
        <f t="shared" si="1237"/>
        <v>0.55454545454545456</v>
      </c>
      <c r="S682" s="43">
        <v>550</v>
      </c>
    </row>
    <row r="683" spans="1:19" x14ac:dyDescent="0.25">
      <c r="A683" s="45" t="s">
        <v>309</v>
      </c>
      <c r="B683" s="46" t="s">
        <v>310</v>
      </c>
      <c r="C683" s="43" t="str">
        <f t="shared" si="1122"/>
        <v>PH</v>
      </c>
      <c r="D683" s="37" t="str">
        <f t="shared" si="863"/>
        <v>BN</v>
      </c>
      <c r="E683" s="38">
        <f t="shared" si="1357"/>
        <v>136</v>
      </c>
      <c r="F683" s="43">
        <v>44</v>
      </c>
      <c r="G683" s="43">
        <v>180</v>
      </c>
      <c r="H683" s="43">
        <v>44</v>
      </c>
      <c r="I683" s="43"/>
      <c r="J683" s="44">
        <f t="shared" si="1358"/>
        <v>0.16417910447761194</v>
      </c>
      <c r="K683" s="44">
        <f t="shared" si="1359"/>
        <v>0.67164179104477617</v>
      </c>
      <c r="L683" s="44">
        <f t="shared" si="1360"/>
        <v>0.16417910447761194</v>
      </c>
      <c r="M683" s="44">
        <f t="shared" si="1361"/>
        <v>0</v>
      </c>
      <c r="N683" s="43">
        <f t="shared" si="1362"/>
        <v>268</v>
      </c>
      <c r="O683" s="43">
        <v>7</v>
      </c>
      <c r="P683" s="43"/>
      <c r="Q683" s="43">
        <f t="shared" si="1236"/>
        <v>275</v>
      </c>
      <c r="R683" s="44">
        <f t="shared" si="1237"/>
        <v>0.5</v>
      </c>
      <c r="S683" s="43">
        <v>550</v>
      </c>
    </row>
    <row r="684" spans="1:19" x14ac:dyDescent="0.25">
      <c r="A684" s="45" t="s">
        <v>311</v>
      </c>
      <c r="B684" s="46" t="s">
        <v>312</v>
      </c>
      <c r="C684" s="43" t="str">
        <f t="shared" si="1122"/>
        <v>PH</v>
      </c>
      <c r="D684" s="37" t="str">
        <f t="shared" si="863"/>
        <v>BN</v>
      </c>
      <c r="E684" s="38">
        <f t="shared" si="1357"/>
        <v>102</v>
      </c>
      <c r="F684" s="43">
        <v>69</v>
      </c>
      <c r="G684" s="43">
        <v>171</v>
      </c>
      <c r="H684" s="43">
        <v>67</v>
      </c>
      <c r="I684" s="43"/>
      <c r="J684" s="44">
        <f t="shared" si="1358"/>
        <v>0.22475570032573289</v>
      </c>
      <c r="K684" s="44">
        <f t="shared" si="1359"/>
        <v>0.55700325732899025</v>
      </c>
      <c r="L684" s="44">
        <f t="shared" si="1360"/>
        <v>0.21824104234527689</v>
      </c>
      <c r="M684" s="44">
        <f t="shared" si="1361"/>
        <v>0</v>
      </c>
      <c r="N684" s="43">
        <f t="shared" si="1362"/>
        <v>307</v>
      </c>
      <c r="O684" s="43">
        <v>4</v>
      </c>
      <c r="P684" s="43"/>
      <c r="Q684" s="43">
        <f t="shared" si="1236"/>
        <v>311</v>
      </c>
      <c r="R684" s="44">
        <f t="shared" si="1237"/>
        <v>0.56340579710144922</v>
      </c>
      <c r="S684" s="43">
        <v>552</v>
      </c>
    </row>
    <row r="685" spans="1:19" s="12" customFormat="1" ht="30" x14ac:dyDescent="0.25">
      <c r="A685" s="40">
        <v>8</v>
      </c>
      <c r="B685" s="31" t="s">
        <v>172</v>
      </c>
      <c r="C685" s="32" t="str">
        <f t="shared" si="1122"/>
        <v>PH</v>
      </c>
      <c r="D685" s="32" t="str">
        <f t="shared" si="863"/>
        <v>BN</v>
      </c>
      <c r="E685" s="28">
        <f t="shared" ref="E685" si="1363">LARGE(F685:I685,1)-LARGE(F685:I685,2)</f>
        <v>671</v>
      </c>
      <c r="F685" s="32">
        <f>SUM(F686:F691)</f>
        <v>303</v>
      </c>
      <c r="G685" s="32">
        <f t="shared" ref="G685" si="1364">SUM(G686:G691)</f>
        <v>974</v>
      </c>
      <c r="H685" s="32">
        <f t="shared" ref="H685" si="1365">SUM(H686:H691)</f>
        <v>196</v>
      </c>
      <c r="I685" s="32">
        <f t="shared" ref="I685" si="1366">SUM(I686:I691)</f>
        <v>0</v>
      </c>
      <c r="J685" s="33">
        <f>F685/N685</f>
        <v>0.20570264765784113</v>
      </c>
      <c r="K685" s="33">
        <f>G685/N685</f>
        <v>0.66123557365919894</v>
      </c>
      <c r="L685" s="33">
        <f>H685/N685</f>
        <v>0.13306177868295996</v>
      </c>
      <c r="M685" s="33">
        <f>I685/N685</f>
        <v>0</v>
      </c>
      <c r="N685" s="32">
        <f>F685+G685+H685+I685</f>
        <v>1473</v>
      </c>
      <c r="O685" s="32">
        <f t="shared" ref="O685" si="1367">SUM(O686:O691)</f>
        <v>13</v>
      </c>
      <c r="P685" s="32">
        <f t="shared" ref="P685" si="1368">SUM(P686:P691)</f>
        <v>0</v>
      </c>
      <c r="Q685" s="32">
        <f t="shared" ref="Q685" si="1369">N685+O685+P685</f>
        <v>1486</v>
      </c>
      <c r="R685" s="33">
        <f t="shared" si="1237"/>
        <v>0.56566425580510082</v>
      </c>
      <c r="S685" s="32">
        <f>SUM(S686:S691)</f>
        <v>2627</v>
      </c>
    </row>
    <row r="686" spans="1:19" x14ac:dyDescent="0.25">
      <c r="A686" s="45" t="s">
        <v>276</v>
      </c>
      <c r="B686" s="46" t="s">
        <v>280</v>
      </c>
      <c r="C686" s="43" t="str">
        <f t="shared" si="1122"/>
        <v>PH</v>
      </c>
      <c r="D686" s="37" t="str">
        <f t="shared" si="863"/>
        <v>BN</v>
      </c>
      <c r="E686" s="38">
        <f t="shared" ref="E686:E691" si="1370">LARGE(F686:I686,1)-LARGE(F686:I686,2)</f>
        <v>101</v>
      </c>
      <c r="F686" s="43">
        <v>48</v>
      </c>
      <c r="G686" s="43">
        <v>149</v>
      </c>
      <c r="H686" s="43">
        <v>9</v>
      </c>
      <c r="I686" s="43"/>
      <c r="J686" s="44">
        <f t="shared" ref="J686:J691" si="1371">F686/N686</f>
        <v>0.23300970873786409</v>
      </c>
      <c r="K686" s="44">
        <f t="shared" ref="K686:K691" si="1372">G686/N686</f>
        <v>0.72330097087378642</v>
      </c>
      <c r="L686" s="44">
        <f t="shared" ref="L686:L691" si="1373">H686/N686</f>
        <v>4.3689320388349516E-2</v>
      </c>
      <c r="M686" s="44">
        <f t="shared" ref="M686:M691" si="1374">I686/N686</f>
        <v>0</v>
      </c>
      <c r="N686" s="43">
        <f t="shared" ref="N686:N691" si="1375">F686+G686+H686+I686</f>
        <v>206</v>
      </c>
      <c r="O686" s="43">
        <v>5</v>
      </c>
      <c r="P686" s="43"/>
      <c r="Q686" s="43">
        <f t="shared" ref="Q686:Q691" si="1376">N686+O686+P686</f>
        <v>211</v>
      </c>
      <c r="R686" s="44">
        <f t="shared" si="1237"/>
        <v>0.60285714285714287</v>
      </c>
      <c r="S686" s="43">
        <v>350</v>
      </c>
    </row>
    <row r="687" spans="1:19" x14ac:dyDescent="0.25">
      <c r="A687" s="45" t="s">
        <v>277</v>
      </c>
      <c r="B687" s="46" t="s">
        <v>281</v>
      </c>
      <c r="C687" s="43" t="str">
        <f t="shared" si="1122"/>
        <v>PH</v>
      </c>
      <c r="D687" s="37" t="str">
        <f t="shared" si="863"/>
        <v>BN</v>
      </c>
      <c r="E687" s="38">
        <f t="shared" si="1370"/>
        <v>108</v>
      </c>
      <c r="F687" s="43">
        <v>56</v>
      </c>
      <c r="G687" s="43">
        <v>164</v>
      </c>
      <c r="H687" s="43">
        <v>19</v>
      </c>
      <c r="I687" s="43"/>
      <c r="J687" s="44">
        <f t="shared" si="1371"/>
        <v>0.23430962343096234</v>
      </c>
      <c r="K687" s="44">
        <f t="shared" si="1372"/>
        <v>0.68619246861924688</v>
      </c>
      <c r="L687" s="44">
        <f t="shared" si="1373"/>
        <v>7.9497907949790794E-2</v>
      </c>
      <c r="M687" s="44">
        <f t="shared" si="1374"/>
        <v>0</v>
      </c>
      <c r="N687" s="43">
        <f t="shared" si="1375"/>
        <v>239</v>
      </c>
      <c r="O687" s="43">
        <v>2</v>
      </c>
      <c r="P687" s="43"/>
      <c r="Q687" s="43">
        <f t="shared" si="1376"/>
        <v>241</v>
      </c>
      <c r="R687" s="44">
        <f t="shared" si="1237"/>
        <v>0.68857142857142861</v>
      </c>
      <c r="S687" s="43">
        <v>350</v>
      </c>
    </row>
    <row r="688" spans="1:19" x14ac:dyDescent="0.25">
      <c r="A688" s="45" t="s">
        <v>278</v>
      </c>
      <c r="B688" s="46" t="s">
        <v>282</v>
      </c>
      <c r="C688" s="43" t="str">
        <f t="shared" si="1122"/>
        <v>PH</v>
      </c>
      <c r="D688" s="37" t="str">
        <f t="shared" si="863"/>
        <v>BN</v>
      </c>
      <c r="E688" s="38">
        <f t="shared" si="1370"/>
        <v>177</v>
      </c>
      <c r="F688" s="43">
        <v>59</v>
      </c>
      <c r="G688" s="43">
        <v>236</v>
      </c>
      <c r="H688" s="43">
        <v>26</v>
      </c>
      <c r="I688" s="43"/>
      <c r="J688" s="44">
        <f t="shared" si="1371"/>
        <v>0.18380062305295949</v>
      </c>
      <c r="K688" s="44">
        <f t="shared" si="1372"/>
        <v>0.73520249221183798</v>
      </c>
      <c r="L688" s="44">
        <f t="shared" si="1373"/>
        <v>8.0996884735202487E-2</v>
      </c>
      <c r="M688" s="44">
        <f t="shared" si="1374"/>
        <v>0</v>
      </c>
      <c r="N688" s="43">
        <f t="shared" si="1375"/>
        <v>321</v>
      </c>
      <c r="O688" s="43">
        <v>4</v>
      </c>
      <c r="P688" s="43"/>
      <c r="Q688" s="43">
        <f t="shared" si="1376"/>
        <v>325</v>
      </c>
      <c r="R688" s="44">
        <f t="shared" si="1237"/>
        <v>0.67567567567567566</v>
      </c>
      <c r="S688" s="43">
        <v>481</v>
      </c>
    </row>
    <row r="689" spans="1:19" x14ac:dyDescent="0.25">
      <c r="A689" s="45" t="s">
        <v>279</v>
      </c>
      <c r="B689" s="46" t="s">
        <v>283</v>
      </c>
      <c r="C689" s="43" t="str">
        <f t="shared" si="1122"/>
        <v>PH</v>
      </c>
      <c r="D689" s="37" t="str">
        <f t="shared" si="863"/>
        <v>BN</v>
      </c>
      <c r="E689" s="38">
        <f t="shared" si="1370"/>
        <v>129</v>
      </c>
      <c r="F689" s="43">
        <v>44</v>
      </c>
      <c r="G689" s="43">
        <v>173</v>
      </c>
      <c r="H689" s="43">
        <v>37</v>
      </c>
      <c r="I689" s="43"/>
      <c r="J689" s="44">
        <f t="shared" si="1371"/>
        <v>0.17322834645669291</v>
      </c>
      <c r="K689" s="44">
        <f t="shared" si="1372"/>
        <v>0.68110236220472442</v>
      </c>
      <c r="L689" s="44">
        <f t="shared" si="1373"/>
        <v>0.14566929133858267</v>
      </c>
      <c r="M689" s="44">
        <f t="shared" si="1374"/>
        <v>0</v>
      </c>
      <c r="N689" s="43">
        <f t="shared" si="1375"/>
        <v>254</v>
      </c>
      <c r="O689" s="43"/>
      <c r="P689" s="43"/>
      <c r="Q689" s="43">
        <f t="shared" si="1376"/>
        <v>254</v>
      </c>
      <c r="R689" s="44">
        <f t="shared" si="1237"/>
        <v>0.5280665280665281</v>
      </c>
      <c r="S689" s="43">
        <v>481</v>
      </c>
    </row>
    <row r="690" spans="1:19" x14ac:dyDescent="0.25">
      <c r="A690" s="45" t="s">
        <v>285</v>
      </c>
      <c r="B690" s="46" t="s">
        <v>286</v>
      </c>
      <c r="C690" s="43" t="str">
        <f t="shared" si="1122"/>
        <v>PH</v>
      </c>
      <c r="D690" s="37" t="str">
        <f t="shared" si="863"/>
        <v>BN</v>
      </c>
      <c r="E690" s="38">
        <f t="shared" si="1370"/>
        <v>66</v>
      </c>
      <c r="F690" s="43">
        <v>55</v>
      </c>
      <c r="G690" s="43">
        <v>121</v>
      </c>
      <c r="H690" s="43">
        <v>38</v>
      </c>
      <c r="I690" s="43"/>
      <c r="J690" s="44">
        <f t="shared" si="1371"/>
        <v>0.2570093457943925</v>
      </c>
      <c r="K690" s="44">
        <f t="shared" si="1372"/>
        <v>0.56542056074766356</v>
      </c>
      <c r="L690" s="44">
        <f t="shared" si="1373"/>
        <v>0.17757009345794392</v>
      </c>
      <c r="M690" s="44">
        <f t="shared" si="1374"/>
        <v>0</v>
      </c>
      <c r="N690" s="43">
        <f t="shared" si="1375"/>
        <v>214</v>
      </c>
      <c r="O690" s="43">
        <v>1</v>
      </c>
      <c r="P690" s="43"/>
      <c r="Q690" s="43">
        <f t="shared" si="1376"/>
        <v>215</v>
      </c>
      <c r="R690" s="44">
        <f t="shared" si="1237"/>
        <v>0.44698544698544701</v>
      </c>
      <c r="S690" s="43">
        <v>481</v>
      </c>
    </row>
    <row r="691" spans="1:19" x14ac:dyDescent="0.25">
      <c r="A691" s="45" t="s">
        <v>288</v>
      </c>
      <c r="B691" s="46" t="s">
        <v>289</v>
      </c>
      <c r="C691" s="43" t="str">
        <f t="shared" si="1122"/>
        <v>PH</v>
      </c>
      <c r="D691" s="37" t="str">
        <f t="shared" si="863"/>
        <v>PN</v>
      </c>
      <c r="E691" s="38">
        <f t="shared" si="1370"/>
        <v>64</v>
      </c>
      <c r="F691" s="43">
        <v>41</v>
      </c>
      <c r="G691" s="43">
        <v>131</v>
      </c>
      <c r="H691" s="43">
        <v>67</v>
      </c>
      <c r="I691" s="43"/>
      <c r="J691" s="44">
        <f t="shared" si="1371"/>
        <v>0.17154811715481172</v>
      </c>
      <c r="K691" s="44">
        <f t="shared" si="1372"/>
        <v>0.54811715481171552</v>
      </c>
      <c r="L691" s="44">
        <f t="shared" si="1373"/>
        <v>0.28033472803347281</v>
      </c>
      <c r="M691" s="44">
        <f t="shared" si="1374"/>
        <v>0</v>
      </c>
      <c r="N691" s="43">
        <f t="shared" si="1375"/>
        <v>239</v>
      </c>
      <c r="O691" s="43">
        <v>1</v>
      </c>
      <c r="P691" s="43"/>
      <c r="Q691" s="43">
        <f t="shared" si="1376"/>
        <v>240</v>
      </c>
      <c r="R691" s="44">
        <f t="shared" si="1237"/>
        <v>0.49586776859504134</v>
      </c>
      <c r="S691" s="43">
        <v>484</v>
      </c>
    </row>
    <row r="692" spans="1:19" s="6" customFormat="1" ht="15" x14ac:dyDescent="0.25">
      <c r="A692" s="25" t="s">
        <v>32</v>
      </c>
      <c r="B692" s="26" t="s">
        <v>33</v>
      </c>
      <c r="C692" s="27" t="str">
        <f t="shared" si="1122"/>
        <v>PH</v>
      </c>
      <c r="D692" s="27" t="str">
        <f t="shared" si="863"/>
        <v>BN</v>
      </c>
      <c r="E692" s="27">
        <f>LARGE(F692:I692,1)-LARGE(F692:I692,2)</f>
        <v>1057</v>
      </c>
      <c r="F692" s="27">
        <f>F693+F695+F705+F713+F717+F723+F731+F737+F743</f>
        <v>5748</v>
      </c>
      <c r="G692" s="27">
        <f t="shared" ref="G692:I692" si="1377">G693+G695+G705+G713+G717+G723+G731+G737+G743</f>
        <v>6805</v>
      </c>
      <c r="H692" s="27">
        <f t="shared" si="1377"/>
        <v>3715</v>
      </c>
      <c r="I692" s="27">
        <f t="shared" si="1377"/>
        <v>109</v>
      </c>
      <c r="J692" s="29">
        <f>F692/N692</f>
        <v>0.35098003297307201</v>
      </c>
      <c r="K692" s="29">
        <f>G692/N692</f>
        <v>0.41552176833363863</v>
      </c>
      <c r="L692" s="29">
        <f>H692/N692</f>
        <v>0.22684252305061978</v>
      </c>
      <c r="M692" s="29">
        <f>I692/N692</f>
        <v>6.6556756426695979E-3</v>
      </c>
      <c r="N692" s="27">
        <f>F692+G692+H692+I692</f>
        <v>16377</v>
      </c>
      <c r="O692" s="27">
        <f t="shared" ref="O692:P692" si="1378">O693+O695+O705+O713+O717+O723+O731+O737+O743</f>
        <v>311</v>
      </c>
      <c r="P692" s="27">
        <f t="shared" si="1378"/>
        <v>0</v>
      </c>
      <c r="Q692" s="27">
        <f t="shared" si="1236"/>
        <v>16688</v>
      </c>
      <c r="R692" s="29">
        <f t="shared" si="1237"/>
        <v>0.64519621109607583</v>
      </c>
      <c r="S692" s="27">
        <f>S693+S695+S705+S713+S717+S723+S731+S737+S743</f>
        <v>25865</v>
      </c>
    </row>
    <row r="693" spans="1:19" s="12" customFormat="1" ht="15" x14ac:dyDescent="0.25">
      <c r="A693" s="30" t="s">
        <v>275</v>
      </c>
      <c r="B693" s="31" t="s">
        <v>264</v>
      </c>
      <c r="C693" s="27" t="str">
        <f t="shared" si="1122"/>
        <v>BN</v>
      </c>
      <c r="D693" s="27" t="str">
        <f t="shared" si="863"/>
        <v>PN</v>
      </c>
      <c r="E693" s="28">
        <f t="shared" ref="E693" si="1379">LARGE(F693:I693,1)-LARGE(F693:I693,2)</f>
        <v>41</v>
      </c>
      <c r="F693" s="32">
        <f>F694</f>
        <v>154</v>
      </c>
      <c r="G693" s="32">
        <f t="shared" ref="G693" si="1380">G694</f>
        <v>105</v>
      </c>
      <c r="H693" s="32">
        <f t="shared" ref="H693" si="1381">H694</f>
        <v>113</v>
      </c>
      <c r="I693" s="32">
        <f t="shared" ref="I693" si="1382">I694</f>
        <v>0</v>
      </c>
      <c r="J693" s="33">
        <f>F693/N693</f>
        <v>0.41397849462365593</v>
      </c>
      <c r="K693" s="33">
        <f>G693/N693</f>
        <v>0.28225806451612906</v>
      </c>
      <c r="L693" s="33">
        <f>H693/N693</f>
        <v>0.30376344086021506</v>
      </c>
      <c r="M693" s="33">
        <f>I693/N693</f>
        <v>0</v>
      </c>
      <c r="N693" s="32">
        <f>F693+G693+H693+I693</f>
        <v>372</v>
      </c>
      <c r="O693" s="32">
        <f t="shared" ref="O693" si="1383">O694</f>
        <v>29</v>
      </c>
      <c r="P693" s="32">
        <f t="shared" ref="P693" si="1384">P694</f>
        <v>0</v>
      </c>
      <c r="Q693" s="32">
        <f t="shared" si="1236"/>
        <v>401</v>
      </c>
      <c r="R693" s="33">
        <f t="shared" si="1237"/>
        <v>0.86796536796536794</v>
      </c>
      <c r="S693" s="32">
        <f t="shared" ref="S693" si="1385">S694</f>
        <v>462</v>
      </c>
    </row>
    <row r="694" spans="1:19" x14ac:dyDescent="0.25">
      <c r="A694" s="50" t="s">
        <v>276</v>
      </c>
      <c r="B694" s="46" t="s">
        <v>280</v>
      </c>
      <c r="C694" s="43" t="str">
        <f t="shared" si="1122"/>
        <v>BN</v>
      </c>
      <c r="D694" s="37" t="str">
        <f t="shared" si="863"/>
        <v>PN</v>
      </c>
      <c r="E694" s="38">
        <f>LARGE(F694:I694,1)-LARGE(F694:I694,2)</f>
        <v>41</v>
      </c>
      <c r="F694" s="43">
        <v>154</v>
      </c>
      <c r="G694" s="43">
        <v>105</v>
      </c>
      <c r="H694" s="43">
        <v>113</v>
      </c>
      <c r="I694" s="43"/>
      <c r="J694" s="44">
        <f>F694/N694</f>
        <v>0.41397849462365593</v>
      </c>
      <c r="K694" s="44">
        <f>G694/N694</f>
        <v>0.28225806451612906</v>
      </c>
      <c r="L694" s="44">
        <f>H694/N694</f>
        <v>0.30376344086021506</v>
      </c>
      <c r="M694" s="44">
        <f>I694/N694</f>
        <v>0</v>
      </c>
      <c r="N694" s="43">
        <f>F694+G694+H694+I694</f>
        <v>372</v>
      </c>
      <c r="O694" s="43">
        <v>29</v>
      </c>
      <c r="P694" s="43"/>
      <c r="Q694" s="43">
        <f t="shared" si="1236"/>
        <v>401</v>
      </c>
      <c r="R694" s="44">
        <f t="shared" si="1237"/>
        <v>0.86796536796536794</v>
      </c>
      <c r="S694" s="43">
        <v>462</v>
      </c>
    </row>
    <row r="695" spans="1:19" s="12" customFormat="1" ht="15" x14ac:dyDescent="0.25">
      <c r="A695" s="40">
        <v>1</v>
      </c>
      <c r="B695" s="31" t="s">
        <v>173</v>
      </c>
      <c r="C695" s="27" t="str">
        <f t="shared" si="1122"/>
        <v>PH</v>
      </c>
      <c r="D695" s="27" t="str">
        <f t="shared" si="863"/>
        <v>BN</v>
      </c>
      <c r="E695" s="28">
        <f t="shared" ref="E695" si="1386">LARGE(F695:I695,1)-LARGE(F695:I695,2)</f>
        <v>208</v>
      </c>
      <c r="F695" s="32">
        <f t="shared" ref="F695" si="1387">SUM(F696:F704)</f>
        <v>944</v>
      </c>
      <c r="G695" s="32">
        <f t="shared" ref="G695" si="1388">SUM(G696:G704)</f>
        <v>1152</v>
      </c>
      <c r="H695" s="32">
        <f>SUM(H696:H704)</f>
        <v>660</v>
      </c>
      <c r="I695" s="32">
        <f>SUM(I696:I704)</f>
        <v>19</v>
      </c>
      <c r="J695" s="33">
        <f>F695/N695</f>
        <v>0.3401801801801802</v>
      </c>
      <c r="K695" s="33">
        <f>G695/N695</f>
        <v>0.41513513513513511</v>
      </c>
      <c r="L695" s="33">
        <f>H695/N695</f>
        <v>0.23783783783783785</v>
      </c>
      <c r="M695" s="33">
        <f>I695/N695</f>
        <v>6.8468468468468472E-3</v>
      </c>
      <c r="N695" s="32">
        <f>F695+G695+H695+I695</f>
        <v>2775</v>
      </c>
      <c r="O695" s="32">
        <f t="shared" ref="O695" si="1389">SUM(O696:O704)</f>
        <v>69</v>
      </c>
      <c r="P695" s="32">
        <f t="shared" ref="P695" si="1390">SUM(P696:P704)</f>
        <v>0</v>
      </c>
      <c r="Q695" s="32">
        <f t="shared" ref="Q695" si="1391">N695+O695+P695</f>
        <v>2844</v>
      </c>
      <c r="R695" s="33">
        <f t="shared" si="1237"/>
        <v>0.60407816482582832</v>
      </c>
      <c r="S695" s="32">
        <f>SUM(S696:S704)</f>
        <v>4708</v>
      </c>
    </row>
    <row r="696" spans="1:19" x14ac:dyDescent="0.25">
      <c r="A696" s="45" t="s">
        <v>276</v>
      </c>
      <c r="B696" s="46" t="s">
        <v>280</v>
      </c>
      <c r="C696" s="43" t="str">
        <f t="shared" ref="C696:C705" si="1392">IF(AND(LARGE(F696:I696,1)=LARGE(F696:I696,2)),"TIED",IF(LARGE(F696:I696,1)=F696,"BN",IF(LARGE(F696:I696,1)=G696,"PH",IF(LARGE(F696:I696,1)=H696,"PN","BEBAS"))))</f>
        <v>BN</v>
      </c>
      <c r="D696" s="37" t="str">
        <f t="shared" ref="D696:D705" si="1393">IF(AND(LARGE(F696:I696,1)=LARGE(F696:I696,2)),"TIED",IF(LARGE(F696:I696,2)=F696,"BN",IF(LARGE(F696:I696,2)=G696,"PH",IF(LARGE(F696:I696,2)=H696,"PN","BEBAS"))))</f>
        <v>PN</v>
      </c>
      <c r="E696" s="38">
        <f t="shared" ref="E696:E704" si="1394">LARGE(F696:I696,1)-LARGE(F696:I696,2)</f>
        <v>38</v>
      </c>
      <c r="F696" s="43">
        <v>165</v>
      </c>
      <c r="G696" s="43">
        <v>112</v>
      </c>
      <c r="H696" s="43">
        <v>127</v>
      </c>
      <c r="I696" s="43">
        <v>5</v>
      </c>
      <c r="J696" s="44">
        <f t="shared" ref="J696:J704" si="1395">F696/N696</f>
        <v>0.4034229828850856</v>
      </c>
      <c r="K696" s="44">
        <f t="shared" ref="K696:K704" si="1396">G696/N696</f>
        <v>0.27383863080684595</v>
      </c>
      <c r="L696" s="44">
        <f t="shared" ref="L696:L704" si="1397">H696/N696</f>
        <v>0.31051344743276282</v>
      </c>
      <c r="M696" s="44">
        <f t="shared" ref="M696:M704" si="1398">I696/N696</f>
        <v>1.2224938875305624E-2</v>
      </c>
      <c r="N696" s="43">
        <f t="shared" ref="N696:N704" si="1399">F696+G696+H696+I696</f>
        <v>409</v>
      </c>
      <c r="O696" s="43">
        <v>17</v>
      </c>
      <c r="P696" s="43"/>
      <c r="Q696" s="43">
        <f t="shared" ref="Q696:Q705" si="1400">N696+O696+P696</f>
        <v>426</v>
      </c>
      <c r="R696" s="44">
        <f t="shared" si="1237"/>
        <v>0.62739322533136965</v>
      </c>
      <c r="S696" s="43">
        <v>679</v>
      </c>
    </row>
    <row r="697" spans="1:19" x14ac:dyDescent="0.25">
      <c r="A697" s="45" t="s">
        <v>277</v>
      </c>
      <c r="B697" s="46" t="s">
        <v>281</v>
      </c>
      <c r="C697" s="43" t="str">
        <f t="shared" si="1392"/>
        <v>PH</v>
      </c>
      <c r="D697" s="37" t="str">
        <f t="shared" si="1393"/>
        <v>BN</v>
      </c>
      <c r="E697" s="38">
        <f t="shared" si="1394"/>
        <v>18</v>
      </c>
      <c r="F697" s="43">
        <v>89</v>
      </c>
      <c r="G697" s="43">
        <v>107</v>
      </c>
      <c r="H697" s="43">
        <v>14</v>
      </c>
      <c r="I697" s="43">
        <v>4</v>
      </c>
      <c r="J697" s="44">
        <f t="shared" si="1395"/>
        <v>0.41588785046728971</v>
      </c>
      <c r="K697" s="44">
        <f t="shared" si="1396"/>
        <v>0.5</v>
      </c>
      <c r="L697" s="44">
        <f t="shared" si="1397"/>
        <v>6.5420560747663545E-2</v>
      </c>
      <c r="M697" s="44">
        <f t="shared" si="1398"/>
        <v>1.8691588785046728E-2</v>
      </c>
      <c r="N697" s="43">
        <f t="shared" si="1399"/>
        <v>214</v>
      </c>
      <c r="O697" s="43">
        <v>4</v>
      </c>
      <c r="P697" s="43"/>
      <c r="Q697" s="43">
        <f t="shared" si="1400"/>
        <v>218</v>
      </c>
      <c r="R697" s="44">
        <f t="shared" si="1237"/>
        <v>0.62285714285714289</v>
      </c>
      <c r="S697" s="43">
        <v>350</v>
      </c>
    </row>
    <row r="698" spans="1:19" x14ac:dyDescent="0.25">
      <c r="A698" s="45" t="s">
        <v>278</v>
      </c>
      <c r="B698" s="46" t="s">
        <v>282</v>
      </c>
      <c r="C698" s="43" t="str">
        <f t="shared" si="1392"/>
        <v>PH</v>
      </c>
      <c r="D698" s="37" t="str">
        <f t="shared" si="1393"/>
        <v>BN</v>
      </c>
      <c r="E698" s="38">
        <f t="shared" si="1394"/>
        <v>22</v>
      </c>
      <c r="F698" s="43">
        <v>89</v>
      </c>
      <c r="G698" s="43">
        <v>111</v>
      </c>
      <c r="H698" s="43">
        <v>31</v>
      </c>
      <c r="I698" s="43"/>
      <c r="J698" s="44">
        <f t="shared" si="1395"/>
        <v>0.38528138528138528</v>
      </c>
      <c r="K698" s="44">
        <f t="shared" si="1396"/>
        <v>0.48051948051948051</v>
      </c>
      <c r="L698" s="44">
        <f t="shared" si="1397"/>
        <v>0.13419913419913421</v>
      </c>
      <c r="M698" s="44">
        <f t="shared" si="1398"/>
        <v>0</v>
      </c>
      <c r="N698" s="43">
        <f t="shared" si="1399"/>
        <v>231</v>
      </c>
      <c r="O698" s="43">
        <v>9</v>
      </c>
      <c r="P698" s="43"/>
      <c r="Q698" s="43">
        <f t="shared" si="1400"/>
        <v>240</v>
      </c>
      <c r="R698" s="44">
        <f t="shared" si="1237"/>
        <v>0.68571428571428572</v>
      </c>
      <c r="S698" s="43">
        <v>350</v>
      </c>
    </row>
    <row r="699" spans="1:19" x14ac:dyDescent="0.25">
      <c r="A699" s="45" t="s">
        <v>279</v>
      </c>
      <c r="B699" s="46" t="s">
        <v>283</v>
      </c>
      <c r="C699" s="43" t="str">
        <f t="shared" si="1392"/>
        <v>PH</v>
      </c>
      <c r="D699" s="37" t="str">
        <f t="shared" si="1393"/>
        <v>BN</v>
      </c>
      <c r="E699" s="38">
        <f t="shared" si="1394"/>
        <v>39</v>
      </c>
      <c r="F699" s="43">
        <v>81</v>
      </c>
      <c r="G699" s="43">
        <v>120</v>
      </c>
      <c r="H699" s="43">
        <v>39</v>
      </c>
      <c r="I699" s="43">
        <v>1</v>
      </c>
      <c r="J699" s="44">
        <f t="shared" si="1395"/>
        <v>0.33609958506224069</v>
      </c>
      <c r="K699" s="44">
        <f t="shared" si="1396"/>
        <v>0.49792531120331951</v>
      </c>
      <c r="L699" s="44">
        <f t="shared" si="1397"/>
        <v>0.16182572614107885</v>
      </c>
      <c r="M699" s="44">
        <f t="shared" si="1398"/>
        <v>4.1493775933609959E-3</v>
      </c>
      <c r="N699" s="43">
        <f t="shared" si="1399"/>
        <v>241</v>
      </c>
      <c r="O699" s="43">
        <v>3</v>
      </c>
      <c r="P699" s="43"/>
      <c r="Q699" s="43">
        <f t="shared" si="1400"/>
        <v>244</v>
      </c>
      <c r="R699" s="44">
        <f t="shared" si="1237"/>
        <v>0.69714285714285718</v>
      </c>
      <c r="S699" s="43">
        <v>350</v>
      </c>
    </row>
    <row r="700" spans="1:19" x14ac:dyDescent="0.25">
      <c r="A700" s="45" t="s">
        <v>285</v>
      </c>
      <c r="B700" s="46" t="s">
        <v>286</v>
      </c>
      <c r="C700" s="43" t="str">
        <f t="shared" si="1392"/>
        <v>PH</v>
      </c>
      <c r="D700" s="37" t="str">
        <f t="shared" si="1393"/>
        <v>BN</v>
      </c>
      <c r="E700" s="38">
        <f t="shared" si="1394"/>
        <v>50</v>
      </c>
      <c r="F700" s="43">
        <v>121</v>
      </c>
      <c r="G700" s="43">
        <v>171</v>
      </c>
      <c r="H700" s="43">
        <v>93</v>
      </c>
      <c r="I700" s="43">
        <v>2</v>
      </c>
      <c r="J700" s="44">
        <f t="shared" si="1395"/>
        <v>0.31266149870801035</v>
      </c>
      <c r="K700" s="44">
        <f t="shared" si="1396"/>
        <v>0.44186046511627908</v>
      </c>
      <c r="L700" s="44">
        <f t="shared" si="1397"/>
        <v>0.24031007751937986</v>
      </c>
      <c r="M700" s="44">
        <f t="shared" si="1398"/>
        <v>5.1679586563307496E-3</v>
      </c>
      <c r="N700" s="43">
        <f t="shared" si="1399"/>
        <v>387</v>
      </c>
      <c r="O700" s="43">
        <v>8</v>
      </c>
      <c r="P700" s="43"/>
      <c r="Q700" s="43">
        <f t="shared" si="1400"/>
        <v>395</v>
      </c>
      <c r="R700" s="44">
        <f t="shared" si="1237"/>
        <v>0.66386554621848737</v>
      </c>
      <c r="S700" s="43">
        <v>595</v>
      </c>
    </row>
    <row r="701" spans="1:19" x14ac:dyDescent="0.25">
      <c r="A701" s="45" t="s">
        <v>288</v>
      </c>
      <c r="B701" s="46" t="s">
        <v>289</v>
      </c>
      <c r="C701" s="43" t="str">
        <f t="shared" si="1392"/>
        <v>PH</v>
      </c>
      <c r="D701" s="37" t="str">
        <f t="shared" si="1393"/>
        <v>BN</v>
      </c>
      <c r="E701" s="38">
        <f t="shared" si="1394"/>
        <v>57</v>
      </c>
      <c r="F701" s="43">
        <v>94</v>
      </c>
      <c r="G701" s="43">
        <v>151</v>
      </c>
      <c r="H701" s="43">
        <v>90</v>
      </c>
      <c r="I701" s="43">
        <v>4</v>
      </c>
      <c r="J701" s="44">
        <f t="shared" si="1395"/>
        <v>0.27728613569321536</v>
      </c>
      <c r="K701" s="44">
        <f t="shared" si="1396"/>
        <v>0.44542772861356933</v>
      </c>
      <c r="L701" s="44">
        <f t="shared" si="1397"/>
        <v>0.26548672566371684</v>
      </c>
      <c r="M701" s="44">
        <f t="shared" si="1398"/>
        <v>1.1799410029498525E-2</v>
      </c>
      <c r="N701" s="43">
        <f t="shared" si="1399"/>
        <v>339</v>
      </c>
      <c r="O701" s="43">
        <v>7</v>
      </c>
      <c r="P701" s="43"/>
      <c r="Q701" s="43">
        <f t="shared" si="1400"/>
        <v>346</v>
      </c>
      <c r="R701" s="44">
        <f t="shared" si="1237"/>
        <v>0.58151260504201685</v>
      </c>
      <c r="S701" s="43">
        <v>595</v>
      </c>
    </row>
    <row r="702" spans="1:19" x14ac:dyDescent="0.25">
      <c r="A702" s="45" t="s">
        <v>290</v>
      </c>
      <c r="B702" s="46" t="s">
        <v>291</v>
      </c>
      <c r="C702" s="43" t="str">
        <f t="shared" si="1392"/>
        <v>PH</v>
      </c>
      <c r="D702" s="37" t="str">
        <f t="shared" si="1393"/>
        <v>BN</v>
      </c>
      <c r="E702" s="38">
        <f t="shared" si="1394"/>
        <v>32</v>
      </c>
      <c r="F702" s="43">
        <v>97</v>
      </c>
      <c r="G702" s="43">
        <v>129</v>
      </c>
      <c r="H702" s="43">
        <v>92</v>
      </c>
      <c r="I702" s="43">
        <v>1</v>
      </c>
      <c r="J702" s="44">
        <f t="shared" si="1395"/>
        <v>0.30407523510971785</v>
      </c>
      <c r="K702" s="44">
        <f t="shared" si="1396"/>
        <v>0.40438871473354232</v>
      </c>
      <c r="L702" s="44">
        <f t="shared" si="1397"/>
        <v>0.2884012539184953</v>
      </c>
      <c r="M702" s="44">
        <f t="shared" si="1398"/>
        <v>3.134796238244514E-3</v>
      </c>
      <c r="N702" s="43">
        <f t="shared" si="1399"/>
        <v>319</v>
      </c>
      <c r="O702" s="43">
        <v>11</v>
      </c>
      <c r="P702" s="43"/>
      <c r="Q702" s="43">
        <f t="shared" si="1400"/>
        <v>330</v>
      </c>
      <c r="R702" s="44">
        <f t="shared" si="1237"/>
        <v>0.55462184873949583</v>
      </c>
      <c r="S702" s="43">
        <v>595</v>
      </c>
    </row>
    <row r="703" spans="1:19" x14ac:dyDescent="0.25">
      <c r="A703" s="45" t="s">
        <v>309</v>
      </c>
      <c r="B703" s="46" t="s">
        <v>310</v>
      </c>
      <c r="C703" s="43" t="str">
        <f t="shared" si="1392"/>
        <v>PH</v>
      </c>
      <c r="D703" s="37" t="str">
        <f t="shared" si="1393"/>
        <v>PN</v>
      </c>
      <c r="E703" s="38">
        <f t="shared" si="1394"/>
        <v>23</v>
      </c>
      <c r="F703" s="43">
        <v>92</v>
      </c>
      <c r="G703" s="43">
        <v>118</v>
      </c>
      <c r="H703" s="43">
        <v>95</v>
      </c>
      <c r="I703" s="43"/>
      <c r="J703" s="44">
        <f t="shared" si="1395"/>
        <v>0.30163934426229511</v>
      </c>
      <c r="K703" s="44">
        <f t="shared" si="1396"/>
        <v>0.38688524590163936</v>
      </c>
      <c r="L703" s="44">
        <f t="shared" si="1397"/>
        <v>0.31147540983606559</v>
      </c>
      <c r="M703" s="44">
        <f t="shared" si="1398"/>
        <v>0</v>
      </c>
      <c r="N703" s="43">
        <f t="shared" si="1399"/>
        <v>305</v>
      </c>
      <c r="O703" s="43">
        <v>10</v>
      </c>
      <c r="P703" s="43"/>
      <c r="Q703" s="43">
        <f t="shared" si="1400"/>
        <v>315</v>
      </c>
      <c r="R703" s="44">
        <f t="shared" si="1237"/>
        <v>0.52941176470588236</v>
      </c>
      <c r="S703" s="43">
        <v>595</v>
      </c>
    </row>
    <row r="704" spans="1:19" x14ac:dyDescent="0.25">
      <c r="A704" s="45" t="s">
        <v>311</v>
      </c>
      <c r="B704" s="46" t="s">
        <v>312</v>
      </c>
      <c r="C704" s="43" t="str">
        <f t="shared" si="1392"/>
        <v>PH</v>
      </c>
      <c r="D704" s="37" t="str">
        <f t="shared" si="1393"/>
        <v>BN</v>
      </c>
      <c r="E704" s="38">
        <f t="shared" si="1394"/>
        <v>17</v>
      </c>
      <c r="F704" s="43">
        <v>116</v>
      </c>
      <c r="G704" s="43">
        <v>133</v>
      </c>
      <c r="H704" s="43">
        <v>79</v>
      </c>
      <c r="I704" s="43">
        <v>2</v>
      </c>
      <c r="J704" s="44">
        <f t="shared" si="1395"/>
        <v>0.3515151515151515</v>
      </c>
      <c r="K704" s="44">
        <f t="shared" si="1396"/>
        <v>0.40303030303030302</v>
      </c>
      <c r="L704" s="44">
        <f t="shared" si="1397"/>
        <v>0.23939393939393938</v>
      </c>
      <c r="M704" s="44">
        <f t="shared" si="1398"/>
        <v>6.0606060606060606E-3</v>
      </c>
      <c r="N704" s="43">
        <f t="shared" si="1399"/>
        <v>330</v>
      </c>
      <c r="O704" s="43"/>
      <c r="P704" s="43"/>
      <c r="Q704" s="43">
        <f t="shared" si="1400"/>
        <v>330</v>
      </c>
      <c r="R704" s="44">
        <f t="shared" si="1237"/>
        <v>0.55091819699499167</v>
      </c>
      <c r="S704" s="43">
        <v>599</v>
      </c>
    </row>
    <row r="705" spans="1:19" s="12" customFormat="1" ht="30" x14ac:dyDescent="0.25">
      <c r="A705" s="40">
        <v>2</v>
      </c>
      <c r="B705" s="31" t="s">
        <v>174</v>
      </c>
      <c r="C705" s="32" t="str">
        <f t="shared" si="1392"/>
        <v>BN</v>
      </c>
      <c r="D705" s="32" t="str">
        <f t="shared" si="1393"/>
        <v>PN</v>
      </c>
      <c r="E705" s="28">
        <f>LARGE(F705:I705,1)-LARGE(F705:I705,2)</f>
        <v>552</v>
      </c>
      <c r="F705" s="32">
        <f t="shared" ref="F705" si="1401">SUM(F706:F712)</f>
        <v>1729</v>
      </c>
      <c r="G705" s="32">
        <f t="shared" ref="G705" si="1402">SUM(G706:G712)</f>
        <v>1176</v>
      </c>
      <c r="H705" s="32">
        <f t="shared" ref="H705" si="1403">SUM(H706:H712)</f>
        <v>1177</v>
      </c>
      <c r="I705" s="32">
        <f t="shared" ref="I705" si="1404">SUM(I706:I712)</f>
        <v>24</v>
      </c>
      <c r="J705" s="33">
        <f>F705/N705</f>
        <v>0.42109108621529467</v>
      </c>
      <c r="K705" s="33">
        <f>G705/N705</f>
        <v>0.28641013151485628</v>
      </c>
      <c r="L705" s="33">
        <f>H705/N705</f>
        <v>0.286653677545056</v>
      </c>
      <c r="M705" s="33">
        <f>I705/N705</f>
        <v>5.8451047247929854E-3</v>
      </c>
      <c r="N705" s="32">
        <f>F705+G705+H705+I705</f>
        <v>4106</v>
      </c>
      <c r="O705" s="32">
        <f t="shared" ref="O705" si="1405">SUM(O706:O712)</f>
        <v>82</v>
      </c>
      <c r="P705" s="32">
        <f t="shared" ref="P705" si="1406">SUM(P706:P712)</f>
        <v>0</v>
      </c>
      <c r="Q705" s="32">
        <f t="shared" si="1400"/>
        <v>4188</v>
      </c>
      <c r="R705" s="33">
        <f t="shared" si="1237"/>
        <v>0.66434010152284262</v>
      </c>
      <c r="S705" s="32">
        <f t="shared" ref="S705" si="1407">SUM(S706:S712)</f>
        <v>6304</v>
      </c>
    </row>
    <row r="706" spans="1:19" x14ac:dyDescent="0.25">
      <c r="A706" s="45" t="s">
        <v>276</v>
      </c>
      <c r="B706" s="46" t="s">
        <v>280</v>
      </c>
      <c r="C706" s="43" t="str">
        <f t="shared" si="1122"/>
        <v>BN</v>
      </c>
      <c r="D706" s="37" t="str">
        <f t="shared" si="863"/>
        <v>PH</v>
      </c>
      <c r="E706" s="38">
        <f t="shared" ref="E706:E712" si="1408">LARGE(F706:I706,1)-LARGE(F706:I706,2)</f>
        <v>73</v>
      </c>
      <c r="F706" s="43">
        <v>195</v>
      </c>
      <c r="G706" s="43">
        <v>122</v>
      </c>
      <c r="H706" s="43">
        <v>88</v>
      </c>
      <c r="I706" s="43">
        <v>8</v>
      </c>
      <c r="J706" s="44">
        <f t="shared" ref="J706:J712" si="1409">F706/N706</f>
        <v>0.4721549636803874</v>
      </c>
      <c r="K706" s="44">
        <f t="shared" ref="K706:K712" si="1410">G706/N706</f>
        <v>0.29539951573849876</v>
      </c>
      <c r="L706" s="44">
        <f t="shared" ref="L706:L712" si="1411">H706/N706</f>
        <v>0.21307506053268765</v>
      </c>
      <c r="M706" s="44">
        <f t="shared" ref="M706:M712" si="1412">I706/N706</f>
        <v>1.9370460048426151E-2</v>
      </c>
      <c r="N706" s="43">
        <f t="shared" ref="N706:N712" si="1413">F706+G706+H706+I706</f>
        <v>413</v>
      </c>
      <c r="O706" s="43">
        <v>11</v>
      </c>
      <c r="P706" s="43"/>
      <c r="Q706" s="43">
        <f t="shared" ref="Q706:Q713" si="1414">N706+O706+P706</f>
        <v>424</v>
      </c>
      <c r="R706" s="44">
        <f t="shared" si="1237"/>
        <v>0.50236966824644547</v>
      </c>
      <c r="S706" s="43">
        <v>844</v>
      </c>
    </row>
    <row r="707" spans="1:19" x14ac:dyDescent="0.25">
      <c r="A707" s="45" t="s">
        <v>277</v>
      </c>
      <c r="B707" s="46" t="s">
        <v>281</v>
      </c>
      <c r="C707" s="43" t="str">
        <f t="shared" si="1122"/>
        <v>BN</v>
      </c>
      <c r="D707" s="37" t="str">
        <f t="shared" si="863"/>
        <v>PH</v>
      </c>
      <c r="E707" s="38">
        <f t="shared" si="1408"/>
        <v>89</v>
      </c>
      <c r="F707" s="43">
        <v>247</v>
      </c>
      <c r="G707" s="43">
        <v>158</v>
      </c>
      <c r="H707" s="43">
        <v>134</v>
      </c>
      <c r="I707" s="43">
        <v>3</v>
      </c>
      <c r="J707" s="44">
        <f t="shared" si="1409"/>
        <v>0.45571955719557194</v>
      </c>
      <c r="K707" s="44">
        <f t="shared" si="1410"/>
        <v>0.29151291512915128</v>
      </c>
      <c r="L707" s="44">
        <f t="shared" si="1411"/>
        <v>0.24723247232472326</v>
      </c>
      <c r="M707" s="44">
        <f t="shared" si="1412"/>
        <v>5.5350553505535052E-3</v>
      </c>
      <c r="N707" s="43">
        <f t="shared" si="1413"/>
        <v>542</v>
      </c>
      <c r="O707" s="43">
        <v>9</v>
      </c>
      <c r="P707" s="43"/>
      <c r="Q707" s="43">
        <f t="shared" si="1414"/>
        <v>551</v>
      </c>
      <c r="R707" s="44">
        <f t="shared" si="1237"/>
        <v>0.63699421965317915</v>
      </c>
      <c r="S707" s="43">
        <v>865</v>
      </c>
    </row>
    <row r="708" spans="1:19" x14ac:dyDescent="0.25">
      <c r="A708" s="45" t="s">
        <v>278</v>
      </c>
      <c r="B708" s="46" t="s">
        <v>282</v>
      </c>
      <c r="C708" s="43" t="str">
        <f t="shared" si="1122"/>
        <v>BN</v>
      </c>
      <c r="D708" s="37" t="str">
        <f t="shared" si="863"/>
        <v>PH</v>
      </c>
      <c r="E708" s="38">
        <f t="shared" si="1408"/>
        <v>56</v>
      </c>
      <c r="F708" s="43">
        <v>259</v>
      </c>
      <c r="G708" s="43">
        <v>203</v>
      </c>
      <c r="H708" s="43">
        <v>172</v>
      </c>
      <c r="I708" s="43">
        <v>3</v>
      </c>
      <c r="J708" s="44">
        <f t="shared" si="1409"/>
        <v>0.40659340659340659</v>
      </c>
      <c r="K708" s="44">
        <f t="shared" si="1410"/>
        <v>0.31868131868131866</v>
      </c>
      <c r="L708" s="44">
        <f t="shared" si="1411"/>
        <v>0.27001569858712715</v>
      </c>
      <c r="M708" s="44">
        <f t="shared" si="1412"/>
        <v>4.7095761381475663E-3</v>
      </c>
      <c r="N708" s="43">
        <f t="shared" si="1413"/>
        <v>637</v>
      </c>
      <c r="O708" s="43">
        <v>14</v>
      </c>
      <c r="P708" s="43"/>
      <c r="Q708" s="43">
        <f t="shared" si="1414"/>
        <v>651</v>
      </c>
      <c r="R708" s="44">
        <f t="shared" si="1237"/>
        <v>0.77132701421800953</v>
      </c>
      <c r="S708" s="43">
        <v>844</v>
      </c>
    </row>
    <row r="709" spans="1:19" x14ac:dyDescent="0.25">
      <c r="A709" s="45" t="s">
        <v>279</v>
      </c>
      <c r="B709" s="46" t="s">
        <v>283</v>
      </c>
      <c r="C709" s="43" t="str">
        <f t="shared" si="1122"/>
        <v>BN</v>
      </c>
      <c r="D709" s="37" t="str">
        <f t="shared" si="863"/>
        <v>PH</v>
      </c>
      <c r="E709" s="38">
        <f t="shared" si="1408"/>
        <v>47</v>
      </c>
      <c r="F709" s="43">
        <v>265</v>
      </c>
      <c r="G709" s="43">
        <v>218</v>
      </c>
      <c r="H709" s="43">
        <v>206</v>
      </c>
      <c r="I709" s="43">
        <v>1</v>
      </c>
      <c r="J709" s="44">
        <f t="shared" si="1409"/>
        <v>0.38405797101449274</v>
      </c>
      <c r="K709" s="44">
        <f t="shared" si="1410"/>
        <v>0.31594202898550727</v>
      </c>
      <c r="L709" s="44">
        <f t="shared" si="1411"/>
        <v>0.29855072463768118</v>
      </c>
      <c r="M709" s="44">
        <f t="shared" si="1412"/>
        <v>1.4492753623188406E-3</v>
      </c>
      <c r="N709" s="43">
        <f t="shared" si="1413"/>
        <v>690</v>
      </c>
      <c r="O709" s="43">
        <v>31</v>
      </c>
      <c r="P709" s="43"/>
      <c r="Q709" s="43">
        <f t="shared" si="1414"/>
        <v>721</v>
      </c>
      <c r="R709" s="44">
        <f t="shared" si="1237"/>
        <v>0.83352601156069361</v>
      </c>
      <c r="S709" s="43">
        <v>865</v>
      </c>
    </row>
    <row r="710" spans="1:19" x14ac:dyDescent="0.25">
      <c r="A710" s="45" t="s">
        <v>285</v>
      </c>
      <c r="B710" s="46" t="s">
        <v>286</v>
      </c>
      <c r="C710" s="43" t="str">
        <f t="shared" si="1122"/>
        <v>BN</v>
      </c>
      <c r="D710" s="37" t="str">
        <f t="shared" si="863"/>
        <v>PN</v>
      </c>
      <c r="E710" s="38">
        <f t="shared" si="1408"/>
        <v>22</v>
      </c>
      <c r="F710" s="43">
        <v>236</v>
      </c>
      <c r="G710" s="43">
        <v>169</v>
      </c>
      <c r="H710" s="43">
        <v>214</v>
      </c>
      <c r="I710" s="43">
        <v>3</v>
      </c>
      <c r="J710" s="44">
        <f t="shared" si="1409"/>
        <v>0.37942122186495175</v>
      </c>
      <c r="K710" s="44">
        <f t="shared" si="1410"/>
        <v>0.27170418006430869</v>
      </c>
      <c r="L710" s="44">
        <f t="shared" si="1411"/>
        <v>0.34405144694533762</v>
      </c>
      <c r="M710" s="44">
        <f t="shared" si="1412"/>
        <v>4.8231511254019296E-3</v>
      </c>
      <c r="N710" s="43">
        <f t="shared" si="1413"/>
        <v>622</v>
      </c>
      <c r="O710" s="43">
        <v>9</v>
      </c>
      <c r="P710" s="43"/>
      <c r="Q710" s="43">
        <f t="shared" si="1414"/>
        <v>631</v>
      </c>
      <c r="R710" s="44">
        <f t="shared" si="1237"/>
        <v>0.62537165510406345</v>
      </c>
      <c r="S710" s="43">
        <v>1009</v>
      </c>
    </row>
    <row r="711" spans="1:19" x14ac:dyDescent="0.25">
      <c r="A711" s="45" t="s">
        <v>288</v>
      </c>
      <c r="B711" s="46" t="s">
        <v>289</v>
      </c>
      <c r="C711" s="43" t="str">
        <f t="shared" si="1122"/>
        <v>BN</v>
      </c>
      <c r="D711" s="37" t="str">
        <f t="shared" si="863"/>
        <v>PN</v>
      </c>
      <c r="E711" s="38">
        <f t="shared" si="1408"/>
        <v>44</v>
      </c>
      <c r="F711" s="43">
        <v>238</v>
      </c>
      <c r="G711" s="43">
        <v>154</v>
      </c>
      <c r="H711" s="43">
        <v>194</v>
      </c>
      <c r="I711" s="43">
        <v>4</v>
      </c>
      <c r="J711" s="44">
        <f t="shared" si="1409"/>
        <v>0.4033898305084746</v>
      </c>
      <c r="K711" s="44">
        <f t="shared" si="1410"/>
        <v>0.26101694915254237</v>
      </c>
      <c r="L711" s="44">
        <f t="shared" si="1411"/>
        <v>0.32881355932203388</v>
      </c>
      <c r="M711" s="44">
        <f t="shared" si="1412"/>
        <v>6.7796610169491523E-3</v>
      </c>
      <c r="N711" s="43">
        <f t="shared" si="1413"/>
        <v>590</v>
      </c>
      <c r="O711" s="43">
        <v>3</v>
      </c>
      <c r="P711" s="43"/>
      <c r="Q711" s="43">
        <f t="shared" si="1414"/>
        <v>593</v>
      </c>
      <c r="R711" s="44">
        <f t="shared" si="1237"/>
        <v>0.68396770472895041</v>
      </c>
      <c r="S711" s="43">
        <v>867</v>
      </c>
    </row>
    <row r="712" spans="1:19" x14ac:dyDescent="0.25">
      <c r="A712" s="45" t="s">
        <v>290</v>
      </c>
      <c r="B712" s="46" t="s">
        <v>291</v>
      </c>
      <c r="C712" s="43" t="str">
        <f t="shared" si="1122"/>
        <v>BN</v>
      </c>
      <c r="D712" s="37" t="str">
        <f t="shared" si="863"/>
        <v>PN</v>
      </c>
      <c r="E712" s="38">
        <f t="shared" si="1408"/>
        <v>120</v>
      </c>
      <c r="F712" s="43">
        <v>289</v>
      </c>
      <c r="G712" s="43">
        <v>152</v>
      </c>
      <c r="H712" s="43">
        <v>169</v>
      </c>
      <c r="I712" s="43">
        <v>2</v>
      </c>
      <c r="J712" s="44">
        <f t="shared" si="1409"/>
        <v>0.47222222222222221</v>
      </c>
      <c r="K712" s="44">
        <f t="shared" si="1410"/>
        <v>0.24836601307189543</v>
      </c>
      <c r="L712" s="44">
        <f t="shared" si="1411"/>
        <v>0.27614379084967322</v>
      </c>
      <c r="M712" s="44">
        <f t="shared" si="1412"/>
        <v>3.2679738562091504E-3</v>
      </c>
      <c r="N712" s="43">
        <f t="shared" si="1413"/>
        <v>612</v>
      </c>
      <c r="O712" s="43">
        <v>5</v>
      </c>
      <c r="P712" s="43"/>
      <c r="Q712" s="43">
        <f t="shared" si="1414"/>
        <v>617</v>
      </c>
      <c r="R712" s="44">
        <f t="shared" si="1237"/>
        <v>0.61089108910891088</v>
      </c>
      <c r="S712" s="43">
        <v>1010</v>
      </c>
    </row>
    <row r="713" spans="1:19" s="12" customFormat="1" ht="15" x14ac:dyDescent="0.25">
      <c r="A713" s="40">
        <v>3</v>
      </c>
      <c r="B713" s="31" t="s">
        <v>175</v>
      </c>
      <c r="C713" s="32" t="str">
        <f t="shared" ref="C713" si="1415">IF(AND(LARGE(F713:I713,1)=LARGE(F713:I713,2)),"TIED",IF(LARGE(F713:I713,1)=F713,"BN",IF(LARGE(F713:I713,1)=G713,"PH",IF(LARGE(F713:I713,1)=H713,"PN","BEBAS"))))</f>
        <v>PH</v>
      </c>
      <c r="D713" s="32" t="str">
        <f t="shared" si="863"/>
        <v>BN</v>
      </c>
      <c r="E713" s="28">
        <f>LARGE(F713:I713,1)-LARGE(F713:I713,2)</f>
        <v>53</v>
      </c>
      <c r="F713" s="32">
        <f>SUM(F714:F716)</f>
        <v>310</v>
      </c>
      <c r="G713" s="32">
        <f t="shared" ref="G713" si="1416">SUM(G714:G716)</f>
        <v>363</v>
      </c>
      <c r="H713" s="32">
        <f t="shared" ref="H713" si="1417">SUM(H714:H716)</f>
        <v>204</v>
      </c>
      <c r="I713" s="32">
        <f t="shared" ref="I713" si="1418">SUM(I714:I716)</f>
        <v>4</v>
      </c>
      <c r="J713" s="33">
        <f>F713/N713</f>
        <v>0.35187287173666287</v>
      </c>
      <c r="K713" s="33">
        <f>G713/N713</f>
        <v>0.4120317820658343</v>
      </c>
      <c r="L713" s="33">
        <f>H713/N713</f>
        <v>0.23155505107832008</v>
      </c>
      <c r="M713" s="33">
        <f>I713/N713</f>
        <v>4.5402951191827468E-3</v>
      </c>
      <c r="N713" s="32">
        <f>F713+G713+H713+I713</f>
        <v>881</v>
      </c>
      <c r="O713" s="32">
        <f t="shared" ref="O713" si="1419">SUM(O714:O716)</f>
        <v>6</v>
      </c>
      <c r="P713" s="32">
        <f t="shared" ref="P713" si="1420">SUM(P714:P716)</f>
        <v>0</v>
      </c>
      <c r="Q713" s="32">
        <f t="shared" si="1414"/>
        <v>887</v>
      </c>
      <c r="R713" s="33">
        <f t="shared" si="1237"/>
        <v>0.67658276125095351</v>
      </c>
      <c r="S713" s="32">
        <f>SUM(S714:S716)</f>
        <v>1311</v>
      </c>
    </row>
    <row r="714" spans="1:19" x14ac:dyDescent="0.25">
      <c r="A714" s="45" t="s">
        <v>276</v>
      </c>
      <c r="B714" s="46" t="s">
        <v>280</v>
      </c>
      <c r="C714" s="43" t="str">
        <f t="shared" si="1122"/>
        <v>PH</v>
      </c>
      <c r="D714" s="37" t="str">
        <f t="shared" si="863"/>
        <v>BN</v>
      </c>
      <c r="E714" s="38">
        <f t="shared" ref="E714:E716" si="1421">LARGE(F714:I714,1)-LARGE(F714:I714,2)</f>
        <v>38</v>
      </c>
      <c r="F714" s="43">
        <v>81</v>
      </c>
      <c r="G714" s="43">
        <v>119</v>
      </c>
      <c r="H714" s="43">
        <v>37</v>
      </c>
      <c r="I714" s="43">
        <v>3</v>
      </c>
      <c r="J714" s="44">
        <f t="shared" ref="J714:J716" si="1422">F714/N714</f>
        <v>0.33750000000000002</v>
      </c>
      <c r="K714" s="44">
        <f t="shared" ref="K714:K716" si="1423">G714/N714</f>
        <v>0.49583333333333335</v>
      </c>
      <c r="L714" s="44">
        <f t="shared" ref="L714:L716" si="1424">H714/N714</f>
        <v>0.15416666666666667</v>
      </c>
      <c r="M714" s="44">
        <f t="shared" ref="M714:M716" si="1425">I714/N714</f>
        <v>1.2500000000000001E-2</v>
      </c>
      <c r="N714" s="43">
        <f t="shared" ref="N714:N716" si="1426">F714+G714+H714+I714</f>
        <v>240</v>
      </c>
      <c r="O714" s="43">
        <v>3</v>
      </c>
      <c r="P714" s="43"/>
      <c r="Q714" s="43">
        <f t="shared" si="1236"/>
        <v>243</v>
      </c>
      <c r="R714" s="44">
        <f t="shared" si="1237"/>
        <v>0.69428571428571428</v>
      </c>
      <c r="S714" s="43">
        <v>350</v>
      </c>
    </row>
    <row r="715" spans="1:19" x14ac:dyDescent="0.25">
      <c r="A715" s="45" t="s">
        <v>277</v>
      </c>
      <c r="B715" s="46" t="s">
        <v>281</v>
      </c>
      <c r="C715" s="43" t="str">
        <f t="shared" si="1122"/>
        <v>PH</v>
      </c>
      <c r="D715" s="37" t="str">
        <f t="shared" si="863"/>
        <v>BN</v>
      </c>
      <c r="E715" s="38">
        <f t="shared" si="1421"/>
        <v>13</v>
      </c>
      <c r="F715" s="43">
        <v>128</v>
      </c>
      <c r="G715" s="43">
        <v>141</v>
      </c>
      <c r="H715" s="43">
        <v>85</v>
      </c>
      <c r="I715" s="43">
        <v>1</v>
      </c>
      <c r="J715" s="44">
        <f t="shared" si="1422"/>
        <v>0.36056338028169016</v>
      </c>
      <c r="K715" s="44">
        <f t="shared" si="1423"/>
        <v>0.39718309859154932</v>
      </c>
      <c r="L715" s="44">
        <f t="shared" si="1424"/>
        <v>0.23943661971830985</v>
      </c>
      <c r="M715" s="44">
        <f t="shared" si="1425"/>
        <v>2.8169014084507044E-3</v>
      </c>
      <c r="N715" s="43">
        <f t="shared" si="1426"/>
        <v>355</v>
      </c>
      <c r="O715" s="43">
        <v>2</v>
      </c>
      <c r="P715" s="43"/>
      <c r="Q715" s="43">
        <f t="shared" si="1236"/>
        <v>357</v>
      </c>
      <c r="R715" s="44">
        <f t="shared" si="1237"/>
        <v>0.74375000000000002</v>
      </c>
      <c r="S715" s="43">
        <v>480</v>
      </c>
    </row>
    <row r="716" spans="1:19" x14ac:dyDescent="0.25">
      <c r="A716" s="45" t="s">
        <v>278</v>
      </c>
      <c r="B716" s="46" t="s">
        <v>282</v>
      </c>
      <c r="C716" s="43" t="str">
        <f t="shared" si="1122"/>
        <v>PH</v>
      </c>
      <c r="D716" s="37" t="str">
        <f t="shared" si="863"/>
        <v>BN</v>
      </c>
      <c r="E716" s="38">
        <f t="shared" si="1421"/>
        <v>2</v>
      </c>
      <c r="F716" s="43">
        <v>101</v>
      </c>
      <c r="G716" s="43">
        <v>103</v>
      </c>
      <c r="H716" s="43">
        <v>82</v>
      </c>
      <c r="I716" s="43"/>
      <c r="J716" s="44">
        <f t="shared" si="1422"/>
        <v>0.35314685314685312</v>
      </c>
      <c r="K716" s="44">
        <f t="shared" si="1423"/>
        <v>0.36013986013986016</v>
      </c>
      <c r="L716" s="44">
        <f t="shared" si="1424"/>
        <v>0.28671328671328672</v>
      </c>
      <c r="M716" s="44">
        <f t="shared" si="1425"/>
        <v>0</v>
      </c>
      <c r="N716" s="43">
        <f t="shared" si="1426"/>
        <v>286</v>
      </c>
      <c r="O716" s="43">
        <v>1</v>
      </c>
      <c r="P716" s="43"/>
      <c r="Q716" s="43">
        <f t="shared" si="1236"/>
        <v>287</v>
      </c>
      <c r="R716" s="44">
        <f t="shared" si="1237"/>
        <v>0.59667359667359665</v>
      </c>
      <c r="S716" s="43">
        <v>481</v>
      </c>
    </row>
    <row r="717" spans="1:19" s="11" customFormat="1" ht="30" x14ac:dyDescent="0.25">
      <c r="A717" s="40">
        <v>4</v>
      </c>
      <c r="B717" s="31" t="s">
        <v>176</v>
      </c>
      <c r="C717" s="32" t="str">
        <f t="shared" si="1122"/>
        <v>PH</v>
      </c>
      <c r="D717" s="32" t="str">
        <f t="shared" ref="D717" si="1427">IF(AND(LARGE(F717:I717,1)=LARGE(F717:I717,2)),"TIED",IF(LARGE(F717:I717,2)=F717,"BN",IF(LARGE(F717:I717,2)=G717,"PH",IF(LARGE(F717:I717,2)=H717,"PN","BEBAS"))))</f>
        <v>BN</v>
      </c>
      <c r="E717" s="28">
        <f>LARGE(F717:I717,1)-LARGE(F717:I717,2)</f>
        <v>414</v>
      </c>
      <c r="F717" s="32">
        <f>SUM(F718:F722)</f>
        <v>328</v>
      </c>
      <c r="G717" s="32">
        <f t="shared" ref="G717" si="1428">SUM(G718:G722)</f>
        <v>742</v>
      </c>
      <c r="H717" s="32">
        <f t="shared" ref="H717" si="1429">SUM(H718:H722)</f>
        <v>213</v>
      </c>
      <c r="I717" s="32">
        <f t="shared" ref="I717" si="1430">SUM(I718:I722)</f>
        <v>8</v>
      </c>
      <c r="J717" s="33">
        <f>F717/N717</f>
        <v>0.25406661502711075</v>
      </c>
      <c r="K717" s="33">
        <f>G717/N717</f>
        <v>0.57474825716498834</v>
      </c>
      <c r="L717" s="33">
        <f>H717/N717</f>
        <v>0.16498838109992253</v>
      </c>
      <c r="M717" s="33">
        <f>I717/N717</f>
        <v>6.1967467079783118E-3</v>
      </c>
      <c r="N717" s="32">
        <f>F717+G717+H717+I717</f>
        <v>1291</v>
      </c>
      <c r="O717" s="32">
        <f t="shared" ref="O717" si="1431">SUM(O718:O722)</f>
        <v>23</v>
      </c>
      <c r="P717" s="32">
        <f t="shared" ref="P717" si="1432">SUM(P718:P722)</f>
        <v>0</v>
      </c>
      <c r="Q717" s="32">
        <f>N717+O717+P717</f>
        <v>1314</v>
      </c>
      <c r="R717" s="33">
        <f>Q717/S717</f>
        <v>0.6619647355163728</v>
      </c>
      <c r="S717" s="32">
        <f>SUM(S718:S722)</f>
        <v>1985</v>
      </c>
    </row>
    <row r="718" spans="1:19" x14ac:dyDescent="0.25">
      <c r="A718" s="45" t="s">
        <v>276</v>
      </c>
      <c r="B718" s="46" t="s">
        <v>280</v>
      </c>
      <c r="C718" s="43" t="str">
        <f t="shared" ref="C718:C723" si="1433">IF(AND(LARGE(F718:I718,1)=LARGE(F718:I718,2)),"TIED",IF(LARGE(F718:I718,1)=F718,"BN",IF(LARGE(F718:I718,1)=G718,"PH",IF(LARGE(F718:I718,1)=H718,"PN","BEBAS"))))</f>
        <v>PH</v>
      </c>
      <c r="D718" s="37" t="str">
        <f t="shared" ref="D718:D723" si="1434">IF(AND(LARGE(F718:I718,1)=LARGE(F718:I718,2)),"TIED",IF(LARGE(F718:I718,2)=F718,"BN",IF(LARGE(F718:I718,2)=G718,"PH",IF(LARGE(F718:I718,2)=H718,"PN","BEBAS"))))</f>
        <v>BN</v>
      </c>
      <c r="E718" s="38">
        <f t="shared" ref="E718:E722" si="1435">LARGE(F718:I718,1)-LARGE(F718:I718,2)</f>
        <v>37</v>
      </c>
      <c r="F718" s="43">
        <v>59</v>
      </c>
      <c r="G718" s="43">
        <v>96</v>
      </c>
      <c r="H718" s="43">
        <v>13</v>
      </c>
      <c r="I718" s="43">
        <v>2</v>
      </c>
      <c r="J718" s="44">
        <f t="shared" ref="J718:J722" si="1436">F718/N718</f>
        <v>0.34705882352941175</v>
      </c>
      <c r="K718" s="44">
        <f t="shared" ref="K718:K722" si="1437">G718/N718</f>
        <v>0.56470588235294117</v>
      </c>
      <c r="L718" s="44">
        <f t="shared" ref="L718:L722" si="1438">H718/N718</f>
        <v>7.6470588235294124E-2</v>
      </c>
      <c r="M718" s="44">
        <f t="shared" ref="M718:M722" si="1439">I718/N718</f>
        <v>1.1764705882352941E-2</v>
      </c>
      <c r="N718" s="43">
        <f t="shared" ref="N718:N722" si="1440">F718+G718+H718+I718</f>
        <v>170</v>
      </c>
      <c r="O718" s="43">
        <v>4</v>
      </c>
      <c r="P718" s="43"/>
      <c r="Q718" s="43">
        <f t="shared" si="1236"/>
        <v>174</v>
      </c>
      <c r="R718" s="44">
        <f t="shared" si="1237"/>
        <v>0.49714285714285716</v>
      </c>
      <c r="S718" s="43">
        <v>350</v>
      </c>
    </row>
    <row r="719" spans="1:19" x14ac:dyDescent="0.25">
      <c r="A719" s="45" t="s">
        <v>277</v>
      </c>
      <c r="B719" s="46" t="s">
        <v>281</v>
      </c>
      <c r="C719" s="43" t="str">
        <f t="shared" si="1433"/>
        <v>PH</v>
      </c>
      <c r="D719" s="37" t="str">
        <f t="shared" si="1434"/>
        <v>BN</v>
      </c>
      <c r="E719" s="38">
        <f t="shared" si="1435"/>
        <v>95</v>
      </c>
      <c r="F719" s="43">
        <v>57</v>
      </c>
      <c r="G719" s="43">
        <v>152</v>
      </c>
      <c r="H719" s="43">
        <v>35</v>
      </c>
      <c r="I719" s="43">
        <v>2</v>
      </c>
      <c r="J719" s="44">
        <f t="shared" si="1436"/>
        <v>0.23170731707317074</v>
      </c>
      <c r="K719" s="44">
        <f t="shared" si="1437"/>
        <v>0.61788617886178865</v>
      </c>
      <c r="L719" s="44">
        <f t="shared" si="1438"/>
        <v>0.14227642276422764</v>
      </c>
      <c r="M719" s="44">
        <f t="shared" si="1439"/>
        <v>8.130081300813009E-3</v>
      </c>
      <c r="N719" s="43">
        <f t="shared" si="1440"/>
        <v>246</v>
      </c>
      <c r="O719" s="43">
        <v>4</v>
      </c>
      <c r="P719" s="43"/>
      <c r="Q719" s="43">
        <f t="shared" si="1236"/>
        <v>250</v>
      </c>
      <c r="R719" s="44">
        <f t="shared" si="1237"/>
        <v>0.7142857142857143</v>
      </c>
      <c r="S719" s="43">
        <v>350</v>
      </c>
    </row>
    <row r="720" spans="1:19" x14ac:dyDescent="0.25">
      <c r="A720" s="45" t="s">
        <v>278</v>
      </c>
      <c r="B720" s="46" t="s">
        <v>282</v>
      </c>
      <c r="C720" s="43" t="str">
        <f t="shared" si="1433"/>
        <v>PH</v>
      </c>
      <c r="D720" s="37" t="str">
        <f t="shared" si="1434"/>
        <v>BN</v>
      </c>
      <c r="E720" s="38">
        <f t="shared" si="1435"/>
        <v>118</v>
      </c>
      <c r="F720" s="43">
        <v>50</v>
      </c>
      <c r="G720" s="43">
        <v>168</v>
      </c>
      <c r="H720" s="43">
        <v>40</v>
      </c>
      <c r="I720" s="43"/>
      <c r="J720" s="44">
        <f t="shared" si="1436"/>
        <v>0.19379844961240311</v>
      </c>
      <c r="K720" s="44">
        <f t="shared" si="1437"/>
        <v>0.65116279069767447</v>
      </c>
      <c r="L720" s="44">
        <f t="shared" si="1438"/>
        <v>0.15503875968992248</v>
      </c>
      <c r="M720" s="44">
        <f t="shared" si="1439"/>
        <v>0</v>
      </c>
      <c r="N720" s="43">
        <f t="shared" si="1440"/>
        <v>258</v>
      </c>
      <c r="O720" s="43">
        <v>4</v>
      </c>
      <c r="P720" s="43"/>
      <c r="Q720" s="43">
        <f t="shared" si="1236"/>
        <v>262</v>
      </c>
      <c r="R720" s="44">
        <f t="shared" si="1237"/>
        <v>0.74857142857142855</v>
      </c>
      <c r="S720" s="43">
        <v>350</v>
      </c>
    </row>
    <row r="721" spans="1:19" x14ac:dyDescent="0.25">
      <c r="A721" s="45" t="s">
        <v>279</v>
      </c>
      <c r="B721" s="46" t="s">
        <v>283</v>
      </c>
      <c r="C721" s="43" t="str">
        <f t="shared" si="1433"/>
        <v>PH</v>
      </c>
      <c r="D721" s="37" t="str">
        <f t="shared" si="1434"/>
        <v>BN</v>
      </c>
      <c r="E721" s="38">
        <f t="shared" si="1435"/>
        <v>102</v>
      </c>
      <c r="F721" s="43">
        <v>70</v>
      </c>
      <c r="G721" s="43">
        <v>172</v>
      </c>
      <c r="H721" s="43">
        <v>64</v>
      </c>
      <c r="I721" s="43">
        <v>1</v>
      </c>
      <c r="J721" s="44">
        <f t="shared" si="1436"/>
        <v>0.2280130293159609</v>
      </c>
      <c r="K721" s="44">
        <f t="shared" si="1437"/>
        <v>0.56026058631921827</v>
      </c>
      <c r="L721" s="44">
        <f t="shared" si="1438"/>
        <v>0.20846905537459284</v>
      </c>
      <c r="M721" s="44">
        <f t="shared" si="1439"/>
        <v>3.2573289902280132E-3</v>
      </c>
      <c r="N721" s="43">
        <f t="shared" si="1440"/>
        <v>307</v>
      </c>
      <c r="O721" s="43">
        <v>9</v>
      </c>
      <c r="P721" s="43"/>
      <c r="Q721" s="43">
        <f t="shared" si="1236"/>
        <v>316</v>
      </c>
      <c r="R721" s="44">
        <f t="shared" si="1237"/>
        <v>0.67665952890792291</v>
      </c>
      <c r="S721" s="43">
        <v>467</v>
      </c>
    </row>
    <row r="722" spans="1:19" x14ac:dyDescent="0.25">
      <c r="A722" s="45" t="s">
        <v>285</v>
      </c>
      <c r="B722" s="46" t="s">
        <v>286</v>
      </c>
      <c r="C722" s="43" t="str">
        <f t="shared" si="1433"/>
        <v>PH</v>
      </c>
      <c r="D722" s="37" t="str">
        <f t="shared" si="1434"/>
        <v>BN</v>
      </c>
      <c r="E722" s="38">
        <f t="shared" si="1435"/>
        <v>62</v>
      </c>
      <c r="F722" s="43">
        <v>92</v>
      </c>
      <c r="G722" s="43">
        <v>154</v>
      </c>
      <c r="H722" s="43">
        <v>61</v>
      </c>
      <c r="I722" s="43">
        <v>3</v>
      </c>
      <c r="J722" s="44">
        <f t="shared" si="1436"/>
        <v>0.29677419354838708</v>
      </c>
      <c r="K722" s="44">
        <f t="shared" si="1437"/>
        <v>0.49677419354838709</v>
      </c>
      <c r="L722" s="44">
        <f t="shared" si="1438"/>
        <v>0.1967741935483871</v>
      </c>
      <c r="M722" s="44">
        <f t="shared" si="1439"/>
        <v>9.6774193548387101E-3</v>
      </c>
      <c r="N722" s="43">
        <f t="shared" si="1440"/>
        <v>310</v>
      </c>
      <c r="O722" s="43">
        <v>2</v>
      </c>
      <c r="P722" s="43"/>
      <c r="Q722" s="43">
        <f t="shared" si="1236"/>
        <v>312</v>
      </c>
      <c r="R722" s="44">
        <f t="shared" si="1237"/>
        <v>0.66666666666666663</v>
      </c>
      <c r="S722" s="43">
        <v>468</v>
      </c>
    </row>
    <row r="723" spans="1:19" s="12" customFormat="1" ht="15" x14ac:dyDescent="0.25">
      <c r="A723" s="40">
        <v>5</v>
      </c>
      <c r="B723" s="31" t="s">
        <v>177</v>
      </c>
      <c r="C723" s="32" t="str">
        <f t="shared" si="1433"/>
        <v>PH</v>
      </c>
      <c r="D723" s="32" t="str">
        <f t="shared" si="1434"/>
        <v>BN</v>
      </c>
      <c r="E723" s="28">
        <f>LARGE(F723:I723,1)-LARGE(F723:I723,2)</f>
        <v>573</v>
      </c>
      <c r="F723" s="32">
        <f t="shared" ref="F723" si="1441">SUM(F724:F730)</f>
        <v>529</v>
      </c>
      <c r="G723" s="32">
        <f t="shared" ref="G723" si="1442">SUM(G724:G730)</f>
        <v>1102</v>
      </c>
      <c r="H723" s="32">
        <f t="shared" ref="H723" si="1443">SUM(H724:H730)</f>
        <v>294</v>
      </c>
      <c r="I723" s="32">
        <f t="shared" ref="I723" si="1444">SUM(I724:I730)</f>
        <v>16</v>
      </c>
      <c r="J723" s="33">
        <f>F723/N723</f>
        <v>0.2725399278722308</v>
      </c>
      <c r="K723" s="33">
        <f>G723/N723</f>
        <v>0.5677485832045337</v>
      </c>
      <c r="L723" s="33">
        <f>H723/N723</f>
        <v>0.15146831530139104</v>
      </c>
      <c r="M723" s="33">
        <f>I723/N723</f>
        <v>8.2431736218444105E-3</v>
      </c>
      <c r="N723" s="32">
        <f>F723+G723+H723+I723</f>
        <v>1941</v>
      </c>
      <c r="O723" s="32">
        <f t="shared" ref="O723" si="1445">SUM(O724:O730)</f>
        <v>22</v>
      </c>
      <c r="P723" s="32">
        <f t="shared" ref="P723" si="1446">SUM(P724:P730)</f>
        <v>0</v>
      </c>
      <c r="Q723" s="32">
        <f t="shared" si="1236"/>
        <v>1963</v>
      </c>
      <c r="R723" s="33">
        <f t="shared" si="1237"/>
        <v>0.63383919922505649</v>
      </c>
      <c r="S723" s="32">
        <f t="shared" ref="S723" si="1447">SUM(S724:S730)</f>
        <v>3097</v>
      </c>
    </row>
    <row r="724" spans="1:19" x14ac:dyDescent="0.25">
      <c r="A724" s="45" t="s">
        <v>276</v>
      </c>
      <c r="B724" s="46" t="s">
        <v>280</v>
      </c>
      <c r="C724" s="43" t="str">
        <f t="shared" ref="C724:C731" si="1448">IF(AND(LARGE(F724:I724,1)=LARGE(F724:I724,2)),"TIED",IF(LARGE(F724:I724,1)=F724,"BN",IF(LARGE(F724:I724,1)=G724,"PH",IF(LARGE(F724:I724,1)=H724,"PN","BEBAS"))))</f>
        <v>PH</v>
      </c>
      <c r="D724" s="37" t="str">
        <f t="shared" ref="D724:D731" si="1449">IF(AND(LARGE(F724:I724,1)=LARGE(F724:I724,2)),"TIED",IF(LARGE(F724:I724,2)=F724,"BN",IF(LARGE(F724:I724,2)=G724,"PH",IF(LARGE(F724:I724,2)=H724,"PN","BEBAS"))))</f>
        <v>BN</v>
      </c>
      <c r="E724" s="38">
        <f t="shared" ref="E724:E730" si="1450">LARGE(F724:I724,1)-LARGE(F724:I724,2)</f>
        <v>72</v>
      </c>
      <c r="F724" s="43">
        <v>32</v>
      </c>
      <c r="G724" s="43">
        <v>104</v>
      </c>
      <c r="H724" s="43">
        <v>10</v>
      </c>
      <c r="I724" s="43">
        <v>4</v>
      </c>
      <c r="J724" s="44">
        <f t="shared" ref="J724:J730" si="1451">F724/N724</f>
        <v>0.21333333333333335</v>
      </c>
      <c r="K724" s="44">
        <f t="shared" ref="K724:K730" si="1452">G724/N724</f>
        <v>0.69333333333333336</v>
      </c>
      <c r="L724" s="44">
        <f t="shared" ref="L724:L730" si="1453">H724/N724</f>
        <v>6.6666666666666666E-2</v>
      </c>
      <c r="M724" s="44">
        <f t="shared" ref="M724:M730" si="1454">I724/N724</f>
        <v>2.6666666666666668E-2</v>
      </c>
      <c r="N724" s="43">
        <f t="shared" ref="N724:N730" si="1455">F724+G724+H724+I724</f>
        <v>150</v>
      </c>
      <c r="O724" s="43">
        <v>4</v>
      </c>
      <c r="P724" s="43"/>
      <c r="Q724" s="43">
        <f t="shared" si="1236"/>
        <v>154</v>
      </c>
      <c r="R724" s="44">
        <f t="shared" si="1237"/>
        <v>0.44</v>
      </c>
      <c r="S724" s="43">
        <v>350</v>
      </c>
    </row>
    <row r="725" spans="1:19" x14ac:dyDescent="0.25">
      <c r="A725" s="45" t="s">
        <v>277</v>
      </c>
      <c r="B725" s="46" t="s">
        <v>281</v>
      </c>
      <c r="C725" s="43" t="str">
        <f t="shared" si="1448"/>
        <v>PH</v>
      </c>
      <c r="D725" s="37" t="str">
        <f t="shared" si="1449"/>
        <v>BN</v>
      </c>
      <c r="E725" s="38">
        <f t="shared" si="1450"/>
        <v>113</v>
      </c>
      <c r="F725" s="43">
        <v>52</v>
      </c>
      <c r="G725" s="43">
        <v>165</v>
      </c>
      <c r="H725" s="43">
        <v>19</v>
      </c>
      <c r="I725" s="43">
        <v>5</v>
      </c>
      <c r="J725" s="44">
        <f t="shared" si="1451"/>
        <v>0.21576763485477179</v>
      </c>
      <c r="K725" s="44">
        <f t="shared" si="1452"/>
        <v>0.68464730290456433</v>
      </c>
      <c r="L725" s="44">
        <f t="shared" si="1453"/>
        <v>7.8838174273858919E-2</v>
      </c>
      <c r="M725" s="44">
        <f t="shared" si="1454"/>
        <v>2.0746887966804978E-2</v>
      </c>
      <c r="N725" s="43">
        <f t="shared" si="1455"/>
        <v>241</v>
      </c>
      <c r="O725" s="43">
        <v>3</v>
      </c>
      <c r="P725" s="43"/>
      <c r="Q725" s="43">
        <f t="shared" si="1236"/>
        <v>244</v>
      </c>
      <c r="R725" s="44">
        <f t="shared" si="1237"/>
        <v>0.69714285714285718</v>
      </c>
      <c r="S725" s="43">
        <v>350</v>
      </c>
    </row>
    <row r="726" spans="1:19" x14ac:dyDescent="0.25">
      <c r="A726" s="45" t="s">
        <v>278</v>
      </c>
      <c r="B726" s="46" t="s">
        <v>282</v>
      </c>
      <c r="C726" s="43" t="str">
        <f t="shared" si="1448"/>
        <v>PH</v>
      </c>
      <c r="D726" s="37" t="str">
        <f t="shared" si="1449"/>
        <v>BN</v>
      </c>
      <c r="E726" s="38">
        <f t="shared" si="1450"/>
        <v>104</v>
      </c>
      <c r="F726" s="43">
        <v>53</v>
      </c>
      <c r="G726" s="43">
        <v>157</v>
      </c>
      <c r="H726" s="43">
        <v>27</v>
      </c>
      <c r="I726" s="43">
        <v>2</v>
      </c>
      <c r="J726" s="44">
        <f t="shared" si="1451"/>
        <v>0.22175732217573221</v>
      </c>
      <c r="K726" s="44">
        <f t="shared" si="1452"/>
        <v>0.65690376569037656</v>
      </c>
      <c r="L726" s="44">
        <f t="shared" si="1453"/>
        <v>0.11297071129707113</v>
      </c>
      <c r="M726" s="44">
        <f t="shared" si="1454"/>
        <v>8.368200836820083E-3</v>
      </c>
      <c r="N726" s="43">
        <f t="shared" si="1455"/>
        <v>239</v>
      </c>
      <c r="O726" s="43">
        <v>2</v>
      </c>
      <c r="P726" s="43"/>
      <c r="Q726" s="43">
        <f t="shared" si="1236"/>
        <v>241</v>
      </c>
      <c r="R726" s="44">
        <f t="shared" si="1237"/>
        <v>0.68857142857142861</v>
      </c>
      <c r="S726" s="43">
        <v>350</v>
      </c>
    </row>
    <row r="727" spans="1:19" x14ac:dyDescent="0.25">
      <c r="A727" s="45" t="s">
        <v>279</v>
      </c>
      <c r="B727" s="46" t="s">
        <v>283</v>
      </c>
      <c r="C727" s="43" t="str">
        <f t="shared" si="1448"/>
        <v>PH</v>
      </c>
      <c r="D727" s="37" t="str">
        <f t="shared" si="1449"/>
        <v>BN</v>
      </c>
      <c r="E727" s="38">
        <f t="shared" si="1450"/>
        <v>130</v>
      </c>
      <c r="F727" s="43">
        <v>85</v>
      </c>
      <c r="G727" s="43">
        <v>215</v>
      </c>
      <c r="H727" s="43">
        <v>53</v>
      </c>
      <c r="I727" s="43"/>
      <c r="J727" s="44">
        <f t="shared" si="1451"/>
        <v>0.24079320113314448</v>
      </c>
      <c r="K727" s="44">
        <f t="shared" si="1452"/>
        <v>0.60906515580736542</v>
      </c>
      <c r="L727" s="44">
        <f t="shared" si="1453"/>
        <v>0.1501416430594901</v>
      </c>
      <c r="M727" s="44">
        <f t="shared" si="1454"/>
        <v>0</v>
      </c>
      <c r="N727" s="43">
        <f t="shared" si="1455"/>
        <v>353</v>
      </c>
      <c r="O727" s="43">
        <v>5</v>
      </c>
      <c r="P727" s="43"/>
      <c r="Q727" s="43">
        <f t="shared" si="1236"/>
        <v>358</v>
      </c>
      <c r="R727" s="44">
        <f t="shared" si="1237"/>
        <v>0.70058708414872795</v>
      </c>
      <c r="S727" s="43">
        <v>511</v>
      </c>
    </row>
    <row r="728" spans="1:19" x14ac:dyDescent="0.25">
      <c r="A728" s="45" t="s">
        <v>285</v>
      </c>
      <c r="B728" s="46" t="s">
        <v>286</v>
      </c>
      <c r="C728" s="43" t="str">
        <f t="shared" si="1448"/>
        <v>PH</v>
      </c>
      <c r="D728" s="37" t="str">
        <f t="shared" si="1449"/>
        <v>BN</v>
      </c>
      <c r="E728" s="38">
        <f t="shared" si="1450"/>
        <v>91</v>
      </c>
      <c r="F728" s="43">
        <v>90</v>
      </c>
      <c r="G728" s="43">
        <v>181</v>
      </c>
      <c r="H728" s="43">
        <v>54</v>
      </c>
      <c r="I728" s="43"/>
      <c r="J728" s="44">
        <f t="shared" si="1451"/>
        <v>0.27692307692307694</v>
      </c>
      <c r="K728" s="44">
        <f t="shared" si="1452"/>
        <v>0.55692307692307697</v>
      </c>
      <c r="L728" s="44">
        <f t="shared" si="1453"/>
        <v>0.16615384615384615</v>
      </c>
      <c r="M728" s="44">
        <f t="shared" si="1454"/>
        <v>0</v>
      </c>
      <c r="N728" s="43">
        <f t="shared" si="1455"/>
        <v>325</v>
      </c>
      <c r="O728" s="43">
        <v>5</v>
      </c>
      <c r="P728" s="43"/>
      <c r="Q728" s="43">
        <f t="shared" si="1236"/>
        <v>330</v>
      </c>
      <c r="R728" s="44">
        <f t="shared" si="1237"/>
        <v>0.64579256360078274</v>
      </c>
      <c r="S728" s="43">
        <v>511</v>
      </c>
    </row>
    <row r="729" spans="1:19" x14ac:dyDescent="0.25">
      <c r="A729" s="45" t="s">
        <v>288</v>
      </c>
      <c r="B729" s="46" t="s">
        <v>289</v>
      </c>
      <c r="C729" s="43" t="str">
        <f t="shared" si="1448"/>
        <v>PH</v>
      </c>
      <c r="D729" s="37" t="str">
        <f t="shared" si="1449"/>
        <v>BN</v>
      </c>
      <c r="E729" s="38">
        <f t="shared" si="1450"/>
        <v>46</v>
      </c>
      <c r="F729" s="43">
        <v>105</v>
      </c>
      <c r="G729" s="43">
        <v>151</v>
      </c>
      <c r="H729" s="43">
        <v>63</v>
      </c>
      <c r="I729" s="43">
        <v>2</v>
      </c>
      <c r="J729" s="44">
        <f t="shared" si="1451"/>
        <v>0.32710280373831774</v>
      </c>
      <c r="K729" s="44">
        <f t="shared" si="1452"/>
        <v>0.47040498442367601</v>
      </c>
      <c r="L729" s="44">
        <f t="shared" si="1453"/>
        <v>0.19626168224299065</v>
      </c>
      <c r="M729" s="44">
        <f t="shared" si="1454"/>
        <v>6.2305295950155761E-3</v>
      </c>
      <c r="N729" s="43">
        <f t="shared" si="1455"/>
        <v>321</v>
      </c>
      <c r="O729" s="43">
        <v>2</v>
      </c>
      <c r="P729" s="43"/>
      <c r="Q729" s="43">
        <f t="shared" si="1236"/>
        <v>323</v>
      </c>
      <c r="R729" s="44">
        <f t="shared" si="1237"/>
        <v>0.6320939334637965</v>
      </c>
      <c r="S729" s="43">
        <v>511</v>
      </c>
    </row>
    <row r="730" spans="1:19" x14ac:dyDescent="0.25">
      <c r="A730" s="45" t="s">
        <v>290</v>
      </c>
      <c r="B730" s="46" t="s">
        <v>291</v>
      </c>
      <c r="C730" s="43" t="str">
        <f t="shared" si="1448"/>
        <v>PH</v>
      </c>
      <c r="D730" s="37" t="str">
        <f t="shared" si="1449"/>
        <v>BN</v>
      </c>
      <c r="E730" s="38">
        <f t="shared" si="1450"/>
        <v>17</v>
      </c>
      <c r="F730" s="43">
        <v>112</v>
      </c>
      <c r="G730" s="43">
        <v>129</v>
      </c>
      <c r="H730" s="43">
        <v>68</v>
      </c>
      <c r="I730" s="43">
        <v>3</v>
      </c>
      <c r="J730" s="44">
        <f t="shared" si="1451"/>
        <v>0.35897435897435898</v>
      </c>
      <c r="K730" s="44">
        <f t="shared" si="1452"/>
        <v>0.41346153846153844</v>
      </c>
      <c r="L730" s="44">
        <f t="shared" si="1453"/>
        <v>0.21794871794871795</v>
      </c>
      <c r="M730" s="44">
        <f t="shared" si="1454"/>
        <v>9.6153846153846159E-3</v>
      </c>
      <c r="N730" s="43">
        <f t="shared" si="1455"/>
        <v>312</v>
      </c>
      <c r="O730" s="43">
        <v>1</v>
      </c>
      <c r="P730" s="43"/>
      <c r="Q730" s="43">
        <f t="shared" si="1236"/>
        <v>313</v>
      </c>
      <c r="R730" s="44">
        <f t="shared" si="1237"/>
        <v>0.6089494163424124</v>
      </c>
      <c r="S730" s="43">
        <v>514</v>
      </c>
    </row>
    <row r="731" spans="1:19" s="11" customFormat="1" ht="15" x14ac:dyDescent="0.25">
      <c r="A731" s="40">
        <v>6</v>
      </c>
      <c r="B731" s="31" t="s">
        <v>178</v>
      </c>
      <c r="C731" s="32" t="str">
        <f t="shared" si="1448"/>
        <v>PH</v>
      </c>
      <c r="D731" s="32" t="str">
        <f t="shared" si="1449"/>
        <v>BN</v>
      </c>
      <c r="E731" s="28">
        <f>LARGE(F731:I731,1)-LARGE(F731:I731,2)</f>
        <v>391</v>
      </c>
      <c r="F731" s="32">
        <f>SUM(F732:F736)</f>
        <v>357</v>
      </c>
      <c r="G731" s="32">
        <f t="shared" ref="G731" si="1456">SUM(G732:G736)</f>
        <v>748</v>
      </c>
      <c r="H731" s="32">
        <f t="shared" ref="H731" si="1457">SUM(H732:H736)</f>
        <v>198</v>
      </c>
      <c r="I731" s="32">
        <f t="shared" ref="I731" si="1458">SUM(I732:I736)</f>
        <v>3</v>
      </c>
      <c r="J731" s="33">
        <f>F731/N731</f>
        <v>0.27335375191424194</v>
      </c>
      <c r="K731" s="33">
        <f>G731/N731</f>
        <v>0.57274119448698313</v>
      </c>
      <c r="L731" s="33">
        <f>H731/N731</f>
        <v>0.15160796324655437</v>
      </c>
      <c r="M731" s="33">
        <f>I731/N731</f>
        <v>2.2970903522205209E-3</v>
      </c>
      <c r="N731" s="32">
        <f>F731+G731+H731+I731</f>
        <v>1306</v>
      </c>
      <c r="O731" s="32">
        <f t="shared" ref="O731" si="1459">SUM(O732:O736)</f>
        <v>21</v>
      </c>
      <c r="P731" s="32">
        <f t="shared" ref="P731" si="1460">SUM(P732:P736)</f>
        <v>0</v>
      </c>
      <c r="Q731" s="32">
        <f>N731+O731+P731</f>
        <v>1327</v>
      </c>
      <c r="R731" s="33">
        <f>Q731/S731</f>
        <v>0.60565951620264724</v>
      </c>
      <c r="S731" s="32">
        <f>SUM(S732:S736)</f>
        <v>2191</v>
      </c>
    </row>
    <row r="732" spans="1:19" x14ac:dyDescent="0.25">
      <c r="A732" s="45" t="s">
        <v>276</v>
      </c>
      <c r="B732" s="46" t="s">
        <v>280</v>
      </c>
      <c r="C732" s="43" t="str">
        <f t="shared" si="1122"/>
        <v>PH</v>
      </c>
      <c r="D732" s="37" t="str">
        <f t="shared" si="863"/>
        <v>BN</v>
      </c>
      <c r="E732" s="38">
        <f t="shared" ref="E732:E736" si="1461">LARGE(F732:I732,1)-LARGE(F732:I732,2)</f>
        <v>56</v>
      </c>
      <c r="F732" s="43">
        <v>67</v>
      </c>
      <c r="G732" s="43">
        <v>123</v>
      </c>
      <c r="H732" s="43">
        <v>13</v>
      </c>
      <c r="I732" s="43"/>
      <c r="J732" s="44">
        <f t="shared" ref="J732:J736" si="1462">F732/N732</f>
        <v>0.33004926108374383</v>
      </c>
      <c r="K732" s="44">
        <f t="shared" ref="K732:K736" si="1463">G732/N732</f>
        <v>0.60591133004926112</v>
      </c>
      <c r="L732" s="44">
        <f t="shared" ref="L732:L736" si="1464">H732/N732</f>
        <v>6.4039408866995079E-2</v>
      </c>
      <c r="M732" s="44">
        <f t="shared" ref="M732:M736" si="1465">I732/N732</f>
        <v>0</v>
      </c>
      <c r="N732" s="43">
        <f t="shared" ref="N732:N736" si="1466">F732+G732+H732+I732</f>
        <v>203</v>
      </c>
      <c r="O732" s="43">
        <v>2</v>
      </c>
      <c r="P732" s="43"/>
      <c r="Q732" s="43">
        <f t="shared" ref="Q732:Q736" si="1467">N732+O732+P732</f>
        <v>205</v>
      </c>
      <c r="R732" s="44">
        <f t="shared" si="1237"/>
        <v>0.58571428571428574</v>
      </c>
      <c r="S732" s="43">
        <v>350</v>
      </c>
    </row>
    <row r="733" spans="1:19" x14ac:dyDescent="0.25">
      <c r="A733" s="45" t="s">
        <v>277</v>
      </c>
      <c r="B733" s="46" t="s">
        <v>281</v>
      </c>
      <c r="C733" s="43" t="str">
        <f t="shared" si="1122"/>
        <v>PH</v>
      </c>
      <c r="D733" s="37" t="str">
        <f t="shared" si="863"/>
        <v>BN</v>
      </c>
      <c r="E733" s="38">
        <f t="shared" si="1461"/>
        <v>98</v>
      </c>
      <c r="F733" s="43">
        <v>60</v>
      </c>
      <c r="G733" s="43">
        <v>158</v>
      </c>
      <c r="H733" s="43">
        <v>34</v>
      </c>
      <c r="I733" s="43">
        <v>1</v>
      </c>
      <c r="J733" s="44">
        <f t="shared" si="1462"/>
        <v>0.23715415019762845</v>
      </c>
      <c r="K733" s="44">
        <f t="shared" si="1463"/>
        <v>0.62450592885375489</v>
      </c>
      <c r="L733" s="44">
        <f t="shared" si="1464"/>
        <v>0.13438735177865613</v>
      </c>
      <c r="M733" s="44">
        <f t="shared" si="1465"/>
        <v>3.952569169960474E-3</v>
      </c>
      <c r="N733" s="43">
        <f t="shared" si="1466"/>
        <v>253</v>
      </c>
      <c r="O733" s="43">
        <v>3</v>
      </c>
      <c r="P733" s="43"/>
      <c r="Q733" s="43">
        <f t="shared" si="1467"/>
        <v>256</v>
      </c>
      <c r="R733" s="44">
        <f t="shared" si="1237"/>
        <v>0.73142857142857143</v>
      </c>
      <c r="S733" s="43">
        <v>350</v>
      </c>
    </row>
    <row r="734" spans="1:19" x14ac:dyDescent="0.25">
      <c r="A734" s="45" t="s">
        <v>278</v>
      </c>
      <c r="B734" s="46" t="s">
        <v>282</v>
      </c>
      <c r="C734" s="43" t="str">
        <f t="shared" si="1122"/>
        <v>PH</v>
      </c>
      <c r="D734" s="37" t="str">
        <f t="shared" si="863"/>
        <v>BN</v>
      </c>
      <c r="E734" s="38">
        <f t="shared" si="1461"/>
        <v>111</v>
      </c>
      <c r="F734" s="43">
        <v>76</v>
      </c>
      <c r="G734" s="43">
        <v>187</v>
      </c>
      <c r="H734" s="43">
        <v>51</v>
      </c>
      <c r="I734" s="43"/>
      <c r="J734" s="44">
        <f t="shared" si="1462"/>
        <v>0.24203821656050956</v>
      </c>
      <c r="K734" s="44">
        <f t="shared" si="1463"/>
        <v>0.59554140127388533</v>
      </c>
      <c r="L734" s="44">
        <f t="shared" si="1464"/>
        <v>0.16242038216560509</v>
      </c>
      <c r="M734" s="44">
        <f t="shared" si="1465"/>
        <v>0</v>
      </c>
      <c r="N734" s="43">
        <f t="shared" si="1466"/>
        <v>314</v>
      </c>
      <c r="O734" s="43">
        <v>6</v>
      </c>
      <c r="P734" s="43"/>
      <c r="Q734" s="43">
        <f t="shared" si="1467"/>
        <v>320</v>
      </c>
      <c r="R734" s="44">
        <f t="shared" si="1237"/>
        <v>0.64386317907444668</v>
      </c>
      <c r="S734" s="43">
        <v>497</v>
      </c>
    </row>
    <row r="735" spans="1:19" x14ac:dyDescent="0.25">
      <c r="A735" s="45" t="s">
        <v>279</v>
      </c>
      <c r="B735" s="46" t="s">
        <v>283</v>
      </c>
      <c r="C735" s="43" t="str">
        <f t="shared" si="1122"/>
        <v>PH</v>
      </c>
      <c r="D735" s="37" t="str">
        <f t="shared" si="863"/>
        <v>BN</v>
      </c>
      <c r="E735" s="38">
        <f t="shared" si="1461"/>
        <v>61</v>
      </c>
      <c r="F735" s="43">
        <v>77</v>
      </c>
      <c r="G735" s="43">
        <v>138</v>
      </c>
      <c r="H735" s="43">
        <v>50</v>
      </c>
      <c r="I735" s="43">
        <v>2</v>
      </c>
      <c r="J735" s="44">
        <f t="shared" si="1462"/>
        <v>0.28838951310861421</v>
      </c>
      <c r="K735" s="44">
        <f t="shared" si="1463"/>
        <v>0.5168539325842697</v>
      </c>
      <c r="L735" s="44">
        <f t="shared" si="1464"/>
        <v>0.18726591760299627</v>
      </c>
      <c r="M735" s="44">
        <f t="shared" si="1465"/>
        <v>7.4906367041198503E-3</v>
      </c>
      <c r="N735" s="43">
        <f t="shared" si="1466"/>
        <v>267</v>
      </c>
      <c r="O735" s="43">
        <v>4</v>
      </c>
      <c r="P735" s="43"/>
      <c r="Q735" s="43">
        <f t="shared" si="1467"/>
        <v>271</v>
      </c>
      <c r="R735" s="44">
        <f t="shared" si="1237"/>
        <v>0.54527162977867205</v>
      </c>
      <c r="S735" s="43">
        <v>497</v>
      </c>
    </row>
    <row r="736" spans="1:19" x14ac:dyDescent="0.25">
      <c r="A736" s="45" t="s">
        <v>285</v>
      </c>
      <c r="B736" s="46" t="s">
        <v>286</v>
      </c>
      <c r="C736" s="43" t="str">
        <f t="shared" si="1122"/>
        <v>PH</v>
      </c>
      <c r="D736" s="37" t="str">
        <f t="shared" si="863"/>
        <v>BN</v>
      </c>
      <c r="E736" s="38">
        <f t="shared" si="1461"/>
        <v>65</v>
      </c>
      <c r="F736" s="43">
        <v>77</v>
      </c>
      <c r="G736" s="43">
        <v>142</v>
      </c>
      <c r="H736" s="43">
        <v>50</v>
      </c>
      <c r="I736" s="43"/>
      <c r="J736" s="44">
        <f t="shared" si="1462"/>
        <v>0.28624535315985128</v>
      </c>
      <c r="K736" s="44">
        <f t="shared" si="1463"/>
        <v>0.52788104089219334</v>
      </c>
      <c r="L736" s="44">
        <f t="shared" si="1464"/>
        <v>0.18587360594795538</v>
      </c>
      <c r="M736" s="44">
        <f t="shared" si="1465"/>
        <v>0</v>
      </c>
      <c r="N736" s="43">
        <f t="shared" si="1466"/>
        <v>269</v>
      </c>
      <c r="O736" s="43">
        <v>6</v>
      </c>
      <c r="P736" s="43"/>
      <c r="Q736" s="43">
        <f t="shared" si="1467"/>
        <v>275</v>
      </c>
      <c r="R736" s="44">
        <f t="shared" si="1237"/>
        <v>0.55331991951710258</v>
      </c>
      <c r="S736" s="43">
        <v>497</v>
      </c>
    </row>
    <row r="737" spans="1:19" s="11" customFormat="1" ht="15" x14ac:dyDescent="0.25">
      <c r="A737" s="40">
        <v>7</v>
      </c>
      <c r="B737" s="31" t="s">
        <v>179</v>
      </c>
      <c r="C737" s="32" t="str">
        <f t="shared" si="1122"/>
        <v>BN</v>
      </c>
      <c r="D737" s="32" t="str">
        <f t="shared" si="863"/>
        <v>PH</v>
      </c>
      <c r="E737" s="28">
        <f>LARGE(F737:I737,1)-LARGE(F737:I737,2)</f>
        <v>152</v>
      </c>
      <c r="F737" s="32">
        <f>SUM(F738:F742)</f>
        <v>600</v>
      </c>
      <c r="G737" s="32">
        <f t="shared" ref="G737" si="1468">SUM(G738:G742)</f>
        <v>448</v>
      </c>
      <c r="H737" s="32">
        <f t="shared" ref="H737" si="1469">SUM(H738:H742)</f>
        <v>278</v>
      </c>
      <c r="I737" s="32">
        <f t="shared" ref="I737" si="1470">SUM(I738:I742)</f>
        <v>15</v>
      </c>
      <c r="J737" s="33">
        <f>F737/N737</f>
        <v>0.44742729306487694</v>
      </c>
      <c r="K737" s="33">
        <f>G737/N737</f>
        <v>0.33407904548844147</v>
      </c>
      <c r="L737" s="33">
        <f>H737/N737</f>
        <v>0.20730797912005966</v>
      </c>
      <c r="M737" s="33">
        <f>I737/N737</f>
        <v>1.1185682326621925E-2</v>
      </c>
      <c r="N737" s="32">
        <f>F737+G737+H737+I737</f>
        <v>1341</v>
      </c>
      <c r="O737" s="32">
        <f t="shared" ref="O737" si="1471">SUM(O738:O742)</f>
        <v>22</v>
      </c>
      <c r="P737" s="32">
        <f t="shared" ref="P737" si="1472">SUM(P738:P742)</f>
        <v>0</v>
      </c>
      <c r="Q737" s="32">
        <f>N737+O737+P737</f>
        <v>1363</v>
      </c>
      <c r="R737" s="33">
        <f>Q737/S737</f>
        <v>0.68458061275740834</v>
      </c>
      <c r="S737" s="32">
        <f>SUM(S738:S742)</f>
        <v>1991</v>
      </c>
    </row>
    <row r="738" spans="1:19" x14ac:dyDescent="0.25">
      <c r="A738" s="45" t="s">
        <v>276</v>
      </c>
      <c r="B738" s="46" t="s">
        <v>280</v>
      </c>
      <c r="C738" s="43" t="str">
        <f t="shared" ref="C738:C742" si="1473">IF(AND(LARGE(F738:I738,1)=LARGE(F738:I738,2)),"TIED",IF(LARGE(F738:I738,1)=F738,"BN",IF(LARGE(F738:I738,1)=G738,"PH",IF(LARGE(F738:I738,1)=H738,"PN","BEBAS"))))</f>
        <v>PH</v>
      </c>
      <c r="D738" s="37" t="str">
        <f t="shared" ref="D738:D742" si="1474">IF(AND(LARGE(F738:I738,1)=LARGE(F738:I738,2)),"TIED",IF(LARGE(F738:I738,2)=F738,"BN",IF(LARGE(F738:I738,2)=G738,"PH",IF(LARGE(F738:I738,2)=H738,"PN","BEBAS"))))</f>
        <v>BN</v>
      </c>
      <c r="E738" s="38">
        <f t="shared" ref="E738:E742" si="1475">LARGE(F738:I738,1)-LARGE(F738:I738,2)</f>
        <v>4</v>
      </c>
      <c r="F738" s="43">
        <v>79</v>
      </c>
      <c r="G738" s="43">
        <v>83</v>
      </c>
      <c r="H738" s="43">
        <v>21</v>
      </c>
      <c r="I738" s="43">
        <v>5</v>
      </c>
      <c r="J738" s="44">
        <f t="shared" ref="J738:J742" si="1476">F738/N738</f>
        <v>0.42021276595744683</v>
      </c>
      <c r="K738" s="44">
        <f t="shared" ref="K738:K742" si="1477">G738/N738</f>
        <v>0.44148936170212766</v>
      </c>
      <c r="L738" s="44">
        <f t="shared" ref="L738:L742" si="1478">H738/N738</f>
        <v>0.11170212765957446</v>
      </c>
      <c r="M738" s="44">
        <f t="shared" ref="M738:M742" si="1479">I738/N738</f>
        <v>2.6595744680851064E-2</v>
      </c>
      <c r="N738" s="43">
        <f t="shared" ref="N738:N742" si="1480">F738+G738+H738+I738</f>
        <v>188</v>
      </c>
      <c r="O738" s="43">
        <v>10</v>
      </c>
      <c r="P738" s="43"/>
      <c r="Q738" s="43">
        <f t="shared" si="1236"/>
        <v>198</v>
      </c>
      <c r="R738" s="44">
        <f t="shared" si="1237"/>
        <v>0.56571428571428573</v>
      </c>
      <c r="S738" s="43">
        <v>350</v>
      </c>
    </row>
    <row r="739" spans="1:19" x14ac:dyDescent="0.25">
      <c r="A739" s="45" t="s">
        <v>277</v>
      </c>
      <c r="B739" s="46" t="s">
        <v>281</v>
      </c>
      <c r="C739" s="43" t="str">
        <f t="shared" si="1473"/>
        <v>PH</v>
      </c>
      <c r="D739" s="37" t="str">
        <f t="shared" si="1474"/>
        <v>BN</v>
      </c>
      <c r="E739" s="38">
        <f t="shared" si="1475"/>
        <v>17</v>
      </c>
      <c r="F739" s="43">
        <v>106</v>
      </c>
      <c r="G739" s="43">
        <v>123</v>
      </c>
      <c r="H739" s="43">
        <v>38</v>
      </c>
      <c r="I739" s="43">
        <v>2</v>
      </c>
      <c r="J739" s="44">
        <f t="shared" si="1476"/>
        <v>0.39405204460966542</v>
      </c>
      <c r="K739" s="44">
        <f t="shared" si="1477"/>
        <v>0.45724907063197023</v>
      </c>
      <c r="L739" s="44">
        <f t="shared" si="1478"/>
        <v>0.14126394052044611</v>
      </c>
      <c r="M739" s="44">
        <f t="shared" si="1479"/>
        <v>7.4349442379182153E-3</v>
      </c>
      <c r="N739" s="43">
        <f t="shared" si="1480"/>
        <v>269</v>
      </c>
      <c r="O739" s="43">
        <v>3</v>
      </c>
      <c r="P739" s="43"/>
      <c r="Q739" s="43">
        <f t="shared" si="1236"/>
        <v>272</v>
      </c>
      <c r="R739" s="44">
        <f t="shared" si="1237"/>
        <v>0.77714285714285714</v>
      </c>
      <c r="S739" s="43">
        <v>350</v>
      </c>
    </row>
    <row r="740" spans="1:19" x14ac:dyDescent="0.25">
      <c r="A740" s="45" t="s">
        <v>278</v>
      </c>
      <c r="B740" s="46" t="s">
        <v>282</v>
      </c>
      <c r="C740" s="43" t="str">
        <f t="shared" si="1473"/>
        <v>BN</v>
      </c>
      <c r="D740" s="37" t="str">
        <f t="shared" si="1474"/>
        <v>PH</v>
      </c>
      <c r="E740" s="38">
        <f t="shared" si="1475"/>
        <v>36</v>
      </c>
      <c r="F740" s="43">
        <v>130</v>
      </c>
      <c r="G740" s="43">
        <v>94</v>
      </c>
      <c r="H740" s="43">
        <v>83</v>
      </c>
      <c r="I740" s="43">
        <v>6</v>
      </c>
      <c r="J740" s="44">
        <f t="shared" si="1476"/>
        <v>0.41533546325878595</v>
      </c>
      <c r="K740" s="44">
        <f t="shared" si="1477"/>
        <v>0.30031948881789139</v>
      </c>
      <c r="L740" s="44">
        <f t="shared" si="1478"/>
        <v>0.26517571884984026</v>
      </c>
      <c r="M740" s="44">
        <f t="shared" si="1479"/>
        <v>1.9169329073482427E-2</v>
      </c>
      <c r="N740" s="43">
        <f t="shared" si="1480"/>
        <v>313</v>
      </c>
      <c r="O740" s="43">
        <v>2</v>
      </c>
      <c r="P740" s="43"/>
      <c r="Q740" s="43">
        <f t="shared" si="1236"/>
        <v>315</v>
      </c>
      <c r="R740" s="44">
        <f t="shared" si="1237"/>
        <v>0.73255813953488369</v>
      </c>
      <c r="S740" s="43">
        <v>430</v>
      </c>
    </row>
    <row r="741" spans="1:19" x14ac:dyDescent="0.25">
      <c r="A741" s="45" t="s">
        <v>279</v>
      </c>
      <c r="B741" s="46" t="s">
        <v>283</v>
      </c>
      <c r="C741" s="43" t="str">
        <f t="shared" si="1473"/>
        <v>BN</v>
      </c>
      <c r="D741" s="37" t="str">
        <f t="shared" si="1474"/>
        <v>PH</v>
      </c>
      <c r="E741" s="38">
        <f t="shared" si="1475"/>
        <v>47</v>
      </c>
      <c r="F741" s="43">
        <v>133</v>
      </c>
      <c r="G741" s="43">
        <v>86</v>
      </c>
      <c r="H741" s="43">
        <v>57</v>
      </c>
      <c r="I741" s="43">
        <v>1</v>
      </c>
      <c r="J741" s="44">
        <f t="shared" si="1476"/>
        <v>0.48014440433212996</v>
      </c>
      <c r="K741" s="44">
        <f t="shared" si="1477"/>
        <v>0.31046931407942241</v>
      </c>
      <c r="L741" s="44">
        <f t="shared" si="1478"/>
        <v>0.20577617328519857</v>
      </c>
      <c r="M741" s="44">
        <f t="shared" si="1479"/>
        <v>3.6101083032490976E-3</v>
      </c>
      <c r="N741" s="43">
        <f t="shared" si="1480"/>
        <v>277</v>
      </c>
      <c r="O741" s="43">
        <v>6</v>
      </c>
      <c r="P741" s="43"/>
      <c r="Q741" s="43">
        <f t="shared" si="1236"/>
        <v>283</v>
      </c>
      <c r="R741" s="44">
        <f t="shared" si="1237"/>
        <v>0.6581395348837209</v>
      </c>
      <c r="S741" s="43">
        <v>430</v>
      </c>
    </row>
    <row r="742" spans="1:19" x14ac:dyDescent="0.25">
      <c r="A742" s="45" t="s">
        <v>285</v>
      </c>
      <c r="B742" s="46" t="s">
        <v>286</v>
      </c>
      <c r="C742" s="43" t="str">
        <f t="shared" si="1473"/>
        <v>BN</v>
      </c>
      <c r="D742" s="37" t="str">
        <f t="shared" si="1474"/>
        <v>PN</v>
      </c>
      <c r="E742" s="38">
        <f t="shared" si="1475"/>
        <v>73</v>
      </c>
      <c r="F742" s="43">
        <v>152</v>
      </c>
      <c r="G742" s="43">
        <v>62</v>
      </c>
      <c r="H742" s="43">
        <v>79</v>
      </c>
      <c r="I742" s="43">
        <v>1</v>
      </c>
      <c r="J742" s="44">
        <f t="shared" si="1476"/>
        <v>0.51700680272108845</v>
      </c>
      <c r="K742" s="44">
        <f t="shared" si="1477"/>
        <v>0.21088435374149661</v>
      </c>
      <c r="L742" s="44">
        <f t="shared" si="1478"/>
        <v>0.2687074829931973</v>
      </c>
      <c r="M742" s="44">
        <f t="shared" si="1479"/>
        <v>3.4013605442176869E-3</v>
      </c>
      <c r="N742" s="43">
        <f t="shared" si="1480"/>
        <v>294</v>
      </c>
      <c r="O742" s="43">
        <v>1</v>
      </c>
      <c r="P742" s="43"/>
      <c r="Q742" s="43">
        <f t="shared" si="1236"/>
        <v>295</v>
      </c>
      <c r="R742" s="44">
        <f t="shared" si="1237"/>
        <v>0.68445475638051045</v>
      </c>
      <c r="S742" s="43">
        <v>431</v>
      </c>
    </row>
    <row r="743" spans="1:19" s="12" customFormat="1" ht="15" x14ac:dyDescent="0.25">
      <c r="A743" s="40">
        <v>8</v>
      </c>
      <c r="B743" s="31" t="s">
        <v>180</v>
      </c>
      <c r="C743" s="32" t="str">
        <f t="shared" si="1122"/>
        <v>PH</v>
      </c>
      <c r="D743" s="32" t="str">
        <f t="shared" si="863"/>
        <v>BN</v>
      </c>
      <c r="E743" s="28">
        <f>LARGE(F743:I743,1)-LARGE(F743:I743,2)</f>
        <v>172</v>
      </c>
      <c r="F743" s="32">
        <f>SUM(F744:F751)</f>
        <v>797</v>
      </c>
      <c r="G743" s="32">
        <f t="shared" ref="G743" si="1481">SUM(G744:G751)</f>
        <v>969</v>
      </c>
      <c r="H743" s="32">
        <f t="shared" ref="H743" si="1482">SUM(H744:H751)</f>
        <v>578</v>
      </c>
      <c r="I743" s="32">
        <f t="shared" ref="I743" si="1483">SUM(I744:I751)</f>
        <v>20</v>
      </c>
      <c r="J743" s="33">
        <f>F743/N743</f>
        <v>0.33714043993231813</v>
      </c>
      <c r="K743" s="33">
        <f>G743/N743</f>
        <v>0.40989847715736039</v>
      </c>
      <c r="L743" s="33">
        <f>H743/N743</f>
        <v>0.24450084602368866</v>
      </c>
      <c r="M743" s="33">
        <f>I743/N743</f>
        <v>8.4602368866328256E-3</v>
      </c>
      <c r="N743" s="32">
        <f>F743+G743+H743+I743</f>
        <v>2364</v>
      </c>
      <c r="O743" s="32">
        <f t="shared" ref="O743" si="1484">SUM(O744:O751)</f>
        <v>37</v>
      </c>
      <c r="P743" s="32">
        <f t="shared" ref="P743" si="1485">SUM(P744:P751)</f>
        <v>0</v>
      </c>
      <c r="Q743" s="32">
        <f t="shared" ref="Q743" si="1486">N743+O743+P743</f>
        <v>2401</v>
      </c>
      <c r="R743" s="33">
        <f t="shared" si="1237"/>
        <v>0.62919287211740038</v>
      </c>
      <c r="S743" s="32">
        <f>SUM(S744:S751)</f>
        <v>3816</v>
      </c>
    </row>
    <row r="744" spans="1:19" x14ac:dyDescent="0.25">
      <c r="A744" s="45" t="s">
        <v>276</v>
      </c>
      <c r="B744" s="46" t="s">
        <v>280</v>
      </c>
      <c r="C744" s="43" t="str">
        <f t="shared" si="1122"/>
        <v>BN</v>
      </c>
      <c r="D744" s="37" t="str">
        <f t="shared" ref="D744:D751" si="1487">IF(AND(LARGE(F744:I744,1)=LARGE(F744:I744,2)),"TIED",IF(LARGE(F744:I744,2)=F744,"BN",IF(LARGE(F744:I744,2)=G744,"PH",IF(LARGE(F744:I744,2)=H744,"PN","BEBAS"))))</f>
        <v>PH</v>
      </c>
      <c r="E744" s="38">
        <f t="shared" ref="E744:E751" si="1488">LARGE(F744:I744,1)-LARGE(F744:I744,2)</f>
        <v>9</v>
      </c>
      <c r="F744" s="43">
        <v>88</v>
      </c>
      <c r="G744" s="43">
        <v>79</v>
      </c>
      <c r="H744" s="43">
        <v>42</v>
      </c>
      <c r="I744" s="43">
        <v>2</v>
      </c>
      <c r="J744" s="44">
        <f t="shared" ref="J744:J751" si="1489">F744/N744</f>
        <v>0.41706161137440756</v>
      </c>
      <c r="K744" s="44">
        <f t="shared" ref="K744:K751" si="1490">G744/N744</f>
        <v>0.37440758293838861</v>
      </c>
      <c r="L744" s="44">
        <f t="shared" ref="L744:L751" si="1491">H744/N744</f>
        <v>0.1990521327014218</v>
      </c>
      <c r="M744" s="44">
        <f t="shared" ref="M744:M751" si="1492">I744/N744</f>
        <v>9.4786729857819912E-3</v>
      </c>
      <c r="N744" s="43">
        <f t="shared" ref="N744:N751" si="1493">F744+G744+H744+I744</f>
        <v>211</v>
      </c>
      <c r="O744" s="43">
        <v>4</v>
      </c>
      <c r="P744" s="43"/>
      <c r="Q744" s="43">
        <f t="shared" si="1236"/>
        <v>215</v>
      </c>
      <c r="R744" s="44">
        <f t="shared" si="1237"/>
        <v>0.61428571428571432</v>
      </c>
      <c r="S744" s="43">
        <v>350</v>
      </c>
    </row>
    <row r="745" spans="1:19" x14ac:dyDescent="0.25">
      <c r="A745" s="45" t="s">
        <v>277</v>
      </c>
      <c r="B745" s="46" t="s">
        <v>281</v>
      </c>
      <c r="C745" s="43" t="str">
        <f t="shared" si="1122"/>
        <v>PH</v>
      </c>
      <c r="D745" s="37" t="str">
        <f t="shared" si="1487"/>
        <v>BN</v>
      </c>
      <c r="E745" s="38">
        <f t="shared" si="1488"/>
        <v>16</v>
      </c>
      <c r="F745" s="43">
        <v>96</v>
      </c>
      <c r="G745" s="43">
        <v>112</v>
      </c>
      <c r="H745" s="43">
        <v>54</v>
      </c>
      <c r="I745" s="43">
        <v>2</v>
      </c>
      <c r="J745" s="44">
        <f t="shared" si="1489"/>
        <v>0.36363636363636365</v>
      </c>
      <c r="K745" s="44">
        <f t="shared" si="1490"/>
        <v>0.42424242424242425</v>
      </c>
      <c r="L745" s="44">
        <f t="shared" si="1491"/>
        <v>0.20454545454545456</v>
      </c>
      <c r="M745" s="44">
        <f t="shared" si="1492"/>
        <v>7.575757575757576E-3</v>
      </c>
      <c r="N745" s="43">
        <f t="shared" si="1493"/>
        <v>264</v>
      </c>
      <c r="O745" s="43">
        <v>5</v>
      </c>
      <c r="P745" s="43"/>
      <c r="Q745" s="43">
        <f t="shared" si="1236"/>
        <v>269</v>
      </c>
      <c r="R745" s="44">
        <f t="shared" si="1237"/>
        <v>0.76857142857142857</v>
      </c>
      <c r="S745" s="43">
        <v>350</v>
      </c>
    </row>
    <row r="746" spans="1:19" x14ac:dyDescent="0.25">
      <c r="A746" s="45" t="s">
        <v>278</v>
      </c>
      <c r="B746" s="46" t="s">
        <v>282</v>
      </c>
      <c r="C746" s="43" t="str">
        <f t="shared" si="1122"/>
        <v>PH</v>
      </c>
      <c r="D746" s="37" t="str">
        <f t="shared" si="1487"/>
        <v>BN</v>
      </c>
      <c r="E746" s="38">
        <f t="shared" si="1488"/>
        <v>28</v>
      </c>
      <c r="F746" s="43">
        <v>140</v>
      </c>
      <c r="G746" s="43">
        <v>168</v>
      </c>
      <c r="H746" s="43">
        <v>79</v>
      </c>
      <c r="I746" s="43">
        <v>3</v>
      </c>
      <c r="J746" s="44">
        <f t="shared" si="1489"/>
        <v>0.35897435897435898</v>
      </c>
      <c r="K746" s="44">
        <f t="shared" si="1490"/>
        <v>0.43076923076923079</v>
      </c>
      <c r="L746" s="44">
        <f t="shared" si="1491"/>
        <v>0.20256410256410257</v>
      </c>
      <c r="M746" s="44">
        <f t="shared" si="1492"/>
        <v>7.6923076923076927E-3</v>
      </c>
      <c r="N746" s="43">
        <f t="shared" si="1493"/>
        <v>390</v>
      </c>
      <c r="O746" s="43">
        <v>5</v>
      </c>
      <c r="P746" s="43"/>
      <c r="Q746" s="43">
        <f t="shared" si="1236"/>
        <v>395</v>
      </c>
      <c r="R746" s="44">
        <f t="shared" si="1237"/>
        <v>0.76107899807321777</v>
      </c>
      <c r="S746" s="43">
        <v>519</v>
      </c>
    </row>
    <row r="747" spans="1:19" x14ac:dyDescent="0.25">
      <c r="A747" s="45" t="s">
        <v>279</v>
      </c>
      <c r="B747" s="46" t="s">
        <v>283</v>
      </c>
      <c r="C747" s="43" t="str">
        <f t="shared" si="1122"/>
        <v>PH</v>
      </c>
      <c r="D747" s="37" t="str">
        <f t="shared" si="1487"/>
        <v>BN</v>
      </c>
      <c r="E747" s="38">
        <f t="shared" si="1488"/>
        <v>62</v>
      </c>
      <c r="F747" s="43">
        <v>98</v>
      </c>
      <c r="G747" s="43">
        <v>160</v>
      </c>
      <c r="H747" s="43">
        <v>86</v>
      </c>
      <c r="I747" s="43">
        <v>1</v>
      </c>
      <c r="J747" s="44">
        <f t="shared" si="1489"/>
        <v>0.28405797101449276</v>
      </c>
      <c r="K747" s="44">
        <f t="shared" si="1490"/>
        <v>0.46376811594202899</v>
      </c>
      <c r="L747" s="44">
        <f t="shared" si="1491"/>
        <v>0.24927536231884059</v>
      </c>
      <c r="M747" s="44">
        <f t="shared" si="1492"/>
        <v>2.8985507246376812E-3</v>
      </c>
      <c r="N747" s="43">
        <f t="shared" si="1493"/>
        <v>345</v>
      </c>
      <c r="O747" s="43">
        <v>9</v>
      </c>
      <c r="P747" s="43"/>
      <c r="Q747" s="43">
        <f t="shared" si="1236"/>
        <v>354</v>
      </c>
      <c r="R747" s="44">
        <f t="shared" si="1237"/>
        <v>0.68208092485549132</v>
      </c>
      <c r="S747" s="43">
        <v>519</v>
      </c>
    </row>
    <row r="748" spans="1:19" x14ac:dyDescent="0.25">
      <c r="A748" s="45" t="s">
        <v>285</v>
      </c>
      <c r="B748" s="46" t="s">
        <v>286</v>
      </c>
      <c r="C748" s="43" t="str">
        <f t="shared" si="1122"/>
        <v>PH</v>
      </c>
      <c r="D748" s="37" t="str">
        <f t="shared" si="1487"/>
        <v>BN</v>
      </c>
      <c r="E748" s="38">
        <f t="shared" si="1488"/>
        <v>20</v>
      </c>
      <c r="F748" s="43">
        <v>99</v>
      </c>
      <c r="G748" s="43">
        <v>119</v>
      </c>
      <c r="H748" s="43">
        <v>81</v>
      </c>
      <c r="I748" s="43">
        <v>4</v>
      </c>
      <c r="J748" s="44">
        <f t="shared" si="1489"/>
        <v>0.32673267326732675</v>
      </c>
      <c r="K748" s="44">
        <f t="shared" si="1490"/>
        <v>0.39273927392739272</v>
      </c>
      <c r="L748" s="44">
        <f t="shared" si="1491"/>
        <v>0.26732673267326734</v>
      </c>
      <c r="M748" s="44">
        <f t="shared" si="1492"/>
        <v>1.3201320132013201E-2</v>
      </c>
      <c r="N748" s="43">
        <f t="shared" si="1493"/>
        <v>303</v>
      </c>
      <c r="O748" s="43">
        <v>1</v>
      </c>
      <c r="P748" s="43"/>
      <c r="Q748" s="43">
        <f t="shared" si="1236"/>
        <v>304</v>
      </c>
      <c r="R748" s="44">
        <f t="shared" si="1237"/>
        <v>0.58574181117533719</v>
      </c>
      <c r="S748" s="43">
        <v>519</v>
      </c>
    </row>
    <row r="749" spans="1:19" x14ac:dyDescent="0.25">
      <c r="A749" s="45" t="s">
        <v>288</v>
      </c>
      <c r="B749" s="46" t="s">
        <v>289</v>
      </c>
      <c r="C749" s="43" t="str">
        <f t="shared" si="1122"/>
        <v>PH</v>
      </c>
      <c r="D749" s="37" t="str">
        <f t="shared" si="1487"/>
        <v>BN</v>
      </c>
      <c r="E749" s="38">
        <f t="shared" si="1488"/>
        <v>33</v>
      </c>
      <c r="F749" s="43">
        <v>90</v>
      </c>
      <c r="G749" s="43">
        <v>123</v>
      </c>
      <c r="H749" s="43">
        <v>76</v>
      </c>
      <c r="I749" s="43">
        <v>2</v>
      </c>
      <c r="J749" s="44">
        <f t="shared" si="1489"/>
        <v>0.30927835051546393</v>
      </c>
      <c r="K749" s="44">
        <f t="shared" si="1490"/>
        <v>0.42268041237113402</v>
      </c>
      <c r="L749" s="44">
        <f t="shared" si="1491"/>
        <v>0.2611683848797251</v>
      </c>
      <c r="M749" s="44">
        <f t="shared" si="1492"/>
        <v>6.8728522336769758E-3</v>
      </c>
      <c r="N749" s="43">
        <f t="shared" si="1493"/>
        <v>291</v>
      </c>
      <c r="O749" s="43">
        <v>6</v>
      </c>
      <c r="P749" s="43"/>
      <c r="Q749" s="43">
        <f t="shared" si="1236"/>
        <v>297</v>
      </c>
      <c r="R749" s="44">
        <f t="shared" si="1237"/>
        <v>0.5722543352601156</v>
      </c>
      <c r="S749" s="43">
        <v>519</v>
      </c>
    </row>
    <row r="750" spans="1:19" x14ac:dyDescent="0.25">
      <c r="A750" s="45" t="s">
        <v>290</v>
      </c>
      <c r="B750" s="46" t="s">
        <v>291</v>
      </c>
      <c r="C750" s="43" t="str">
        <f t="shared" si="1122"/>
        <v>PH</v>
      </c>
      <c r="D750" s="37" t="str">
        <f t="shared" si="1487"/>
        <v>BN</v>
      </c>
      <c r="E750" s="38">
        <f t="shared" si="1488"/>
        <v>5</v>
      </c>
      <c r="F750" s="43">
        <v>94</v>
      </c>
      <c r="G750" s="43">
        <v>99</v>
      </c>
      <c r="H750" s="43">
        <v>84</v>
      </c>
      <c r="I750" s="43">
        <v>3</v>
      </c>
      <c r="J750" s="44">
        <f t="shared" si="1489"/>
        <v>0.33571428571428569</v>
      </c>
      <c r="K750" s="44">
        <f t="shared" si="1490"/>
        <v>0.35357142857142859</v>
      </c>
      <c r="L750" s="44">
        <f t="shared" si="1491"/>
        <v>0.3</v>
      </c>
      <c r="M750" s="44">
        <f t="shared" si="1492"/>
        <v>1.0714285714285714E-2</v>
      </c>
      <c r="N750" s="43">
        <f t="shared" si="1493"/>
        <v>280</v>
      </c>
      <c r="O750" s="43">
        <v>5</v>
      </c>
      <c r="P750" s="43"/>
      <c r="Q750" s="43">
        <f t="shared" si="1236"/>
        <v>285</v>
      </c>
      <c r="R750" s="44">
        <f t="shared" si="1237"/>
        <v>0.54913294797687862</v>
      </c>
      <c r="S750" s="43">
        <v>519</v>
      </c>
    </row>
    <row r="751" spans="1:19" x14ac:dyDescent="0.25">
      <c r="A751" s="45" t="s">
        <v>309</v>
      </c>
      <c r="B751" s="46" t="s">
        <v>310</v>
      </c>
      <c r="C751" s="43" t="str">
        <f t="shared" si="1122"/>
        <v>PH</v>
      </c>
      <c r="D751" s="37" t="str">
        <f t="shared" si="1487"/>
        <v>BN</v>
      </c>
      <c r="E751" s="38">
        <f t="shared" si="1488"/>
        <v>17</v>
      </c>
      <c r="F751" s="43">
        <v>92</v>
      </c>
      <c r="G751" s="43">
        <v>109</v>
      </c>
      <c r="H751" s="43">
        <v>76</v>
      </c>
      <c r="I751" s="43">
        <v>3</v>
      </c>
      <c r="J751" s="44">
        <f t="shared" si="1489"/>
        <v>0.32857142857142857</v>
      </c>
      <c r="K751" s="44">
        <f t="shared" si="1490"/>
        <v>0.38928571428571429</v>
      </c>
      <c r="L751" s="44">
        <f t="shared" si="1491"/>
        <v>0.27142857142857141</v>
      </c>
      <c r="M751" s="44">
        <f t="shared" si="1492"/>
        <v>1.0714285714285714E-2</v>
      </c>
      <c r="N751" s="43">
        <f t="shared" si="1493"/>
        <v>280</v>
      </c>
      <c r="O751" s="43">
        <v>2</v>
      </c>
      <c r="P751" s="43"/>
      <c r="Q751" s="43">
        <f t="shared" si="1236"/>
        <v>282</v>
      </c>
      <c r="R751" s="44">
        <f t="shared" si="1237"/>
        <v>0.5412667946257198</v>
      </c>
      <c r="S751" s="43">
        <v>521</v>
      </c>
    </row>
    <row r="752" spans="1:19" s="6" customFormat="1" ht="15" x14ac:dyDescent="0.25">
      <c r="A752" s="25" t="s">
        <v>34</v>
      </c>
      <c r="B752" s="26" t="s">
        <v>35</v>
      </c>
      <c r="C752" s="27" t="str">
        <f t="shared" si="1122"/>
        <v>BN</v>
      </c>
      <c r="D752" s="27" t="str">
        <f t="shared" si="863"/>
        <v>PN</v>
      </c>
      <c r="E752" s="27">
        <f>LARGE(F752:I752,1)-LARGE(F752:I752,2)</f>
        <v>2802</v>
      </c>
      <c r="F752" s="27">
        <f>F753+F755+F763+F767+F771+F779+F786+F795</f>
        <v>6348</v>
      </c>
      <c r="G752" s="27">
        <f>G753+G755+G763+G767+G771+G779+G786+G795</f>
        <v>2446</v>
      </c>
      <c r="H752" s="27">
        <f>H753+H755+H763+H767+H771+H779+H786+H795</f>
        <v>3546</v>
      </c>
      <c r="I752" s="27">
        <f>I753+I755+I763+I767+I771+I779+I786+I795</f>
        <v>90</v>
      </c>
      <c r="J752" s="29">
        <f>F752/N752</f>
        <v>0.51069991954947702</v>
      </c>
      <c r="K752" s="29">
        <f>G752/N752</f>
        <v>0.19678197908286404</v>
      </c>
      <c r="L752" s="29">
        <f>H752/N752</f>
        <v>0.28527755430410295</v>
      </c>
      <c r="M752" s="29">
        <f>I752/N752</f>
        <v>7.2405470635559131E-3</v>
      </c>
      <c r="N752" s="27">
        <f>F752+G752+H752+I752</f>
        <v>12430</v>
      </c>
      <c r="O752" s="27">
        <f>O753+O755+O763+O767+O771+O779+O786+O795</f>
        <v>275</v>
      </c>
      <c r="P752" s="27">
        <f>P753+P755+P763+P767+P771+P779+P786+P795</f>
        <v>0</v>
      </c>
      <c r="Q752" s="27">
        <f t="shared" si="1236"/>
        <v>12705</v>
      </c>
      <c r="R752" s="29">
        <f t="shared" si="1237"/>
        <v>0.69942196531791911</v>
      </c>
      <c r="S752" s="27">
        <f>S753+S755+S763+S767+S771+S779+S786+S795</f>
        <v>18165</v>
      </c>
    </row>
    <row r="753" spans="1:19" s="12" customFormat="1" ht="15" x14ac:dyDescent="0.25">
      <c r="A753" s="30" t="s">
        <v>275</v>
      </c>
      <c r="B753" s="31" t="s">
        <v>264</v>
      </c>
      <c r="C753" s="27" t="str">
        <f t="shared" ref="C753:C800" si="1494">IF(AND(LARGE(F753:I753,1)=LARGE(F753:I753,2)),"TIED",IF(LARGE(F753:I753,1)=F753,"BN",IF(LARGE(F753:I753,1)=G753,"PH",IF(LARGE(F753:I753,1)=H753,"PN","BEBAS"))))</f>
        <v>BN</v>
      </c>
      <c r="D753" s="27" t="str">
        <f t="shared" si="863"/>
        <v>PN</v>
      </c>
      <c r="E753" s="28">
        <f t="shared" ref="E753" si="1495">LARGE(F753:I753,1)-LARGE(F753:I753,2)</f>
        <v>75</v>
      </c>
      <c r="F753" s="32">
        <f>F754</f>
        <v>153</v>
      </c>
      <c r="G753" s="32">
        <f t="shared" ref="G753" si="1496">G754</f>
        <v>27</v>
      </c>
      <c r="H753" s="32">
        <f t="shared" ref="H753" si="1497">H754</f>
        <v>78</v>
      </c>
      <c r="I753" s="32">
        <f t="shared" ref="I753" si="1498">I754</f>
        <v>1</v>
      </c>
      <c r="J753" s="33">
        <f>F753/N753</f>
        <v>0.59073359073359077</v>
      </c>
      <c r="K753" s="33">
        <f>G753/N753</f>
        <v>0.10424710424710425</v>
      </c>
      <c r="L753" s="33">
        <f>H753/N753</f>
        <v>0.30115830115830117</v>
      </c>
      <c r="M753" s="33">
        <f>I753/N753</f>
        <v>3.8610038610038611E-3</v>
      </c>
      <c r="N753" s="32">
        <f>F753+G753+H753+I753</f>
        <v>259</v>
      </c>
      <c r="O753" s="32">
        <f t="shared" ref="O753" si="1499">O754</f>
        <v>17</v>
      </c>
      <c r="P753" s="32">
        <f t="shared" ref="P753" si="1500">P754</f>
        <v>0</v>
      </c>
      <c r="Q753" s="32">
        <f t="shared" si="1236"/>
        <v>276</v>
      </c>
      <c r="R753" s="33">
        <f t="shared" si="1237"/>
        <v>0.90196078431372551</v>
      </c>
      <c r="S753" s="32">
        <f t="shared" ref="S753" si="1501">S754</f>
        <v>306</v>
      </c>
    </row>
    <row r="754" spans="1:19" x14ac:dyDescent="0.25">
      <c r="A754" s="50" t="s">
        <v>276</v>
      </c>
      <c r="B754" s="46" t="s">
        <v>280</v>
      </c>
      <c r="C754" s="43" t="str">
        <f t="shared" si="1494"/>
        <v>BN</v>
      </c>
      <c r="D754" s="37" t="str">
        <f t="shared" si="863"/>
        <v>PN</v>
      </c>
      <c r="E754" s="38">
        <f>LARGE(F754:I754,1)-LARGE(F754:I754,2)</f>
        <v>75</v>
      </c>
      <c r="F754" s="43">
        <v>153</v>
      </c>
      <c r="G754" s="43">
        <v>27</v>
      </c>
      <c r="H754" s="43">
        <v>78</v>
      </c>
      <c r="I754" s="43">
        <v>1</v>
      </c>
      <c r="J754" s="44">
        <f>F754/N754</f>
        <v>0.59073359073359077</v>
      </c>
      <c r="K754" s="44">
        <f>G754/N754</f>
        <v>0.10424710424710425</v>
      </c>
      <c r="L754" s="44">
        <f>H754/N754</f>
        <v>0.30115830115830117</v>
      </c>
      <c r="M754" s="44">
        <f>I754/N754</f>
        <v>3.8610038610038611E-3</v>
      </c>
      <c r="N754" s="43">
        <f>F754+G754+H754+I754</f>
        <v>259</v>
      </c>
      <c r="O754" s="43">
        <v>17</v>
      </c>
      <c r="P754" s="43"/>
      <c r="Q754" s="43">
        <f t="shared" si="1236"/>
        <v>276</v>
      </c>
      <c r="R754" s="44">
        <f t="shared" si="1237"/>
        <v>0.90196078431372551</v>
      </c>
      <c r="S754" s="43">
        <v>306</v>
      </c>
    </row>
    <row r="755" spans="1:19" s="12" customFormat="1" ht="15" x14ac:dyDescent="0.25">
      <c r="A755" s="40">
        <v>1</v>
      </c>
      <c r="B755" s="31" t="s">
        <v>181</v>
      </c>
      <c r="C755" s="27" t="str">
        <f t="shared" si="1494"/>
        <v>BN</v>
      </c>
      <c r="D755" s="27" t="str">
        <f t="shared" ref="D755" si="1502">IF(AND(LARGE(F755:I755,1)=LARGE(F755:I755,2)),"TIED",IF(LARGE(F755:I755,2)=F755,"BN",IF(LARGE(F755:I755,2)=G755,"PH",IF(LARGE(F755:I755,2)=H755,"PN","BEBAS"))))</f>
        <v>PN</v>
      </c>
      <c r="E755" s="28">
        <f t="shared" ref="E755" si="1503">LARGE(F755:I755,1)-LARGE(F755:I755,2)</f>
        <v>436</v>
      </c>
      <c r="F755" s="32">
        <f>SUM(F756:F762)</f>
        <v>1043</v>
      </c>
      <c r="G755" s="32">
        <f t="shared" ref="G755:I755" si="1504">SUM(G756:G762)</f>
        <v>439</v>
      </c>
      <c r="H755" s="32">
        <f t="shared" si="1504"/>
        <v>607</v>
      </c>
      <c r="I755" s="32">
        <f t="shared" si="1504"/>
        <v>12</v>
      </c>
      <c r="J755" s="33">
        <f>F755/N755</f>
        <v>0.49643027129938122</v>
      </c>
      <c r="K755" s="33">
        <f>G755/N755</f>
        <v>0.20894811994288434</v>
      </c>
      <c r="L755" s="33">
        <f>H755/N755</f>
        <v>0.28891004283674443</v>
      </c>
      <c r="M755" s="33">
        <f>I755/N755</f>
        <v>5.7115659209900048E-3</v>
      </c>
      <c r="N755" s="32">
        <f>F755+G755+H755+I755</f>
        <v>2101</v>
      </c>
      <c r="O755" s="32">
        <f t="shared" ref="O755:P755" si="1505">SUM(O756:O762)</f>
        <v>31</v>
      </c>
      <c r="P755" s="32">
        <f t="shared" si="1505"/>
        <v>0</v>
      </c>
      <c r="Q755" s="32">
        <f t="shared" si="1236"/>
        <v>2132</v>
      </c>
      <c r="R755" s="33">
        <f t="shared" si="1237"/>
        <v>0.66190624029804412</v>
      </c>
      <c r="S755" s="32">
        <f>SUM(S756:S762)</f>
        <v>3221</v>
      </c>
    </row>
    <row r="756" spans="1:19" x14ac:dyDescent="0.25">
      <c r="A756" s="45" t="s">
        <v>276</v>
      </c>
      <c r="B756" s="46" t="s">
        <v>280</v>
      </c>
      <c r="C756" s="43" t="str">
        <f t="shared" si="1494"/>
        <v>BN</v>
      </c>
      <c r="D756" s="37" t="str">
        <f t="shared" si="863"/>
        <v>PH</v>
      </c>
      <c r="E756" s="38">
        <f t="shared" ref="E756:E762" si="1506">LARGE(F756:I756,1)-LARGE(F756:I756,2)</f>
        <v>113</v>
      </c>
      <c r="F756" s="43">
        <v>161</v>
      </c>
      <c r="G756" s="43">
        <v>48</v>
      </c>
      <c r="H756" s="43">
        <v>40</v>
      </c>
      <c r="I756" s="43">
        <v>1</v>
      </c>
      <c r="J756" s="44">
        <f t="shared" ref="J756:J762" si="1507">F756/N756</f>
        <v>0.64400000000000002</v>
      </c>
      <c r="K756" s="44">
        <f t="shared" ref="K756:K762" si="1508">G756/N756</f>
        <v>0.192</v>
      </c>
      <c r="L756" s="44">
        <f t="shared" ref="L756:L762" si="1509">H756/N756</f>
        <v>0.16</v>
      </c>
      <c r="M756" s="44">
        <f t="shared" ref="M756:M762" si="1510">I756/N756</f>
        <v>4.0000000000000001E-3</v>
      </c>
      <c r="N756" s="43">
        <f t="shared" ref="N756:N762" si="1511">F756+G756+H756+I756</f>
        <v>250</v>
      </c>
      <c r="O756" s="43">
        <v>6</v>
      </c>
      <c r="P756" s="43"/>
      <c r="Q756" s="43">
        <f t="shared" ref="Q756:Q763" si="1512">N756+O756+P756</f>
        <v>256</v>
      </c>
      <c r="R756" s="44">
        <f t="shared" si="1237"/>
        <v>0.70136986301369864</v>
      </c>
      <c r="S756" s="43">
        <v>365</v>
      </c>
    </row>
    <row r="757" spans="1:19" x14ac:dyDescent="0.25">
      <c r="A757" s="45" t="s">
        <v>277</v>
      </c>
      <c r="B757" s="46" t="s">
        <v>281</v>
      </c>
      <c r="C757" s="43" t="str">
        <f t="shared" si="1494"/>
        <v>BN</v>
      </c>
      <c r="D757" s="37" t="str">
        <f t="shared" si="863"/>
        <v>PN</v>
      </c>
      <c r="E757" s="38">
        <f t="shared" si="1506"/>
        <v>50</v>
      </c>
      <c r="F757" s="43">
        <v>126</v>
      </c>
      <c r="G757" s="43">
        <v>58</v>
      </c>
      <c r="H757" s="43">
        <v>76</v>
      </c>
      <c r="I757" s="43">
        <v>2</v>
      </c>
      <c r="J757" s="44">
        <f t="shared" si="1507"/>
        <v>0.48091603053435117</v>
      </c>
      <c r="K757" s="44">
        <f t="shared" si="1508"/>
        <v>0.22137404580152673</v>
      </c>
      <c r="L757" s="44">
        <f t="shared" si="1509"/>
        <v>0.29007633587786258</v>
      </c>
      <c r="M757" s="44">
        <f t="shared" si="1510"/>
        <v>7.6335877862595417E-3</v>
      </c>
      <c r="N757" s="43">
        <f t="shared" si="1511"/>
        <v>262</v>
      </c>
      <c r="O757" s="43">
        <v>5</v>
      </c>
      <c r="P757" s="43"/>
      <c r="Q757" s="43">
        <f t="shared" si="1512"/>
        <v>267</v>
      </c>
      <c r="R757" s="44">
        <f t="shared" si="1237"/>
        <v>0.7628571428571429</v>
      </c>
      <c r="S757" s="43">
        <v>350</v>
      </c>
    </row>
    <row r="758" spans="1:19" x14ac:dyDescent="0.25">
      <c r="A758" s="45" t="s">
        <v>278</v>
      </c>
      <c r="B758" s="46" t="s">
        <v>282</v>
      </c>
      <c r="C758" s="43" t="str">
        <f t="shared" si="1494"/>
        <v>BN</v>
      </c>
      <c r="D758" s="37" t="str">
        <f t="shared" si="863"/>
        <v>PN</v>
      </c>
      <c r="E758" s="38">
        <f t="shared" si="1506"/>
        <v>37</v>
      </c>
      <c r="F758" s="43">
        <v>153</v>
      </c>
      <c r="G758" s="43">
        <v>110</v>
      </c>
      <c r="H758" s="43">
        <v>116</v>
      </c>
      <c r="I758" s="43">
        <v>1</v>
      </c>
      <c r="J758" s="44">
        <f t="shared" si="1507"/>
        <v>0.4026315789473684</v>
      </c>
      <c r="K758" s="44">
        <f t="shared" si="1508"/>
        <v>0.28947368421052633</v>
      </c>
      <c r="L758" s="44">
        <f t="shared" si="1509"/>
        <v>0.30526315789473685</v>
      </c>
      <c r="M758" s="44">
        <f t="shared" si="1510"/>
        <v>2.631578947368421E-3</v>
      </c>
      <c r="N758" s="43">
        <f t="shared" si="1511"/>
        <v>380</v>
      </c>
      <c r="O758" s="43">
        <v>4</v>
      </c>
      <c r="P758" s="43"/>
      <c r="Q758" s="43">
        <f t="shared" si="1512"/>
        <v>384</v>
      </c>
      <c r="R758" s="44">
        <f t="shared" si="1237"/>
        <v>0.76646706586826352</v>
      </c>
      <c r="S758" s="43">
        <v>501</v>
      </c>
    </row>
    <row r="759" spans="1:19" x14ac:dyDescent="0.25">
      <c r="A759" s="45" t="s">
        <v>279</v>
      </c>
      <c r="B759" s="46" t="s">
        <v>283</v>
      </c>
      <c r="C759" s="43" t="str">
        <f t="shared" si="1494"/>
        <v>BN</v>
      </c>
      <c r="D759" s="37" t="str">
        <f t="shared" si="863"/>
        <v>PN</v>
      </c>
      <c r="E759" s="38">
        <f t="shared" si="1506"/>
        <v>56</v>
      </c>
      <c r="F759" s="43">
        <v>158</v>
      </c>
      <c r="G759" s="43">
        <v>75</v>
      </c>
      <c r="H759" s="43">
        <v>102</v>
      </c>
      <c r="I759" s="43">
        <v>3</v>
      </c>
      <c r="J759" s="44">
        <f t="shared" si="1507"/>
        <v>0.46745562130177515</v>
      </c>
      <c r="K759" s="44">
        <f t="shared" si="1508"/>
        <v>0.22189349112426035</v>
      </c>
      <c r="L759" s="44">
        <f t="shared" si="1509"/>
        <v>0.30177514792899407</v>
      </c>
      <c r="M759" s="44">
        <f t="shared" si="1510"/>
        <v>8.8757396449704144E-3</v>
      </c>
      <c r="N759" s="43">
        <f t="shared" si="1511"/>
        <v>338</v>
      </c>
      <c r="O759" s="43">
        <v>2</v>
      </c>
      <c r="P759" s="43"/>
      <c r="Q759" s="43">
        <f t="shared" si="1512"/>
        <v>340</v>
      </c>
      <c r="R759" s="44">
        <f t="shared" si="1237"/>
        <v>0.67864271457085823</v>
      </c>
      <c r="S759" s="43">
        <v>501</v>
      </c>
    </row>
    <row r="760" spans="1:19" x14ac:dyDescent="0.25">
      <c r="A760" s="45" t="s">
        <v>285</v>
      </c>
      <c r="B760" s="46" t="s">
        <v>286</v>
      </c>
      <c r="C760" s="43" t="str">
        <f t="shared" si="1494"/>
        <v>BN</v>
      </c>
      <c r="D760" s="37" t="str">
        <f t="shared" si="863"/>
        <v>PN</v>
      </c>
      <c r="E760" s="38">
        <f t="shared" si="1506"/>
        <v>71</v>
      </c>
      <c r="F760" s="43">
        <v>150</v>
      </c>
      <c r="G760" s="43">
        <v>51</v>
      </c>
      <c r="H760" s="43">
        <v>79</v>
      </c>
      <c r="I760" s="43">
        <v>3</v>
      </c>
      <c r="J760" s="44">
        <f t="shared" si="1507"/>
        <v>0.53003533568904593</v>
      </c>
      <c r="K760" s="44">
        <f t="shared" si="1508"/>
        <v>0.18021201413427562</v>
      </c>
      <c r="L760" s="44">
        <f t="shared" si="1509"/>
        <v>0.27915194346289751</v>
      </c>
      <c r="M760" s="44">
        <f t="shared" si="1510"/>
        <v>1.0600706713780919E-2</v>
      </c>
      <c r="N760" s="43">
        <f t="shared" si="1511"/>
        <v>283</v>
      </c>
      <c r="O760" s="43">
        <v>7</v>
      </c>
      <c r="P760" s="43"/>
      <c r="Q760" s="43">
        <f t="shared" si="1512"/>
        <v>290</v>
      </c>
      <c r="R760" s="44">
        <f t="shared" si="1237"/>
        <v>0.57884231536926145</v>
      </c>
      <c r="S760" s="43">
        <v>501</v>
      </c>
    </row>
    <row r="761" spans="1:19" x14ac:dyDescent="0.25">
      <c r="A761" s="45" t="s">
        <v>288</v>
      </c>
      <c r="B761" s="46" t="s">
        <v>289</v>
      </c>
      <c r="C761" s="43" t="str">
        <f t="shared" si="1494"/>
        <v>BN</v>
      </c>
      <c r="D761" s="37" t="str">
        <f t="shared" si="863"/>
        <v>PN</v>
      </c>
      <c r="E761" s="38">
        <f t="shared" si="1506"/>
        <v>44</v>
      </c>
      <c r="F761" s="43">
        <v>137</v>
      </c>
      <c r="G761" s="43">
        <v>47</v>
      </c>
      <c r="H761" s="43">
        <v>93</v>
      </c>
      <c r="I761" s="43">
        <v>1</v>
      </c>
      <c r="J761" s="44">
        <f t="shared" si="1507"/>
        <v>0.49280575539568344</v>
      </c>
      <c r="K761" s="44">
        <f t="shared" si="1508"/>
        <v>0.16906474820143885</v>
      </c>
      <c r="L761" s="44">
        <f t="shared" si="1509"/>
        <v>0.3345323741007194</v>
      </c>
      <c r="M761" s="44">
        <f t="shared" si="1510"/>
        <v>3.5971223021582736E-3</v>
      </c>
      <c r="N761" s="43">
        <f t="shared" si="1511"/>
        <v>278</v>
      </c>
      <c r="O761" s="43">
        <v>4</v>
      </c>
      <c r="P761" s="43"/>
      <c r="Q761" s="43">
        <f t="shared" si="1512"/>
        <v>282</v>
      </c>
      <c r="R761" s="44">
        <f t="shared" si="1237"/>
        <v>0.56287425149700598</v>
      </c>
      <c r="S761" s="43">
        <v>501</v>
      </c>
    </row>
    <row r="762" spans="1:19" x14ac:dyDescent="0.25">
      <c r="A762" s="45" t="s">
        <v>290</v>
      </c>
      <c r="B762" s="46" t="s">
        <v>291</v>
      </c>
      <c r="C762" s="43" t="str">
        <f t="shared" si="1494"/>
        <v>BN</v>
      </c>
      <c r="D762" s="37" t="str">
        <f t="shared" si="863"/>
        <v>PN</v>
      </c>
      <c r="E762" s="38">
        <f t="shared" si="1506"/>
        <v>57</v>
      </c>
      <c r="F762" s="43">
        <v>158</v>
      </c>
      <c r="G762" s="43">
        <v>50</v>
      </c>
      <c r="H762" s="43">
        <v>101</v>
      </c>
      <c r="I762" s="43">
        <v>1</v>
      </c>
      <c r="J762" s="44">
        <f t="shared" si="1507"/>
        <v>0.50967741935483868</v>
      </c>
      <c r="K762" s="44">
        <f t="shared" si="1508"/>
        <v>0.16129032258064516</v>
      </c>
      <c r="L762" s="44">
        <f t="shared" si="1509"/>
        <v>0.32580645161290323</v>
      </c>
      <c r="M762" s="44">
        <f t="shared" si="1510"/>
        <v>3.2258064516129032E-3</v>
      </c>
      <c r="N762" s="43">
        <f t="shared" si="1511"/>
        <v>310</v>
      </c>
      <c r="O762" s="43">
        <v>3</v>
      </c>
      <c r="P762" s="43"/>
      <c r="Q762" s="43">
        <f t="shared" si="1512"/>
        <v>313</v>
      </c>
      <c r="R762" s="44">
        <f t="shared" si="1237"/>
        <v>0.62350597609561753</v>
      </c>
      <c r="S762" s="43">
        <v>502</v>
      </c>
    </row>
    <row r="763" spans="1:19" s="12" customFormat="1" ht="15" x14ac:dyDescent="0.25">
      <c r="A763" s="40">
        <v>2</v>
      </c>
      <c r="B763" s="31" t="s">
        <v>182</v>
      </c>
      <c r="C763" s="32" t="str">
        <f t="shared" si="1494"/>
        <v>BN</v>
      </c>
      <c r="D763" s="32" t="str">
        <f t="shared" ref="D763" si="1513">IF(AND(LARGE(F763:I763,1)=LARGE(F763:I763,2)),"TIED",IF(LARGE(F763:I763,2)=F763,"BN",IF(LARGE(F763:I763,2)=G763,"PH",IF(LARGE(F763:I763,2)=H763,"PN","BEBAS"))))</f>
        <v>PH</v>
      </c>
      <c r="E763" s="28">
        <f>LARGE(F763:I763,1)-LARGE(F763:I763,2)</f>
        <v>241</v>
      </c>
      <c r="F763" s="32">
        <f>SUM(F764:F766)</f>
        <v>542</v>
      </c>
      <c r="G763" s="32">
        <f t="shared" ref="G763" si="1514">SUM(G764:G766)</f>
        <v>301</v>
      </c>
      <c r="H763" s="32">
        <f t="shared" ref="H763" si="1515">SUM(H764:H766)</f>
        <v>152</v>
      </c>
      <c r="I763" s="32">
        <f t="shared" ref="I763" si="1516">SUM(I764:I766)</f>
        <v>7</v>
      </c>
      <c r="J763" s="33">
        <f>F763/N763</f>
        <v>0.54091816367265466</v>
      </c>
      <c r="K763" s="33">
        <f>G763/N763</f>
        <v>0.30039920159680639</v>
      </c>
      <c r="L763" s="33">
        <f>H763/N763</f>
        <v>0.15169660678642716</v>
      </c>
      <c r="M763" s="33">
        <f>I763/N763</f>
        <v>6.9860279441117763E-3</v>
      </c>
      <c r="N763" s="32">
        <f>F763+G763+H763+I763</f>
        <v>1002</v>
      </c>
      <c r="O763" s="32">
        <f t="shared" ref="O763" si="1517">SUM(O764:O766)</f>
        <v>30</v>
      </c>
      <c r="P763" s="32">
        <f t="shared" ref="P763" si="1518">SUM(P764:P766)</f>
        <v>0</v>
      </c>
      <c r="Q763" s="32">
        <f t="shared" si="1512"/>
        <v>1032</v>
      </c>
      <c r="R763" s="33">
        <f t="shared" si="1237"/>
        <v>0.77072442120985807</v>
      </c>
      <c r="S763" s="32">
        <f>SUM(S764:S766)</f>
        <v>1339</v>
      </c>
    </row>
    <row r="764" spans="1:19" x14ac:dyDescent="0.25">
      <c r="A764" s="45" t="s">
        <v>276</v>
      </c>
      <c r="B764" s="46" t="s">
        <v>280</v>
      </c>
      <c r="C764" s="43" t="str">
        <f t="shared" si="1494"/>
        <v>BN</v>
      </c>
      <c r="D764" s="37" t="str">
        <f t="shared" ref="D764:D767" si="1519">IF(AND(LARGE(F764:I764,1)=LARGE(F764:I764,2)),"TIED",IF(LARGE(F764:I764,2)=F764,"BN",IF(LARGE(F764:I764,2)=G764,"PH",IF(LARGE(F764:I764,2)=H764,"PN","BEBAS"))))</f>
        <v>PH</v>
      </c>
      <c r="E764" s="38">
        <f t="shared" ref="E764:E766" si="1520">LARGE(F764:I764,1)-LARGE(F764:I764,2)</f>
        <v>76</v>
      </c>
      <c r="F764" s="43">
        <v>159</v>
      </c>
      <c r="G764" s="43">
        <v>83</v>
      </c>
      <c r="H764" s="43">
        <v>27</v>
      </c>
      <c r="I764" s="43">
        <v>2</v>
      </c>
      <c r="J764" s="44">
        <f t="shared" ref="J764:J766" si="1521">F764/N764</f>
        <v>0.58671586715867163</v>
      </c>
      <c r="K764" s="44">
        <f t="shared" ref="K764:K766" si="1522">G764/N764</f>
        <v>0.30627306273062732</v>
      </c>
      <c r="L764" s="44">
        <f t="shared" ref="L764:L766" si="1523">H764/N764</f>
        <v>9.9630996309963096E-2</v>
      </c>
      <c r="M764" s="44">
        <f t="shared" ref="M764:M766" si="1524">I764/N764</f>
        <v>7.3800738007380072E-3</v>
      </c>
      <c r="N764" s="43">
        <f t="shared" ref="N764:N766" si="1525">F764+G764+H764+I764</f>
        <v>271</v>
      </c>
      <c r="O764" s="43">
        <v>9</v>
      </c>
      <c r="P764" s="43"/>
      <c r="Q764" s="43">
        <f t="shared" ref="Q764:Q767" si="1526">N764+O764+P764</f>
        <v>280</v>
      </c>
      <c r="R764" s="44">
        <f t="shared" si="1237"/>
        <v>0.8</v>
      </c>
      <c r="S764" s="43">
        <v>350</v>
      </c>
    </row>
    <row r="765" spans="1:19" x14ac:dyDescent="0.25">
      <c r="A765" s="45" t="s">
        <v>277</v>
      </c>
      <c r="B765" s="46" t="s">
        <v>281</v>
      </c>
      <c r="C765" s="43" t="str">
        <f t="shared" si="1494"/>
        <v>BN</v>
      </c>
      <c r="D765" s="37" t="str">
        <f t="shared" si="1519"/>
        <v>PH</v>
      </c>
      <c r="E765" s="38">
        <f t="shared" si="1520"/>
        <v>47</v>
      </c>
      <c r="F765" s="43">
        <v>184</v>
      </c>
      <c r="G765" s="43">
        <v>137</v>
      </c>
      <c r="H765" s="43">
        <v>60</v>
      </c>
      <c r="I765" s="43">
        <v>2</v>
      </c>
      <c r="J765" s="44">
        <f t="shared" si="1521"/>
        <v>0.48041775456919061</v>
      </c>
      <c r="K765" s="44">
        <f t="shared" si="1522"/>
        <v>0.35770234986945171</v>
      </c>
      <c r="L765" s="44">
        <f t="shared" si="1523"/>
        <v>0.1566579634464752</v>
      </c>
      <c r="M765" s="44">
        <f t="shared" si="1524"/>
        <v>5.2219321148825066E-3</v>
      </c>
      <c r="N765" s="43">
        <f t="shared" si="1525"/>
        <v>383</v>
      </c>
      <c r="O765" s="43">
        <v>15</v>
      </c>
      <c r="P765" s="43"/>
      <c r="Q765" s="43">
        <f t="shared" si="1526"/>
        <v>398</v>
      </c>
      <c r="R765" s="44">
        <f t="shared" si="1237"/>
        <v>0.80566801619433204</v>
      </c>
      <c r="S765" s="43">
        <v>494</v>
      </c>
    </row>
    <row r="766" spans="1:19" x14ac:dyDescent="0.25">
      <c r="A766" s="45" t="s">
        <v>278</v>
      </c>
      <c r="B766" s="46" t="s">
        <v>282</v>
      </c>
      <c r="C766" s="43" t="str">
        <f t="shared" si="1494"/>
        <v>BN</v>
      </c>
      <c r="D766" s="37" t="str">
        <f t="shared" si="1519"/>
        <v>PH</v>
      </c>
      <c r="E766" s="38">
        <f t="shared" si="1520"/>
        <v>118</v>
      </c>
      <c r="F766" s="43">
        <v>199</v>
      </c>
      <c r="G766" s="43">
        <v>81</v>
      </c>
      <c r="H766" s="43">
        <v>65</v>
      </c>
      <c r="I766" s="43">
        <v>3</v>
      </c>
      <c r="J766" s="44">
        <f t="shared" si="1521"/>
        <v>0.57183908045977017</v>
      </c>
      <c r="K766" s="44">
        <f t="shared" si="1522"/>
        <v>0.23275862068965517</v>
      </c>
      <c r="L766" s="44">
        <f t="shared" si="1523"/>
        <v>0.18678160919540229</v>
      </c>
      <c r="M766" s="44">
        <f t="shared" si="1524"/>
        <v>8.6206896551724137E-3</v>
      </c>
      <c r="N766" s="43">
        <f t="shared" si="1525"/>
        <v>348</v>
      </c>
      <c r="O766" s="43">
        <v>6</v>
      </c>
      <c r="P766" s="43"/>
      <c r="Q766" s="43">
        <f t="shared" si="1526"/>
        <v>354</v>
      </c>
      <c r="R766" s="44">
        <f t="shared" si="1237"/>
        <v>0.7151515151515152</v>
      </c>
      <c r="S766" s="43">
        <v>495</v>
      </c>
    </row>
    <row r="767" spans="1:19" s="12" customFormat="1" ht="15" x14ac:dyDescent="0.25">
      <c r="A767" s="40">
        <v>3</v>
      </c>
      <c r="B767" s="31" t="s">
        <v>183</v>
      </c>
      <c r="C767" s="32" t="str">
        <f t="shared" si="1494"/>
        <v>PH</v>
      </c>
      <c r="D767" s="32" t="str">
        <f t="shared" si="1519"/>
        <v>BN</v>
      </c>
      <c r="E767" s="28">
        <f>LARGE(F767:I767,1)-LARGE(F767:I767,2)</f>
        <v>197</v>
      </c>
      <c r="F767" s="32">
        <f>SUM(F768:F770)</f>
        <v>228</v>
      </c>
      <c r="G767" s="32">
        <f t="shared" ref="G767" si="1527">SUM(G768:G770)</f>
        <v>425</v>
      </c>
      <c r="H767" s="32">
        <f t="shared" ref="H767" si="1528">SUM(H768:H770)</f>
        <v>63</v>
      </c>
      <c r="I767" s="32">
        <f t="shared" ref="I767" si="1529">SUM(I768:I770)</f>
        <v>1</v>
      </c>
      <c r="J767" s="33">
        <f>F767/N767</f>
        <v>0.31799163179916318</v>
      </c>
      <c r="K767" s="33">
        <f>G767/N767</f>
        <v>0.59274755927475598</v>
      </c>
      <c r="L767" s="33">
        <f>H767/N767</f>
        <v>8.7866108786610872E-2</v>
      </c>
      <c r="M767" s="33">
        <f>I767/N767</f>
        <v>1.3947001394700139E-3</v>
      </c>
      <c r="N767" s="32">
        <f>F767+G767+H767+I767</f>
        <v>717</v>
      </c>
      <c r="O767" s="32">
        <f t="shared" ref="O767" si="1530">SUM(O768:O770)</f>
        <v>20</v>
      </c>
      <c r="P767" s="32">
        <f t="shared" ref="P767" si="1531">SUM(P768:P770)</f>
        <v>0</v>
      </c>
      <c r="Q767" s="32">
        <f t="shared" si="1526"/>
        <v>737</v>
      </c>
      <c r="R767" s="33">
        <f t="shared" si="1237"/>
        <v>0.64991181657848329</v>
      </c>
      <c r="S767" s="32">
        <f>SUM(S768:S770)</f>
        <v>1134</v>
      </c>
    </row>
    <row r="768" spans="1:19" x14ac:dyDescent="0.25">
      <c r="A768" s="45" t="s">
        <v>276</v>
      </c>
      <c r="B768" s="46" t="s">
        <v>280</v>
      </c>
      <c r="C768" s="43" t="str">
        <f t="shared" si="1494"/>
        <v>PH</v>
      </c>
      <c r="D768" s="37" t="str">
        <f t="shared" ref="D768:D770" si="1532">IF(AND(LARGE(F768:I768,1)=LARGE(F768:I768,2)),"TIED",IF(LARGE(F768:I768,2)=F768,"BN",IF(LARGE(F768:I768,2)=G768,"PH",IF(LARGE(F768:I768,2)=H768,"PN","BEBAS"))))</f>
        <v>BN</v>
      </c>
      <c r="E768" s="38">
        <f t="shared" ref="E768:E770" si="1533">LARGE(F768:I768,1)-LARGE(F768:I768,2)</f>
        <v>18</v>
      </c>
      <c r="F768" s="43">
        <v>78</v>
      </c>
      <c r="G768" s="43">
        <v>96</v>
      </c>
      <c r="H768" s="43">
        <v>7</v>
      </c>
      <c r="I768" s="43">
        <v>1</v>
      </c>
      <c r="J768" s="44">
        <f t="shared" ref="J768:J770" si="1534">F768/N768</f>
        <v>0.42857142857142855</v>
      </c>
      <c r="K768" s="44">
        <f t="shared" ref="K768:K770" si="1535">G768/N768</f>
        <v>0.52747252747252749</v>
      </c>
      <c r="L768" s="44">
        <f t="shared" ref="L768:L770" si="1536">H768/N768</f>
        <v>3.8461538461538464E-2</v>
      </c>
      <c r="M768" s="44">
        <f t="shared" ref="M768:M770" si="1537">I768/N768</f>
        <v>5.4945054945054949E-3</v>
      </c>
      <c r="N768" s="43">
        <f t="shared" ref="N768:N770" si="1538">F768+G768+H768+I768</f>
        <v>182</v>
      </c>
      <c r="O768" s="43">
        <v>7</v>
      </c>
      <c r="P768" s="43"/>
      <c r="Q768" s="43">
        <f t="shared" ref="Q768:Q770" si="1539">N768+O768+P768</f>
        <v>189</v>
      </c>
      <c r="R768" s="44">
        <f t="shared" si="1237"/>
        <v>0.63</v>
      </c>
      <c r="S768" s="43">
        <v>300</v>
      </c>
    </row>
    <row r="769" spans="1:19" x14ac:dyDescent="0.25">
      <c r="A769" s="45" t="s">
        <v>277</v>
      </c>
      <c r="B769" s="46" t="s">
        <v>281</v>
      </c>
      <c r="C769" s="43" t="str">
        <f t="shared" si="1494"/>
        <v>PH</v>
      </c>
      <c r="D769" s="37" t="str">
        <f t="shared" si="1532"/>
        <v>BN</v>
      </c>
      <c r="E769" s="38">
        <f t="shared" si="1533"/>
        <v>71</v>
      </c>
      <c r="F769" s="43">
        <v>63</v>
      </c>
      <c r="G769" s="43">
        <v>134</v>
      </c>
      <c r="H769" s="43">
        <v>11</v>
      </c>
      <c r="I769" s="43"/>
      <c r="J769" s="44">
        <f t="shared" si="1534"/>
        <v>0.30288461538461536</v>
      </c>
      <c r="K769" s="44">
        <f t="shared" si="1535"/>
        <v>0.64423076923076927</v>
      </c>
      <c r="L769" s="44">
        <f t="shared" si="1536"/>
        <v>5.2884615384615384E-2</v>
      </c>
      <c r="M769" s="44">
        <f t="shared" si="1537"/>
        <v>0</v>
      </c>
      <c r="N769" s="43">
        <f t="shared" si="1538"/>
        <v>208</v>
      </c>
      <c r="O769" s="43">
        <v>3</v>
      </c>
      <c r="P769" s="43"/>
      <c r="Q769" s="43">
        <f t="shared" si="1539"/>
        <v>211</v>
      </c>
      <c r="R769" s="44">
        <f t="shared" si="1237"/>
        <v>0.70333333333333337</v>
      </c>
      <c r="S769" s="43">
        <v>300</v>
      </c>
    </row>
    <row r="770" spans="1:19" x14ac:dyDescent="0.25">
      <c r="A770" s="45" t="s">
        <v>278</v>
      </c>
      <c r="B770" s="46" t="s">
        <v>282</v>
      </c>
      <c r="C770" s="43" t="str">
        <f t="shared" si="1494"/>
        <v>PH</v>
      </c>
      <c r="D770" s="37" t="str">
        <f t="shared" si="1532"/>
        <v>BN</v>
      </c>
      <c r="E770" s="38">
        <f t="shared" si="1533"/>
        <v>108</v>
      </c>
      <c r="F770" s="43">
        <v>87</v>
      </c>
      <c r="G770" s="43">
        <v>195</v>
      </c>
      <c r="H770" s="43">
        <v>45</v>
      </c>
      <c r="I770" s="43"/>
      <c r="J770" s="44">
        <f t="shared" si="1534"/>
        <v>0.26605504587155965</v>
      </c>
      <c r="K770" s="44">
        <f t="shared" si="1535"/>
        <v>0.59633027522935778</v>
      </c>
      <c r="L770" s="44">
        <f t="shared" si="1536"/>
        <v>0.13761467889908258</v>
      </c>
      <c r="M770" s="44">
        <f t="shared" si="1537"/>
        <v>0</v>
      </c>
      <c r="N770" s="43">
        <f t="shared" si="1538"/>
        <v>327</v>
      </c>
      <c r="O770" s="43">
        <v>10</v>
      </c>
      <c r="P770" s="43"/>
      <c r="Q770" s="43">
        <f t="shared" si="1539"/>
        <v>337</v>
      </c>
      <c r="R770" s="44">
        <f t="shared" si="1237"/>
        <v>0.63108614232209737</v>
      </c>
      <c r="S770" s="43">
        <v>534</v>
      </c>
    </row>
    <row r="771" spans="1:19" s="12" customFormat="1" ht="15" x14ac:dyDescent="0.25">
      <c r="A771" s="40">
        <v>4</v>
      </c>
      <c r="B771" s="31" t="s">
        <v>184</v>
      </c>
      <c r="C771" s="27" t="str">
        <f t="shared" ref="C771" si="1540">IF(AND(LARGE(F771:I771,1)=LARGE(F771:I771,2)),"TIED",IF(LARGE(F771:I771,1)=F771,"BN",IF(LARGE(F771:I771,1)=G771,"PH",IF(LARGE(F771:I771,1)=H771,"PN","BEBAS"))))</f>
        <v>BN</v>
      </c>
      <c r="D771" s="27" t="str">
        <f t="shared" si="863"/>
        <v>PN</v>
      </c>
      <c r="E771" s="28">
        <f t="shared" ref="E771" si="1541">LARGE(F771:I771,1)-LARGE(F771:I771,2)</f>
        <v>1026</v>
      </c>
      <c r="F771" s="32">
        <f t="shared" ref="F771:I771" si="1542">SUM(F772:F778)</f>
        <v>1549</v>
      </c>
      <c r="G771" s="32">
        <f t="shared" si="1542"/>
        <v>357</v>
      </c>
      <c r="H771" s="32">
        <f t="shared" si="1542"/>
        <v>523</v>
      </c>
      <c r="I771" s="32">
        <f t="shared" si="1542"/>
        <v>14</v>
      </c>
      <c r="J771" s="33">
        <f>F771/N771</f>
        <v>0.63405648792468272</v>
      </c>
      <c r="K771" s="33">
        <f>G771/N771</f>
        <v>0.14613180515759314</v>
      </c>
      <c r="L771" s="33">
        <f>H771/N771</f>
        <v>0.21408104789193613</v>
      </c>
      <c r="M771" s="33">
        <f>I771/N771</f>
        <v>5.7306590257879654E-3</v>
      </c>
      <c r="N771" s="32">
        <f>F771+G771+H771+I771</f>
        <v>2443</v>
      </c>
      <c r="O771" s="32">
        <f t="shared" ref="O771:P771" si="1543">SUM(O772:O778)</f>
        <v>26</v>
      </c>
      <c r="P771" s="32">
        <f t="shared" si="1543"/>
        <v>0</v>
      </c>
      <c r="Q771" s="32">
        <f t="shared" ref="Q771" si="1544">N771+O771+P771</f>
        <v>2469</v>
      </c>
      <c r="R771" s="33">
        <f t="shared" si="1237"/>
        <v>0.71731551423590934</v>
      </c>
      <c r="S771" s="32">
        <f>SUM(S772:S778)</f>
        <v>3442</v>
      </c>
    </row>
    <row r="772" spans="1:19" x14ac:dyDescent="0.25">
      <c r="A772" s="45" t="s">
        <v>276</v>
      </c>
      <c r="B772" s="46" t="s">
        <v>280</v>
      </c>
      <c r="C772" s="43" t="str">
        <f t="shared" ref="C772:C778" si="1545">IF(AND(LARGE(F772:I772,1)=LARGE(F772:I772,2)),"TIED",IF(LARGE(F772:I772,1)=F772,"BN",IF(LARGE(F772:I772,1)=G772,"PH",IF(LARGE(F772:I772,1)=H772,"PN","BEBAS"))))</f>
        <v>BN</v>
      </c>
      <c r="D772" s="37" t="str">
        <f t="shared" ref="D772:D778" si="1546">IF(AND(LARGE(F772:I772,1)=LARGE(F772:I772,2)),"TIED",IF(LARGE(F772:I772,2)=F772,"BN",IF(LARGE(F772:I772,2)=G772,"PH",IF(LARGE(F772:I772,2)=H772,"PN","BEBAS"))))</f>
        <v>PN</v>
      </c>
      <c r="E772" s="38">
        <f t="shared" ref="E772:E778" si="1547">LARGE(F772:I772,1)-LARGE(F772:I772,2)</f>
        <v>136</v>
      </c>
      <c r="F772" s="43">
        <v>163</v>
      </c>
      <c r="G772" s="43">
        <v>20</v>
      </c>
      <c r="H772" s="43">
        <v>27</v>
      </c>
      <c r="I772" s="43">
        <v>5</v>
      </c>
      <c r="J772" s="44">
        <f t="shared" ref="J772:J778" si="1548">F772/N772</f>
        <v>0.75813953488372088</v>
      </c>
      <c r="K772" s="44">
        <f t="shared" ref="K772:K778" si="1549">G772/N772</f>
        <v>9.3023255813953487E-2</v>
      </c>
      <c r="L772" s="44">
        <f t="shared" ref="L772:L778" si="1550">H772/N772</f>
        <v>0.12558139534883722</v>
      </c>
      <c r="M772" s="44">
        <f t="shared" ref="M772:M778" si="1551">I772/N772</f>
        <v>2.3255813953488372E-2</v>
      </c>
      <c r="N772" s="43">
        <f t="shared" ref="N772:N778" si="1552">F772+G772+H772+I772</f>
        <v>215</v>
      </c>
      <c r="O772" s="43">
        <v>2</v>
      </c>
      <c r="P772" s="43"/>
      <c r="Q772" s="43">
        <f t="shared" si="1236"/>
        <v>217</v>
      </c>
      <c r="R772" s="44">
        <f t="shared" si="1237"/>
        <v>0.62</v>
      </c>
      <c r="S772" s="43">
        <v>350</v>
      </c>
    </row>
    <row r="773" spans="1:19" x14ac:dyDescent="0.25">
      <c r="A773" s="45" t="s">
        <v>277</v>
      </c>
      <c r="B773" s="46" t="s">
        <v>281</v>
      </c>
      <c r="C773" s="43" t="str">
        <f t="shared" si="1545"/>
        <v>BN</v>
      </c>
      <c r="D773" s="37" t="str">
        <f t="shared" si="1546"/>
        <v>PH</v>
      </c>
      <c r="E773" s="38">
        <f t="shared" si="1547"/>
        <v>147</v>
      </c>
      <c r="F773" s="43">
        <v>198</v>
      </c>
      <c r="G773" s="43">
        <v>51</v>
      </c>
      <c r="H773" s="43">
        <v>47</v>
      </c>
      <c r="I773" s="43">
        <v>1</v>
      </c>
      <c r="J773" s="44">
        <f t="shared" si="1548"/>
        <v>0.66666666666666663</v>
      </c>
      <c r="K773" s="44">
        <f t="shared" si="1549"/>
        <v>0.17171717171717171</v>
      </c>
      <c r="L773" s="44">
        <f t="shared" si="1550"/>
        <v>0.15824915824915825</v>
      </c>
      <c r="M773" s="44">
        <f t="shared" si="1551"/>
        <v>3.3670033670033669E-3</v>
      </c>
      <c r="N773" s="43">
        <f t="shared" si="1552"/>
        <v>297</v>
      </c>
      <c r="O773" s="43">
        <v>1</v>
      </c>
      <c r="P773" s="43"/>
      <c r="Q773" s="43">
        <f t="shared" si="1236"/>
        <v>298</v>
      </c>
      <c r="R773" s="44">
        <f t="shared" si="1237"/>
        <v>0.85142857142857142</v>
      </c>
      <c r="S773" s="43">
        <v>350</v>
      </c>
    </row>
    <row r="774" spans="1:19" x14ac:dyDescent="0.25">
      <c r="A774" s="45" t="s">
        <v>278</v>
      </c>
      <c r="B774" s="46" t="s">
        <v>282</v>
      </c>
      <c r="C774" s="43" t="str">
        <f t="shared" si="1545"/>
        <v>BN</v>
      </c>
      <c r="D774" s="37" t="str">
        <f t="shared" si="1546"/>
        <v>PH</v>
      </c>
      <c r="E774" s="38">
        <f t="shared" si="1547"/>
        <v>147</v>
      </c>
      <c r="F774" s="43">
        <v>197</v>
      </c>
      <c r="G774" s="43">
        <v>50</v>
      </c>
      <c r="H774" s="43">
        <v>42</v>
      </c>
      <c r="I774" s="43"/>
      <c r="J774" s="44">
        <f t="shared" si="1548"/>
        <v>0.68166089965397925</v>
      </c>
      <c r="K774" s="44">
        <f t="shared" si="1549"/>
        <v>0.17301038062283736</v>
      </c>
      <c r="L774" s="44">
        <f t="shared" si="1550"/>
        <v>0.1453287197231834</v>
      </c>
      <c r="M774" s="44">
        <f t="shared" si="1551"/>
        <v>0</v>
      </c>
      <c r="N774" s="43">
        <f t="shared" si="1552"/>
        <v>289</v>
      </c>
      <c r="O774" s="43">
        <v>3</v>
      </c>
      <c r="P774" s="43"/>
      <c r="Q774" s="43">
        <f t="shared" si="1236"/>
        <v>292</v>
      </c>
      <c r="R774" s="44">
        <f t="shared" si="1237"/>
        <v>0.8342857142857143</v>
      </c>
      <c r="S774" s="43">
        <v>350</v>
      </c>
    </row>
    <row r="775" spans="1:19" x14ac:dyDescent="0.25">
      <c r="A775" s="45" t="s">
        <v>279</v>
      </c>
      <c r="B775" s="46" t="s">
        <v>283</v>
      </c>
      <c r="C775" s="43" t="str">
        <f t="shared" si="1545"/>
        <v>BN</v>
      </c>
      <c r="D775" s="37" t="str">
        <f t="shared" si="1546"/>
        <v>PN</v>
      </c>
      <c r="E775" s="38">
        <f t="shared" si="1547"/>
        <v>133</v>
      </c>
      <c r="F775" s="43">
        <v>255</v>
      </c>
      <c r="G775" s="43">
        <v>68</v>
      </c>
      <c r="H775" s="43">
        <v>122</v>
      </c>
      <c r="I775" s="43">
        <v>1</v>
      </c>
      <c r="J775" s="44">
        <f t="shared" si="1548"/>
        <v>0.5717488789237668</v>
      </c>
      <c r="K775" s="44">
        <f t="shared" si="1549"/>
        <v>0.15246636771300448</v>
      </c>
      <c r="L775" s="44">
        <f t="shared" si="1550"/>
        <v>0.273542600896861</v>
      </c>
      <c r="M775" s="44">
        <f t="shared" si="1551"/>
        <v>2.242152466367713E-3</v>
      </c>
      <c r="N775" s="43">
        <f t="shared" si="1552"/>
        <v>446</v>
      </c>
      <c r="O775" s="43">
        <v>6</v>
      </c>
      <c r="P775" s="43"/>
      <c r="Q775" s="43">
        <f t="shared" si="1236"/>
        <v>452</v>
      </c>
      <c r="R775" s="44">
        <f t="shared" si="1237"/>
        <v>0.7558528428093646</v>
      </c>
      <c r="S775" s="43">
        <v>598</v>
      </c>
    </row>
    <row r="776" spans="1:19" x14ac:dyDescent="0.25">
      <c r="A776" s="45" t="s">
        <v>285</v>
      </c>
      <c r="B776" s="46" t="s">
        <v>286</v>
      </c>
      <c r="C776" s="43" t="str">
        <f t="shared" si="1545"/>
        <v>BN</v>
      </c>
      <c r="D776" s="37" t="str">
        <f t="shared" si="1546"/>
        <v>PN</v>
      </c>
      <c r="E776" s="38">
        <f t="shared" si="1547"/>
        <v>132</v>
      </c>
      <c r="F776" s="43">
        <v>235</v>
      </c>
      <c r="G776" s="43">
        <v>62</v>
      </c>
      <c r="H776" s="43">
        <v>103</v>
      </c>
      <c r="I776" s="43">
        <v>5</v>
      </c>
      <c r="J776" s="44">
        <f t="shared" si="1548"/>
        <v>0.58024691358024694</v>
      </c>
      <c r="K776" s="44">
        <f t="shared" si="1549"/>
        <v>0.15308641975308643</v>
      </c>
      <c r="L776" s="44">
        <f t="shared" si="1550"/>
        <v>0.25432098765432098</v>
      </c>
      <c r="M776" s="44">
        <f t="shared" si="1551"/>
        <v>1.2345679012345678E-2</v>
      </c>
      <c r="N776" s="43">
        <f t="shared" si="1552"/>
        <v>405</v>
      </c>
      <c r="O776" s="43">
        <v>3</v>
      </c>
      <c r="P776" s="43"/>
      <c r="Q776" s="43">
        <f t="shared" si="1236"/>
        <v>408</v>
      </c>
      <c r="R776" s="44">
        <f t="shared" si="1237"/>
        <v>0.68227424749163879</v>
      </c>
      <c r="S776" s="43">
        <v>598</v>
      </c>
    </row>
    <row r="777" spans="1:19" x14ac:dyDescent="0.25">
      <c r="A777" s="45" t="s">
        <v>288</v>
      </c>
      <c r="B777" s="46" t="s">
        <v>289</v>
      </c>
      <c r="C777" s="43" t="str">
        <f t="shared" si="1545"/>
        <v>BN</v>
      </c>
      <c r="D777" s="37" t="str">
        <f t="shared" si="1546"/>
        <v>PN</v>
      </c>
      <c r="E777" s="38">
        <f t="shared" si="1547"/>
        <v>155</v>
      </c>
      <c r="F777" s="43">
        <v>241</v>
      </c>
      <c r="G777" s="43">
        <v>46</v>
      </c>
      <c r="H777" s="43">
        <v>86</v>
      </c>
      <c r="I777" s="43">
        <v>1</v>
      </c>
      <c r="J777" s="44">
        <f t="shared" si="1548"/>
        <v>0.64438502673796794</v>
      </c>
      <c r="K777" s="44">
        <f t="shared" si="1549"/>
        <v>0.12299465240641712</v>
      </c>
      <c r="L777" s="44">
        <f t="shared" si="1550"/>
        <v>0.22994652406417113</v>
      </c>
      <c r="M777" s="44">
        <f t="shared" si="1551"/>
        <v>2.6737967914438501E-3</v>
      </c>
      <c r="N777" s="43">
        <f t="shared" si="1552"/>
        <v>374</v>
      </c>
      <c r="O777" s="43">
        <v>2</v>
      </c>
      <c r="P777" s="43"/>
      <c r="Q777" s="43">
        <f t="shared" si="1236"/>
        <v>376</v>
      </c>
      <c r="R777" s="44">
        <f t="shared" si="1237"/>
        <v>0.62876254180602009</v>
      </c>
      <c r="S777" s="43">
        <v>598</v>
      </c>
    </row>
    <row r="778" spans="1:19" x14ac:dyDescent="0.25">
      <c r="A778" s="45" t="s">
        <v>290</v>
      </c>
      <c r="B778" s="46" t="s">
        <v>291</v>
      </c>
      <c r="C778" s="43" t="str">
        <f t="shared" si="1545"/>
        <v>BN</v>
      </c>
      <c r="D778" s="37" t="str">
        <f t="shared" si="1546"/>
        <v>PN</v>
      </c>
      <c r="E778" s="38">
        <f t="shared" si="1547"/>
        <v>164</v>
      </c>
      <c r="F778" s="43">
        <v>260</v>
      </c>
      <c r="G778" s="43">
        <v>60</v>
      </c>
      <c r="H778" s="43">
        <v>96</v>
      </c>
      <c r="I778" s="43">
        <v>1</v>
      </c>
      <c r="J778" s="44">
        <f t="shared" si="1548"/>
        <v>0.6235011990407674</v>
      </c>
      <c r="K778" s="44">
        <f t="shared" si="1549"/>
        <v>0.14388489208633093</v>
      </c>
      <c r="L778" s="44">
        <f t="shared" si="1550"/>
        <v>0.23021582733812951</v>
      </c>
      <c r="M778" s="44">
        <f t="shared" si="1551"/>
        <v>2.3980815347721821E-3</v>
      </c>
      <c r="N778" s="43">
        <f t="shared" si="1552"/>
        <v>417</v>
      </c>
      <c r="O778" s="43">
        <v>9</v>
      </c>
      <c r="P778" s="43"/>
      <c r="Q778" s="43">
        <f t="shared" si="1236"/>
        <v>426</v>
      </c>
      <c r="R778" s="44">
        <f t="shared" si="1237"/>
        <v>0.7123745819397993</v>
      </c>
      <c r="S778" s="43">
        <v>598</v>
      </c>
    </row>
    <row r="779" spans="1:19" s="12" customFormat="1" ht="15" x14ac:dyDescent="0.25">
      <c r="A779" s="40">
        <v>5</v>
      </c>
      <c r="B779" s="31" t="s">
        <v>185</v>
      </c>
      <c r="C779" s="32" t="str">
        <f t="shared" si="1494"/>
        <v>BN</v>
      </c>
      <c r="D779" s="32" t="str">
        <f t="shared" ref="D779" si="1553">IF(AND(LARGE(F779:I779,1)=LARGE(F779:I779,2)),"TIED",IF(LARGE(F779:I779,2)=F779,"BN",IF(LARGE(F779:I779,2)=G779,"PH",IF(LARGE(F779:I779,2)=H779,"PN","BEBAS"))))</f>
        <v>PN</v>
      </c>
      <c r="E779" s="28">
        <f t="shared" ref="E779" si="1554">LARGE(F779:I779,1)-LARGE(F779:I779,2)</f>
        <v>117</v>
      </c>
      <c r="F779" s="32">
        <f>SUM(F780:F785)</f>
        <v>841</v>
      </c>
      <c r="G779" s="32">
        <f t="shared" ref="G779" si="1555">SUM(G780:G785)</f>
        <v>289</v>
      </c>
      <c r="H779" s="32">
        <f t="shared" ref="H779" si="1556">SUM(H780:H785)</f>
        <v>724</v>
      </c>
      <c r="I779" s="32">
        <f t="shared" ref="I779" si="1557">SUM(I780:I785)</f>
        <v>12</v>
      </c>
      <c r="J779" s="33">
        <f>F779/N779</f>
        <v>0.45069667738478025</v>
      </c>
      <c r="K779" s="33">
        <f>G779/N779</f>
        <v>0.15487674169346194</v>
      </c>
      <c r="L779" s="33">
        <f>H779/N779</f>
        <v>0.38799571275455519</v>
      </c>
      <c r="M779" s="33">
        <f>I779/N779</f>
        <v>6.4308681672025723E-3</v>
      </c>
      <c r="N779" s="32">
        <f>F779+G779+H779+I779</f>
        <v>1866</v>
      </c>
      <c r="O779" s="32">
        <f t="shared" ref="O779" si="1558">SUM(O780:O785)</f>
        <v>39</v>
      </c>
      <c r="P779" s="32">
        <f t="shared" ref="P779" si="1559">SUM(P780:P785)</f>
        <v>0</v>
      </c>
      <c r="Q779" s="32">
        <f t="shared" si="1236"/>
        <v>1905</v>
      </c>
      <c r="R779" s="33">
        <f t="shared" si="1237"/>
        <v>0.67385921471524579</v>
      </c>
      <c r="S779" s="32">
        <f>SUM(S780:S785)</f>
        <v>2827</v>
      </c>
    </row>
    <row r="780" spans="1:19" x14ac:dyDescent="0.25">
      <c r="A780" s="45" t="s">
        <v>276</v>
      </c>
      <c r="B780" s="46" t="s">
        <v>280</v>
      </c>
      <c r="C780" s="43" t="str">
        <f t="shared" si="1494"/>
        <v>BN</v>
      </c>
      <c r="D780" s="37" t="str">
        <f t="shared" ref="D780:D785" si="1560">IF(AND(LARGE(F780:I780,1)=LARGE(F780:I780,2)),"TIED",IF(LARGE(F780:I780,2)=F780,"BN",IF(LARGE(F780:I780,2)=G780,"PH",IF(LARGE(F780:I780,2)=H780,"PN","BEBAS"))))</f>
        <v>PN</v>
      </c>
      <c r="E780" s="38">
        <f t="shared" ref="E780:E785" si="1561">LARGE(F780:I780,1)-LARGE(F780:I780,2)</f>
        <v>21</v>
      </c>
      <c r="F780" s="43">
        <v>93</v>
      </c>
      <c r="G780" s="43">
        <v>29</v>
      </c>
      <c r="H780" s="43">
        <v>72</v>
      </c>
      <c r="I780" s="43">
        <v>2</v>
      </c>
      <c r="J780" s="44">
        <f t="shared" ref="J780:J785" si="1562">F780/N780</f>
        <v>0.47448979591836737</v>
      </c>
      <c r="K780" s="44">
        <f t="shared" ref="K780:K785" si="1563">G780/N780</f>
        <v>0.14795918367346939</v>
      </c>
      <c r="L780" s="44">
        <f t="shared" ref="L780:L785" si="1564">H780/N780</f>
        <v>0.36734693877551022</v>
      </c>
      <c r="M780" s="44">
        <f t="shared" ref="M780:M785" si="1565">I780/N780</f>
        <v>1.020408163265306E-2</v>
      </c>
      <c r="N780" s="43">
        <f t="shared" ref="N780:N785" si="1566">F780+G780+H780+I780</f>
        <v>196</v>
      </c>
      <c r="O780" s="43">
        <v>2</v>
      </c>
      <c r="P780" s="43"/>
      <c r="Q780" s="43">
        <f t="shared" si="1236"/>
        <v>198</v>
      </c>
      <c r="R780" s="44">
        <f t="shared" si="1237"/>
        <v>0.56571428571428573</v>
      </c>
      <c r="S780" s="43">
        <v>350</v>
      </c>
    </row>
    <row r="781" spans="1:19" x14ac:dyDescent="0.25">
      <c r="A781" s="45" t="s">
        <v>277</v>
      </c>
      <c r="B781" s="46" t="s">
        <v>281</v>
      </c>
      <c r="C781" s="43" t="str">
        <f t="shared" si="1494"/>
        <v>BN</v>
      </c>
      <c r="D781" s="37" t="str">
        <f t="shared" si="1560"/>
        <v>PN</v>
      </c>
      <c r="E781" s="38">
        <f t="shared" si="1561"/>
        <v>44</v>
      </c>
      <c r="F781" s="43">
        <v>128</v>
      </c>
      <c r="G781" s="43">
        <v>45</v>
      </c>
      <c r="H781" s="43">
        <v>84</v>
      </c>
      <c r="I781" s="43"/>
      <c r="J781" s="44">
        <f t="shared" si="1562"/>
        <v>0.49805447470817121</v>
      </c>
      <c r="K781" s="44">
        <f t="shared" si="1563"/>
        <v>0.17509727626459143</v>
      </c>
      <c r="L781" s="44">
        <f t="shared" si="1564"/>
        <v>0.32684824902723736</v>
      </c>
      <c r="M781" s="44">
        <f t="shared" si="1565"/>
        <v>0</v>
      </c>
      <c r="N781" s="43">
        <f t="shared" si="1566"/>
        <v>257</v>
      </c>
      <c r="O781" s="43">
        <v>3</v>
      </c>
      <c r="P781" s="43"/>
      <c r="Q781" s="43">
        <f t="shared" si="1236"/>
        <v>260</v>
      </c>
      <c r="R781" s="44">
        <f t="shared" si="1237"/>
        <v>0.74285714285714288</v>
      </c>
      <c r="S781" s="43">
        <v>350</v>
      </c>
    </row>
    <row r="782" spans="1:19" x14ac:dyDescent="0.25">
      <c r="A782" s="45" t="s">
        <v>278</v>
      </c>
      <c r="B782" s="46" t="s">
        <v>282</v>
      </c>
      <c r="C782" s="43" t="str">
        <f t="shared" si="1494"/>
        <v>PN</v>
      </c>
      <c r="D782" s="37" t="str">
        <f t="shared" si="1560"/>
        <v>BN</v>
      </c>
      <c r="E782" s="38">
        <f t="shared" si="1561"/>
        <v>33</v>
      </c>
      <c r="F782" s="43">
        <v>150</v>
      </c>
      <c r="G782" s="43">
        <v>74</v>
      </c>
      <c r="H782" s="43">
        <v>183</v>
      </c>
      <c r="I782" s="43">
        <v>2</v>
      </c>
      <c r="J782" s="44">
        <f t="shared" si="1562"/>
        <v>0.36674816625916873</v>
      </c>
      <c r="K782" s="44">
        <f t="shared" si="1563"/>
        <v>0.18092909535452323</v>
      </c>
      <c r="L782" s="44">
        <f t="shared" si="1564"/>
        <v>0.44743276283618583</v>
      </c>
      <c r="M782" s="44">
        <f t="shared" si="1565"/>
        <v>4.8899755501222494E-3</v>
      </c>
      <c r="N782" s="43">
        <f t="shared" si="1566"/>
        <v>409</v>
      </c>
      <c r="O782" s="43">
        <v>8</v>
      </c>
      <c r="P782" s="43"/>
      <c r="Q782" s="43">
        <f t="shared" si="1236"/>
        <v>417</v>
      </c>
      <c r="R782" s="44">
        <f t="shared" si="1237"/>
        <v>0.78531073446327682</v>
      </c>
      <c r="S782" s="43">
        <v>531</v>
      </c>
    </row>
    <row r="783" spans="1:19" x14ac:dyDescent="0.25">
      <c r="A783" s="45" t="s">
        <v>279</v>
      </c>
      <c r="B783" s="46" t="s">
        <v>283</v>
      </c>
      <c r="C783" s="43" t="str">
        <f t="shared" si="1494"/>
        <v>BN</v>
      </c>
      <c r="D783" s="37" t="str">
        <f t="shared" si="1560"/>
        <v>PN</v>
      </c>
      <c r="E783" s="38">
        <f t="shared" si="1561"/>
        <v>14</v>
      </c>
      <c r="F783" s="43">
        <v>151</v>
      </c>
      <c r="G783" s="43">
        <v>41</v>
      </c>
      <c r="H783" s="43">
        <v>137</v>
      </c>
      <c r="I783" s="43">
        <v>2</v>
      </c>
      <c r="J783" s="44">
        <f t="shared" si="1562"/>
        <v>0.45619335347432022</v>
      </c>
      <c r="K783" s="44">
        <f t="shared" si="1563"/>
        <v>0.12386706948640483</v>
      </c>
      <c r="L783" s="44">
        <f t="shared" si="1564"/>
        <v>0.41389728096676737</v>
      </c>
      <c r="M783" s="44">
        <f t="shared" si="1565"/>
        <v>6.0422960725075529E-3</v>
      </c>
      <c r="N783" s="43">
        <f t="shared" si="1566"/>
        <v>331</v>
      </c>
      <c r="O783" s="43">
        <v>7</v>
      </c>
      <c r="P783" s="43"/>
      <c r="Q783" s="43">
        <f t="shared" si="1236"/>
        <v>338</v>
      </c>
      <c r="R783" s="44">
        <f t="shared" si="1237"/>
        <v>0.63653483992467041</v>
      </c>
      <c r="S783" s="43">
        <v>531</v>
      </c>
    </row>
    <row r="784" spans="1:19" x14ac:dyDescent="0.25">
      <c r="A784" s="45" t="s">
        <v>285</v>
      </c>
      <c r="B784" s="46" t="s">
        <v>286</v>
      </c>
      <c r="C784" s="43" t="str">
        <f t="shared" si="1494"/>
        <v>BN</v>
      </c>
      <c r="D784" s="37" t="str">
        <f t="shared" si="1560"/>
        <v>PN</v>
      </c>
      <c r="E784" s="38">
        <f t="shared" si="1561"/>
        <v>54</v>
      </c>
      <c r="F784" s="43">
        <v>166</v>
      </c>
      <c r="G784" s="43">
        <v>51</v>
      </c>
      <c r="H784" s="43">
        <v>112</v>
      </c>
      <c r="I784" s="43">
        <v>3</v>
      </c>
      <c r="J784" s="44">
        <f t="shared" si="1562"/>
        <v>0.5</v>
      </c>
      <c r="K784" s="44">
        <f t="shared" si="1563"/>
        <v>0.1536144578313253</v>
      </c>
      <c r="L784" s="44">
        <f t="shared" si="1564"/>
        <v>0.33734939759036142</v>
      </c>
      <c r="M784" s="44">
        <f t="shared" si="1565"/>
        <v>9.0361445783132526E-3</v>
      </c>
      <c r="N784" s="43">
        <f t="shared" si="1566"/>
        <v>332</v>
      </c>
      <c r="O784" s="43">
        <v>6</v>
      </c>
      <c r="P784" s="43"/>
      <c r="Q784" s="43">
        <f t="shared" si="1236"/>
        <v>338</v>
      </c>
      <c r="R784" s="44">
        <f t="shared" si="1237"/>
        <v>0.63653483992467041</v>
      </c>
      <c r="S784" s="43">
        <v>531</v>
      </c>
    </row>
    <row r="785" spans="1:19" x14ac:dyDescent="0.25">
      <c r="A785" s="45" t="s">
        <v>288</v>
      </c>
      <c r="B785" s="46" t="s">
        <v>289</v>
      </c>
      <c r="C785" s="43" t="str">
        <f t="shared" si="1494"/>
        <v>BN</v>
      </c>
      <c r="D785" s="37" t="str">
        <f t="shared" si="1560"/>
        <v>PN</v>
      </c>
      <c r="E785" s="38">
        <f t="shared" si="1561"/>
        <v>17</v>
      </c>
      <c r="F785" s="43">
        <v>153</v>
      </c>
      <c r="G785" s="43">
        <v>49</v>
      </c>
      <c r="H785" s="43">
        <v>136</v>
      </c>
      <c r="I785" s="43">
        <v>3</v>
      </c>
      <c r="J785" s="44">
        <f t="shared" si="1562"/>
        <v>0.44868035190615835</v>
      </c>
      <c r="K785" s="44">
        <f t="shared" si="1563"/>
        <v>0.14369501466275661</v>
      </c>
      <c r="L785" s="44">
        <f t="shared" si="1564"/>
        <v>0.39882697947214074</v>
      </c>
      <c r="M785" s="44">
        <f t="shared" si="1565"/>
        <v>8.7976539589442824E-3</v>
      </c>
      <c r="N785" s="43">
        <f t="shared" si="1566"/>
        <v>341</v>
      </c>
      <c r="O785" s="43">
        <v>13</v>
      </c>
      <c r="P785" s="43"/>
      <c r="Q785" s="43">
        <f t="shared" si="1236"/>
        <v>354</v>
      </c>
      <c r="R785" s="44">
        <f t="shared" si="1237"/>
        <v>0.6629213483146067</v>
      </c>
      <c r="S785" s="43">
        <v>534</v>
      </c>
    </row>
    <row r="786" spans="1:19" s="12" customFormat="1" ht="15" x14ac:dyDescent="0.25">
      <c r="A786" s="40">
        <v>6</v>
      </c>
      <c r="B786" s="31" t="s">
        <v>186</v>
      </c>
      <c r="C786" s="32" t="str">
        <f t="shared" si="1494"/>
        <v>BN</v>
      </c>
      <c r="D786" s="32" t="str">
        <f t="shared" ref="D786" si="1567">IF(AND(LARGE(F786:I786,1)=LARGE(F786:I786,2)),"TIED",IF(LARGE(F786:I786,2)=F786,"BN",IF(LARGE(F786:I786,2)=G786,"PH",IF(LARGE(F786:I786,2)=H786,"PN","BEBAS"))))</f>
        <v>PN</v>
      </c>
      <c r="E786" s="28">
        <f>LARGE(F786:I786,1)-LARGE(F786:I786,2)</f>
        <v>283</v>
      </c>
      <c r="F786" s="32">
        <f>SUM(F787:F794)</f>
        <v>1280</v>
      </c>
      <c r="G786" s="32">
        <f t="shared" ref="G786" si="1568">SUM(G787:G794)</f>
        <v>295</v>
      </c>
      <c r="H786" s="32">
        <f t="shared" ref="H786" si="1569">SUM(H787:H794)</f>
        <v>997</v>
      </c>
      <c r="I786" s="32">
        <f t="shared" ref="I786" si="1570">SUM(I787:I794)</f>
        <v>21</v>
      </c>
      <c r="J786" s="33">
        <f>F786/N786</f>
        <v>0.49363671423062089</v>
      </c>
      <c r="K786" s="33">
        <f>G786/N786</f>
        <v>0.11376783648283841</v>
      </c>
      <c r="L786" s="33">
        <f>H786/N786</f>
        <v>0.38449672194369455</v>
      </c>
      <c r="M786" s="33">
        <f>I786/N786</f>
        <v>8.0987273428461248E-3</v>
      </c>
      <c r="N786" s="32">
        <f>F786+G786+H786+I786</f>
        <v>2593</v>
      </c>
      <c r="O786" s="32">
        <f t="shared" ref="O786" si="1571">SUM(O787:O794)</f>
        <v>85</v>
      </c>
      <c r="P786" s="32">
        <f t="shared" ref="P786" si="1572">SUM(P787:P794)</f>
        <v>0</v>
      </c>
      <c r="Q786" s="32">
        <f t="shared" si="1236"/>
        <v>2678</v>
      </c>
      <c r="R786" s="33">
        <f t="shared" si="1237"/>
        <v>0.71091053889036371</v>
      </c>
      <c r="S786" s="32">
        <f>SUM(S787:S794)</f>
        <v>3767</v>
      </c>
    </row>
    <row r="787" spans="1:19" x14ac:dyDescent="0.25">
      <c r="A787" s="45" t="s">
        <v>276</v>
      </c>
      <c r="B787" s="46" t="s">
        <v>280</v>
      </c>
      <c r="C787" s="43" t="str">
        <f t="shared" si="1494"/>
        <v>BN</v>
      </c>
      <c r="D787" s="37" t="str">
        <f t="shared" ref="D787:D1208" si="1573">IF(AND(LARGE(F787:I787,1)=LARGE(F787:I787,2)),"TIED",IF(LARGE(F787:I787,2)=F787,"BN",IF(LARGE(F787:I787,2)=G787,"PH",IF(LARGE(F787:I787,2)=H787,"PN","BEBAS"))))</f>
        <v>PN</v>
      </c>
      <c r="E787" s="38">
        <f t="shared" ref="E787:E794" si="1574">LARGE(F787:I787,1)-LARGE(F787:I787,2)</f>
        <v>84</v>
      </c>
      <c r="F787" s="43">
        <v>126</v>
      </c>
      <c r="G787" s="43">
        <v>27</v>
      </c>
      <c r="H787" s="43">
        <v>42</v>
      </c>
      <c r="I787" s="43">
        <v>5</v>
      </c>
      <c r="J787" s="44">
        <f t="shared" ref="J787:J794" si="1575">F787/N787</f>
        <v>0.63</v>
      </c>
      <c r="K787" s="44">
        <f t="shared" ref="K787:K794" si="1576">G787/N787</f>
        <v>0.13500000000000001</v>
      </c>
      <c r="L787" s="44">
        <f t="shared" ref="L787:L794" si="1577">H787/N787</f>
        <v>0.21</v>
      </c>
      <c r="M787" s="44">
        <f t="shared" ref="M787:M794" si="1578">I787/N787</f>
        <v>2.5000000000000001E-2</v>
      </c>
      <c r="N787" s="43">
        <f t="shared" ref="N787:N794" si="1579">F787+G787+H787+I787</f>
        <v>200</v>
      </c>
      <c r="O787" s="43">
        <v>5</v>
      </c>
      <c r="P787" s="43"/>
      <c r="Q787" s="43">
        <f t="shared" ref="Q787:Q794" si="1580">N787+O787+P787</f>
        <v>205</v>
      </c>
      <c r="R787" s="44">
        <f t="shared" si="1237"/>
        <v>0.58571428571428574</v>
      </c>
      <c r="S787" s="43">
        <v>350</v>
      </c>
    </row>
    <row r="788" spans="1:19" x14ac:dyDescent="0.25">
      <c r="A788" s="45" t="s">
        <v>277</v>
      </c>
      <c r="B788" s="46" t="s">
        <v>281</v>
      </c>
      <c r="C788" s="43" t="str">
        <f t="shared" si="1494"/>
        <v>BN</v>
      </c>
      <c r="D788" s="37" t="str">
        <f t="shared" si="1573"/>
        <v>PN</v>
      </c>
      <c r="E788" s="38">
        <f t="shared" si="1574"/>
        <v>53</v>
      </c>
      <c r="F788" s="43">
        <v>141</v>
      </c>
      <c r="G788" s="43">
        <v>30</v>
      </c>
      <c r="H788" s="43">
        <v>88</v>
      </c>
      <c r="I788" s="43">
        <v>1</v>
      </c>
      <c r="J788" s="44">
        <f t="shared" si="1575"/>
        <v>0.54230769230769227</v>
      </c>
      <c r="K788" s="44">
        <f t="shared" si="1576"/>
        <v>0.11538461538461539</v>
      </c>
      <c r="L788" s="44">
        <f t="shared" si="1577"/>
        <v>0.33846153846153848</v>
      </c>
      <c r="M788" s="44">
        <f t="shared" si="1578"/>
        <v>3.8461538461538464E-3</v>
      </c>
      <c r="N788" s="43">
        <f t="shared" si="1579"/>
        <v>260</v>
      </c>
      <c r="O788" s="43">
        <v>6</v>
      </c>
      <c r="P788" s="43"/>
      <c r="Q788" s="43">
        <f t="shared" si="1580"/>
        <v>266</v>
      </c>
      <c r="R788" s="44">
        <f t="shared" si="1237"/>
        <v>0.76</v>
      </c>
      <c r="S788" s="43">
        <v>350</v>
      </c>
    </row>
    <row r="789" spans="1:19" x14ac:dyDescent="0.25">
      <c r="A789" s="45" t="s">
        <v>278</v>
      </c>
      <c r="B789" s="46" t="s">
        <v>282</v>
      </c>
      <c r="C789" s="43" t="str">
        <f t="shared" si="1494"/>
        <v>BN</v>
      </c>
      <c r="D789" s="37" t="str">
        <f t="shared" si="1573"/>
        <v>PN</v>
      </c>
      <c r="E789" s="38">
        <f t="shared" si="1574"/>
        <v>36</v>
      </c>
      <c r="F789" s="43">
        <v>127</v>
      </c>
      <c r="G789" s="43">
        <v>37</v>
      </c>
      <c r="H789" s="43">
        <v>91</v>
      </c>
      <c r="I789" s="43">
        <v>2</v>
      </c>
      <c r="J789" s="44">
        <f t="shared" si="1575"/>
        <v>0.49416342412451364</v>
      </c>
      <c r="K789" s="44">
        <f t="shared" si="1576"/>
        <v>0.14396887159533073</v>
      </c>
      <c r="L789" s="44">
        <f t="shared" si="1577"/>
        <v>0.35408560311284049</v>
      </c>
      <c r="M789" s="44">
        <f t="shared" si="1578"/>
        <v>7.7821011673151752E-3</v>
      </c>
      <c r="N789" s="43">
        <f t="shared" si="1579"/>
        <v>257</v>
      </c>
      <c r="O789" s="43">
        <v>9</v>
      </c>
      <c r="P789" s="43"/>
      <c r="Q789" s="43">
        <f t="shared" si="1580"/>
        <v>266</v>
      </c>
      <c r="R789" s="44">
        <f t="shared" si="1237"/>
        <v>0.76</v>
      </c>
      <c r="S789" s="43">
        <v>350</v>
      </c>
    </row>
    <row r="790" spans="1:19" x14ac:dyDescent="0.25">
      <c r="A790" s="45" t="s">
        <v>279</v>
      </c>
      <c r="B790" s="46" t="s">
        <v>283</v>
      </c>
      <c r="C790" s="43" t="str">
        <f t="shared" si="1494"/>
        <v>BN</v>
      </c>
      <c r="D790" s="37" t="str">
        <f t="shared" si="1573"/>
        <v>PN</v>
      </c>
      <c r="E790" s="38">
        <f t="shared" si="1574"/>
        <v>11</v>
      </c>
      <c r="F790" s="43">
        <v>182</v>
      </c>
      <c r="G790" s="43">
        <v>60</v>
      </c>
      <c r="H790" s="43">
        <v>171</v>
      </c>
      <c r="I790" s="43">
        <v>1</v>
      </c>
      <c r="J790" s="44">
        <f t="shared" si="1575"/>
        <v>0.43961352657004832</v>
      </c>
      <c r="K790" s="44">
        <f t="shared" si="1576"/>
        <v>0.14492753623188406</v>
      </c>
      <c r="L790" s="44">
        <f t="shared" si="1577"/>
        <v>0.41304347826086957</v>
      </c>
      <c r="M790" s="44">
        <f t="shared" si="1578"/>
        <v>2.4154589371980675E-3</v>
      </c>
      <c r="N790" s="43">
        <f t="shared" si="1579"/>
        <v>414</v>
      </c>
      <c r="O790" s="43">
        <v>13</v>
      </c>
      <c r="P790" s="43"/>
      <c r="Q790" s="43">
        <f t="shared" si="1580"/>
        <v>427</v>
      </c>
      <c r="R790" s="44">
        <f t="shared" si="1237"/>
        <v>0.78637200736648249</v>
      </c>
      <c r="S790" s="43">
        <v>543</v>
      </c>
    </row>
    <row r="791" spans="1:19" x14ac:dyDescent="0.25">
      <c r="A791" s="45" t="s">
        <v>285</v>
      </c>
      <c r="B791" s="46" t="s">
        <v>286</v>
      </c>
      <c r="C791" s="43" t="str">
        <f t="shared" si="1494"/>
        <v>BN</v>
      </c>
      <c r="D791" s="37" t="str">
        <f t="shared" si="1573"/>
        <v>PN</v>
      </c>
      <c r="E791" s="38">
        <f t="shared" si="1574"/>
        <v>31</v>
      </c>
      <c r="F791" s="43">
        <v>185</v>
      </c>
      <c r="G791" s="43">
        <v>42</v>
      </c>
      <c r="H791" s="43">
        <v>154</v>
      </c>
      <c r="I791" s="43">
        <v>1</v>
      </c>
      <c r="J791" s="44">
        <f t="shared" si="1575"/>
        <v>0.48429319371727747</v>
      </c>
      <c r="K791" s="44">
        <f t="shared" si="1576"/>
        <v>0.1099476439790576</v>
      </c>
      <c r="L791" s="44">
        <f t="shared" si="1577"/>
        <v>0.40314136125654448</v>
      </c>
      <c r="M791" s="44">
        <f t="shared" si="1578"/>
        <v>2.617801047120419E-3</v>
      </c>
      <c r="N791" s="43">
        <f t="shared" si="1579"/>
        <v>382</v>
      </c>
      <c r="O791" s="43">
        <v>7</v>
      </c>
      <c r="P791" s="43"/>
      <c r="Q791" s="43">
        <f t="shared" si="1580"/>
        <v>389</v>
      </c>
      <c r="R791" s="44">
        <f t="shared" si="1237"/>
        <v>0.71639042357274396</v>
      </c>
      <c r="S791" s="43">
        <v>543</v>
      </c>
    </row>
    <row r="792" spans="1:19" x14ac:dyDescent="0.25">
      <c r="A792" s="45" t="s">
        <v>288</v>
      </c>
      <c r="B792" s="46" t="s">
        <v>289</v>
      </c>
      <c r="C792" s="43" t="str">
        <f t="shared" si="1494"/>
        <v>BN</v>
      </c>
      <c r="D792" s="37" t="str">
        <f t="shared" si="1573"/>
        <v>PN</v>
      </c>
      <c r="E792" s="38">
        <f t="shared" si="1574"/>
        <v>10</v>
      </c>
      <c r="F792" s="43">
        <v>171</v>
      </c>
      <c r="G792" s="43">
        <v>39</v>
      </c>
      <c r="H792" s="43">
        <v>161</v>
      </c>
      <c r="I792" s="43">
        <v>3</v>
      </c>
      <c r="J792" s="44">
        <f t="shared" si="1575"/>
        <v>0.45721925133689839</v>
      </c>
      <c r="K792" s="44">
        <f t="shared" si="1576"/>
        <v>0.10427807486631016</v>
      </c>
      <c r="L792" s="44">
        <f t="shared" si="1577"/>
        <v>0.43048128342245989</v>
      </c>
      <c r="M792" s="44">
        <f t="shared" si="1578"/>
        <v>8.0213903743315516E-3</v>
      </c>
      <c r="N792" s="43">
        <f t="shared" si="1579"/>
        <v>374</v>
      </c>
      <c r="O792" s="43">
        <v>9</v>
      </c>
      <c r="P792" s="43"/>
      <c r="Q792" s="43">
        <f t="shared" si="1580"/>
        <v>383</v>
      </c>
      <c r="R792" s="44">
        <f t="shared" si="1237"/>
        <v>0.70534069981583791</v>
      </c>
      <c r="S792" s="43">
        <v>543</v>
      </c>
    </row>
    <row r="793" spans="1:19" x14ac:dyDescent="0.25">
      <c r="A793" s="45" t="s">
        <v>290</v>
      </c>
      <c r="B793" s="46" t="s">
        <v>291</v>
      </c>
      <c r="C793" s="43" t="str">
        <f t="shared" si="1494"/>
        <v>BN</v>
      </c>
      <c r="D793" s="37" t="str">
        <f t="shared" si="1573"/>
        <v>PN</v>
      </c>
      <c r="E793" s="38">
        <f t="shared" si="1574"/>
        <v>19</v>
      </c>
      <c r="F793" s="43">
        <v>164</v>
      </c>
      <c r="G793" s="43">
        <v>29</v>
      </c>
      <c r="H793" s="43">
        <v>145</v>
      </c>
      <c r="I793" s="43">
        <v>3</v>
      </c>
      <c r="J793" s="44">
        <f t="shared" si="1575"/>
        <v>0.48093841642228741</v>
      </c>
      <c r="K793" s="44">
        <f t="shared" si="1576"/>
        <v>8.5043988269794715E-2</v>
      </c>
      <c r="L793" s="44">
        <f t="shared" si="1577"/>
        <v>0.42521994134897362</v>
      </c>
      <c r="M793" s="44">
        <f t="shared" si="1578"/>
        <v>8.7976539589442824E-3</v>
      </c>
      <c r="N793" s="43">
        <f t="shared" si="1579"/>
        <v>341</v>
      </c>
      <c r="O793" s="43">
        <v>28</v>
      </c>
      <c r="P793" s="43"/>
      <c r="Q793" s="43">
        <f t="shared" si="1580"/>
        <v>369</v>
      </c>
      <c r="R793" s="44">
        <f t="shared" si="1237"/>
        <v>0.6795580110497238</v>
      </c>
      <c r="S793" s="43">
        <v>543</v>
      </c>
    </row>
    <row r="794" spans="1:19" x14ac:dyDescent="0.25">
      <c r="A794" s="45" t="s">
        <v>309</v>
      </c>
      <c r="B794" s="46" t="s">
        <v>310</v>
      </c>
      <c r="C794" s="43" t="str">
        <f t="shared" si="1494"/>
        <v>BN</v>
      </c>
      <c r="D794" s="37" t="str">
        <f t="shared" si="1573"/>
        <v>PN</v>
      </c>
      <c r="E794" s="38">
        <f t="shared" si="1574"/>
        <v>39</v>
      </c>
      <c r="F794" s="43">
        <v>184</v>
      </c>
      <c r="G794" s="43">
        <v>31</v>
      </c>
      <c r="H794" s="43">
        <v>145</v>
      </c>
      <c r="I794" s="43">
        <v>5</v>
      </c>
      <c r="J794" s="44">
        <f t="shared" si="1575"/>
        <v>0.50410958904109593</v>
      </c>
      <c r="K794" s="44">
        <f t="shared" si="1576"/>
        <v>8.4931506849315067E-2</v>
      </c>
      <c r="L794" s="44">
        <f t="shared" si="1577"/>
        <v>0.39726027397260272</v>
      </c>
      <c r="M794" s="44">
        <f t="shared" si="1578"/>
        <v>1.3698630136986301E-2</v>
      </c>
      <c r="N794" s="43">
        <f t="shared" si="1579"/>
        <v>365</v>
      </c>
      <c r="O794" s="43">
        <v>8</v>
      </c>
      <c r="P794" s="43"/>
      <c r="Q794" s="43">
        <f t="shared" si="1580"/>
        <v>373</v>
      </c>
      <c r="R794" s="44">
        <f t="shared" si="1237"/>
        <v>0.68440366972477062</v>
      </c>
      <c r="S794" s="43">
        <v>545</v>
      </c>
    </row>
    <row r="795" spans="1:19" s="11" customFormat="1" ht="30" x14ac:dyDescent="0.25">
      <c r="A795" s="40">
        <v>7</v>
      </c>
      <c r="B795" s="31" t="s">
        <v>187</v>
      </c>
      <c r="C795" s="32" t="str">
        <f t="shared" si="1494"/>
        <v>BN</v>
      </c>
      <c r="D795" s="32" t="str">
        <f t="shared" si="1573"/>
        <v>PN</v>
      </c>
      <c r="E795" s="28">
        <f>LARGE(F795:I795,1)-LARGE(F795:I795,2)</f>
        <v>310</v>
      </c>
      <c r="F795" s="32">
        <f>SUM(F796:F800)</f>
        <v>712</v>
      </c>
      <c r="G795" s="32">
        <f t="shared" ref="G795" si="1581">SUM(G796:G800)</f>
        <v>313</v>
      </c>
      <c r="H795" s="32">
        <f t="shared" ref="H795" si="1582">SUM(H796:H800)</f>
        <v>402</v>
      </c>
      <c r="I795" s="32">
        <f t="shared" ref="I795" si="1583">SUM(I796:I800)</f>
        <v>22</v>
      </c>
      <c r="J795" s="33">
        <f>F795/N795</f>
        <v>0.49137336093857831</v>
      </c>
      <c r="K795" s="33">
        <f>G795/N795</f>
        <v>0.21601104209799862</v>
      </c>
      <c r="L795" s="33">
        <f>H795/N795</f>
        <v>0.2774327122153209</v>
      </c>
      <c r="M795" s="33">
        <f>I795/N795</f>
        <v>1.518288474810214E-2</v>
      </c>
      <c r="N795" s="32">
        <f>F795+G795+H795+I795</f>
        <v>1449</v>
      </c>
      <c r="O795" s="32">
        <f t="shared" ref="O795" si="1584">SUM(O796:O800)</f>
        <v>27</v>
      </c>
      <c r="P795" s="32">
        <f t="shared" ref="P795" si="1585">SUM(P796:P800)</f>
        <v>0</v>
      </c>
      <c r="Q795" s="32">
        <f>N795+O795+P795</f>
        <v>1476</v>
      </c>
      <c r="R795" s="33">
        <f>Q795/S795</f>
        <v>0.69328323156411464</v>
      </c>
      <c r="S795" s="32">
        <f>SUM(S796:S800)</f>
        <v>2129</v>
      </c>
    </row>
    <row r="796" spans="1:19" x14ac:dyDescent="0.25">
      <c r="A796" s="45" t="s">
        <v>276</v>
      </c>
      <c r="B796" s="46" t="s">
        <v>280</v>
      </c>
      <c r="C796" s="43" t="str">
        <f t="shared" si="1494"/>
        <v>BN</v>
      </c>
      <c r="D796" s="37" t="str">
        <f t="shared" si="1573"/>
        <v>PH</v>
      </c>
      <c r="E796" s="38">
        <f t="shared" ref="E796:E800" si="1586">LARGE(F796:I796,1)-LARGE(F796:I796,2)</f>
        <v>86</v>
      </c>
      <c r="F796" s="43">
        <v>135</v>
      </c>
      <c r="G796" s="43">
        <v>49</v>
      </c>
      <c r="H796" s="43">
        <v>39</v>
      </c>
      <c r="I796" s="43">
        <v>4</v>
      </c>
      <c r="J796" s="44">
        <f t="shared" ref="J796:J800" si="1587">F796/N796</f>
        <v>0.59471365638766516</v>
      </c>
      <c r="K796" s="44">
        <f t="shared" ref="K796:K800" si="1588">G796/N796</f>
        <v>0.21585903083700442</v>
      </c>
      <c r="L796" s="44">
        <f t="shared" ref="L796:L800" si="1589">H796/N796</f>
        <v>0.17180616740088106</v>
      </c>
      <c r="M796" s="44">
        <f t="shared" ref="M796:M800" si="1590">I796/N796</f>
        <v>1.7621145374449341E-2</v>
      </c>
      <c r="N796" s="43">
        <f t="shared" ref="N796:N800" si="1591">F796+G796+H796+I796</f>
        <v>227</v>
      </c>
      <c r="O796" s="43">
        <v>4</v>
      </c>
      <c r="P796" s="43"/>
      <c r="Q796" s="43">
        <f t="shared" ref="Q796:Q800" si="1592">N796+O796+P796</f>
        <v>231</v>
      </c>
      <c r="R796" s="44">
        <f t="shared" si="1237"/>
        <v>0.66</v>
      </c>
      <c r="S796" s="43">
        <v>350</v>
      </c>
    </row>
    <row r="797" spans="1:19" x14ac:dyDescent="0.25">
      <c r="A797" s="45" t="s">
        <v>277</v>
      </c>
      <c r="B797" s="46" t="s">
        <v>281</v>
      </c>
      <c r="C797" s="43" t="str">
        <f t="shared" si="1494"/>
        <v>BN</v>
      </c>
      <c r="D797" s="37" t="str">
        <f t="shared" si="1573"/>
        <v>PH</v>
      </c>
      <c r="E797" s="38">
        <f t="shared" si="1586"/>
        <v>55</v>
      </c>
      <c r="F797" s="43">
        <v>129</v>
      </c>
      <c r="G797" s="43">
        <v>74</v>
      </c>
      <c r="H797" s="43">
        <v>53</v>
      </c>
      <c r="I797" s="43">
        <v>4</v>
      </c>
      <c r="J797" s="44">
        <f t="shared" si="1587"/>
        <v>0.49615384615384617</v>
      </c>
      <c r="K797" s="44">
        <f t="shared" si="1588"/>
        <v>0.2846153846153846</v>
      </c>
      <c r="L797" s="44">
        <f t="shared" si="1589"/>
        <v>0.20384615384615384</v>
      </c>
      <c r="M797" s="44">
        <f t="shared" si="1590"/>
        <v>1.5384615384615385E-2</v>
      </c>
      <c r="N797" s="43">
        <f t="shared" si="1591"/>
        <v>260</v>
      </c>
      <c r="O797" s="43">
        <v>3</v>
      </c>
      <c r="P797" s="43"/>
      <c r="Q797" s="43">
        <f t="shared" si="1592"/>
        <v>263</v>
      </c>
      <c r="R797" s="44">
        <f t="shared" si="1237"/>
        <v>0.75142857142857145</v>
      </c>
      <c r="S797" s="43">
        <v>350</v>
      </c>
    </row>
    <row r="798" spans="1:19" x14ac:dyDescent="0.25">
      <c r="A798" s="45" t="s">
        <v>278</v>
      </c>
      <c r="B798" s="46" t="s">
        <v>282</v>
      </c>
      <c r="C798" s="43" t="str">
        <f t="shared" si="1494"/>
        <v>BN</v>
      </c>
      <c r="D798" s="37" t="str">
        <f t="shared" si="1573"/>
        <v>PN</v>
      </c>
      <c r="E798" s="38">
        <f t="shared" si="1586"/>
        <v>22</v>
      </c>
      <c r="F798" s="43">
        <v>129</v>
      </c>
      <c r="G798" s="43">
        <v>84</v>
      </c>
      <c r="H798" s="43">
        <v>107</v>
      </c>
      <c r="I798" s="43">
        <v>5</v>
      </c>
      <c r="J798" s="44">
        <f t="shared" si="1587"/>
        <v>0.39692307692307693</v>
      </c>
      <c r="K798" s="44">
        <f t="shared" si="1588"/>
        <v>0.25846153846153846</v>
      </c>
      <c r="L798" s="44">
        <f t="shared" si="1589"/>
        <v>0.32923076923076922</v>
      </c>
      <c r="M798" s="44">
        <f t="shared" si="1590"/>
        <v>1.5384615384615385E-2</v>
      </c>
      <c r="N798" s="43">
        <f t="shared" si="1591"/>
        <v>325</v>
      </c>
      <c r="O798" s="43">
        <v>9</v>
      </c>
      <c r="P798" s="43"/>
      <c r="Q798" s="43">
        <f t="shared" si="1592"/>
        <v>334</v>
      </c>
      <c r="R798" s="44">
        <f t="shared" si="1237"/>
        <v>0.70168067226890751</v>
      </c>
      <c r="S798" s="43">
        <v>476</v>
      </c>
    </row>
    <row r="799" spans="1:19" x14ac:dyDescent="0.25">
      <c r="A799" s="45" t="s">
        <v>279</v>
      </c>
      <c r="B799" s="46" t="s">
        <v>283</v>
      </c>
      <c r="C799" s="43" t="str">
        <f t="shared" si="1494"/>
        <v>BN</v>
      </c>
      <c r="D799" s="37" t="str">
        <f t="shared" si="1573"/>
        <v>PN</v>
      </c>
      <c r="E799" s="38">
        <f t="shared" si="1586"/>
        <v>76</v>
      </c>
      <c r="F799" s="43">
        <v>173</v>
      </c>
      <c r="G799" s="43">
        <v>44</v>
      </c>
      <c r="H799" s="43">
        <v>97</v>
      </c>
      <c r="I799" s="43">
        <v>6</v>
      </c>
      <c r="J799" s="44">
        <f t="shared" si="1587"/>
        <v>0.54062500000000002</v>
      </c>
      <c r="K799" s="44">
        <f t="shared" si="1588"/>
        <v>0.13750000000000001</v>
      </c>
      <c r="L799" s="44">
        <f t="shared" si="1589"/>
        <v>0.30312499999999998</v>
      </c>
      <c r="M799" s="44">
        <f t="shared" si="1590"/>
        <v>1.8749999999999999E-2</v>
      </c>
      <c r="N799" s="43">
        <f t="shared" si="1591"/>
        <v>320</v>
      </c>
      <c r="O799" s="43">
        <v>10</v>
      </c>
      <c r="P799" s="43"/>
      <c r="Q799" s="43">
        <f t="shared" si="1592"/>
        <v>330</v>
      </c>
      <c r="R799" s="44">
        <f t="shared" si="1237"/>
        <v>0.69327731092436973</v>
      </c>
      <c r="S799" s="43">
        <v>476</v>
      </c>
    </row>
    <row r="800" spans="1:19" x14ac:dyDescent="0.25">
      <c r="A800" s="45" t="s">
        <v>285</v>
      </c>
      <c r="B800" s="46" t="s">
        <v>286</v>
      </c>
      <c r="C800" s="43" t="str">
        <f t="shared" si="1494"/>
        <v>BN</v>
      </c>
      <c r="D800" s="37" t="str">
        <f t="shared" si="1573"/>
        <v>PN</v>
      </c>
      <c r="E800" s="38">
        <f t="shared" si="1586"/>
        <v>40</v>
      </c>
      <c r="F800" s="43">
        <v>146</v>
      </c>
      <c r="G800" s="43">
        <v>62</v>
      </c>
      <c r="H800" s="43">
        <v>106</v>
      </c>
      <c r="I800" s="43">
        <v>3</v>
      </c>
      <c r="J800" s="44">
        <f t="shared" si="1587"/>
        <v>0.4605678233438486</v>
      </c>
      <c r="K800" s="44">
        <f t="shared" si="1588"/>
        <v>0.19558359621451105</v>
      </c>
      <c r="L800" s="44">
        <f t="shared" si="1589"/>
        <v>0.33438485804416401</v>
      </c>
      <c r="M800" s="44">
        <f t="shared" si="1590"/>
        <v>9.4637223974763408E-3</v>
      </c>
      <c r="N800" s="43">
        <f t="shared" si="1591"/>
        <v>317</v>
      </c>
      <c r="O800" s="43">
        <v>1</v>
      </c>
      <c r="P800" s="43"/>
      <c r="Q800" s="43">
        <f t="shared" si="1592"/>
        <v>318</v>
      </c>
      <c r="R800" s="44">
        <f t="shared" si="1237"/>
        <v>0.66666666666666663</v>
      </c>
      <c r="S800" s="43">
        <v>477</v>
      </c>
    </row>
    <row r="801" spans="1:19" s="5" customFormat="1" ht="15.75" x14ac:dyDescent="0.25">
      <c r="A801" s="48" t="s">
        <v>305</v>
      </c>
      <c r="B801" s="49" t="s">
        <v>306</v>
      </c>
      <c r="C801" s="23"/>
      <c r="D801" s="23"/>
      <c r="E801" s="23"/>
      <c r="F801" s="23"/>
      <c r="G801" s="23"/>
      <c r="H801" s="23"/>
      <c r="I801" s="23"/>
      <c r="J801" s="24"/>
      <c r="K801" s="24"/>
      <c r="L801" s="24"/>
      <c r="M801" s="24"/>
      <c r="N801" s="23"/>
      <c r="O801" s="23"/>
      <c r="P801" s="23"/>
      <c r="Q801" s="23"/>
      <c r="R801" s="24"/>
      <c r="S801" s="23"/>
    </row>
    <row r="802" spans="1:19" s="6" customFormat="1" ht="15" x14ac:dyDescent="0.25">
      <c r="A802" s="25" t="s">
        <v>36</v>
      </c>
      <c r="B802" s="26" t="s">
        <v>37</v>
      </c>
      <c r="C802" s="27" t="str">
        <f t="shared" ref="C802:C1107" si="1593">IF(AND(LARGE(F802:I802,1)=LARGE(F802:I802,2)),"TIED",IF(LARGE(F802:I802,1)=F802,"BN",IF(LARGE(F802:I802,1)=G802,"PH",IF(LARGE(F802:I802,1)=H802,"PN","BEBAS"))))</f>
        <v>PH</v>
      </c>
      <c r="D802" s="27" t="str">
        <f t="shared" si="1573"/>
        <v>BN</v>
      </c>
      <c r="E802" s="27">
        <f>LARGE(F802:I802,1)-LARGE(F802:I802,2)</f>
        <v>10237</v>
      </c>
      <c r="F802" s="27">
        <f>F803+F805+F814+F822+F832+F845+F854+F867+F872+F878</f>
        <v>4532</v>
      </c>
      <c r="G802" s="27">
        <f t="shared" ref="G802:I802" si="1594">G803+G805+G814+G822+G832+G845+G854+G867+G872+G878</f>
        <v>14769</v>
      </c>
      <c r="H802" s="27">
        <f t="shared" si="1594"/>
        <v>3124</v>
      </c>
      <c r="I802" s="27">
        <f t="shared" si="1594"/>
        <v>0</v>
      </c>
      <c r="J802" s="29">
        <f>F802/N802</f>
        <v>0.2020958751393534</v>
      </c>
      <c r="K802" s="29">
        <f>G802/N802</f>
        <v>0.65859531772575253</v>
      </c>
      <c r="L802" s="29">
        <f>H802/N802</f>
        <v>0.1393088071348941</v>
      </c>
      <c r="M802" s="29">
        <f>I802/N802</f>
        <v>0</v>
      </c>
      <c r="N802" s="27">
        <f>F802+G802+H802+I802</f>
        <v>22425</v>
      </c>
      <c r="O802" s="27">
        <f t="shared" ref="O802:P802" si="1595">O803+O805+O814+O822+O832+O845+O854+O867+O872+O878</f>
        <v>295</v>
      </c>
      <c r="P802" s="27">
        <f t="shared" si="1595"/>
        <v>0</v>
      </c>
      <c r="Q802" s="27">
        <f t="shared" si="1236"/>
        <v>22720</v>
      </c>
      <c r="R802" s="29">
        <f t="shared" si="1237"/>
        <v>0.60290839613629121</v>
      </c>
      <c r="S802" s="27">
        <f>S803+S805+S814+S822+S832+S845+S854+S867+S872+S878</f>
        <v>37684</v>
      </c>
    </row>
    <row r="803" spans="1:19" s="12" customFormat="1" ht="15" x14ac:dyDescent="0.25">
      <c r="A803" s="30" t="s">
        <v>275</v>
      </c>
      <c r="B803" s="31" t="s">
        <v>264</v>
      </c>
      <c r="C803" s="27" t="str">
        <f t="shared" si="1593"/>
        <v>BN</v>
      </c>
      <c r="D803" s="27" t="str">
        <f t="shared" si="1573"/>
        <v>PH</v>
      </c>
      <c r="E803" s="28">
        <f t="shared" ref="E803" si="1596">LARGE(F803:I803,1)-LARGE(F803:I803,2)</f>
        <v>18</v>
      </c>
      <c r="F803" s="32">
        <f>F804</f>
        <v>105</v>
      </c>
      <c r="G803" s="32">
        <f t="shared" ref="G803" si="1597">G804</f>
        <v>87</v>
      </c>
      <c r="H803" s="32">
        <f t="shared" ref="H803" si="1598">H804</f>
        <v>86</v>
      </c>
      <c r="I803" s="32">
        <f t="shared" ref="I803" si="1599">I804</f>
        <v>0</v>
      </c>
      <c r="J803" s="33">
        <f>F803/N803</f>
        <v>0.37769784172661869</v>
      </c>
      <c r="K803" s="33">
        <f>G803/N803</f>
        <v>0.31294964028776978</v>
      </c>
      <c r="L803" s="33">
        <f>H803/N803</f>
        <v>0.30935251798561153</v>
      </c>
      <c r="M803" s="33">
        <f>I803/N803</f>
        <v>0</v>
      </c>
      <c r="N803" s="32">
        <f>F803+G803+H803+I803</f>
        <v>278</v>
      </c>
      <c r="O803" s="32">
        <f t="shared" ref="O803" si="1600">O804</f>
        <v>20</v>
      </c>
      <c r="P803" s="32">
        <f t="shared" ref="P803" si="1601">P804</f>
        <v>0</v>
      </c>
      <c r="Q803" s="32">
        <f t="shared" si="1236"/>
        <v>298</v>
      </c>
      <c r="R803" s="33">
        <f t="shared" si="1237"/>
        <v>0.76606683804627251</v>
      </c>
      <c r="S803" s="32">
        <f t="shared" ref="S803" si="1602">S804</f>
        <v>389</v>
      </c>
    </row>
    <row r="804" spans="1:19" x14ac:dyDescent="0.25">
      <c r="A804" s="50" t="s">
        <v>276</v>
      </c>
      <c r="B804" s="46" t="s">
        <v>280</v>
      </c>
      <c r="C804" s="43" t="str">
        <f t="shared" si="1593"/>
        <v>BN</v>
      </c>
      <c r="D804" s="37" t="str">
        <f t="shared" si="1573"/>
        <v>PH</v>
      </c>
      <c r="E804" s="38">
        <f>LARGE(F804:I804,1)-LARGE(F804:I804,2)</f>
        <v>18</v>
      </c>
      <c r="F804" s="43">
        <v>105</v>
      </c>
      <c r="G804" s="43">
        <v>87</v>
      </c>
      <c r="H804" s="43">
        <v>86</v>
      </c>
      <c r="I804" s="43"/>
      <c r="J804" s="44">
        <f>F804/N804</f>
        <v>0.37769784172661869</v>
      </c>
      <c r="K804" s="44">
        <f>G804/N804</f>
        <v>0.31294964028776978</v>
      </c>
      <c r="L804" s="44">
        <f>H804/N804</f>
        <v>0.30935251798561153</v>
      </c>
      <c r="M804" s="44">
        <f>I804/N804</f>
        <v>0</v>
      </c>
      <c r="N804" s="43">
        <f>F804+G804+H804+I804</f>
        <v>278</v>
      </c>
      <c r="O804" s="43">
        <v>20</v>
      </c>
      <c r="P804" s="43"/>
      <c r="Q804" s="43">
        <f t="shared" si="1236"/>
        <v>298</v>
      </c>
      <c r="R804" s="44">
        <f t="shared" si="1237"/>
        <v>0.76606683804627251</v>
      </c>
      <c r="S804" s="43">
        <v>389</v>
      </c>
    </row>
    <row r="805" spans="1:19" s="12" customFormat="1" ht="15" x14ac:dyDescent="0.25">
      <c r="A805" s="40">
        <v>1</v>
      </c>
      <c r="B805" s="31" t="s">
        <v>169</v>
      </c>
      <c r="C805" s="32" t="str">
        <f t="shared" si="1593"/>
        <v>PH</v>
      </c>
      <c r="D805" s="32" t="str">
        <f t="shared" si="1573"/>
        <v>BN</v>
      </c>
      <c r="E805" s="28">
        <f>LARGE(F805:I805,1)-LARGE(F805:I805,2)</f>
        <v>1945</v>
      </c>
      <c r="F805" s="32">
        <f>SUM(F806:F813)</f>
        <v>870</v>
      </c>
      <c r="G805" s="32">
        <f t="shared" ref="G805" si="1603">SUM(G806:G813)</f>
        <v>2815</v>
      </c>
      <c r="H805" s="32">
        <f t="shared" ref="H805" si="1604">SUM(H806:H813)</f>
        <v>569</v>
      </c>
      <c r="I805" s="32">
        <f t="shared" ref="I805" si="1605">SUM(I806:I813)</f>
        <v>0</v>
      </c>
      <c r="J805" s="33">
        <f>F805/N805</f>
        <v>0.20451339915373765</v>
      </c>
      <c r="K805" s="33">
        <f>G805/N805</f>
        <v>0.66173013634226607</v>
      </c>
      <c r="L805" s="33">
        <f>H805/N805</f>
        <v>0.13375646450399623</v>
      </c>
      <c r="M805" s="33">
        <f>I805/N805</f>
        <v>0</v>
      </c>
      <c r="N805" s="32">
        <f>F805+G805+H805+I805</f>
        <v>4254</v>
      </c>
      <c r="O805" s="32">
        <f t="shared" ref="O805" si="1606">SUM(O806:O813)</f>
        <v>48</v>
      </c>
      <c r="P805" s="32">
        <f t="shared" ref="P805" si="1607">SUM(P806:P813)</f>
        <v>0</v>
      </c>
      <c r="Q805" s="32">
        <f t="shared" ref="Q805" si="1608">N805+O805+P805</f>
        <v>4302</v>
      </c>
      <c r="R805" s="33">
        <f t="shared" si="1237"/>
        <v>0.6261097365740067</v>
      </c>
      <c r="S805" s="32">
        <f>SUM(S806:S813)</f>
        <v>6871</v>
      </c>
    </row>
    <row r="806" spans="1:19" x14ac:dyDescent="0.25">
      <c r="A806" s="45" t="s">
        <v>276</v>
      </c>
      <c r="B806" s="46" t="s">
        <v>280</v>
      </c>
      <c r="C806" s="43" t="str">
        <f t="shared" ref="C806:C845" si="1609">IF(AND(LARGE(F806:I806,1)=LARGE(F806:I806,2)),"TIED",IF(LARGE(F806:I806,1)=F806,"BN",IF(LARGE(F806:I806,1)=G806,"PH",IF(LARGE(F806:I806,1)=H806,"PN","BEBAS"))))</f>
        <v>PH</v>
      </c>
      <c r="D806" s="37" t="str">
        <f t="shared" ref="D806:D845" si="1610">IF(AND(LARGE(F806:I806,1)=LARGE(F806:I806,2)),"TIED",IF(LARGE(F806:I806,2)=F806,"BN",IF(LARGE(F806:I806,2)=G806,"PH",IF(LARGE(F806:I806,2)=H806,"PN","BEBAS"))))</f>
        <v>BN</v>
      </c>
      <c r="E806" s="38">
        <f t="shared" ref="E806:E831" si="1611">LARGE(F806:I806,1)-LARGE(F806:I806,2)</f>
        <v>140</v>
      </c>
      <c r="F806" s="43">
        <v>126</v>
      </c>
      <c r="G806" s="43">
        <v>266</v>
      </c>
      <c r="H806" s="43">
        <v>41</v>
      </c>
      <c r="I806" s="43"/>
      <c r="J806" s="44">
        <f t="shared" ref="J806:J831" si="1612">F806/N806</f>
        <v>0.29099307159353349</v>
      </c>
      <c r="K806" s="44">
        <f t="shared" ref="K806:K831" si="1613">G806/N806</f>
        <v>0.61431870669745958</v>
      </c>
      <c r="L806" s="44">
        <f t="shared" ref="L806:L831" si="1614">H806/N806</f>
        <v>9.4688221709006926E-2</v>
      </c>
      <c r="M806" s="44">
        <f t="shared" ref="M806:M831" si="1615">I806/N806</f>
        <v>0</v>
      </c>
      <c r="N806" s="43">
        <f t="shared" ref="N806:N844" si="1616">F806+G806+H806+I806</f>
        <v>433</v>
      </c>
      <c r="O806" s="43">
        <v>10</v>
      </c>
      <c r="P806" s="43"/>
      <c r="Q806" s="43">
        <f t="shared" ref="Q806:Q832" si="1617">N806+O806+P806</f>
        <v>443</v>
      </c>
      <c r="R806" s="44">
        <f t="shared" si="1237"/>
        <v>0.6328571428571429</v>
      </c>
      <c r="S806" s="43">
        <v>700</v>
      </c>
    </row>
    <row r="807" spans="1:19" x14ac:dyDescent="0.25">
      <c r="A807" s="45" t="s">
        <v>277</v>
      </c>
      <c r="B807" s="46" t="s">
        <v>281</v>
      </c>
      <c r="C807" s="43" t="str">
        <f t="shared" si="1609"/>
        <v>PH</v>
      </c>
      <c r="D807" s="37" t="str">
        <f t="shared" si="1610"/>
        <v>BN</v>
      </c>
      <c r="E807" s="38">
        <f t="shared" si="1611"/>
        <v>193</v>
      </c>
      <c r="F807" s="43">
        <v>136</v>
      </c>
      <c r="G807" s="43">
        <v>329</v>
      </c>
      <c r="H807" s="43">
        <v>58</v>
      </c>
      <c r="I807" s="43"/>
      <c r="J807" s="44">
        <f t="shared" si="1612"/>
        <v>0.26003824091778205</v>
      </c>
      <c r="K807" s="44">
        <f t="shared" si="1613"/>
        <v>0.62906309751434031</v>
      </c>
      <c r="L807" s="44">
        <f t="shared" si="1614"/>
        <v>0.11089866156787763</v>
      </c>
      <c r="M807" s="44">
        <f t="shared" si="1615"/>
        <v>0</v>
      </c>
      <c r="N807" s="43">
        <f t="shared" si="1616"/>
        <v>523</v>
      </c>
      <c r="O807" s="43">
        <v>2</v>
      </c>
      <c r="P807" s="43"/>
      <c r="Q807" s="43">
        <f t="shared" si="1617"/>
        <v>525</v>
      </c>
      <c r="R807" s="44">
        <f t="shared" si="1237"/>
        <v>0.75</v>
      </c>
      <c r="S807" s="43">
        <v>700</v>
      </c>
    </row>
    <row r="808" spans="1:19" x14ac:dyDescent="0.25">
      <c r="A808" s="45" t="s">
        <v>278</v>
      </c>
      <c r="B808" s="46" t="s">
        <v>282</v>
      </c>
      <c r="C808" s="43" t="str">
        <f t="shared" si="1609"/>
        <v>PH</v>
      </c>
      <c r="D808" s="37" t="str">
        <f t="shared" si="1610"/>
        <v>BN</v>
      </c>
      <c r="E808" s="38">
        <f t="shared" si="1611"/>
        <v>338</v>
      </c>
      <c r="F808" s="43">
        <v>120</v>
      </c>
      <c r="G808" s="43">
        <v>458</v>
      </c>
      <c r="H808" s="43">
        <v>80</v>
      </c>
      <c r="I808" s="43"/>
      <c r="J808" s="44">
        <f t="shared" si="1612"/>
        <v>0.18237082066869301</v>
      </c>
      <c r="K808" s="44">
        <f t="shared" si="1613"/>
        <v>0.69604863221884494</v>
      </c>
      <c r="L808" s="44">
        <f t="shared" si="1614"/>
        <v>0.12158054711246201</v>
      </c>
      <c r="M808" s="44">
        <f t="shared" si="1615"/>
        <v>0</v>
      </c>
      <c r="N808" s="43">
        <f t="shared" si="1616"/>
        <v>658</v>
      </c>
      <c r="O808" s="43">
        <v>5</v>
      </c>
      <c r="P808" s="43"/>
      <c r="Q808" s="43">
        <f t="shared" si="1617"/>
        <v>663</v>
      </c>
      <c r="R808" s="44">
        <f t="shared" si="1237"/>
        <v>0.71137339055793991</v>
      </c>
      <c r="S808" s="43">
        <v>932</v>
      </c>
    </row>
    <row r="809" spans="1:19" x14ac:dyDescent="0.25">
      <c r="A809" s="45" t="s">
        <v>279</v>
      </c>
      <c r="B809" s="46" t="s">
        <v>283</v>
      </c>
      <c r="C809" s="43" t="str">
        <f t="shared" si="1609"/>
        <v>PH</v>
      </c>
      <c r="D809" s="37" t="str">
        <f t="shared" si="1610"/>
        <v>BN</v>
      </c>
      <c r="E809" s="38">
        <f t="shared" si="1611"/>
        <v>446</v>
      </c>
      <c r="F809" s="43">
        <v>115</v>
      </c>
      <c r="G809" s="43">
        <v>561</v>
      </c>
      <c r="H809" s="43">
        <v>84</v>
      </c>
      <c r="I809" s="43"/>
      <c r="J809" s="44">
        <f t="shared" si="1612"/>
        <v>0.15131578947368421</v>
      </c>
      <c r="K809" s="44">
        <f t="shared" si="1613"/>
        <v>0.73815789473684212</v>
      </c>
      <c r="L809" s="44">
        <f t="shared" si="1614"/>
        <v>0.11052631578947368</v>
      </c>
      <c r="M809" s="44">
        <f t="shared" si="1615"/>
        <v>0</v>
      </c>
      <c r="N809" s="43">
        <f t="shared" si="1616"/>
        <v>760</v>
      </c>
      <c r="O809" s="43">
        <v>12</v>
      </c>
      <c r="P809" s="43"/>
      <c r="Q809" s="43">
        <f t="shared" si="1617"/>
        <v>772</v>
      </c>
      <c r="R809" s="44">
        <f t="shared" si="1237"/>
        <v>0.67719298245614035</v>
      </c>
      <c r="S809" s="43">
        <v>1140</v>
      </c>
    </row>
    <row r="810" spans="1:19" x14ac:dyDescent="0.25">
      <c r="A810" s="45" t="s">
        <v>285</v>
      </c>
      <c r="B810" s="46" t="s">
        <v>286</v>
      </c>
      <c r="C810" s="43" t="str">
        <f t="shared" si="1609"/>
        <v>PH</v>
      </c>
      <c r="D810" s="37" t="str">
        <f t="shared" si="1610"/>
        <v>BN</v>
      </c>
      <c r="E810" s="38">
        <f t="shared" si="1611"/>
        <v>337</v>
      </c>
      <c r="F810" s="43">
        <v>113</v>
      </c>
      <c r="G810" s="43">
        <v>450</v>
      </c>
      <c r="H810" s="43">
        <v>82</v>
      </c>
      <c r="I810" s="43"/>
      <c r="J810" s="44">
        <f t="shared" si="1612"/>
        <v>0.17519379844961241</v>
      </c>
      <c r="K810" s="44">
        <f t="shared" si="1613"/>
        <v>0.69767441860465118</v>
      </c>
      <c r="L810" s="44">
        <f t="shared" si="1614"/>
        <v>0.12713178294573643</v>
      </c>
      <c r="M810" s="44">
        <f t="shared" si="1615"/>
        <v>0</v>
      </c>
      <c r="N810" s="43">
        <f t="shared" si="1616"/>
        <v>645</v>
      </c>
      <c r="O810" s="43">
        <v>4</v>
      </c>
      <c r="P810" s="43"/>
      <c r="Q810" s="43">
        <f t="shared" si="1617"/>
        <v>649</v>
      </c>
      <c r="R810" s="44">
        <f t="shared" si="1237"/>
        <v>0.56929824561403508</v>
      </c>
      <c r="S810" s="43">
        <v>1140</v>
      </c>
    </row>
    <row r="811" spans="1:19" x14ac:dyDescent="0.25">
      <c r="A811" s="45" t="s">
        <v>288</v>
      </c>
      <c r="B811" s="46" t="s">
        <v>289</v>
      </c>
      <c r="C811" s="43" t="str">
        <f t="shared" si="1609"/>
        <v>PH</v>
      </c>
      <c r="D811" s="37" t="str">
        <f t="shared" si="1610"/>
        <v>BN</v>
      </c>
      <c r="E811" s="38">
        <f t="shared" si="1611"/>
        <v>218</v>
      </c>
      <c r="F811" s="43">
        <v>149</v>
      </c>
      <c r="G811" s="43">
        <v>367</v>
      </c>
      <c r="H811" s="43">
        <v>128</v>
      </c>
      <c r="I811" s="43"/>
      <c r="J811" s="44">
        <f t="shared" si="1612"/>
        <v>0.23136645962732919</v>
      </c>
      <c r="K811" s="44">
        <f t="shared" si="1613"/>
        <v>0.56987577639751552</v>
      </c>
      <c r="L811" s="44">
        <f t="shared" si="1614"/>
        <v>0.19875776397515527</v>
      </c>
      <c r="M811" s="44">
        <f t="shared" si="1615"/>
        <v>0</v>
      </c>
      <c r="N811" s="43">
        <f t="shared" si="1616"/>
        <v>644</v>
      </c>
      <c r="O811" s="43">
        <v>5</v>
      </c>
      <c r="P811" s="43"/>
      <c r="Q811" s="43">
        <f t="shared" si="1617"/>
        <v>649</v>
      </c>
      <c r="R811" s="44">
        <f t="shared" si="1237"/>
        <v>0.56879929886064851</v>
      </c>
      <c r="S811" s="43">
        <v>1141</v>
      </c>
    </row>
    <row r="812" spans="1:19" x14ac:dyDescent="0.25">
      <c r="A812" s="45" t="s">
        <v>290</v>
      </c>
      <c r="B812" s="46" t="s">
        <v>291</v>
      </c>
      <c r="C812" s="43" t="str">
        <f t="shared" si="1609"/>
        <v>PH</v>
      </c>
      <c r="D812" s="37" t="str">
        <f t="shared" si="1610"/>
        <v>BN</v>
      </c>
      <c r="E812" s="38">
        <f t="shared" si="1611"/>
        <v>141</v>
      </c>
      <c r="F812" s="43">
        <v>47</v>
      </c>
      <c r="G812" s="43">
        <v>188</v>
      </c>
      <c r="H812" s="43">
        <v>43</v>
      </c>
      <c r="I812" s="43"/>
      <c r="J812" s="44">
        <f t="shared" si="1612"/>
        <v>0.16906474820143885</v>
      </c>
      <c r="K812" s="44">
        <f t="shared" si="1613"/>
        <v>0.67625899280575541</v>
      </c>
      <c r="L812" s="44">
        <f t="shared" si="1614"/>
        <v>0.15467625899280577</v>
      </c>
      <c r="M812" s="44">
        <f t="shared" si="1615"/>
        <v>0</v>
      </c>
      <c r="N812" s="43">
        <f t="shared" si="1616"/>
        <v>278</v>
      </c>
      <c r="O812" s="43">
        <v>5</v>
      </c>
      <c r="P812" s="43"/>
      <c r="Q812" s="43">
        <f t="shared" si="1617"/>
        <v>283</v>
      </c>
      <c r="R812" s="44">
        <f t="shared" si="1237"/>
        <v>0.50716845878136196</v>
      </c>
      <c r="S812" s="43">
        <v>558</v>
      </c>
    </row>
    <row r="813" spans="1:19" x14ac:dyDescent="0.25">
      <c r="A813" s="45" t="s">
        <v>309</v>
      </c>
      <c r="B813" s="46" t="s">
        <v>310</v>
      </c>
      <c r="C813" s="43" t="str">
        <f t="shared" si="1609"/>
        <v>PH</v>
      </c>
      <c r="D813" s="37" t="str">
        <f t="shared" si="1610"/>
        <v>BN</v>
      </c>
      <c r="E813" s="38">
        <f t="shared" si="1611"/>
        <v>132</v>
      </c>
      <c r="F813" s="43">
        <v>64</v>
      </c>
      <c r="G813" s="43">
        <v>196</v>
      </c>
      <c r="H813" s="43">
        <v>53</v>
      </c>
      <c r="I813" s="43"/>
      <c r="J813" s="44">
        <f t="shared" si="1612"/>
        <v>0.20447284345047922</v>
      </c>
      <c r="K813" s="44">
        <f t="shared" si="1613"/>
        <v>0.62619808306709268</v>
      </c>
      <c r="L813" s="44">
        <f t="shared" si="1614"/>
        <v>0.16932907348242812</v>
      </c>
      <c r="M813" s="44">
        <f t="shared" si="1615"/>
        <v>0</v>
      </c>
      <c r="N813" s="43">
        <f t="shared" si="1616"/>
        <v>313</v>
      </c>
      <c r="O813" s="43">
        <v>5</v>
      </c>
      <c r="P813" s="43"/>
      <c r="Q813" s="43">
        <f t="shared" si="1617"/>
        <v>318</v>
      </c>
      <c r="R813" s="44">
        <f t="shared" si="1237"/>
        <v>0.56785714285714284</v>
      </c>
      <c r="S813" s="43">
        <v>560</v>
      </c>
    </row>
    <row r="814" spans="1:19" s="12" customFormat="1" ht="15" x14ac:dyDescent="0.25">
      <c r="A814" s="40">
        <v>2</v>
      </c>
      <c r="B814" s="31" t="s">
        <v>168</v>
      </c>
      <c r="C814" s="27" t="str">
        <f t="shared" si="1609"/>
        <v>PH</v>
      </c>
      <c r="D814" s="27" t="str">
        <f t="shared" si="1610"/>
        <v>BN</v>
      </c>
      <c r="E814" s="28">
        <f t="shared" si="1611"/>
        <v>1055</v>
      </c>
      <c r="F814" s="32">
        <f t="shared" ref="F814" si="1618">SUM(F815:F821)</f>
        <v>376</v>
      </c>
      <c r="G814" s="32">
        <f t="shared" ref="G814" si="1619">SUM(G815:G821)</f>
        <v>1431</v>
      </c>
      <c r="H814" s="32">
        <f t="shared" ref="H814" si="1620">SUM(H815:H821)</f>
        <v>232</v>
      </c>
      <c r="I814" s="32">
        <f t="shared" ref="I814" si="1621">SUM(I815:I821)</f>
        <v>0</v>
      </c>
      <c r="J814" s="33">
        <f>F814/N814</f>
        <v>0.18440411966650319</v>
      </c>
      <c r="K814" s="33">
        <f>G814/N814</f>
        <v>0.70181461500735653</v>
      </c>
      <c r="L814" s="33">
        <f>H814/N814</f>
        <v>0.11378126532614026</v>
      </c>
      <c r="M814" s="33">
        <f>I814/N814</f>
        <v>0</v>
      </c>
      <c r="N814" s="32">
        <f>F814+G814+H814+I814</f>
        <v>2039</v>
      </c>
      <c r="O814" s="32">
        <f t="shared" ref="O814" si="1622">SUM(O815:O821)</f>
        <v>21</v>
      </c>
      <c r="P814" s="32">
        <f t="shared" ref="P814" si="1623">SUM(P815:P821)</f>
        <v>0</v>
      </c>
      <c r="Q814" s="32">
        <f t="shared" si="1617"/>
        <v>2060</v>
      </c>
      <c r="R814" s="33">
        <f t="shared" ref="R814" si="1624">Q814/S814</f>
        <v>0.59710144927536235</v>
      </c>
      <c r="S814" s="32">
        <f>SUM(S815:S821)</f>
        <v>3450</v>
      </c>
    </row>
    <row r="815" spans="1:19" x14ac:dyDescent="0.25">
      <c r="A815" s="45" t="s">
        <v>276</v>
      </c>
      <c r="B815" s="46" t="s">
        <v>280</v>
      </c>
      <c r="C815" s="43" t="str">
        <f t="shared" si="1609"/>
        <v>PH</v>
      </c>
      <c r="D815" s="37" t="str">
        <f t="shared" si="1610"/>
        <v>BN</v>
      </c>
      <c r="E815" s="38">
        <f t="shared" si="1611"/>
        <v>82</v>
      </c>
      <c r="F815" s="43">
        <v>32</v>
      </c>
      <c r="G815" s="43">
        <v>114</v>
      </c>
      <c r="H815" s="43">
        <v>13</v>
      </c>
      <c r="I815" s="43"/>
      <c r="J815" s="44">
        <f t="shared" si="1612"/>
        <v>0.20125786163522014</v>
      </c>
      <c r="K815" s="44">
        <f t="shared" si="1613"/>
        <v>0.71698113207547165</v>
      </c>
      <c r="L815" s="44">
        <f t="shared" si="1614"/>
        <v>8.1761006289308172E-2</v>
      </c>
      <c r="M815" s="44">
        <f t="shared" si="1615"/>
        <v>0</v>
      </c>
      <c r="N815" s="43">
        <f t="shared" si="1616"/>
        <v>159</v>
      </c>
      <c r="O815" s="43">
        <v>1</v>
      </c>
      <c r="P815" s="43"/>
      <c r="Q815" s="43">
        <f t="shared" si="1617"/>
        <v>160</v>
      </c>
      <c r="R815" s="44">
        <f t="shared" ref="R815:R821" si="1625">Q815/S815</f>
        <v>0.45714285714285713</v>
      </c>
      <c r="S815" s="43">
        <v>350</v>
      </c>
    </row>
    <row r="816" spans="1:19" x14ac:dyDescent="0.25">
      <c r="A816" s="45" t="s">
        <v>277</v>
      </c>
      <c r="B816" s="46" t="s">
        <v>281</v>
      </c>
      <c r="C816" s="43" t="str">
        <f t="shared" si="1609"/>
        <v>PH</v>
      </c>
      <c r="D816" s="37" t="str">
        <f t="shared" si="1610"/>
        <v>BN</v>
      </c>
      <c r="E816" s="38">
        <f t="shared" si="1611"/>
        <v>133</v>
      </c>
      <c r="F816" s="43">
        <v>38</v>
      </c>
      <c r="G816" s="43">
        <v>171</v>
      </c>
      <c r="H816" s="43">
        <v>13</v>
      </c>
      <c r="I816" s="43"/>
      <c r="J816" s="44">
        <f t="shared" si="1612"/>
        <v>0.17117117117117117</v>
      </c>
      <c r="K816" s="44">
        <f t="shared" si="1613"/>
        <v>0.77027027027027029</v>
      </c>
      <c r="L816" s="44">
        <f t="shared" si="1614"/>
        <v>5.8558558558558557E-2</v>
      </c>
      <c r="M816" s="44">
        <f t="shared" si="1615"/>
        <v>0</v>
      </c>
      <c r="N816" s="43">
        <f t="shared" si="1616"/>
        <v>222</v>
      </c>
      <c r="O816" s="43">
        <v>2</v>
      </c>
      <c r="P816" s="43"/>
      <c r="Q816" s="43">
        <f t="shared" si="1617"/>
        <v>224</v>
      </c>
      <c r="R816" s="44">
        <f t="shared" si="1625"/>
        <v>0.64</v>
      </c>
      <c r="S816" s="43">
        <v>350</v>
      </c>
    </row>
    <row r="817" spans="1:19" x14ac:dyDescent="0.25">
      <c r="A817" s="45" t="s">
        <v>278</v>
      </c>
      <c r="B817" s="46" t="s">
        <v>282</v>
      </c>
      <c r="C817" s="43" t="str">
        <f t="shared" si="1609"/>
        <v>PH</v>
      </c>
      <c r="D817" s="37" t="str">
        <f t="shared" si="1610"/>
        <v>BN</v>
      </c>
      <c r="E817" s="38">
        <f t="shared" si="1611"/>
        <v>135</v>
      </c>
      <c r="F817" s="43">
        <v>40</v>
      </c>
      <c r="G817" s="43">
        <v>175</v>
      </c>
      <c r="H817" s="43">
        <v>24</v>
      </c>
      <c r="I817" s="43"/>
      <c r="J817" s="44">
        <f t="shared" si="1612"/>
        <v>0.16736401673640167</v>
      </c>
      <c r="K817" s="44">
        <f t="shared" si="1613"/>
        <v>0.73221757322175729</v>
      </c>
      <c r="L817" s="44">
        <f t="shared" si="1614"/>
        <v>0.100418410041841</v>
      </c>
      <c r="M817" s="44">
        <f t="shared" si="1615"/>
        <v>0</v>
      </c>
      <c r="N817" s="43">
        <f t="shared" si="1616"/>
        <v>239</v>
      </c>
      <c r="O817" s="43">
        <v>4</v>
      </c>
      <c r="P817" s="43"/>
      <c r="Q817" s="43">
        <f t="shared" si="1617"/>
        <v>243</v>
      </c>
      <c r="R817" s="44">
        <f t="shared" si="1625"/>
        <v>0.69428571428571428</v>
      </c>
      <c r="S817" s="43">
        <v>350</v>
      </c>
    </row>
    <row r="818" spans="1:19" x14ac:dyDescent="0.25">
      <c r="A818" s="45" t="s">
        <v>279</v>
      </c>
      <c r="B818" s="46" t="s">
        <v>283</v>
      </c>
      <c r="C818" s="43" t="str">
        <f t="shared" si="1609"/>
        <v>PH</v>
      </c>
      <c r="D818" s="37" t="str">
        <f t="shared" si="1610"/>
        <v>BN</v>
      </c>
      <c r="E818" s="38">
        <f t="shared" si="1611"/>
        <v>246</v>
      </c>
      <c r="F818" s="43">
        <v>67</v>
      </c>
      <c r="G818" s="43">
        <v>313</v>
      </c>
      <c r="H818" s="43">
        <v>29</v>
      </c>
      <c r="I818" s="43"/>
      <c r="J818" s="44">
        <f t="shared" si="1612"/>
        <v>0.16381418092909536</v>
      </c>
      <c r="K818" s="44">
        <f t="shared" si="1613"/>
        <v>0.76528117359413206</v>
      </c>
      <c r="L818" s="44">
        <f t="shared" si="1614"/>
        <v>7.090464547677261E-2</v>
      </c>
      <c r="M818" s="44">
        <f t="shared" si="1615"/>
        <v>0</v>
      </c>
      <c r="N818" s="43">
        <f t="shared" si="1616"/>
        <v>409</v>
      </c>
      <c r="O818" s="43">
        <v>10</v>
      </c>
      <c r="P818" s="43"/>
      <c r="Q818" s="43">
        <f t="shared" si="1617"/>
        <v>419</v>
      </c>
      <c r="R818" s="44">
        <f t="shared" si="1625"/>
        <v>0.69833333333333336</v>
      </c>
      <c r="S818" s="43">
        <v>600</v>
      </c>
    </row>
    <row r="819" spans="1:19" x14ac:dyDescent="0.25">
      <c r="A819" s="45" t="s">
        <v>285</v>
      </c>
      <c r="B819" s="46" t="s">
        <v>286</v>
      </c>
      <c r="C819" s="43" t="str">
        <f t="shared" si="1609"/>
        <v>PH</v>
      </c>
      <c r="D819" s="37" t="str">
        <f t="shared" si="1610"/>
        <v>BN</v>
      </c>
      <c r="E819" s="38">
        <f t="shared" si="1611"/>
        <v>200</v>
      </c>
      <c r="F819" s="43">
        <v>64</v>
      </c>
      <c r="G819" s="43">
        <v>264</v>
      </c>
      <c r="H819" s="43">
        <v>46</v>
      </c>
      <c r="I819" s="43"/>
      <c r="J819" s="44">
        <f t="shared" si="1612"/>
        <v>0.17112299465240641</v>
      </c>
      <c r="K819" s="44">
        <f t="shared" si="1613"/>
        <v>0.70588235294117652</v>
      </c>
      <c r="L819" s="44">
        <f t="shared" si="1614"/>
        <v>0.12299465240641712</v>
      </c>
      <c r="M819" s="44">
        <f t="shared" si="1615"/>
        <v>0</v>
      </c>
      <c r="N819" s="43">
        <f t="shared" si="1616"/>
        <v>374</v>
      </c>
      <c r="O819" s="43">
        <v>2</v>
      </c>
      <c r="P819" s="43"/>
      <c r="Q819" s="43">
        <f t="shared" si="1617"/>
        <v>376</v>
      </c>
      <c r="R819" s="44">
        <f t="shared" si="1625"/>
        <v>0.62666666666666671</v>
      </c>
      <c r="S819" s="43">
        <v>600</v>
      </c>
    </row>
    <row r="820" spans="1:19" x14ac:dyDescent="0.25">
      <c r="A820" s="45" t="s">
        <v>288</v>
      </c>
      <c r="B820" s="46" t="s">
        <v>289</v>
      </c>
      <c r="C820" s="43" t="str">
        <f t="shared" si="1609"/>
        <v>PH</v>
      </c>
      <c r="D820" s="37" t="str">
        <f t="shared" si="1610"/>
        <v>BN</v>
      </c>
      <c r="E820" s="38">
        <f t="shared" si="1611"/>
        <v>151</v>
      </c>
      <c r="F820" s="43">
        <v>56</v>
      </c>
      <c r="G820" s="43">
        <v>207</v>
      </c>
      <c r="H820" s="43">
        <v>53</v>
      </c>
      <c r="I820" s="43"/>
      <c r="J820" s="44">
        <f t="shared" si="1612"/>
        <v>0.17721518987341772</v>
      </c>
      <c r="K820" s="44">
        <f t="shared" si="1613"/>
        <v>0.65506329113924056</v>
      </c>
      <c r="L820" s="44">
        <f t="shared" si="1614"/>
        <v>0.16772151898734178</v>
      </c>
      <c r="M820" s="44">
        <f t="shared" si="1615"/>
        <v>0</v>
      </c>
      <c r="N820" s="43">
        <f t="shared" si="1616"/>
        <v>316</v>
      </c>
      <c r="O820" s="43">
        <v>2</v>
      </c>
      <c r="P820" s="43"/>
      <c r="Q820" s="43">
        <f t="shared" si="1617"/>
        <v>318</v>
      </c>
      <c r="R820" s="44">
        <f t="shared" si="1625"/>
        <v>0.53</v>
      </c>
      <c r="S820" s="43">
        <v>600</v>
      </c>
    </row>
    <row r="821" spans="1:19" x14ac:dyDescent="0.25">
      <c r="A821" s="45" t="s">
        <v>290</v>
      </c>
      <c r="B821" s="46" t="s">
        <v>291</v>
      </c>
      <c r="C821" s="43" t="str">
        <f t="shared" si="1609"/>
        <v>PH</v>
      </c>
      <c r="D821" s="37" t="str">
        <f t="shared" si="1610"/>
        <v>BN</v>
      </c>
      <c r="E821" s="38">
        <f t="shared" si="1611"/>
        <v>108</v>
      </c>
      <c r="F821" s="43">
        <v>79</v>
      </c>
      <c r="G821" s="43">
        <v>187</v>
      </c>
      <c r="H821" s="43">
        <v>54</v>
      </c>
      <c r="I821" s="43"/>
      <c r="J821" s="44">
        <f t="shared" si="1612"/>
        <v>0.24687500000000001</v>
      </c>
      <c r="K821" s="44">
        <f t="shared" si="1613"/>
        <v>0.58437499999999998</v>
      </c>
      <c r="L821" s="44">
        <f t="shared" si="1614"/>
        <v>0.16875000000000001</v>
      </c>
      <c r="M821" s="44">
        <f t="shared" si="1615"/>
        <v>0</v>
      </c>
      <c r="N821" s="43">
        <f t="shared" si="1616"/>
        <v>320</v>
      </c>
      <c r="O821" s="43"/>
      <c r="P821" s="43"/>
      <c r="Q821" s="43">
        <f t="shared" si="1617"/>
        <v>320</v>
      </c>
      <c r="R821" s="44">
        <f t="shared" si="1625"/>
        <v>0.53333333333333333</v>
      </c>
      <c r="S821" s="43">
        <v>600</v>
      </c>
    </row>
    <row r="822" spans="1:19" s="12" customFormat="1" ht="30" x14ac:dyDescent="0.25">
      <c r="A822" s="40">
        <v>3</v>
      </c>
      <c r="B822" s="31" t="s">
        <v>162</v>
      </c>
      <c r="C822" s="27" t="str">
        <f t="shared" si="1609"/>
        <v>PH</v>
      </c>
      <c r="D822" s="27" t="str">
        <f t="shared" si="1610"/>
        <v>BN</v>
      </c>
      <c r="E822" s="28">
        <f t="shared" si="1611"/>
        <v>1234</v>
      </c>
      <c r="F822" s="32">
        <f t="shared" ref="F822" si="1626">SUM(F823:F831)</f>
        <v>395</v>
      </c>
      <c r="G822" s="32">
        <f t="shared" ref="G822" si="1627">SUM(G823:G831)</f>
        <v>1629</v>
      </c>
      <c r="H822" s="32">
        <f>SUM(H823:H831)</f>
        <v>321</v>
      </c>
      <c r="I822" s="32">
        <f>SUM(I823:I831)</f>
        <v>0</v>
      </c>
      <c r="J822" s="33">
        <f>F822/N822</f>
        <v>0.16844349680170576</v>
      </c>
      <c r="K822" s="33">
        <f>G822/N822</f>
        <v>0.69466950959488272</v>
      </c>
      <c r="L822" s="33">
        <f>H822/N822</f>
        <v>0.13688699360341153</v>
      </c>
      <c r="M822" s="33">
        <f>I822/N822</f>
        <v>0</v>
      </c>
      <c r="N822" s="32">
        <f>F822+G822+H822+I822</f>
        <v>2345</v>
      </c>
      <c r="O822" s="32">
        <f t="shared" ref="O822" si="1628">SUM(O823:O831)</f>
        <v>29</v>
      </c>
      <c r="P822" s="32">
        <f t="shared" ref="P822" si="1629">SUM(P823:P831)</f>
        <v>0</v>
      </c>
      <c r="Q822" s="32">
        <f t="shared" si="1617"/>
        <v>2374</v>
      </c>
      <c r="R822" s="33">
        <f t="shared" ref="R822" si="1630">Q822/S822</f>
        <v>0.58487312145848736</v>
      </c>
      <c r="S822" s="32">
        <f>SUM(S823:S831)</f>
        <v>4059</v>
      </c>
    </row>
    <row r="823" spans="1:19" x14ac:dyDescent="0.25">
      <c r="A823" s="45" t="s">
        <v>276</v>
      </c>
      <c r="B823" s="46" t="s">
        <v>280</v>
      </c>
      <c r="C823" s="43" t="str">
        <f t="shared" si="1609"/>
        <v>PH</v>
      </c>
      <c r="D823" s="37" t="str">
        <f t="shared" si="1610"/>
        <v>BN</v>
      </c>
      <c r="E823" s="38">
        <f t="shared" si="1611"/>
        <v>94</v>
      </c>
      <c r="F823" s="43">
        <v>27</v>
      </c>
      <c r="G823" s="43">
        <v>121</v>
      </c>
      <c r="H823" s="43">
        <v>15</v>
      </c>
      <c r="I823" s="43"/>
      <c r="J823" s="44">
        <f t="shared" si="1612"/>
        <v>0.16564417177914109</v>
      </c>
      <c r="K823" s="44">
        <f t="shared" si="1613"/>
        <v>0.74233128834355833</v>
      </c>
      <c r="L823" s="44">
        <f t="shared" si="1614"/>
        <v>9.202453987730061E-2</v>
      </c>
      <c r="M823" s="44">
        <f t="shared" si="1615"/>
        <v>0</v>
      </c>
      <c r="N823" s="43">
        <f t="shared" si="1616"/>
        <v>163</v>
      </c>
      <c r="O823" s="43">
        <v>6</v>
      </c>
      <c r="P823" s="43"/>
      <c r="Q823" s="43">
        <f t="shared" si="1617"/>
        <v>169</v>
      </c>
      <c r="R823" s="44">
        <f t="shared" si="1237"/>
        <v>0.48285714285714287</v>
      </c>
      <c r="S823" s="43">
        <v>350</v>
      </c>
    </row>
    <row r="824" spans="1:19" x14ac:dyDescent="0.25">
      <c r="A824" s="45" t="s">
        <v>277</v>
      </c>
      <c r="B824" s="46" t="s">
        <v>281</v>
      </c>
      <c r="C824" s="43" t="str">
        <f t="shared" si="1609"/>
        <v>PH</v>
      </c>
      <c r="D824" s="37" t="str">
        <f t="shared" si="1610"/>
        <v>BN</v>
      </c>
      <c r="E824" s="38">
        <f t="shared" si="1611"/>
        <v>136</v>
      </c>
      <c r="F824" s="43">
        <v>33</v>
      </c>
      <c r="G824" s="43">
        <v>169</v>
      </c>
      <c r="H824" s="43">
        <v>15</v>
      </c>
      <c r="I824" s="43"/>
      <c r="J824" s="44">
        <f t="shared" si="1612"/>
        <v>0.15207373271889402</v>
      </c>
      <c r="K824" s="44">
        <f t="shared" si="1613"/>
        <v>0.77880184331797231</v>
      </c>
      <c r="L824" s="44">
        <f t="shared" si="1614"/>
        <v>6.9124423963133647E-2</v>
      </c>
      <c r="M824" s="44">
        <f t="shared" si="1615"/>
        <v>0</v>
      </c>
      <c r="N824" s="43">
        <f t="shared" si="1616"/>
        <v>217</v>
      </c>
      <c r="O824" s="43">
        <v>3</v>
      </c>
      <c r="P824" s="43"/>
      <c r="Q824" s="43">
        <f t="shared" si="1617"/>
        <v>220</v>
      </c>
      <c r="R824" s="44">
        <f t="shared" ref="R824:R831" si="1631">Q824/S824</f>
        <v>0.62857142857142856</v>
      </c>
      <c r="S824" s="43">
        <v>350</v>
      </c>
    </row>
    <row r="825" spans="1:19" x14ac:dyDescent="0.25">
      <c r="A825" s="45" t="s">
        <v>278</v>
      </c>
      <c r="B825" s="46" t="s">
        <v>282</v>
      </c>
      <c r="C825" s="43" t="str">
        <f t="shared" si="1609"/>
        <v>PH</v>
      </c>
      <c r="D825" s="37" t="str">
        <f t="shared" si="1610"/>
        <v>BN</v>
      </c>
      <c r="E825" s="38">
        <f t="shared" si="1611"/>
        <v>151</v>
      </c>
      <c r="F825" s="43">
        <v>39</v>
      </c>
      <c r="G825" s="43">
        <v>190</v>
      </c>
      <c r="H825" s="43">
        <v>18</v>
      </c>
      <c r="I825" s="43"/>
      <c r="J825" s="44">
        <f t="shared" si="1612"/>
        <v>0.15789473684210525</v>
      </c>
      <c r="K825" s="44">
        <f t="shared" si="1613"/>
        <v>0.76923076923076927</v>
      </c>
      <c r="L825" s="44">
        <f t="shared" si="1614"/>
        <v>7.28744939271255E-2</v>
      </c>
      <c r="M825" s="44">
        <f t="shared" si="1615"/>
        <v>0</v>
      </c>
      <c r="N825" s="43">
        <f t="shared" si="1616"/>
        <v>247</v>
      </c>
      <c r="O825" s="43">
        <v>5</v>
      </c>
      <c r="P825" s="43"/>
      <c r="Q825" s="43">
        <f t="shared" si="1617"/>
        <v>252</v>
      </c>
      <c r="R825" s="44">
        <f t="shared" si="1631"/>
        <v>0.72</v>
      </c>
      <c r="S825" s="43">
        <v>350</v>
      </c>
    </row>
    <row r="826" spans="1:19" x14ac:dyDescent="0.25">
      <c r="A826" s="45" t="s">
        <v>279</v>
      </c>
      <c r="B826" s="46" t="s">
        <v>283</v>
      </c>
      <c r="C826" s="43" t="str">
        <f t="shared" si="1609"/>
        <v>PH</v>
      </c>
      <c r="D826" s="37" t="str">
        <f t="shared" si="1610"/>
        <v>BN</v>
      </c>
      <c r="E826" s="38">
        <f t="shared" si="1611"/>
        <v>172</v>
      </c>
      <c r="F826" s="43">
        <v>61</v>
      </c>
      <c r="G826" s="43">
        <v>233</v>
      </c>
      <c r="H826" s="43">
        <v>44</v>
      </c>
      <c r="I826" s="43"/>
      <c r="J826" s="44">
        <f t="shared" si="1612"/>
        <v>0.18047337278106509</v>
      </c>
      <c r="K826" s="44">
        <f t="shared" si="1613"/>
        <v>0.68934911242603547</v>
      </c>
      <c r="L826" s="44">
        <f t="shared" si="1614"/>
        <v>0.13017751479289941</v>
      </c>
      <c r="M826" s="44">
        <f t="shared" si="1615"/>
        <v>0</v>
      </c>
      <c r="N826" s="43">
        <f t="shared" si="1616"/>
        <v>338</v>
      </c>
      <c r="O826" s="43">
        <v>4</v>
      </c>
      <c r="P826" s="43"/>
      <c r="Q826" s="43">
        <f t="shared" si="1617"/>
        <v>342</v>
      </c>
      <c r="R826" s="44">
        <f t="shared" si="1631"/>
        <v>0.68263473053892221</v>
      </c>
      <c r="S826" s="43">
        <v>501</v>
      </c>
    </row>
    <row r="827" spans="1:19" x14ac:dyDescent="0.25">
      <c r="A827" s="45" t="s">
        <v>285</v>
      </c>
      <c r="B827" s="46" t="s">
        <v>286</v>
      </c>
      <c r="C827" s="43" t="str">
        <f t="shared" si="1609"/>
        <v>PH</v>
      </c>
      <c r="D827" s="37" t="str">
        <f t="shared" si="1610"/>
        <v>PN</v>
      </c>
      <c r="E827" s="38">
        <f t="shared" si="1611"/>
        <v>201</v>
      </c>
      <c r="F827" s="43">
        <v>44</v>
      </c>
      <c r="G827" s="43">
        <v>251</v>
      </c>
      <c r="H827" s="43">
        <v>50</v>
      </c>
      <c r="I827" s="43"/>
      <c r="J827" s="44">
        <f t="shared" si="1612"/>
        <v>0.12753623188405797</v>
      </c>
      <c r="K827" s="44">
        <f t="shared" si="1613"/>
        <v>0.72753623188405792</v>
      </c>
      <c r="L827" s="44">
        <f t="shared" si="1614"/>
        <v>0.14492753623188406</v>
      </c>
      <c r="M827" s="44">
        <f t="shared" si="1615"/>
        <v>0</v>
      </c>
      <c r="N827" s="43">
        <f t="shared" si="1616"/>
        <v>345</v>
      </c>
      <c r="O827" s="43">
        <v>3</v>
      </c>
      <c r="P827" s="43"/>
      <c r="Q827" s="43">
        <f t="shared" si="1617"/>
        <v>348</v>
      </c>
      <c r="R827" s="44">
        <f t="shared" si="1631"/>
        <v>0.69461077844311381</v>
      </c>
      <c r="S827" s="43">
        <v>501</v>
      </c>
    </row>
    <row r="828" spans="1:19" x14ac:dyDescent="0.25">
      <c r="A828" s="45" t="s">
        <v>288</v>
      </c>
      <c r="B828" s="46" t="s">
        <v>289</v>
      </c>
      <c r="C828" s="43" t="str">
        <f t="shared" si="1609"/>
        <v>PH</v>
      </c>
      <c r="D828" s="37" t="str">
        <f t="shared" si="1610"/>
        <v>PN</v>
      </c>
      <c r="E828" s="38">
        <f t="shared" si="1611"/>
        <v>171</v>
      </c>
      <c r="F828" s="43">
        <v>30</v>
      </c>
      <c r="G828" s="43">
        <v>210</v>
      </c>
      <c r="H828" s="43">
        <v>39</v>
      </c>
      <c r="I828" s="43"/>
      <c r="J828" s="44">
        <f t="shared" si="1612"/>
        <v>0.10752688172043011</v>
      </c>
      <c r="K828" s="44">
        <f t="shared" si="1613"/>
        <v>0.75268817204301075</v>
      </c>
      <c r="L828" s="44">
        <f t="shared" si="1614"/>
        <v>0.13978494623655913</v>
      </c>
      <c r="M828" s="44">
        <f t="shared" si="1615"/>
        <v>0</v>
      </c>
      <c r="N828" s="43">
        <f t="shared" si="1616"/>
        <v>279</v>
      </c>
      <c r="O828" s="43">
        <v>3</v>
      </c>
      <c r="P828" s="43"/>
      <c r="Q828" s="43">
        <f t="shared" si="1617"/>
        <v>282</v>
      </c>
      <c r="R828" s="44">
        <f t="shared" si="1631"/>
        <v>0.56287425149700598</v>
      </c>
      <c r="S828" s="43">
        <v>501</v>
      </c>
    </row>
    <row r="829" spans="1:19" x14ac:dyDescent="0.25">
      <c r="A829" s="45" t="s">
        <v>290</v>
      </c>
      <c r="B829" s="46" t="s">
        <v>291</v>
      </c>
      <c r="C829" s="43" t="str">
        <f t="shared" si="1609"/>
        <v>PH</v>
      </c>
      <c r="D829" s="37" t="str">
        <f t="shared" si="1610"/>
        <v>BN</v>
      </c>
      <c r="E829" s="38">
        <f t="shared" si="1611"/>
        <v>118</v>
      </c>
      <c r="F829" s="43">
        <v>54</v>
      </c>
      <c r="G829" s="43">
        <v>172</v>
      </c>
      <c r="H829" s="43">
        <v>44</v>
      </c>
      <c r="I829" s="43"/>
      <c r="J829" s="44">
        <f t="shared" si="1612"/>
        <v>0.2</v>
      </c>
      <c r="K829" s="44">
        <f t="shared" si="1613"/>
        <v>0.63703703703703707</v>
      </c>
      <c r="L829" s="44">
        <f t="shared" si="1614"/>
        <v>0.16296296296296298</v>
      </c>
      <c r="M829" s="44">
        <f t="shared" si="1615"/>
        <v>0</v>
      </c>
      <c r="N829" s="43">
        <f t="shared" si="1616"/>
        <v>270</v>
      </c>
      <c r="O829" s="43">
        <v>2</v>
      </c>
      <c r="P829" s="43"/>
      <c r="Q829" s="43">
        <f t="shared" si="1617"/>
        <v>272</v>
      </c>
      <c r="R829" s="44">
        <f t="shared" si="1631"/>
        <v>0.54291417165668665</v>
      </c>
      <c r="S829" s="43">
        <v>501</v>
      </c>
    </row>
    <row r="830" spans="1:19" x14ac:dyDescent="0.25">
      <c r="A830" s="45" t="s">
        <v>309</v>
      </c>
      <c r="B830" s="46" t="s">
        <v>310</v>
      </c>
      <c r="C830" s="43" t="str">
        <f t="shared" si="1609"/>
        <v>PH</v>
      </c>
      <c r="D830" s="37" t="str">
        <f t="shared" si="1610"/>
        <v>PN</v>
      </c>
      <c r="E830" s="38">
        <f t="shared" si="1611"/>
        <v>85</v>
      </c>
      <c r="F830" s="43">
        <v>42</v>
      </c>
      <c r="G830" s="43">
        <v>132</v>
      </c>
      <c r="H830" s="43">
        <v>47</v>
      </c>
      <c r="I830" s="43"/>
      <c r="J830" s="44">
        <f t="shared" si="1612"/>
        <v>0.19004524886877827</v>
      </c>
      <c r="K830" s="44">
        <f t="shared" si="1613"/>
        <v>0.59728506787330315</v>
      </c>
      <c r="L830" s="44">
        <f t="shared" si="1614"/>
        <v>0.21266968325791855</v>
      </c>
      <c r="M830" s="44">
        <f t="shared" si="1615"/>
        <v>0</v>
      </c>
      <c r="N830" s="43">
        <f t="shared" si="1616"/>
        <v>221</v>
      </c>
      <c r="O830" s="43">
        <v>2</v>
      </c>
      <c r="P830" s="43"/>
      <c r="Q830" s="43">
        <f t="shared" si="1617"/>
        <v>223</v>
      </c>
      <c r="R830" s="44">
        <f t="shared" si="1631"/>
        <v>0.44510978043912175</v>
      </c>
      <c r="S830" s="43">
        <v>501</v>
      </c>
    </row>
    <row r="831" spans="1:19" x14ac:dyDescent="0.25">
      <c r="A831" s="45" t="s">
        <v>311</v>
      </c>
      <c r="B831" s="46" t="s">
        <v>312</v>
      </c>
      <c r="C831" s="43" t="str">
        <f t="shared" si="1609"/>
        <v>PH</v>
      </c>
      <c r="D831" s="37" t="str">
        <f t="shared" si="1610"/>
        <v>BN</v>
      </c>
      <c r="E831" s="38">
        <f t="shared" si="1611"/>
        <v>86</v>
      </c>
      <c r="F831" s="43">
        <v>65</v>
      </c>
      <c r="G831" s="43">
        <v>151</v>
      </c>
      <c r="H831" s="43">
        <v>49</v>
      </c>
      <c r="I831" s="43"/>
      <c r="J831" s="44">
        <f t="shared" si="1612"/>
        <v>0.24528301886792453</v>
      </c>
      <c r="K831" s="44">
        <f t="shared" si="1613"/>
        <v>0.56981132075471697</v>
      </c>
      <c r="L831" s="44">
        <f t="shared" si="1614"/>
        <v>0.18490566037735848</v>
      </c>
      <c r="M831" s="44">
        <f t="shared" si="1615"/>
        <v>0</v>
      </c>
      <c r="N831" s="43">
        <f t="shared" si="1616"/>
        <v>265</v>
      </c>
      <c r="O831" s="43">
        <v>1</v>
      </c>
      <c r="P831" s="43"/>
      <c r="Q831" s="43">
        <f t="shared" si="1617"/>
        <v>266</v>
      </c>
      <c r="R831" s="44">
        <f t="shared" si="1631"/>
        <v>0.52777777777777779</v>
      </c>
      <c r="S831" s="43">
        <v>504</v>
      </c>
    </row>
    <row r="832" spans="1:19" s="12" customFormat="1" ht="15" x14ac:dyDescent="0.25">
      <c r="A832" s="40">
        <v>4</v>
      </c>
      <c r="B832" s="31" t="s">
        <v>152</v>
      </c>
      <c r="C832" s="32" t="str">
        <f t="shared" si="1609"/>
        <v>PH</v>
      </c>
      <c r="D832" s="32" t="str">
        <f t="shared" si="1610"/>
        <v>BN</v>
      </c>
      <c r="E832" s="28">
        <f>LARGE(F832:I832,1)-LARGE(F832:I832,2)</f>
        <v>2902</v>
      </c>
      <c r="F832" s="32">
        <f>SUM(F833:F844)</f>
        <v>221</v>
      </c>
      <c r="G832" s="32">
        <f t="shared" ref="G832:I832" si="1632">SUM(G833:G844)</f>
        <v>3123</v>
      </c>
      <c r="H832" s="32">
        <f t="shared" si="1632"/>
        <v>96</v>
      </c>
      <c r="I832" s="32">
        <f t="shared" si="1632"/>
        <v>0</v>
      </c>
      <c r="J832" s="33">
        <f>F832/N832</f>
        <v>6.4244186046511623E-2</v>
      </c>
      <c r="K832" s="33">
        <f>G832/N832</f>
        <v>0.90784883720930232</v>
      </c>
      <c r="L832" s="33">
        <f>H832/N832</f>
        <v>2.7906976744186046E-2</v>
      </c>
      <c r="M832" s="33">
        <f>I832/N832</f>
        <v>0</v>
      </c>
      <c r="N832" s="32">
        <f>F832+G832+H832+I832</f>
        <v>3440</v>
      </c>
      <c r="O832" s="32">
        <f t="shared" ref="O832:P832" si="1633">SUM(O833:O844)</f>
        <v>47</v>
      </c>
      <c r="P832" s="32">
        <f t="shared" si="1633"/>
        <v>0</v>
      </c>
      <c r="Q832" s="32">
        <f t="shared" si="1617"/>
        <v>3487</v>
      </c>
      <c r="R832" s="33">
        <f t="shared" si="1237"/>
        <v>0.59893507385778089</v>
      </c>
      <c r="S832" s="32">
        <f>SUM(S833:S844)</f>
        <v>5822</v>
      </c>
    </row>
    <row r="833" spans="1:19" x14ac:dyDescent="0.25">
      <c r="A833" s="45" t="s">
        <v>276</v>
      </c>
      <c r="B833" s="46" t="s">
        <v>280</v>
      </c>
      <c r="C833" s="43" t="str">
        <f t="shared" si="1609"/>
        <v>PH</v>
      </c>
      <c r="D833" s="37" t="str">
        <f t="shared" si="1610"/>
        <v>BN</v>
      </c>
      <c r="E833" s="38">
        <f t="shared" ref="E833:E844" si="1634">LARGE(F833:I833,1)-LARGE(F833:I833,2)</f>
        <v>93</v>
      </c>
      <c r="F833" s="43">
        <v>18</v>
      </c>
      <c r="G833" s="43">
        <v>111</v>
      </c>
      <c r="H833" s="43">
        <v>5</v>
      </c>
      <c r="I833" s="43"/>
      <c r="J833" s="44">
        <f t="shared" ref="J833:J844" si="1635">F833/N833</f>
        <v>0.13432835820895522</v>
      </c>
      <c r="K833" s="44">
        <f t="shared" ref="K833:K844" si="1636">G833/N833</f>
        <v>0.82835820895522383</v>
      </c>
      <c r="L833" s="44">
        <f t="shared" ref="L833:L844" si="1637">H833/N833</f>
        <v>3.7313432835820892E-2</v>
      </c>
      <c r="M833" s="44">
        <f t="shared" ref="M833:M844" si="1638">I833/N833</f>
        <v>0</v>
      </c>
      <c r="N833" s="43">
        <f t="shared" si="1616"/>
        <v>134</v>
      </c>
      <c r="O833" s="43">
        <v>1</v>
      </c>
      <c r="P833" s="43"/>
      <c r="Q833" s="43">
        <f t="shared" ref="Q833:Q845" si="1639">N833+O833+P833</f>
        <v>135</v>
      </c>
      <c r="R833" s="44">
        <f t="shared" si="1237"/>
        <v>0.38571428571428573</v>
      </c>
      <c r="S833" s="43">
        <v>350</v>
      </c>
    </row>
    <row r="834" spans="1:19" x14ac:dyDescent="0.25">
      <c r="A834" s="45" t="s">
        <v>277</v>
      </c>
      <c r="B834" s="46" t="s">
        <v>281</v>
      </c>
      <c r="C834" s="43" t="str">
        <f t="shared" si="1609"/>
        <v>PH</v>
      </c>
      <c r="D834" s="37" t="str">
        <f t="shared" si="1610"/>
        <v>BN</v>
      </c>
      <c r="E834" s="38">
        <f t="shared" si="1634"/>
        <v>168</v>
      </c>
      <c r="F834" s="43">
        <v>25</v>
      </c>
      <c r="G834" s="43">
        <v>193</v>
      </c>
      <c r="H834" s="43">
        <v>6</v>
      </c>
      <c r="I834" s="43"/>
      <c r="J834" s="44">
        <f t="shared" si="1635"/>
        <v>0.11160714285714286</v>
      </c>
      <c r="K834" s="44">
        <f t="shared" si="1636"/>
        <v>0.8616071428571429</v>
      </c>
      <c r="L834" s="44">
        <f t="shared" si="1637"/>
        <v>2.6785714285714284E-2</v>
      </c>
      <c r="M834" s="44">
        <f t="shared" si="1638"/>
        <v>0</v>
      </c>
      <c r="N834" s="43">
        <f t="shared" si="1616"/>
        <v>224</v>
      </c>
      <c r="O834" s="43">
        <v>4</v>
      </c>
      <c r="P834" s="43"/>
      <c r="Q834" s="43">
        <f t="shared" si="1639"/>
        <v>228</v>
      </c>
      <c r="R834" s="44">
        <f t="shared" si="1237"/>
        <v>0.65142857142857147</v>
      </c>
      <c r="S834" s="43">
        <v>350</v>
      </c>
    </row>
    <row r="835" spans="1:19" x14ac:dyDescent="0.25">
      <c r="A835" s="45" t="s">
        <v>278</v>
      </c>
      <c r="B835" s="46" t="s">
        <v>282</v>
      </c>
      <c r="C835" s="43" t="str">
        <f t="shared" si="1609"/>
        <v>PH</v>
      </c>
      <c r="D835" s="37" t="str">
        <f t="shared" si="1610"/>
        <v>BN</v>
      </c>
      <c r="E835" s="38">
        <f t="shared" si="1634"/>
        <v>195</v>
      </c>
      <c r="F835" s="43">
        <v>20</v>
      </c>
      <c r="G835" s="43">
        <v>215</v>
      </c>
      <c r="H835" s="43">
        <v>11</v>
      </c>
      <c r="I835" s="43"/>
      <c r="J835" s="44">
        <f t="shared" si="1635"/>
        <v>8.1300813008130079E-2</v>
      </c>
      <c r="K835" s="44">
        <f t="shared" si="1636"/>
        <v>0.87398373983739841</v>
      </c>
      <c r="L835" s="44">
        <f t="shared" si="1637"/>
        <v>4.4715447154471545E-2</v>
      </c>
      <c r="M835" s="44">
        <f t="shared" si="1638"/>
        <v>0</v>
      </c>
      <c r="N835" s="43">
        <f t="shared" si="1616"/>
        <v>246</v>
      </c>
      <c r="O835" s="43">
        <v>2</v>
      </c>
      <c r="P835" s="43"/>
      <c r="Q835" s="43">
        <f t="shared" si="1639"/>
        <v>248</v>
      </c>
      <c r="R835" s="44">
        <f t="shared" si="1237"/>
        <v>0.70857142857142852</v>
      </c>
      <c r="S835" s="43">
        <v>350</v>
      </c>
    </row>
    <row r="836" spans="1:19" x14ac:dyDescent="0.25">
      <c r="A836" s="45" t="s">
        <v>279</v>
      </c>
      <c r="B836" s="46" t="s">
        <v>283</v>
      </c>
      <c r="C836" s="43" t="str">
        <f t="shared" si="1609"/>
        <v>PH</v>
      </c>
      <c r="D836" s="37" t="str">
        <f t="shared" si="1610"/>
        <v>BN</v>
      </c>
      <c r="E836" s="38">
        <f t="shared" si="1634"/>
        <v>216</v>
      </c>
      <c r="F836" s="43">
        <v>17</v>
      </c>
      <c r="G836" s="43">
        <v>233</v>
      </c>
      <c r="H836" s="43">
        <v>5</v>
      </c>
      <c r="I836" s="43"/>
      <c r="J836" s="44">
        <f t="shared" si="1635"/>
        <v>6.6666666666666666E-2</v>
      </c>
      <c r="K836" s="44">
        <f t="shared" si="1636"/>
        <v>0.9137254901960784</v>
      </c>
      <c r="L836" s="44">
        <f t="shared" si="1637"/>
        <v>1.9607843137254902E-2</v>
      </c>
      <c r="M836" s="44">
        <f t="shared" si="1638"/>
        <v>0</v>
      </c>
      <c r="N836" s="43">
        <f t="shared" si="1616"/>
        <v>255</v>
      </c>
      <c r="O836" s="43">
        <v>1</v>
      </c>
      <c r="P836" s="43"/>
      <c r="Q836" s="43">
        <f t="shared" si="1639"/>
        <v>256</v>
      </c>
      <c r="R836" s="44">
        <f t="shared" si="1237"/>
        <v>0.73142857142857143</v>
      </c>
      <c r="S836" s="43">
        <v>350</v>
      </c>
    </row>
    <row r="837" spans="1:19" x14ac:dyDescent="0.25">
      <c r="A837" s="45" t="s">
        <v>285</v>
      </c>
      <c r="B837" s="46" t="s">
        <v>286</v>
      </c>
      <c r="C837" s="43" t="str">
        <f t="shared" si="1609"/>
        <v>PH</v>
      </c>
      <c r="D837" s="37" t="str">
        <f t="shared" si="1610"/>
        <v>BN</v>
      </c>
      <c r="E837" s="38">
        <f t="shared" si="1634"/>
        <v>338</v>
      </c>
      <c r="F837" s="43">
        <v>22</v>
      </c>
      <c r="G837" s="43">
        <v>360</v>
      </c>
      <c r="H837" s="43">
        <v>5</v>
      </c>
      <c r="I837" s="43"/>
      <c r="J837" s="44">
        <f t="shared" si="1635"/>
        <v>5.6847545219638244E-2</v>
      </c>
      <c r="K837" s="44">
        <f t="shared" si="1636"/>
        <v>0.93023255813953487</v>
      </c>
      <c r="L837" s="44">
        <f t="shared" si="1637"/>
        <v>1.2919896640826873E-2</v>
      </c>
      <c r="M837" s="44">
        <f t="shared" si="1638"/>
        <v>0</v>
      </c>
      <c r="N837" s="43">
        <f t="shared" si="1616"/>
        <v>387</v>
      </c>
      <c r="O837" s="43">
        <v>14</v>
      </c>
      <c r="P837" s="43"/>
      <c r="Q837" s="43">
        <f t="shared" si="1639"/>
        <v>401</v>
      </c>
      <c r="R837" s="44">
        <f t="shared" si="1237"/>
        <v>0.72644927536231885</v>
      </c>
      <c r="S837" s="43">
        <v>552</v>
      </c>
    </row>
    <row r="838" spans="1:19" x14ac:dyDescent="0.25">
      <c r="A838" s="45" t="s">
        <v>288</v>
      </c>
      <c r="B838" s="46" t="s">
        <v>289</v>
      </c>
      <c r="C838" s="43" t="str">
        <f t="shared" si="1609"/>
        <v>PH</v>
      </c>
      <c r="D838" s="37" t="str">
        <f t="shared" si="1610"/>
        <v>BN</v>
      </c>
      <c r="E838" s="38">
        <f t="shared" si="1634"/>
        <v>332</v>
      </c>
      <c r="F838" s="43">
        <v>15</v>
      </c>
      <c r="G838" s="43">
        <v>347</v>
      </c>
      <c r="H838" s="43">
        <v>4</v>
      </c>
      <c r="I838" s="43"/>
      <c r="J838" s="44">
        <f t="shared" si="1635"/>
        <v>4.0983606557377046E-2</v>
      </c>
      <c r="K838" s="44">
        <f t="shared" si="1636"/>
        <v>0.94808743169398912</v>
      </c>
      <c r="L838" s="44">
        <f t="shared" si="1637"/>
        <v>1.092896174863388E-2</v>
      </c>
      <c r="M838" s="44">
        <f t="shared" si="1638"/>
        <v>0</v>
      </c>
      <c r="N838" s="43">
        <f t="shared" si="1616"/>
        <v>366</v>
      </c>
      <c r="O838" s="43">
        <v>3</v>
      </c>
      <c r="P838" s="43"/>
      <c r="Q838" s="43">
        <f t="shared" si="1639"/>
        <v>369</v>
      </c>
      <c r="R838" s="44">
        <f t="shared" si="1237"/>
        <v>0.66847826086956519</v>
      </c>
      <c r="S838" s="43">
        <v>552</v>
      </c>
    </row>
    <row r="839" spans="1:19" x14ac:dyDescent="0.25">
      <c r="A839" s="45" t="s">
        <v>290</v>
      </c>
      <c r="B839" s="46" t="s">
        <v>291</v>
      </c>
      <c r="C839" s="43" t="str">
        <f t="shared" si="1609"/>
        <v>PH</v>
      </c>
      <c r="D839" s="37" t="str">
        <f t="shared" si="1610"/>
        <v>BN</v>
      </c>
      <c r="E839" s="38">
        <f t="shared" si="1634"/>
        <v>299</v>
      </c>
      <c r="F839" s="43">
        <v>15</v>
      </c>
      <c r="G839" s="43">
        <v>314</v>
      </c>
      <c r="H839" s="43">
        <v>11</v>
      </c>
      <c r="I839" s="43"/>
      <c r="J839" s="44">
        <f t="shared" si="1635"/>
        <v>4.4117647058823532E-2</v>
      </c>
      <c r="K839" s="44">
        <f t="shared" si="1636"/>
        <v>0.92352941176470593</v>
      </c>
      <c r="L839" s="44">
        <f t="shared" si="1637"/>
        <v>3.2352941176470591E-2</v>
      </c>
      <c r="M839" s="44">
        <f t="shared" si="1638"/>
        <v>0</v>
      </c>
      <c r="N839" s="43">
        <f t="shared" si="1616"/>
        <v>340</v>
      </c>
      <c r="O839" s="43">
        <v>7</v>
      </c>
      <c r="P839" s="43"/>
      <c r="Q839" s="43">
        <f t="shared" si="1639"/>
        <v>347</v>
      </c>
      <c r="R839" s="44">
        <f t="shared" si="1237"/>
        <v>0.62862318840579712</v>
      </c>
      <c r="S839" s="43">
        <v>552</v>
      </c>
    </row>
    <row r="840" spans="1:19" x14ac:dyDescent="0.25">
      <c r="A840" s="45" t="s">
        <v>309</v>
      </c>
      <c r="B840" s="46" t="s">
        <v>310</v>
      </c>
      <c r="C840" s="43" t="str">
        <f t="shared" si="1609"/>
        <v>PH</v>
      </c>
      <c r="D840" s="37" t="str">
        <f t="shared" si="1610"/>
        <v>BN</v>
      </c>
      <c r="E840" s="38">
        <f t="shared" si="1634"/>
        <v>286</v>
      </c>
      <c r="F840" s="43">
        <v>15</v>
      </c>
      <c r="G840" s="43">
        <v>301</v>
      </c>
      <c r="H840" s="43">
        <v>7</v>
      </c>
      <c r="I840" s="43"/>
      <c r="J840" s="44">
        <f t="shared" si="1635"/>
        <v>4.6439628482972138E-2</v>
      </c>
      <c r="K840" s="44">
        <f t="shared" si="1636"/>
        <v>0.93188854489164086</v>
      </c>
      <c r="L840" s="44">
        <f t="shared" si="1637"/>
        <v>2.1671826625386997E-2</v>
      </c>
      <c r="M840" s="44">
        <f t="shared" si="1638"/>
        <v>0</v>
      </c>
      <c r="N840" s="43">
        <f t="shared" si="1616"/>
        <v>323</v>
      </c>
      <c r="O840" s="43">
        <v>2</v>
      </c>
      <c r="P840" s="43"/>
      <c r="Q840" s="43">
        <f t="shared" si="1639"/>
        <v>325</v>
      </c>
      <c r="R840" s="44">
        <f t="shared" si="1237"/>
        <v>0.58876811594202894</v>
      </c>
      <c r="S840" s="43">
        <v>552</v>
      </c>
    </row>
    <row r="841" spans="1:19" x14ac:dyDescent="0.25">
      <c r="A841" s="45" t="s">
        <v>311</v>
      </c>
      <c r="B841" s="46" t="s">
        <v>312</v>
      </c>
      <c r="C841" s="43" t="str">
        <f t="shared" si="1609"/>
        <v>PH</v>
      </c>
      <c r="D841" s="37" t="str">
        <f t="shared" si="1610"/>
        <v>BN</v>
      </c>
      <c r="E841" s="38">
        <f t="shared" si="1634"/>
        <v>241</v>
      </c>
      <c r="F841" s="43">
        <v>21</v>
      </c>
      <c r="G841" s="43">
        <v>262</v>
      </c>
      <c r="H841" s="43">
        <v>8</v>
      </c>
      <c r="I841" s="43"/>
      <c r="J841" s="44">
        <f t="shared" si="1635"/>
        <v>7.2164948453608241E-2</v>
      </c>
      <c r="K841" s="44">
        <f t="shared" si="1636"/>
        <v>0.90034364261168387</v>
      </c>
      <c r="L841" s="44">
        <f t="shared" si="1637"/>
        <v>2.7491408934707903E-2</v>
      </c>
      <c r="M841" s="44">
        <f t="shared" si="1638"/>
        <v>0</v>
      </c>
      <c r="N841" s="43">
        <f t="shared" si="1616"/>
        <v>291</v>
      </c>
      <c r="O841" s="43">
        <v>2</v>
      </c>
      <c r="P841" s="43"/>
      <c r="Q841" s="43">
        <f t="shared" si="1639"/>
        <v>293</v>
      </c>
      <c r="R841" s="44">
        <f t="shared" si="1237"/>
        <v>0.53079710144927539</v>
      </c>
      <c r="S841" s="43">
        <v>552</v>
      </c>
    </row>
    <row r="842" spans="1:19" x14ac:dyDescent="0.25">
      <c r="A842" s="45" t="s">
        <v>313</v>
      </c>
      <c r="B842" s="46" t="s">
        <v>314</v>
      </c>
      <c r="C842" s="43" t="str">
        <f t="shared" si="1609"/>
        <v>PH</v>
      </c>
      <c r="D842" s="37" t="str">
        <f t="shared" si="1610"/>
        <v>BN</v>
      </c>
      <c r="E842" s="38">
        <f t="shared" si="1634"/>
        <v>233</v>
      </c>
      <c r="F842" s="43">
        <v>26</v>
      </c>
      <c r="G842" s="43">
        <v>259</v>
      </c>
      <c r="H842" s="43">
        <v>8</v>
      </c>
      <c r="I842" s="43"/>
      <c r="J842" s="44">
        <f t="shared" si="1635"/>
        <v>8.8737201365187715E-2</v>
      </c>
      <c r="K842" s="44">
        <f t="shared" si="1636"/>
        <v>0.88395904436860073</v>
      </c>
      <c r="L842" s="44">
        <f t="shared" si="1637"/>
        <v>2.7303754266211604E-2</v>
      </c>
      <c r="M842" s="44">
        <f t="shared" si="1638"/>
        <v>0</v>
      </c>
      <c r="N842" s="43">
        <f t="shared" si="1616"/>
        <v>293</v>
      </c>
      <c r="O842" s="43"/>
      <c r="P842" s="43"/>
      <c r="Q842" s="43">
        <f t="shared" si="1639"/>
        <v>293</v>
      </c>
      <c r="R842" s="44">
        <f t="shared" si="1237"/>
        <v>0.53079710144927539</v>
      </c>
      <c r="S842" s="43">
        <v>552</v>
      </c>
    </row>
    <row r="843" spans="1:19" x14ac:dyDescent="0.25">
      <c r="A843" s="45" t="s">
        <v>315</v>
      </c>
      <c r="B843" s="46" t="s">
        <v>316</v>
      </c>
      <c r="C843" s="43" t="str">
        <f t="shared" si="1609"/>
        <v>PH</v>
      </c>
      <c r="D843" s="37" t="str">
        <f t="shared" si="1610"/>
        <v>BN</v>
      </c>
      <c r="E843" s="38">
        <f t="shared" si="1634"/>
        <v>238</v>
      </c>
      <c r="F843" s="43">
        <v>14</v>
      </c>
      <c r="G843" s="43">
        <v>252</v>
      </c>
      <c r="H843" s="43">
        <v>11</v>
      </c>
      <c r="I843" s="43"/>
      <c r="J843" s="44">
        <f t="shared" si="1635"/>
        <v>5.0541516245487361E-2</v>
      </c>
      <c r="K843" s="44">
        <f t="shared" si="1636"/>
        <v>0.90974729241877261</v>
      </c>
      <c r="L843" s="44">
        <f t="shared" si="1637"/>
        <v>3.9711191335740074E-2</v>
      </c>
      <c r="M843" s="44">
        <f t="shared" si="1638"/>
        <v>0</v>
      </c>
      <c r="N843" s="43">
        <f t="shared" si="1616"/>
        <v>277</v>
      </c>
      <c r="O843" s="43">
        <v>8</v>
      </c>
      <c r="P843" s="43"/>
      <c r="Q843" s="43">
        <f t="shared" si="1639"/>
        <v>285</v>
      </c>
      <c r="R843" s="44">
        <f t="shared" si="1237"/>
        <v>0.51630434782608692</v>
      </c>
      <c r="S843" s="43">
        <v>552</v>
      </c>
    </row>
    <row r="844" spans="1:19" x14ac:dyDescent="0.25">
      <c r="A844" s="45" t="s">
        <v>317</v>
      </c>
      <c r="B844" s="46" t="s">
        <v>318</v>
      </c>
      <c r="C844" s="43" t="str">
        <f t="shared" si="1609"/>
        <v>PH</v>
      </c>
      <c r="D844" s="37" t="str">
        <f t="shared" si="1610"/>
        <v>PN</v>
      </c>
      <c r="E844" s="38">
        <f t="shared" si="1634"/>
        <v>261</v>
      </c>
      <c r="F844" s="43">
        <v>13</v>
      </c>
      <c r="G844" s="43">
        <v>276</v>
      </c>
      <c r="H844" s="43">
        <v>15</v>
      </c>
      <c r="I844" s="43"/>
      <c r="J844" s="44">
        <f t="shared" si="1635"/>
        <v>4.2763157894736843E-2</v>
      </c>
      <c r="K844" s="44">
        <f t="shared" si="1636"/>
        <v>0.90789473684210531</v>
      </c>
      <c r="L844" s="44">
        <f t="shared" si="1637"/>
        <v>4.9342105263157895E-2</v>
      </c>
      <c r="M844" s="44">
        <f t="shared" si="1638"/>
        <v>0</v>
      </c>
      <c r="N844" s="43">
        <f t="shared" si="1616"/>
        <v>304</v>
      </c>
      <c r="O844" s="43">
        <v>3</v>
      </c>
      <c r="P844" s="43"/>
      <c r="Q844" s="43">
        <f t="shared" si="1639"/>
        <v>307</v>
      </c>
      <c r="R844" s="44">
        <f t="shared" si="1237"/>
        <v>0.55017921146953408</v>
      </c>
      <c r="S844" s="43">
        <v>558</v>
      </c>
    </row>
    <row r="845" spans="1:19" s="12" customFormat="1" ht="15" x14ac:dyDescent="0.25">
      <c r="A845" s="40">
        <v>5</v>
      </c>
      <c r="B845" s="31" t="s">
        <v>142</v>
      </c>
      <c r="C845" s="32" t="str">
        <f t="shared" si="1609"/>
        <v>PH</v>
      </c>
      <c r="D845" s="32" t="str">
        <f t="shared" si="1610"/>
        <v>BN</v>
      </c>
      <c r="E845" s="28">
        <f>LARGE(F845:I845,1)-LARGE(F845:I845,2)</f>
        <v>945</v>
      </c>
      <c r="F845" s="32">
        <f>SUM(F846:F853)</f>
        <v>479</v>
      </c>
      <c r="G845" s="32">
        <f t="shared" ref="G845" si="1640">SUM(G846:G853)</f>
        <v>1424</v>
      </c>
      <c r="H845" s="32">
        <f t="shared" ref="H845" si="1641">SUM(H846:H853)</f>
        <v>344</v>
      </c>
      <c r="I845" s="32">
        <f t="shared" ref="I845" si="1642">SUM(I846:I853)</f>
        <v>0</v>
      </c>
      <c r="J845" s="33">
        <f>F845/N845</f>
        <v>0.2131731197151758</v>
      </c>
      <c r="K845" s="33">
        <f>G845/N845</f>
        <v>0.63373386737872717</v>
      </c>
      <c r="L845" s="33">
        <f>H845/N845</f>
        <v>0.15309301290609703</v>
      </c>
      <c r="M845" s="33">
        <f>I845/N845</f>
        <v>0</v>
      </c>
      <c r="N845" s="32">
        <f>F845+G845+H845+I845</f>
        <v>2247</v>
      </c>
      <c r="O845" s="32">
        <f t="shared" ref="O845" si="1643">SUM(O846:O853)</f>
        <v>48</v>
      </c>
      <c r="P845" s="32">
        <f t="shared" ref="P845" si="1644">SUM(P846:P853)</f>
        <v>0</v>
      </c>
      <c r="Q845" s="32">
        <f t="shared" si="1639"/>
        <v>2295</v>
      </c>
      <c r="R845" s="33">
        <f t="shared" ref="R845" si="1645">Q845/S845</f>
        <v>0.59812353401094609</v>
      </c>
      <c r="S845" s="32">
        <f>SUM(S846:S853)</f>
        <v>3837</v>
      </c>
    </row>
    <row r="846" spans="1:19" x14ac:dyDescent="0.25">
      <c r="A846" s="45" t="s">
        <v>276</v>
      </c>
      <c r="B846" s="46" t="s">
        <v>280</v>
      </c>
      <c r="C846" s="43" t="str">
        <f t="shared" si="1593"/>
        <v>PH</v>
      </c>
      <c r="D846" s="37" t="str">
        <f t="shared" si="1573"/>
        <v>BN</v>
      </c>
      <c r="E846" s="38">
        <f t="shared" ref="E846:E853" si="1646">LARGE(F846:I846,1)-LARGE(F846:I846,2)</f>
        <v>28</v>
      </c>
      <c r="F846" s="43">
        <v>65</v>
      </c>
      <c r="G846" s="43">
        <v>93</v>
      </c>
      <c r="H846" s="43">
        <v>22</v>
      </c>
      <c r="I846" s="43"/>
      <c r="J846" s="44">
        <f t="shared" ref="J846:J853" si="1647">F846/N846</f>
        <v>0.3611111111111111</v>
      </c>
      <c r="K846" s="44">
        <f t="shared" ref="K846:K853" si="1648">G846/N846</f>
        <v>0.51666666666666672</v>
      </c>
      <c r="L846" s="44">
        <f t="shared" ref="L846:L853" si="1649">H846/N846</f>
        <v>0.12222222222222222</v>
      </c>
      <c r="M846" s="44">
        <f t="shared" ref="M846:M853" si="1650">I846/N846</f>
        <v>0</v>
      </c>
      <c r="N846" s="43">
        <f t="shared" ref="N846:N853" si="1651">F846+G846+H846+I846</f>
        <v>180</v>
      </c>
      <c r="O846" s="43">
        <v>10</v>
      </c>
      <c r="P846" s="43"/>
      <c r="Q846" s="43">
        <f t="shared" si="1236"/>
        <v>190</v>
      </c>
      <c r="R846" s="44">
        <f t="shared" si="1237"/>
        <v>0.54285714285714282</v>
      </c>
      <c r="S846" s="43">
        <v>350</v>
      </c>
    </row>
    <row r="847" spans="1:19" x14ac:dyDescent="0.25">
      <c r="A847" s="45" t="s">
        <v>277</v>
      </c>
      <c r="B847" s="46" t="s">
        <v>281</v>
      </c>
      <c r="C847" s="43" t="str">
        <f t="shared" si="1593"/>
        <v>PH</v>
      </c>
      <c r="D847" s="37" t="str">
        <f t="shared" si="1573"/>
        <v>BN</v>
      </c>
      <c r="E847" s="38">
        <f t="shared" si="1646"/>
        <v>70</v>
      </c>
      <c r="F847" s="43">
        <v>60</v>
      </c>
      <c r="G847" s="43">
        <v>130</v>
      </c>
      <c r="H847" s="43">
        <v>34</v>
      </c>
      <c r="I847" s="43"/>
      <c r="J847" s="44">
        <f t="shared" si="1647"/>
        <v>0.26785714285714285</v>
      </c>
      <c r="K847" s="44">
        <f t="shared" si="1648"/>
        <v>0.5803571428571429</v>
      </c>
      <c r="L847" s="44">
        <f t="shared" si="1649"/>
        <v>0.15178571428571427</v>
      </c>
      <c r="M847" s="44">
        <f t="shared" si="1650"/>
        <v>0</v>
      </c>
      <c r="N847" s="43">
        <f t="shared" si="1651"/>
        <v>224</v>
      </c>
      <c r="O847" s="43">
        <v>2</v>
      </c>
      <c r="P847" s="43"/>
      <c r="Q847" s="43">
        <f t="shared" si="1236"/>
        <v>226</v>
      </c>
      <c r="R847" s="44">
        <f t="shared" ref="R847:R853" si="1652">Q847/S847</f>
        <v>0.64571428571428569</v>
      </c>
      <c r="S847" s="43">
        <v>350</v>
      </c>
    </row>
    <row r="848" spans="1:19" x14ac:dyDescent="0.25">
      <c r="A848" s="45" t="s">
        <v>278</v>
      </c>
      <c r="B848" s="46" t="s">
        <v>282</v>
      </c>
      <c r="C848" s="43" t="str">
        <f t="shared" si="1593"/>
        <v>PH</v>
      </c>
      <c r="D848" s="37" t="str">
        <f t="shared" si="1573"/>
        <v>BN</v>
      </c>
      <c r="E848" s="38">
        <f t="shared" si="1646"/>
        <v>91</v>
      </c>
      <c r="F848" s="43">
        <v>52</v>
      </c>
      <c r="G848" s="43">
        <v>143</v>
      </c>
      <c r="H848" s="43">
        <v>34</v>
      </c>
      <c r="I848" s="43"/>
      <c r="J848" s="44">
        <f t="shared" si="1647"/>
        <v>0.22707423580786026</v>
      </c>
      <c r="K848" s="44">
        <f t="shared" si="1648"/>
        <v>0.62445414847161573</v>
      </c>
      <c r="L848" s="44">
        <f t="shared" si="1649"/>
        <v>0.14847161572052403</v>
      </c>
      <c r="M848" s="44">
        <f t="shared" si="1650"/>
        <v>0</v>
      </c>
      <c r="N848" s="43">
        <f t="shared" si="1651"/>
        <v>229</v>
      </c>
      <c r="O848" s="43">
        <v>5</v>
      </c>
      <c r="P848" s="43"/>
      <c r="Q848" s="43">
        <f t="shared" si="1236"/>
        <v>234</v>
      </c>
      <c r="R848" s="44">
        <f t="shared" si="1652"/>
        <v>0.66857142857142859</v>
      </c>
      <c r="S848" s="43">
        <v>350</v>
      </c>
    </row>
    <row r="849" spans="1:19" x14ac:dyDescent="0.25">
      <c r="A849" s="45" t="s">
        <v>279</v>
      </c>
      <c r="B849" s="46" t="s">
        <v>283</v>
      </c>
      <c r="C849" s="43" t="str">
        <f t="shared" si="1593"/>
        <v>PH</v>
      </c>
      <c r="D849" s="37" t="str">
        <f t="shared" si="1573"/>
        <v>BN</v>
      </c>
      <c r="E849" s="38">
        <f t="shared" si="1646"/>
        <v>167</v>
      </c>
      <c r="F849" s="43">
        <v>83</v>
      </c>
      <c r="G849" s="43">
        <v>250</v>
      </c>
      <c r="H849" s="43">
        <v>53</v>
      </c>
      <c r="I849" s="43"/>
      <c r="J849" s="44">
        <f t="shared" si="1647"/>
        <v>0.21502590673575128</v>
      </c>
      <c r="K849" s="44">
        <f t="shared" si="1648"/>
        <v>0.64766839378238339</v>
      </c>
      <c r="L849" s="44">
        <f t="shared" si="1649"/>
        <v>0.13730569948186527</v>
      </c>
      <c r="M849" s="44">
        <f t="shared" si="1650"/>
        <v>0</v>
      </c>
      <c r="N849" s="43">
        <f t="shared" si="1651"/>
        <v>386</v>
      </c>
      <c r="O849" s="43">
        <v>12</v>
      </c>
      <c r="P849" s="43"/>
      <c r="Q849" s="43">
        <f t="shared" si="1236"/>
        <v>398</v>
      </c>
      <c r="R849" s="44">
        <f t="shared" si="1652"/>
        <v>0.71454219030520649</v>
      </c>
      <c r="S849" s="43">
        <v>557</v>
      </c>
    </row>
    <row r="850" spans="1:19" x14ac:dyDescent="0.25">
      <c r="A850" s="45" t="s">
        <v>285</v>
      </c>
      <c r="B850" s="46" t="s">
        <v>286</v>
      </c>
      <c r="C850" s="43" t="str">
        <f t="shared" si="1593"/>
        <v>PH</v>
      </c>
      <c r="D850" s="37" t="str">
        <f t="shared" si="1573"/>
        <v>BN</v>
      </c>
      <c r="E850" s="38">
        <f t="shared" si="1646"/>
        <v>158</v>
      </c>
      <c r="F850" s="43">
        <v>66</v>
      </c>
      <c r="G850" s="43">
        <v>224</v>
      </c>
      <c r="H850" s="43">
        <v>49</v>
      </c>
      <c r="I850" s="43"/>
      <c r="J850" s="44">
        <f t="shared" si="1647"/>
        <v>0.19469026548672566</v>
      </c>
      <c r="K850" s="44">
        <f t="shared" si="1648"/>
        <v>0.66076696165191739</v>
      </c>
      <c r="L850" s="44">
        <f t="shared" si="1649"/>
        <v>0.14454277286135694</v>
      </c>
      <c r="M850" s="44">
        <f t="shared" si="1650"/>
        <v>0</v>
      </c>
      <c r="N850" s="43">
        <f t="shared" si="1651"/>
        <v>339</v>
      </c>
      <c r="O850" s="43">
        <v>4</v>
      </c>
      <c r="P850" s="43"/>
      <c r="Q850" s="43">
        <f t="shared" si="1236"/>
        <v>343</v>
      </c>
      <c r="R850" s="44">
        <f t="shared" si="1652"/>
        <v>0.61579892280071813</v>
      </c>
      <c r="S850" s="43">
        <v>557</v>
      </c>
    </row>
    <row r="851" spans="1:19" x14ac:dyDescent="0.25">
      <c r="A851" s="45" t="s">
        <v>288</v>
      </c>
      <c r="B851" s="46" t="s">
        <v>289</v>
      </c>
      <c r="C851" s="43" t="str">
        <f t="shared" si="1593"/>
        <v>PH</v>
      </c>
      <c r="D851" s="37" t="str">
        <f t="shared" si="1573"/>
        <v>PN</v>
      </c>
      <c r="E851" s="38">
        <f t="shared" si="1646"/>
        <v>132</v>
      </c>
      <c r="F851" s="43">
        <v>58</v>
      </c>
      <c r="G851" s="43">
        <v>191</v>
      </c>
      <c r="H851" s="43">
        <v>59</v>
      </c>
      <c r="I851" s="43"/>
      <c r="J851" s="44">
        <f t="shared" si="1647"/>
        <v>0.18831168831168832</v>
      </c>
      <c r="K851" s="44">
        <f t="shared" si="1648"/>
        <v>0.62012987012987009</v>
      </c>
      <c r="L851" s="44">
        <f t="shared" si="1649"/>
        <v>0.19155844155844157</v>
      </c>
      <c r="M851" s="44">
        <f t="shared" si="1650"/>
        <v>0</v>
      </c>
      <c r="N851" s="43">
        <f t="shared" si="1651"/>
        <v>308</v>
      </c>
      <c r="O851" s="43">
        <v>5</v>
      </c>
      <c r="P851" s="43"/>
      <c r="Q851" s="43">
        <f t="shared" si="1236"/>
        <v>313</v>
      </c>
      <c r="R851" s="44">
        <f t="shared" si="1652"/>
        <v>0.56193895870736088</v>
      </c>
      <c r="S851" s="43">
        <v>557</v>
      </c>
    </row>
    <row r="852" spans="1:19" x14ac:dyDescent="0.25">
      <c r="A852" s="45" t="s">
        <v>290</v>
      </c>
      <c r="B852" s="46" t="s">
        <v>291</v>
      </c>
      <c r="C852" s="43" t="str">
        <f t="shared" si="1593"/>
        <v>PH</v>
      </c>
      <c r="D852" s="37" t="str">
        <f t="shared" si="1573"/>
        <v>PN</v>
      </c>
      <c r="E852" s="38">
        <f t="shared" si="1646"/>
        <v>151</v>
      </c>
      <c r="F852" s="43">
        <v>42</v>
      </c>
      <c r="G852" s="43">
        <v>194</v>
      </c>
      <c r="H852" s="43">
        <v>43</v>
      </c>
      <c r="I852" s="43"/>
      <c r="J852" s="44">
        <f t="shared" si="1647"/>
        <v>0.15053763440860216</v>
      </c>
      <c r="K852" s="44">
        <f t="shared" si="1648"/>
        <v>0.69534050179211471</v>
      </c>
      <c r="L852" s="44">
        <f t="shared" si="1649"/>
        <v>0.15412186379928317</v>
      </c>
      <c r="M852" s="44">
        <f t="shared" si="1650"/>
        <v>0</v>
      </c>
      <c r="N852" s="43">
        <f t="shared" si="1651"/>
        <v>279</v>
      </c>
      <c r="O852" s="43">
        <v>5</v>
      </c>
      <c r="P852" s="43"/>
      <c r="Q852" s="43">
        <f t="shared" si="1236"/>
        <v>284</v>
      </c>
      <c r="R852" s="44">
        <f t="shared" si="1652"/>
        <v>0.50987432675044886</v>
      </c>
      <c r="S852" s="43">
        <v>557</v>
      </c>
    </row>
    <row r="853" spans="1:19" x14ac:dyDescent="0.25">
      <c r="A853" s="45" t="s">
        <v>309</v>
      </c>
      <c r="B853" s="46" t="s">
        <v>310</v>
      </c>
      <c r="C853" s="43" t="str">
        <f t="shared" si="1593"/>
        <v>PH</v>
      </c>
      <c r="D853" s="37" t="str">
        <f t="shared" si="1573"/>
        <v>BN</v>
      </c>
      <c r="E853" s="38">
        <f t="shared" si="1646"/>
        <v>146</v>
      </c>
      <c r="F853" s="43">
        <v>53</v>
      </c>
      <c r="G853" s="43">
        <v>199</v>
      </c>
      <c r="H853" s="43">
        <v>50</v>
      </c>
      <c r="I853" s="43"/>
      <c r="J853" s="44">
        <f t="shared" si="1647"/>
        <v>0.17549668874172186</v>
      </c>
      <c r="K853" s="44">
        <f t="shared" si="1648"/>
        <v>0.65894039735099341</v>
      </c>
      <c r="L853" s="44">
        <f t="shared" si="1649"/>
        <v>0.16556291390728478</v>
      </c>
      <c r="M853" s="44">
        <f t="shared" si="1650"/>
        <v>0</v>
      </c>
      <c r="N853" s="43">
        <f t="shared" si="1651"/>
        <v>302</v>
      </c>
      <c r="O853" s="43">
        <v>5</v>
      </c>
      <c r="P853" s="43"/>
      <c r="Q853" s="43">
        <f t="shared" si="1236"/>
        <v>307</v>
      </c>
      <c r="R853" s="44">
        <f t="shared" si="1652"/>
        <v>0.54919499105545622</v>
      </c>
      <c r="S853" s="43">
        <v>559</v>
      </c>
    </row>
    <row r="854" spans="1:19" s="12" customFormat="1" ht="15" x14ac:dyDescent="0.25">
      <c r="A854" s="40">
        <v>6</v>
      </c>
      <c r="B854" s="31" t="s">
        <v>158</v>
      </c>
      <c r="C854" s="32" t="str">
        <f t="shared" si="1593"/>
        <v>PH</v>
      </c>
      <c r="D854" s="32" t="str">
        <f t="shared" si="1573"/>
        <v>BN</v>
      </c>
      <c r="E854" s="28">
        <f>LARGE(F854:I854,1)-LARGE(F854:I854,2)</f>
        <v>1578</v>
      </c>
      <c r="F854" s="32">
        <f>SUM(F855:F866)</f>
        <v>615</v>
      </c>
      <c r="G854" s="32">
        <f t="shared" ref="G854" si="1653">SUM(G855:G866)</f>
        <v>2193</v>
      </c>
      <c r="H854" s="32">
        <f t="shared" ref="H854" si="1654">SUM(H855:H866)</f>
        <v>456</v>
      </c>
      <c r="I854" s="32">
        <f t="shared" ref="I854" si="1655">SUM(I855:I866)</f>
        <v>0</v>
      </c>
      <c r="J854" s="33">
        <f>F854/N854</f>
        <v>0.18841911764705882</v>
      </c>
      <c r="K854" s="33">
        <f>G854/N854</f>
        <v>0.671875</v>
      </c>
      <c r="L854" s="33">
        <f>H854/N854</f>
        <v>0.13970588235294118</v>
      </c>
      <c r="M854" s="33">
        <f>I854/N854</f>
        <v>0</v>
      </c>
      <c r="N854" s="32">
        <f>F854+G854+H854+I854</f>
        <v>3264</v>
      </c>
      <c r="O854" s="32">
        <f t="shared" ref="O854" si="1656">SUM(O855:O866)</f>
        <v>19</v>
      </c>
      <c r="P854" s="32">
        <f t="shared" ref="P854" si="1657">SUM(P855:P866)</f>
        <v>0</v>
      </c>
      <c r="Q854" s="32">
        <f t="shared" si="1236"/>
        <v>3283</v>
      </c>
      <c r="R854" s="33">
        <f t="shared" ref="R854" si="1658">Q854/S854</f>
        <v>0.57870615194782304</v>
      </c>
      <c r="S854" s="32">
        <f>SUM(S855:S866)</f>
        <v>5673</v>
      </c>
    </row>
    <row r="855" spans="1:19" x14ac:dyDescent="0.25">
      <c r="A855" s="45" t="s">
        <v>276</v>
      </c>
      <c r="B855" s="46" t="s">
        <v>280</v>
      </c>
      <c r="C855" s="43" t="str">
        <f t="shared" si="1593"/>
        <v>PH</v>
      </c>
      <c r="D855" s="37" t="str">
        <f t="shared" si="1573"/>
        <v>BN</v>
      </c>
      <c r="E855" s="38">
        <f t="shared" ref="E855:E866" si="1659">LARGE(F855:I855,1)-LARGE(F855:I855,2)</f>
        <v>74</v>
      </c>
      <c r="F855" s="43">
        <v>53</v>
      </c>
      <c r="G855" s="43">
        <v>127</v>
      </c>
      <c r="H855" s="43">
        <v>16</v>
      </c>
      <c r="I855" s="43"/>
      <c r="J855" s="44">
        <f t="shared" ref="J855:J866" si="1660">F855/N855</f>
        <v>0.27040816326530615</v>
      </c>
      <c r="K855" s="44">
        <f t="shared" ref="K855:K866" si="1661">G855/N855</f>
        <v>0.64795918367346939</v>
      </c>
      <c r="L855" s="44">
        <f t="shared" ref="L855:L866" si="1662">H855/N855</f>
        <v>8.1632653061224483E-2</v>
      </c>
      <c r="M855" s="44">
        <f t="shared" ref="M855:M866" si="1663">I855/N855</f>
        <v>0</v>
      </c>
      <c r="N855" s="43">
        <f t="shared" ref="N855:N866" si="1664">F855+G855+H855+I855</f>
        <v>196</v>
      </c>
      <c r="O855" s="43">
        <v>2</v>
      </c>
      <c r="P855" s="43"/>
      <c r="Q855" s="43">
        <f t="shared" si="1236"/>
        <v>198</v>
      </c>
      <c r="R855" s="44">
        <f t="shared" si="1237"/>
        <v>0.52380952380952384</v>
      </c>
      <c r="S855" s="43">
        <v>378</v>
      </c>
    </row>
    <row r="856" spans="1:19" x14ac:dyDescent="0.25">
      <c r="A856" s="45" t="s">
        <v>277</v>
      </c>
      <c r="B856" s="46" t="s">
        <v>281</v>
      </c>
      <c r="C856" s="43" t="str">
        <f t="shared" si="1593"/>
        <v>PH</v>
      </c>
      <c r="D856" s="37" t="str">
        <f t="shared" si="1573"/>
        <v>BN</v>
      </c>
      <c r="E856" s="38">
        <f t="shared" si="1659"/>
        <v>121</v>
      </c>
      <c r="F856" s="43">
        <v>34</v>
      </c>
      <c r="G856" s="43">
        <v>155</v>
      </c>
      <c r="H856" s="43">
        <v>19</v>
      </c>
      <c r="I856" s="43"/>
      <c r="J856" s="44">
        <f t="shared" si="1660"/>
        <v>0.16346153846153846</v>
      </c>
      <c r="K856" s="44">
        <f t="shared" si="1661"/>
        <v>0.74519230769230771</v>
      </c>
      <c r="L856" s="44">
        <f t="shared" si="1662"/>
        <v>9.1346153846153841E-2</v>
      </c>
      <c r="M856" s="44">
        <f t="shared" si="1663"/>
        <v>0</v>
      </c>
      <c r="N856" s="43">
        <f t="shared" si="1664"/>
        <v>208</v>
      </c>
      <c r="O856" s="43">
        <v>2</v>
      </c>
      <c r="P856" s="43"/>
      <c r="Q856" s="43">
        <f t="shared" si="1236"/>
        <v>210</v>
      </c>
      <c r="R856" s="44">
        <f t="shared" si="1237"/>
        <v>0.6</v>
      </c>
      <c r="S856" s="43">
        <v>350</v>
      </c>
    </row>
    <row r="857" spans="1:19" x14ac:dyDescent="0.25">
      <c r="A857" s="45" t="s">
        <v>278</v>
      </c>
      <c r="B857" s="46" t="s">
        <v>282</v>
      </c>
      <c r="C857" s="43" t="str">
        <f t="shared" si="1593"/>
        <v>PH</v>
      </c>
      <c r="D857" s="37" t="str">
        <f t="shared" si="1573"/>
        <v>BN</v>
      </c>
      <c r="E857" s="38">
        <f t="shared" si="1659"/>
        <v>123</v>
      </c>
      <c r="F857" s="43">
        <v>55</v>
      </c>
      <c r="G857" s="43">
        <v>178</v>
      </c>
      <c r="H857" s="43">
        <v>14</v>
      </c>
      <c r="I857" s="43"/>
      <c r="J857" s="44">
        <f t="shared" si="1660"/>
        <v>0.22267206477732793</v>
      </c>
      <c r="K857" s="44">
        <f t="shared" si="1661"/>
        <v>0.72064777327935226</v>
      </c>
      <c r="L857" s="44">
        <f t="shared" si="1662"/>
        <v>5.6680161943319839E-2</v>
      </c>
      <c r="M857" s="44">
        <f t="shared" si="1663"/>
        <v>0</v>
      </c>
      <c r="N857" s="43">
        <f t="shared" si="1664"/>
        <v>247</v>
      </c>
      <c r="O857" s="43">
        <v>4</v>
      </c>
      <c r="P857" s="43"/>
      <c r="Q857" s="43">
        <f t="shared" si="1236"/>
        <v>251</v>
      </c>
      <c r="R857" s="44">
        <f t="shared" si="1237"/>
        <v>0.71714285714285719</v>
      </c>
      <c r="S857" s="43">
        <v>350</v>
      </c>
    </row>
    <row r="858" spans="1:19" x14ac:dyDescent="0.25">
      <c r="A858" s="45" t="s">
        <v>279</v>
      </c>
      <c r="B858" s="46" t="s">
        <v>283</v>
      </c>
      <c r="C858" s="43" t="str">
        <f t="shared" si="1593"/>
        <v>PH</v>
      </c>
      <c r="D858" s="37" t="str">
        <f t="shared" si="1573"/>
        <v>BN</v>
      </c>
      <c r="E858" s="38">
        <f t="shared" si="1659"/>
        <v>123</v>
      </c>
      <c r="F858" s="43">
        <v>49</v>
      </c>
      <c r="G858" s="43">
        <v>172</v>
      </c>
      <c r="H858" s="43">
        <v>18</v>
      </c>
      <c r="I858" s="43"/>
      <c r="J858" s="44">
        <f t="shared" si="1660"/>
        <v>0.20502092050209206</v>
      </c>
      <c r="K858" s="44">
        <f t="shared" si="1661"/>
        <v>0.71966527196652719</v>
      </c>
      <c r="L858" s="44">
        <f t="shared" si="1662"/>
        <v>7.5313807531380755E-2</v>
      </c>
      <c r="M858" s="44">
        <f t="shared" si="1663"/>
        <v>0</v>
      </c>
      <c r="N858" s="43">
        <f t="shared" si="1664"/>
        <v>239</v>
      </c>
      <c r="O858" s="43">
        <v>2</v>
      </c>
      <c r="P858" s="43"/>
      <c r="Q858" s="43">
        <f t="shared" si="1236"/>
        <v>241</v>
      </c>
      <c r="R858" s="44">
        <f t="shared" si="1237"/>
        <v>0.68857142857142861</v>
      </c>
      <c r="S858" s="43">
        <v>350</v>
      </c>
    </row>
    <row r="859" spans="1:19" x14ac:dyDescent="0.25">
      <c r="A859" s="45" t="s">
        <v>285</v>
      </c>
      <c r="B859" s="46" t="s">
        <v>286</v>
      </c>
      <c r="C859" s="43" t="str">
        <f t="shared" si="1593"/>
        <v>PH</v>
      </c>
      <c r="D859" s="37" t="str">
        <f t="shared" si="1573"/>
        <v>BN</v>
      </c>
      <c r="E859" s="38">
        <f t="shared" si="1659"/>
        <v>238</v>
      </c>
      <c r="F859" s="43">
        <v>44</v>
      </c>
      <c r="G859" s="43">
        <v>282</v>
      </c>
      <c r="H859" s="43">
        <v>33</v>
      </c>
      <c r="I859" s="43"/>
      <c r="J859" s="44">
        <f t="shared" si="1660"/>
        <v>0.12256267409470752</v>
      </c>
      <c r="K859" s="44">
        <f t="shared" si="1661"/>
        <v>0.78551532033426186</v>
      </c>
      <c r="L859" s="44">
        <f t="shared" si="1662"/>
        <v>9.1922005571030641E-2</v>
      </c>
      <c r="M859" s="44">
        <f t="shared" si="1663"/>
        <v>0</v>
      </c>
      <c r="N859" s="43">
        <f t="shared" si="1664"/>
        <v>359</v>
      </c>
      <c r="O859" s="43"/>
      <c r="P859" s="43"/>
      <c r="Q859" s="43">
        <f t="shared" si="1236"/>
        <v>359</v>
      </c>
      <c r="R859" s="44">
        <f t="shared" si="1237"/>
        <v>0.6773584905660377</v>
      </c>
      <c r="S859" s="43">
        <v>530</v>
      </c>
    </row>
    <row r="860" spans="1:19" x14ac:dyDescent="0.25">
      <c r="A860" s="45" t="s">
        <v>288</v>
      </c>
      <c r="B860" s="46" t="s">
        <v>289</v>
      </c>
      <c r="C860" s="43" t="str">
        <f t="shared" si="1593"/>
        <v>PH</v>
      </c>
      <c r="D860" s="37" t="str">
        <f t="shared" si="1573"/>
        <v>BN</v>
      </c>
      <c r="E860" s="38">
        <f t="shared" si="1659"/>
        <v>166</v>
      </c>
      <c r="F860" s="43">
        <v>58</v>
      </c>
      <c r="G860" s="43">
        <v>224</v>
      </c>
      <c r="H860" s="43">
        <v>44</v>
      </c>
      <c r="I860" s="43"/>
      <c r="J860" s="44">
        <f t="shared" si="1660"/>
        <v>0.17791411042944785</v>
      </c>
      <c r="K860" s="44">
        <f t="shared" si="1661"/>
        <v>0.68711656441717794</v>
      </c>
      <c r="L860" s="44">
        <f t="shared" si="1662"/>
        <v>0.13496932515337423</v>
      </c>
      <c r="M860" s="44">
        <f t="shared" si="1663"/>
        <v>0</v>
      </c>
      <c r="N860" s="43">
        <f t="shared" si="1664"/>
        <v>326</v>
      </c>
      <c r="O860" s="43">
        <v>2</v>
      </c>
      <c r="P860" s="43"/>
      <c r="Q860" s="43">
        <f t="shared" si="1236"/>
        <v>328</v>
      </c>
      <c r="R860" s="44">
        <f t="shared" si="1237"/>
        <v>0.61886792452830186</v>
      </c>
      <c r="S860" s="43">
        <v>530</v>
      </c>
    </row>
    <row r="861" spans="1:19" x14ac:dyDescent="0.25">
      <c r="A861" s="45" t="s">
        <v>290</v>
      </c>
      <c r="B861" s="46" t="s">
        <v>291</v>
      </c>
      <c r="C861" s="43" t="str">
        <f t="shared" si="1593"/>
        <v>PH</v>
      </c>
      <c r="D861" s="37" t="str">
        <f t="shared" si="1573"/>
        <v>PN</v>
      </c>
      <c r="E861" s="38">
        <f t="shared" si="1659"/>
        <v>165</v>
      </c>
      <c r="F861" s="43">
        <v>46</v>
      </c>
      <c r="G861" s="43">
        <v>215</v>
      </c>
      <c r="H861" s="43">
        <v>50</v>
      </c>
      <c r="I861" s="43"/>
      <c r="J861" s="44">
        <f t="shared" si="1660"/>
        <v>0.14790996784565916</v>
      </c>
      <c r="K861" s="44">
        <f t="shared" si="1661"/>
        <v>0.6913183279742765</v>
      </c>
      <c r="L861" s="44">
        <f t="shared" si="1662"/>
        <v>0.16077170418006431</v>
      </c>
      <c r="M861" s="44">
        <f t="shared" si="1663"/>
        <v>0</v>
      </c>
      <c r="N861" s="43">
        <f t="shared" si="1664"/>
        <v>311</v>
      </c>
      <c r="O861" s="43">
        <v>2</v>
      </c>
      <c r="P861" s="43"/>
      <c r="Q861" s="43">
        <f t="shared" si="1236"/>
        <v>313</v>
      </c>
      <c r="R861" s="44">
        <f t="shared" si="1237"/>
        <v>0.59056603773584904</v>
      </c>
      <c r="S861" s="43">
        <v>530</v>
      </c>
    </row>
    <row r="862" spans="1:19" x14ac:dyDescent="0.25">
      <c r="A862" s="45" t="s">
        <v>309</v>
      </c>
      <c r="B862" s="46" t="s">
        <v>310</v>
      </c>
      <c r="C862" s="43" t="str">
        <f t="shared" si="1593"/>
        <v>PH</v>
      </c>
      <c r="D862" s="37" t="str">
        <f t="shared" si="1573"/>
        <v>PN</v>
      </c>
      <c r="E862" s="38">
        <f t="shared" si="1659"/>
        <v>132</v>
      </c>
      <c r="F862" s="43">
        <v>48</v>
      </c>
      <c r="G862" s="43">
        <v>185</v>
      </c>
      <c r="H862" s="43">
        <v>53</v>
      </c>
      <c r="I862" s="43"/>
      <c r="J862" s="44">
        <f t="shared" si="1660"/>
        <v>0.16783216783216784</v>
      </c>
      <c r="K862" s="44">
        <f t="shared" si="1661"/>
        <v>0.64685314685314688</v>
      </c>
      <c r="L862" s="44">
        <f t="shared" si="1662"/>
        <v>0.18531468531468531</v>
      </c>
      <c r="M862" s="44">
        <f t="shared" si="1663"/>
        <v>0</v>
      </c>
      <c r="N862" s="43">
        <f t="shared" si="1664"/>
        <v>286</v>
      </c>
      <c r="O862" s="43">
        <v>1</v>
      </c>
      <c r="P862" s="43"/>
      <c r="Q862" s="43">
        <f t="shared" si="1236"/>
        <v>287</v>
      </c>
      <c r="R862" s="44">
        <f t="shared" si="1237"/>
        <v>0.54150943396226414</v>
      </c>
      <c r="S862" s="43">
        <v>530</v>
      </c>
    </row>
    <row r="863" spans="1:19" x14ac:dyDescent="0.25">
      <c r="A863" s="45" t="s">
        <v>311</v>
      </c>
      <c r="B863" s="46" t="s">
        <v>312</v>
      </c>
      <c r="C863" s="43" t="str">
        <f t="shared" si="1593"/>
        <v>PH</v>
      </c>
      <c r="D863" s="37" t="str">
        <f t="shared" si="1573"/>
        <v>BN</v>
      </c>
      <c r="E863" s="38">
        <f t="shared" si="1659"/>
        <v>126</v>
      </c>
      <c r="F863" s="43">
        <v>54</v>
      </c>
      <c r="G863" s="43">
        <v>180</v>
      </c>
      <c r="H863" s="43">
        <v>43</v>
      </c>
      <c r="I863" s="43"/>
      <c r="J863" s="44">
        <f t="shared" si="1660"/>
        <v>0.19494584837545126</v>
      </c>
      <c r="K863" s="44">
        <f t="shared" si="1661"/>
        <v>0.64981949458483756</v>
      </c>
      <c r="L863" s="44">
        <f t="shared" si="1662"/>
        <v>0.1552346570397112</v>
      </c>
      <c r="M863" s="44">
        <f t="shared" si="1663"/>
        <v>0</v>
      </c>
      <c r="N863" s="43">
        <f t="shared" si="1664"/>
        <v>277</v>
      </c>
      <c r="O863" s="43">
        <v>1</v>
      </c>
      <c r="P863" s="43"/>
      <c r="Q863" s="43">
        <f t="shared" si="1236"/>
        <v>278</v>
      </c>
      <c r="R863" s="44">
        <f t="shared" ref="R863:R866" si="1665">Q863/S863</f>
        <v>0.52452830188679245</v>
      </c>
      <c r="S863" s="43">
        <v>530</v>
      </c>
    </row>
    <row r="864" spans="1:19" x14ac:dyDescent="0.25">
      <c r="A864" s="45" t="s">
        <v>313</v>
      </c>
      <c r="B864" s="46" t="s">
        <v>314</v>
      </c>
      <c r="C864" s="43" t="str">
        <f t="shared" si="1593"/>
        <v>PH</v>
      </c>
      <c r="D864" s="37" t="str">
        <f t="shared" si="1573"/>
        <v>BN</v>
      </c>
      <c r="E864" s="38">
        <f t="shared" si="1659"/>
        <v>89</v>
      </c>
      <c r="F864" s="43">
        <v>57</v>
      </c>
      <c r="G864" s="43">
        <v>146</v>
      </c>
      <c r="H864" s="43">
        <v>54</v>
      </c>
      <c r="I864" s="43"/>
      <c r="J864" s="44">
        <f t="shared" si="1660"/>
        <v>0.22178988326848248</v>
      </c>
      <c r="K864" s="44">
        <f t="shared" si="1661"/>
        <v>0.56809338521400776</v>
      </c>
      <c r="L864" s="44">
        <f t="shared" si="1662"/>
        <v>0.21011673151750973</v>
      </c>
      <c r="M864" s="44">
        <f t="shared" si="1663"/>
        <v>0</v>
      </c>
      <c r="N864" s="43">
        <f t="shared" si="1664"/>
        <v>257</v>
      </c>
      <c r="O864" s="43"/>
      <c r="P864" s="43"/>
      <c r="Q864" s="43">
        <f t="shared" si="1236"/>
        <v>257</v>
      </c>
      <c r="R864" s="44">
        <f t="shared" si="1665"/>
        <v>0.48490566037735849</v>
      </c>
      <c r="S864" s="43">
        <v>530</v>
      </c>
    </row>
    <row r="865" spans="1:19" x14ac:dyDescent="0.25">
      <c r="A865" s="45" t="s">
        <v>315</v>
      </c>
      <c r="B865" s="46" t="s">
        <v>316</v>
      </c>
      <c r="C865" s="43" t="str">
        <f t="shared" si="1593"/>
        <v>PH</v>
      </c>
      <c r="D865" s="37" t="str">
        <f t="shared" si="1573"/>
        <v>PN</v>
      </c>
      <c r="E865" s="38">
        <f t="shared" si="1659"/>
        <v>99</v>
      </c>
      <c r="F865" s="43">
        <v>53</v>
      </c>
      <c r="G865" s="43">
        <v>156</v>
      </c>
      <c r="H865" s="43">
        <v>57</v>
      </c>
      <c r="I865" s="43"/>
      <c r="J865" s="44">
        <f t="shared" si="1660"/>
        <v>0.19924812030075187</v>
      </c>
      <c r="K865" s="44">
        <f t="shared" si="1661"/>
        <v>0.5864661654135338</v>
      </c>
      <c r="L865" s="44">
        <f t="shared" si="1662"/>
        <v>0.21428571428571427</v>
      </c>
      <c r="M865" s="44">
        <f t="shared" si="1663"/>
        <v>0</v>
      </c>
      <c r="N865" s="43">
        <f t="shared" si="1664"/>
        <v>266</v>
      </c>
      <c r="O865" s="43">
        <v>2</v>
      </c>
      <c r="P865" s="43"/>
      <c r="Q865" s="43">
        <f t="shared" si="1236"/>
        <v>268</v>
      </c>
      <c r="R865" s="44">
        <f t="shared" si="1665"/>
        <v>0.50566037735849056</v>
      </c>
      <c r="S865" s="43">
        <v>530</v>
      </c>
    </row>
    <row r="866" spans="1:19" x14ac:dyDescent="0.25">
      <c r="A866" s="45" t="s">
        <v>317</v>
      </c>
      <c r="B866" s="46" t="s">
        <v>318</v>
      </c>
      <c r="C866" s="43" t="str">
        <f t="shared" si="1593"/>
        <v>PH</v>
      </c>
      <c r="D866" s="37" t="str">
        <f t="shared" si="1573"/>
        <v>BN</v>
      </c>
      <c r="E866" s="38">
        <f t="shared" si="1659"/>
        <v>109</v>
      </c>
      <c r="F866" s="43">
        <v>64</v>
      </c>
      <c r="G866" s="43">
        <v>173</v>
      </c>
      <c r="H866" s="43">
        <v>55</v>
      </c>
      <c r="I866" s="43"/>
      <c r="J866" s="44">
        <f t="shared" si="1660"/>
        <v>0.21917808219178081</v>
      </c>
      <c r="K866" s="44">
        <f t="shared" si="1661"/>
        <v>0.59246575342465757</v>
      </c>
      <c r="L866" s="44">
        <f t="shared" si="1662"/>
        <v>0.18835616438356165</v>
      </c>
      <c r="M866" s="44">
        <f t="shared" si="1663"/>
        <v>0</v>
      </c>
      <c r="N866" s="43">
        <f t="shared" si="1664"/>
        <v>292</v>
      </c>
      <c r="O866" s="43">
        <v>1</v>
      </c>
      <c r="P866" s="43"/>
      <c r="Q866" s="43">
        <f t="shared" si="1236"/>
        <v>293</v>
      </c>
      <c r="R866" s="44">
        <f t="shared" si="1665"/>
        <v>0.54766355140186918</v>
      </c>
      <c r="S866" s="43">
        <v>535</v>
      </c>
    </row>
    <row r="867" spans="1:19" s="11" customFormat="1" ht="30" x14ac:dyDescent="0.25">
      <c r="A867" s="40">
        <v>7</v>
      </c>
      <c r="B867" s="31" t="s">
        <v>210</v>
      </c>
      <c r="C867" s="32" t="str">
        <f t="shared" si="1593"/>
        <v>PH</v>
      </c>
      <c r="D867" s="32" t="str">
        <f t="shared" si="1573"/>
        <v>BN</v>
      </c>
      <c r="E867" s="28">
        <f>LARGE(F867:I867,1)-LARGE(F867:I867,2)</f>
        <v>71</v>
      </c>
      <c r="F867" s="32">
        <f t="shared" ref="F867" si="1666">SUM(F868:F871)</f>
        <v>390</v>
      </c>
      <c r="G867" s="32">
        <f t="shared" ref="G867" si="1667">SUM(G868:G871)</f>
        <v>461</v>
      </c>
      <c r="H867" s="32">
        <f t="shared" ref="H867" si="1668">SUM(H868:H871)</f>
        <v>286</v>
      </c>
      <c r="I867" s="32">
        <f t="shared" ref="I867" si="1669">SUM(I868:I871)</f>
        <v>0</v>
      </c>
      <c r="J867" s="33">
        <f>F867/N867</f>
        <v>0.34300791556728233</v>
      </c>
      <c r="K867" s="33">
        <f>G867/N867</f>
        <v>0.40545294635004397</v>
      </c>
      <c r="L867" s="33">
        <f>H867/N867</f>
        <v>0.2515391380826737</v>
      </c>
      <c r="M867" s="33">
        <f>I867/N867</f>
        <v>0</v>
      </c>
      <c r="N867" s="32">
        <f>F867+G867+H867+I867</f>
        <v>1137</v>
      </c>
      <c r="O867" s="32">
        <f t="shared" ref="O867" si="1670">SUM(O868:O871)</f>
        <v>25</v>
      </c>
      <c r="P867" s="32">
        <f t="shared" ref="P867" si="1671">SUM(P868:P871)</f>
        <v>0</v>
      </c>
      <c r="Q867" s="32">
        <f>N867+O867+P867</f>
        <v>1162</v>
      </c>
      <c r="R867" s="33">
        <f>Q867/S867</f>
        <v>0.61644562334217512</v>
      </c>
      <c r="S867" s="32">
        <f t="shared" ref="S867" si="1672">SUM(S868:S871)</f>
        <v>1885</v>
      </c>
    </row>
    <row r="868" spans="1:19" x14ac:dyDescent="0.25">
      <c r="A868" s="45" t="s">
        <v>276</v>
      </c>
      <c r="B868" s="46" t="s">
        <v>280</v>
      </c>
      <c r="C868" s="43" t="str">
        <f t="shared" si="1593"/>
        <v>PH</v>
      </c>
      <c r="D868" s="37" t="str">
        <f t="shared" si="1573"/>
        <v>BN</v>
      </c>
      <c r="E868" s="38">
        <f t="shared" ref="E868:E871" si="1673">LARGE(F868:I868,1)-LARGE(F868:I868,2)</f>
        <v>31</v>
      </c>
      <c r="F868" s="43">
        <v>58</v>
      </c>
      <c r="G868" s="43">
        <v>89</v>
      </c>
      <c r="H868" s="43">
        <v>34</v>
      </c>
      <c r="I868" s="43"/>
      <c r="J868" s="44">
        <f t="shared" ref="J868:J871" si="1674">F868/N868</f>
        <v>0.32044198895027626</v>
      </c>
      <c r="K868" s="44">
        <f t="shared" ref="K868:K871" si="1675">G868/N868</f>
        <v>0.49171270718232046</v>
      </c>
      <c r="L868" s="44">
        <f t="shared" ref="L868:L871" si="1676">H868/N868</f>
        <v>0.18784530386740331</v>
      </c>
      <c r="M868" s="44">
        <f t="shared" ref="M868:M871" si="1677">I868/N868</f>
        <v>0</v>
      </c>
      <c r="N868" s="43">
        <f t="shared" ref="N868:N871" si="1678">F868+G868+H868+I868</f>
        <v>181</v>
      </c>
      <c r="O868" s="43">
        <v>3</v>
      </c>
      <c r="P868" s="43"/>
      <c r="Q868" s="43">
        <f t="shared" ref="Q868:Q871" si="1679">N868+O868+P868</f>
        <v>184</v>
      </c>
      <c r="R868" s="44">
        <f t="shared" si="1237"/>
        <v>0.52571428571428569</v>
      </c>
      <c r="S868" s="43">
        <v>350</v>
      </c>
    </row>
    <row r="869" spans="1:19" x14ac:dyDescent="0.25">
      <c r="A869" s="45" t="s">
        <v>277</v>
      </c>
      <c r="B869" s="46" t="s">
        <v>281</v>
      </c>
      <c r="C869" s="43" t="str">
        <f t="shared" si="1593"/>
        <v>PH</v>
      </c>
      <c r="D869" s="37" t="str">
        <f t="shared" si="1573"/>
        <v>BN</v>
      </c>
      <c r="E869" s="38">
        <f t="shared" si="1673"/>
        <v>50</v>
      </c>
      <c r="F869" s="43">
        <v>70</v>
      </c>
      <c r="G869" s="43">
        <v>120</v>
      </c>
      <c r="H869" s="43">
        <v>33</v>
      </c>
      <c r="I869" s="43"/>
      <c r="J869" s="44">
        <f t="shared" si="1674"/>
        <v>0.31390134529147984</v>
      </c>
      <c r="K869" s="44">
        <f t="shared" si="1675"/>
        <v>0.53811659192825112</v>
      </c>
      <c r="L869" s="44">
        <f t="shared" si="1676"/>
        <v>0.14798206278026907</v>
      </c>
      <c r="M869" s="44">
        <f t="shared" si="1677"/>
        <v>0</v>
      </c>
      <c r="N869" s="43">
        <f t="shared" si="1678"/>
        <v>223</v>
      </c>
      <c r="O869" s="43">
        <v>9</v>
      </c>
      <c r="P869" s="43"/>
      <c r="Q869" s="43">
        <f t="shared" si="1679"/>
        <v>232</v>
      </c>
      <c r="R869" s="44">
        <f t="shared" ref="R869:R871" si="1680">Q869/S869</f>
        <v>0.66285714285714281</v>
      </c>
      <c r="S869" s="43">
        <v>350</v>
      </c>
    </row>
    <row r="870" spans="1:19" x14ac:dyDescent="0.25">
      <c r="A870" s="45" t="s">
        <v>278</v>
      </c>
      <c r="B870" s="46" t="s">
        <v>282</v>
      </c>
      <c r="C870" s="43" t="str">
        <f t="shared" si="1593"/>
        <v>PH</v>
      </c>
      <c r="D870" s="37" t="str">
        <f t="shared" si="1573"/>
        <v>BN</v>
      </c>
      <c r="E870" s="38">
        <f t="shared" si="1673"/>
        <v>50</v>
      </c>
      <c r="F870" s="43">
        <v>116</v>
      </c>
      <c r="G870" s="43">
        <v>166</v>
      </c>
      <c r="H870" s="43">
        <v>85</v>
      </c>
      <c r="I870" s="43"/>
      <c r="J870" s="44">
        <f t="shared" si="1674"/>
        <v>0.31607629427792916</v>
      </c>
      <c r="K870" s="44">
        <f t="shared" si="1675"/>
        <v>0.45231607629427795</v>
      </c>
      <c r="L870" s="44">
        <f t="shared" si="1676"/>
        <v>0.23160762942779292</v>
      </c>
      <c r="M870" s="44">
        <f t="shared" si="1677"/>
        <v>0</v>
      </c>
      <c r="N870" s="43">
        <f t="shared" si="1678"/>
        <v>367</v>
      </c>
      <c r="O870" s="43">
        <v>9</v>
      </c>
      <c r="P870" s="43"/>
      <c r="Q870" s="43">
        <f t="shared" si="1679"/>
        <v>376</v>
      </c>
      <c r="R870" s="44">
        <f t="shared" si="1680"/>
        <v>0.63513513513513509</v>
      </c>
      <c r="S870" s="43">
        <v>592</v>
      </c>
    </row>
    <row r="871" spans="1:19" x14ac:dyDescent="0.25">
      <c r="A871" s="45" t="s">
        <v>279</v>
      </c>
      <c r="B871" s="46" t="s">
        <v>283</v>
      </c>
      <c r="C871" s="43" t="str">
        <f t="shared" si="1593"/>
        <v>BN</v>
      </c>
      <c r="D871" s="37" t="str">
        <f t="shared" si="1573"/>
        <v>PN</v>
      </c>
      <c r="E871" s="38">
        <f t="shared" si="1673"/>
        <v>12</v>
      </c>
      <c r="F871" s="43">
        <v>146</v>
      </c>
      <c r="G871" s="43">
        <v>86</v>
      </c>
      <c r="H871" s="43">
        <v>134</v>
      </c>
      <c r="I871" s="43"/>
      <c r="J871" s="44">
        <f t="shared" si="1674"/>
        <v>0.39890710382513661</v>
      </c>
      <c r="K871" s="44">
        <f t="shared" si="1675"/>
        <v>0.23497267759562843</v>
      </c>
      <c r="L871" s="44">
        <f t="shared" si="1676"/>
        <v>0.36612021857923499</v>
      </c>
      <c r="M871" s="44">
        <f t="shared" si="1677"/>
        <v>0</v>
      </c>
      <c r="N871" s="43">
        <f t="shared" si="1678"/>
        <v>366</v>
      </c>
      <c r="O871" s="43">
        <v>4</v>
      </c>
      <c r="P871" s="43"/>
      <c r="Q871" s="43">
        <f t="shared" si="1679"/>
        <v>370</v>
      </c>
      <c r="R871" s="44">
        <f t="shared" si="1680"/>
        <v>0.62394603709949414</v>
      </c>
      <c r="S871" s="43">
        <v>593</v>
      </c>
    </row>
    <row r="872" spans="1:19" s="11" customFormat="1" ht="15" x14ac:dyDescent="0.25">
      <c r="A872" s="40">
        <v>8</v>
      </c>
      <c r="B872" s="31" t="s">
        <v>188</v>
      </c>
      <c r="C872" s="32" t="str">
        <f t="shared" si="1593"/>
        <v>PH</v>
      </c>
      <c r="D872" s="32" t="str">
        <f t="shared" ref="D872" si="1681">IF(AND(LARGE(F872:I872,1)=LARGE(F872:I872,2)),"TIED",IF(LARGE(F872:I872,2)=F872,"BN",IF(LARGE(F872:I872,2)=G872,"PH",IF(LARGE(F872:I872,2)=H872,"PN","BEBAS"))))</f>
        <v>BN</v>
      </c>
      <c r="E872" s="28">
        <f>LARGE(F872:I872,1)-LARGE(F872:I872,2)</f>
        <v>129</v>
      </c>
      <c r="F872" s="32">
        <f>SUM(F873:F877)</f>
        <v>480</v>
      </c>
      <c r="G872" s="32">
        <f t="shared" ref="G872" si="1682">SUM(G873:G877)</f>
        <v>609</v>
      </c>
      <c r="H872" s="32">
        <f t="shared" ref="H872" si="1683">SUM(H873:H877)</f>
        <v>357</v>
      </c>
      <c r="I872" s="32">
        <f t="shared" ref="I872" si="1684">SUM(I873:I877)</f>
        <v>0</v>
      </c>
      <c r="J872" s="33">
        <f>F872/N872</f>
        <v>0.33195020746887965</v>
      </c>
      <c r="K872" s="33">
        <f>G872/N872</f>
        <v>0.42116182572614108</v>
      </c>
      <c r="L872" s="33">
        <f>H872/N872</f>
        <v>0.24688796680497926</v>
      </c>
      <c r="M872" s="33">
        <f>I872/N872</f>
        <v>0</v>
      </c>
      <c r="N872" s="32">
        <f>F872+G872+H872+I872</f>
        <v>1446</v>
      </c>
      <c r="O872" s="32">
        <f t="shared" ref="O872" si="1685">SUM(O873:O877)</f>
        <v>14</v>
      </c>
      <c r="P872" s="32">
        <f t="shared" ref="P872" si="1686">SUM(P873:P877)</f>
        <v>0</v>
      </c>
      <c r="Q872" s="32">
        <f>N872+O872+P872</f>
        <v>1460</v>
      </c>
      <c r="R872" s="33">
        <f>Q872/S872</f>
        <v>0.61916878710771839</v>
      </c>
      <c r="S872" s="32">
        <f>SUM(S873:S877)</f>
        <v>2358</v>
      </c>
    </row>
    <row r="873" spans="1:19" x14ac:dyDescent="0.25">
      <c r="A873" s="45" t="s">
        <v>276</v>
      </c>
      <c r="B873" s="46" t="s">
        <v>280</v>
      </c>
      <c r="C873" s="43" t="str">
        <f t="shared" ref="C873:C877" si="1687">IF(AND(LARGE(F873:I873,1)=LARGE(F873:I873,2)),"TIED",IF(LARGE(F873:I873,1)=F873,"BN",IF(LARGE(F873:I873,1)=G873,"PH",IF(LARGE(F873:I873,1)=H873,"PN","BEBAS"))))</f>
        <v>PH</v>
      </c>
      <c r="D873" s="37" t="str">
        <f t="shared" ref="D873:D877" si="1688">IF(AND(LARGE(F873:I873,1)=LARGE(F873:I873,2)),"TIED",IF(LARGE(F873:I873,2)=F873,"BN",IF(LARGE(F873:I873,2)=G873,"PH",IF(LARGE(F873:I873,2)=H873,"PN","BEBAS"))))</f>
        <v>BN</v>
      </c>
      <c r="E873" s="38">
        <f t="shared" ref="E873:E877" si="1689">LARGE(F873:I873,1)-LARGE(F873:I873,2)</f>
        <v>35</v>
      </c>
      <c r="F873" s="43">
        <v>75</v>
      </c>
      <c r="G873" s="43">
        <v>110</v>
      </c>
      <c r="H873" s="43">
        <v>18</v>
      </c>
      <c r="I873" s="43"/>
      <c r="J873" s="44">
        <f t="shared" ref="J873:J877" si="1690">F873/N873</f>
        <v>0.36945812807881773</v>
      </c>
      <c r="K873" s="44">
        <f t="shared" ref="K873:K877" si="1691">G873/N873</f>
        <v>0.54187192118226601</v>
      </c>
      <c r="L873" s="44">
        <f t="shared" ref="L873:L877" si="1692">H873/N873</f>
        <v>8.8669950738916259E-2</v>
      </c>
      <c r="M873" s="44">
        <f t="shared" ref="M873:M877" si="1693">I873/N873</f>
        <v>0</v>
      </c>
      <c r="N873" s="43">
        <f t="shared" ref="N873:N877" si="1694">F873+G873+H873+I873</f>
        <v>203</v>
      </c>
      <c r="O873" s="43">
        <v>4</v>
      </c>
      <c r="P873" s="43"/>
      <c r="Q873" s="43">
        <f t="shared" ref="Q873:Q877" si="1695">N873+O873+P873</f>
        <v>207</v>
      </c>
      <c r="R873" s="44">
        <f t="shared" ref="R873:R877" si="1696">Q873/S873</f>
        <v>0.59142857142857141</v>
      </c>
      <c r="S873" s="43">
        <v>350</v>
      </c>
    </row>
    <row r="874" spans="1:19" x14ac:dyDescent="0.25">
      <c r="A874" s="45" t="s">
        <v>277</v>
      </c>
      <c r="B874" s="46" t="s">
        <v>281</v>
      </c>
      <c r="C874" s="43" t="str">
        <f t="shared" si="1687"/>
        <v>PH</v>
      </c>
      <c r="D874" s="37" t="str">
        <f t="shared" si="1688"/>
        <v>BN</v>
      </c>
      <c r="E874" s="38">
        <f t="shared" si="1689"/>
        <v>27</v>
      </c>
      <c r="F874" s="43">
        <v>87</v>
      </c>
      <c r="G874" s="43">
        <v>114</v>
      </c>
      <c r="H874" s="43">
        <v>35</v>
      </c>
      <c r="I874" s="43"/>
      <c r="J874" s="44">
        <f t="shared" si="1690"/>
        <v>0.36864406779661019</v>
      </c>
      <c r="K874" s="44">
        <f t="shared" si="1691"/>
        <v>0.48305084745762711</v>
      </c>
      <c r="L874" s="44">
        <f t="shared" si="1692"/>
        <v>0.14830508474576271</v>
      </c>
      <c r="M874" s="44">
        <f t="shared" si="1693"/>
        <v>0</v>
      </c>
      <c r="N874" s="43">
        <f t="shared" si="1694"/>
        <v>236</v>
      </c>
      <c r="O874" s="43">
        <v>2</v>
      </c>
      <c r="P874" s="43"/>
      <c r="Q874" s="43">
        <f t="shared" si="1695"/>
        <v>238</v>
      </c>
      <c r="R874" s="44">
        <f t="shared" si="1696"/>
        <v>0.68</v>
      </c>
      <c r="S874" s="43">
        <v>350</v>
      </c>
    </row>
    <row r="875" spans="1:19" x14ac:dyDescent="0.25">
      <c r="A875" s="45" t="s">
        <v>278</v>
      </c>
      <c r="B875" s="46" t="s">
        <v>282</v>
      </c>
      <c r="C875" s="43" t="str">
        <f t="shared" si="1687"/>
        <v>PH</v>
      </c>
      <c r="D875" s="37" t="str">
        <f t="shared" si="1688"/>
        <v>BN</v>
      </c>
      <c r="E875" s="38">
        <f t="shared" si="1689"/>
        <v>94</v>
      </c>
      <c r="F875" s="43">
        <v>108</v>
      </c>
      <c r="G875" s="43">
        <v>202</v>
      </c>
      <c r="H875" s="43">
        <v>77</v>
      </c>
      <c r="I875" s="43"/>
      <c r="J875" s="44">
        <f t="shared" si="1690"/>
        <v>0.27906976744186046</v>
      </c>
      <c r="K875" s="44">
        <f t="shared" si="1691"/>
        <v>0.52196382428940569</v>
      </c>
      <c r="L875" s="44">
        <f t="shared" si="1692"/>
        <v>0.19896640826873385</v>
      </c>
      <c r="M875" s="44">
        <f t="shared" si="1693"/>
        <v>0</v>
      </c>
      <c r="N875" s="43">
        <f t="shared" si="1694"/>
        <v>387</v>
      </c>
      <c r="O875" s="43">
        <v>2</v>
      </c>
      <c r="P875" s="43"/>
      <c r="Q875" s="43">
        <f t="shared" si="1695"/>
        <v>389</v>
      </c>
      <c r="R875" s="44">
        <f t="shared" si="1696"/>
        <v>0.70471014492753625</v>
      </c>
      <c r="S875" s="43">
        <v>552</v>
      </c>
    </row>
    <row r="876" spans="1:19" x14ac:dyDescent="0.25">
      <c r="A876" s="45" t="s">
        <v>279</v>
      </c>
      <c r="B876" s="46" t="s">
        <v>283</v>
      </c>
      <c r="C876" s="43" t="str">
        <f t="shared" si="1687"/>
        <v>PH</v>
      </c>
      <c r="D876" s="37" t="str">
        <f t="shared" si="1688"/>
        <v>BN</v>
      </c>
      <c r="E876" s="38">
        <f t="shared" si="1689"/>
        <v>10</v>
      </c>
      <c r="F876" s="43">
        <v>108</v>
      </c>
      <c r="G876" s="43">
        <v>118</v>
      </c>
      <c r="H876" s="43">
        <v>96</v>
      </c>
      <c r="I876" s="43"/>
      <c r="J876" s="44">
        <f t="shared" si="1690"/>
        <v>0.33540372670807456</v>
      </c>
      <c r="K876" s="44">
        <f t="shared" si="1691"/>
        <v>0.36645962732919257</v>
      </c>
      <c r="L876" s="44">
        <f t="shared" si="1692"/>
        <v>0.29813664596273293</v>
      </c>
      <c r="M876" s="44">
        <f t="shared" si="1693"/>
        <v>0</v>
      </c>
      <c r="N876" s="43">
        <f t="shared" si="1694"/>
        <v>322</v>
      </c>
      <c r="O876" s="43">
        <v>2</v>
      </c>
      <c r="P876" s="43"/>
      <c r="Q876" s="43">
        <f t="shared" si="1695"/>
        <v>324</v>
      </c>
      <c r="R876" s="44">
        <f t="shared" si="1696"/>
        <v>0.58695652173913049</v>
      </c>
      <c r="S876" s="43">
        <v>552</v>
      </c>
    </row>
    <row r="877" spans="1:19" x14ac:dyDescent="0.25">
      <c r="A877" s="45" t="s">
        <v>285</v>
      </c>
      <c r="B877" s="46" t="s">
        <v>286</v>
      </c>
      <c r="C877" s="43" t="str">
        <f t="shared" si="1687"/>
        <v>PN</v>
      </c>
      <c r="D877" s="37" t="str">
        <f t="shared" si="1688"/>
        <v>BN</v>
      </c>
      <c r="E877" s="38">
        <f t="shared" si="1689"/>
        <v>29</v>
      </c>
      <c r="F877" s="43">
        <v>102</v>
      </c>
      <c r="G877" s="43">
        <v>65</v>
      </c>
      <c r="H877" s="43">
        <v>131</v>
      </c>
      <c r="I877" s="43"/>
      <c r="J877" s="44">
        <f t="shared" si="1690"/>
        <v>0.34228187919463088</v>
      </c>
      <c r="K877" s="44">
        <f t="shared" si="1691"/>
        <v>0.21812080536912751</v>
      </c>
      <c r="L877" s="44">
        <f t="shared" si="1692"/>
        <v>0.43959731543624159</v>
      </c>
      <c r="M877" s="44">
        <f t="shared" si="1693"/>
        <v>0</v>
      </c>
      <c r="N877" s="43">
        <f t="shared" si="1694"/>
        <v>298</v>
      </c>
      <c r="O877" s="43">
        <v>4</v>
      </c>
      <c r="P877" s="43"/>
      <c r="Q877" s="43">
        <f t="shared" si="1695"/>
        <v>302</v>
      </c>
      <c r="R877" s="44">
        <f t="shared" si="1696"/>
        <v>0.54512635379061369</v>
      </c>
      <c r="S877" s="43">
        <v>554</v>
      </c>
    </row>
    <row r="878" spans="1:19" s="12" customFormat="1" ht="15" x14ac:dyDescent="0.25">
      <c r="A878" s="40">
        <v>9</v>
      </c>
      <c r="B878" s="31" t="s">
        <v>190</v>
      </c>
      <c r="C878" s="32" t="str">
        <f t="shared" ref="C878" si="1697">IF(AND(LARGE(F878:I878,1)=LARGE(F878:I878,2)),"TIED",IF(LARGE(F878:I878,1)=F878,"BN",IF(LARGE(F878:I878,1)=G878,"PH",IF(LARGE(F878:I878,1)=H878,"PN","BEBAS"))))</f>
        <v>PH</v>
      </c>
      <c r="D878" s="32" t="str">
        <f t="shared" ref="D878" si="1698">IF(AND(LARGE(F878:I878,1)=LARGE(F878:I878,2)),"TIED",IF(LARGE(F878:I878,2)=F878,"BN",IF(LARGE(F878:I878,2)=G878,"PH",IF(LARGE(F878:I878,2)=H878,"PN","BEBAS"))))</f>
        <v>BN</v>
      </c>
      <c r="E878" s="28">
        <f>LARGE(F878:I878,1)-LARGE(F878:I878,2)</f>
        <v>396</v>
      </c>
      <c r="F878" s="32">
        <f>SUM(F879:F886)</f>
        <v>601</v>
      </c>
      <c r="G878" s="32">
        <f t="shared" ref="G878" si="1699">SUM(G879:G886)</f>
        <v>997</v>
      </c>
      <c r="H878" s="32">
        <f t="shared" ref="H878" si="1700">SUM(H879:H886)</f>
        <v>377</v>
      </c>
      <c r="I878" s="32">
        <f t="shared" ref="I878" si="1701">SUM(I879:I886)</f>
        <v>0</v>
      </c>
      <c r="J878" s="33">
        <f>F878/N878</f>
        <v>0.30430379746835445</v>
      </c>
      <c r="K878" s="33">
        <f>G878/N878</f>
        <v>0.50481012658227853</v>
      </c>
      <c r="L878" s="33">
        <f>H878/N878</f>
        <v>0.1908860759493671</v>
      </c>
      <c r="M878" s="33">
        <f>I878/N878</f>
        <v>0</v>
      </c>
      <c r="N878" s="32">
        <f>F878+G878+H878+I878</f>
        <v>1975</v>
      </c>
      <c r="O878" s="32">
        <f t="shared" ref="O878" si="1702">SUM(O879:O886)</f>
        <v>24</v>
      </c>
      <c r="P878" s="32">
        <f t="shared" ref="P878" si="1703">SUM(P879:P886)</f>
        <v>0</v>
      </c>
      <c r="Q878" s="32">
        <f t="shared" si="1236"/>
        <v>1999</v>
      </c>
      <c r="R878" s="33">
        <f t="shared" si="1237"/>
        <v>0.59850299401197604</v>
      </c>
      <c r="S878" s="32">
        <f>SUM(S879:S886)</f>
        <v>3340</v>
      </c>
    </row>
    <row r="879" spans="1:19" x14ac:dyDescent="0.25">
      <c r="A879" s="45" t="s">
        <v>276</v>
      </c>
      <c r="B879" s="46" t="s">
        <v>280</v>
      </c>
      <c r="C879" s="43" t="str">
        <f t="shared" si="1593"/>
        <v>PH</v>
      </c>
      <c r="D879" s="37" t="str">
        <f t="shared" si="1573"/>
        <v>BN</v>
      </c>
      <c r="E879" s="38">
        <f t="shared" ref="E879:E886" si="1704">LARGE(F879:I879,1)-LARGE(F879:I879,2)</f>
        <v>36</v>
      </c>
      <c r="F879" s="43">
        <v>39</v>
      </c>
      <c r="G879" s="43">
        <v>75</v>
      </c>
      <c r="H879" s="43">
        <v>15</v>
      </c>
      <c r="I879" s="43"/>
      <c r="J879" s="44">
        <f t="shared" ref="J879:J886" si="1705">F879/N879</f>
        <v>0.30232558139534882</v>
      </c>
      <c r="K879" s="44">
        <f t="shared" ref="K879:K886" si="1706">G879/N879</f>
        <v>0.58139534883720934</v>
      </c>
      <c r="L879" s="44">
        <f t="shared" ref="L879:L886" si="1707">H879/N879</f>
        <v>0.11627906976744186</v>
      </c>
      <c r="M879" s="44">
        <f t="shared" ref="M879:M886" si="1708">I879/N879</f>
        <v>0</v>
      </c>
      <c r="N879" s="43">
        <f t="shared" ref="N879:N886" si="1709">F879+G879+H879+I879</f>
        <v>129</v>
      </c>
      <c r="O879" s="43">
        <v>4</v>
      </c>
      <c r="P879" s="43"/>
      <c r="Q879" s="43">
        <f t="shared" si="1236"/>
        <v>133</v>
      </c>
      <c r="R879" s="44">
        <f t="shared" si="1237"/>
        <v>0.38</v>
      </c>
      <c r="S879" s="43">
        <v>350</v>
      </c>
    </row>
    <row r="880" spans="1:19" x14ac:dyDescent="0.25">
      <c r="A880" s="45" t="s">
        <v>277</v>
      </c>
      <c r="B880" s="46" t="s">
        <v>281</v>
      </c>
      <c r="C880" s="43" t="str">
        <f t="shared" si="1593"/>
        <v>PH</v>
      </c>
      <c r="D880" s="37" t="str">
        <f t="shared" si="1573"/>
        <v>BN</v>
      </c>
      <c r="E880" s="38">
        <f t="shared" si="1704"/>
        <v>95</v>
      </c>
      <c r="F880" s="43">
        <v>50</v>
      </c>
      <c r="G880" s="43">
        <v>145</v>
      </c>
      <c r="H880" s="43">
        <v>10</v>
      </c>
      <c r="I880" s="43"/>
      <c r="J880" s="44">
        <f t="shared" si="1705"/>
        <v>0.24390243902439024</v>
      </c>
      <c r="K880" s="44">
        <f t="shared" si="1706"/>
        <v>0.70731707317073167</v>
      </c>
      <c r="L880" s="44">
        <f t="shared" si="1707"/>
        <v>4.878048780487805E-2</v>
      </c>
      <c r="M880" s="44">
        <f t="shared" si="1708"/>
        <v>0</v>
      </c>
      <c r="N880" s="43">
        <f t="shared" si="1709"/>
        <v>205</v>
      </c>
      <c r="O880" s="43">
        <v>1</v>
      </c>
      <c r="P880" s="43"/>
      <c r="Q880" s="43">
        <f t="shared" si="1236"/>
        <v>206</v>
      </c>
      <c r="R880" s="44">
        <f t="shared" si="1237"/>
        <v>0.58857142857142852</v>
      </c>
      <c r="S880" s="43">
        <v>350</v>
      </c>
    </row>
    <row r="881" spans="1:19" x14ac:dyDescent="0.25">
      <c r="A881" s="45" t="s">
        <v>278</v>
      </c>
      <c r="B881" s="46" t="s">
        <v>282</v>
      </c>
      <c r="C881" s="43" t="str">
        <f t="shared" si="1593"/>
        <v>PH</v>
      </c>
      <c r="D881" s="37" t="str">
        <f t="shared" si="1573"/>
        <v>BN</v>
      </c>
      <c r="E881" s="38">
        <f t="shared" si="1704"/>
        <v>63</v>
      </c>
      <c r="F881" s="43">
        <v>73</v>
      </c>
      <c r="G881" s="43">
        <v>136</v>
      </c>
      <c r="H881" s="43">
        <v>34</v>
      </c>
      <c r="I881" s="43"/>
      <c r="J881" s="44">
        <f t="shared" si="1705"/>
        <v>0.30041152263374488</v>
      </c>
      <c r="K881" s="44">
        <f t="shared" si="1706"/>
        <v>0.55967078189300412</v>
      </c>
      <c r="L881" s="44">
        <f t="shared" si="1707"/>
        <v>0.13991769547325103</v>
      </c>
      <c r="M881" s="44">
        <f t="shared" si="1708"/>
        <v>0</v>
      </c>
      <c r="N881" s="43">
        <f t="shared" si="1709"/>
        <v>243</v>
      </c>
      <c r="O881" s="43">
        <v>2</v>
      </c>
      <c r="P881" s="43"/>
      <c r="Q881" s="43">
        <f t="shared" si="1236"/>
        <v>245</v>
      </c>
      <c r="R881" s="44">
        <f t="shared" si="1237"/>
        <v>0.7</v>
      </c>
      <c r="S881" s="43">
        <v>350</v>
      </c>
    </row>
    <row r="882" spans="1:19" x14ac:dyDescent="0.25">
      <c r="A882" s="45" t="s">
        <v>279</v>
      </c>
      <c r="B882" s="46" t="s">
        <v>283</v>
      </c>
      <c r="C882" s="43" t="str">
        <f t="shared" si="1593"/>
        <v>PH</v>
      </c>
      <c r="D882" s="37" t="str">
        <f t="shared" si="1573"/>
        <v>BN</v>
      </c>
      <c r="E882" s="38">
        <f t="shared" si="1704"/>
        <v>62</v>
      </c>
      <c r="F882" s="43">
        <v>75</v>
      </c>
      <c r="G882" s="43">
        <v>137</v>
      </c>
      <c r="H882" s="43">
        <v>29</v>
      </c>
      <c r="I882" s="43"/>
      <c r="J882" s="44">
        <f t="shared" si="1705"/>
        <v>0.31120331950207469</v>
      </c>
      <c r="K882" s="44">
        <f t="shared" si="1706"/>
        <v>0.56846473029045641</v>
      </c>
      <c r="L882" s="44">
        <f t="shared" si="1707"/>
        <v>0.12033195020746888</v>
      </c>
      <c r="M882" s="44">
        <f t="shared" si="1708"/>
        <v>0</v>
      </c>
      <c r="N882" s="43">
        <f t="shared" si="1709"/>
        <v>241</v>
      </c>
      <c r="O882" s="43">
        <v>4</v>
      </c>
      <c r="P882" s="43"/>
      <c r="Q882" s="43">
        <f t="shared" si="1236"/>
        <v>245</v>
      </c>
      <c r="R882" s="44">
        <f t="shared" si="1237"/>
        <v>0.7</v>
      </c>
      <c r="S882" s="43">
        <v>350</v>
      </c>
    </row>
    <row r="883" spans="1:19" x14ac:dyDescent="0.25">
      <c r="A883" s="45" t="s">
        <v>285</v>
      </c>
      <c r="B883" s="46" t="s">
        <v>286</v>
      </c>
      <c r="C883" s="43" t="str">
        <f t="shared" si="1593"/>
        <v>PH</v>
      </c>
      <c r="D883" s="37" t="str">
        <f t="shared" si="1573"/>
        <v>BN</v>
      </c>
      <c r="E883" s="38">
        <f t="shared" si="1704"/>
        <v>52</v>
      </c>
      <c r="F883" s="43">
        <v>100</v>
      </c>
      <c r="G883" s="43">
        <v>152</v>
      </c>
      <c r="H883" s="43">
        <v>66</v>
      </c>
      <c r="I883" s="43"/>
      <c r="J883" s="44">
        <f t="shared" si="1705"/>
        <v>0.31446540880503143</v>
      </c>
      <c r="K883" s="44">
        <f t="shared" si="1706"/>
        <v>0.4779874213836478</v>
      </c>
      <c r="L883" s="44">
        <f t="shared" si="1707"/>
        <v>0.20754716981132076</v>
      </c>
      <c r="M883" s="44">
        <f t="shared" si="1708"/>
        <v>0</v>
      </c>
      <c r="N883" s="43">
        <f t="shared" si="1709"/>
        <v>318</v>
      </c>
      <c r="O883" s="43">
        <v>5</v>
      </c>
      <c r="P883" s="43"/>
      <c r="Q883" s="43">
        <f t="shared" si="1236"/>
        <v>323</v>
      </c>
      <c r="R883" s="44">
        <f t="shared" si="1237"/>
        <v>0.66597938144329893</v>
      </c>
      <c r="S883" s="43">
        <v>485</v>
      </c>
    </row>
    <row r="884" spans="1:19" x14ac:dyDescent="0.25">
      <c r="A884" s="45" t="s">
        <v>288</v>
      </c>
      <c r="B884" s="46" t="s">
        <v>289</v>
      </c>
      <c r="C884" s="43" t="str">
        <f t="shared" si="1593"/>
        <v>PH</v>
      </c>
      <c r="D884" s="37" t="str">
        <f t="shared" si="1573"/>
        <v>BN</v>
      </c>
      <c r="E884" s="38">
        <f t="shared" si="1704"/>
        <v>52</v>
      </c>
      <c r="F884" s="43">
        <v>85</v>
      </c>
      <c r="G884" s="43">
        <v>137</v>
      </c>
      <c r="H884" s="43">
        <v>72</v>
      </c>
      <c r="I884" s="43"/>
      <c r="J884" s="44">
        <f t="shared" si="1705"/>
        <v>0.28911564625850339</v>
      </c>
      <c r="K884" s="44">
        <f t="shared" si="1706"/>
        <v>0.46598639455782315</v>
      </c>
      <c r="L884" s="44">
        <f t="shared" si="1707"/>
        <v>0.24489795918367346</v>
      </c>
      <c r="M884" s="44">
        <f t="shared" si="1708"/>
        <v>0</v>
      </c>
      <c r="N884" s="43">
        <f t="shared" si="1709"/>
        <v>294</v>
      </c>
      <c r="O884" s="43">
        <v>1</v>
      </c>
      <c r="P884" s="43"/>
      <c r="Q884" s="43">
        <f t="shared" si="1236"/>
        <v>295</v>
      </c>
      <c r="R884" s="44">
        <f t="shared" si="1237"/>
        <v>0.60824742268041232</v>
      </c>
      <c r="S884" s="43">
        <v>485</v>
      </c>
    </row>
    <row r="885" spans="1:19" x14ac:dyDescent="0.25">
      <c r="A885" s="45" t="s">
        <v>290</v>
      </c>
      <c r="B885" s="46" t="s">
        <v>291</v>
      </c>
      <c r="C885" s="43" t="str">
        <f t="shared" si="1593"/>
        <v>PH</v>
      </c>
      <c r="D885" s="37" t="str">
        <f t="shared" si="1573"/>
        <v>BN</v>
      </c>
      <c r="E885" s="38">
        <f t="shared" si="1704"/>
        <v>35</v>
      </c>
      <c r="F885" s="43">
        <v>84</v>
      </c>
      <c r="G885" s="43">
        <v>119</v>
      </c>
      <c r="H885" s="43">
        <v>75</v>
      </c>
      <c r="I885" s="43"/>
      <c r="J885" s="44">
        <f t="shared" si="1705"/>
        <v>0.30215827338129497</v>
      </c>
      <c r="K885" s="44">
        <f t="shared" si="1706"/>
        <v>0.42805755395683454</v>
      </c>
      <c r="L885" s="44">
        <f t="shared" si="1707"/>
        <v>0.26978417266187049</v>
      </c>
      <c r="M885" s="44">
        <f t="shared" si="1708"/>
        <v>0</v>
      </c>
      <c r="N885" s="43">
        <f t="shared" si="1709"/>
        <v>278</v>
      </c>
      <c r="O885" s="43">
        <v>4</v>
      </c>
      <c r="P885" s="43"/>
      <c r="Q885" s="43">
        <f t="shared" si="1236"/>
        <v>282</v>
      </c>
      <c r="R885" s="44">
        <f t="shared" si="1237"/>
        <v>0.58144329896907221</v>
      </c>
      <c r="S885" s="43">
        <v>485</v>
      </c>
    </row>
    <row r="886" spans="1:19" x14ac:dyDescent="0.25">
      <c r="A886" s="45" t="s">
        <v>309</v>
      </c>
      <c r="B886" s="46" t="s">
        <v>310</v>
      </c>
      <c r="C886" s="43" t="str">
        <f t="shared" si="1593"/>
        <v>PH</v>
      </c>
      <c r="D886" s="37" t="str">
        <f t="shared" si="1573"/>
        <v>BN</v>
      </c>
      <c r="E886" s="38">
        <f t="shared" si="1704"/>
        <v>1</v>
      </c>
      <c r="F886" s="43">
        <v>95</v>
      </c>
      <c r="G886" s="43">
        <v>96</v>
      </c>
      <c r="H886" s="43">
        <v>76</v>
      </c>
      <c r="I886" s="43"/>
      <c r="J886" s="44">
        <f t="shared" si="1705"/>
        <v>0.35580524344569286</v>
      </c>
      <c r="K886" s="44">
        <f t="shared" si="1706"/>
        <v>0.3595505617977528</v>
      </c>
      <c r="L886" s="44">
        <f t="shared" si="1707"/>
        <v>0.28464419475655428</v>
      </c>
      <c r="M886" s="44">
        <f t="shared" si="1708"/>
        <v>0</v>
      </c>
      <c r="N886" s="43">
        <f t="shared" si="1709"/>
        <v>267</v>
      </c>
      <c r="O886" s="43">
        <v>3</v>
      </c>
      <c r="P886" s="43"/>
      <c r="Q886" s="43">
        <f t="shared" si="1236"/>
        <v>270</v>
      </c>
      <c r="R886" s="44">
        <f t="shared" si="1237"/>
        <v>0.55670103092783507</v>
      </c>
      <c r="S886" s="43">
        <v>485</v>
      </c>
    </row>
    <row r="887" spans="1:19" s="6" customFormat="1" ht="15" x14ac:dyDescent="0.25">
      <c r="A887" s="25" t="s">
        <v>38</v>
      </c>
      <c r="B887" s="26" t="s">
        <v>39</v>
      </c>
      <c r="C887" s="27" t="str">
        <f t="shared" si="1593"/>
        <v>PH</v>
      </c>
      <c r="D887" s="27" t="str">
        <f t="shared" si="1573"/>
        <v>BN</v>
      </c>
      <c r="E887" s="27">
        <f>LARGE(F887:I887,1)-LARGE(F887:I887,2)</f>
        <v>11494</v>
      </c>
      <c r="F887" s="27">
        <f>F888+F890+F899+F904+F908+F915+F919+F924+F932+F937+F945+F952+F955+F959+F966+F970</f>
        <v>2014</v>
      </c>
      <c r="G887" s="27">
        <f t="shared" ref="G887:I887" si="1710">G888+G890+G899+G904+G908+G915+G919+G924+G932+G937+G945+G952+G955+G959+G966+G970</f>
        <v>13508</v>
      </c>
      <c r="H887" s="27">
        <f t="shared" si="1710"/>
        <v>1190</v>
      </c>
      <c r="I887" s="27">
        <f t="shared" si="1710"/>
        <v>0</v>
      </c>
      <c r="J887" s="29">
        <f>F887/N887</f>
        <v>0.12051220679751078</v>
      </c>
      <c r="K887" s="29">
        <f>G887/N887</f>
        <v>0.80828147438966014</v>
      </c>
      <c r="L887" s="29">
        <f>H887/N887</f>
        <v>7.12063188128291E-2</v>
      </c>
      <c r="M887" s="29">
        <f>I887/N887</f>
        <v>0</v>
      </c>
      <c r="N887" s="27">
        <f>F887+G887+H887+I887</f>
        <v>16712</v>
      </c>
      <c r="O887" s="27">
        <f t="shared" ref="O887:P887" si="1711">O888+O890+O899+O904+O908+O915+O919+O924+O932+O937+O945+O952+O955+O959+O966+O970</f>
        <v>163</v>
      </c>
      <c r="P887" s="27">
        <f t="shared" si="1711"/>
        <v>0</v>
      </c>
      <c r="Q887" s="27">
        <f t="shared" si="1236"/>
        <v>16875</v>
      </c>
      <c r="R887" s="29">
        <f t="shared" si="1237"/>
        <v>0.58113506439837459</v>
      </c>
      <c r="S887" s="27">
        <f>S888+S890+S899+S904+S908+S915+S919+S924+S932+S937+S945+S952+S955+S959+S966+S970</f>
        <v>29038</v>
      </c>
    </row>
    <row r="888" spans="1:19" s="12" customFormat="1" ht="15" x14ac:dyDescent="0.25">
      <c r="A888" s="30" t="s">
        <v>275</v>
      </c>
      <c r="B888" s="31" t="s">
        <v>264</v>
      </c>
      <c r="C888" s="27" t="str">
        <f t="shared" si="1593"/>
        <v>PH</v>
      </c>
      <c r="D888" s="27" t="str">
        <f t="shared" si="1573"/>
        <v>BN</v>
      </c>
      <c r="E888" s="28">
        <f t="shared" ref="E888" si="1712">LARGE(F888:I888,1)-LARGE(F888:I888,2)</f>
        <v>15</v>
      </c>
      <c r="F888" s="32">
        <f>F889</f>
        <v>52</v>
      </c>
      <c r="G888" s="32">
        <f t="shared" ref="G888" si="1713">G889</f>
        <v>67</v>
      </c>
      <c r="H888" s="32">
        <f t="shared" ref="H888" si="1714">H889</f>
        <v>37</v>
      </c>
      <c r="I888" s="32">
        <f t="shared" ref="I888" si="1715">I889</f>
        <v>0</v>
      </c>
      <c r="J888" s="33">
        <f>F888/N888</f>
        <v>0.33333333333333331</v>
      </c>
      <c r="K888" s="33">
        <f>G888/N888</f>
        <v>0.42948717948717946</v>
      </c>
      <c r="L888" s="33">
        <f>H888/N888</f>
        <v>0.23717948717948717</v>
      </c>
      <c r="M888" s="33">
        <f>I888/N888</f>
        <v>0</v>
      </c>
      <c r="N888" s="32">
        <f>F888+G888+H888+I888</f>
        <v>156</v>
      </c>
      <c r="O888" s="32">
        <f t="shared" ref="O888" si="1716">O889</f>
        <v>4</v>
      </c>
      <c r="P888" s="32">
        <f t="shared" ref="P888" si="1717">P889</f>
        <v>0</v>
      </c>
      <c r="Q888" s="32">
        <f t="shared" si="1236"/>
        <v>160</v>
      </c>
      <c r="R888" s="33">
        <f t="shared" si="1237"/>
        <v>0.72072072072072069</v>
      </c>
      <c r="S888" s="32">
        <f t="shared" ref="S888" si="1718">S889</f>
        <v>222</v>
      </c>
    </row>
    <row r="889" spans="1:19" x14ac:dyDescent="0.25">
      <c r="A889" s="50" t="s">
        <v>276</v>
      </c>
      <c r="B889" s="46" t="s">
        <v>280</v>
      </c>
      <c r="C889" s="43" t="str">
        <f t="shared" si="1593"/>
        <v>PH</v>
      </c>
      <c r="D889" s="37" t="str">
        <f t="shared" si="1573"/>
        <v>BN</v>
      </c>
      <c r="E889" s="38">
        <f>LARGE(F889:I889,1)-LARGE(F889:I889,2)</f>
        <v>15</v>
      </c>
      <c r="F889" s="43">
        <v>52</v>
      </c>
      <c r="G889" s="43">
        <v>67</v>
      </c>
      <c r="H889" s="43">
        <v>37</v>
      </c>
      <c r="I889" s="43"/>
      <c r="J889" s="44">
        <f>F889/N889</f>
        <v>0.33333333333333331</v>
      </c>
      <c r="K889" s="44">
        <f>G889/N889</f>
        <v>0.42948717948717946</v>
      </c>
      <c r="L889" s="44">
        <f>H889/N889</f>
        <v>0.23717948717948717</v>
      </c>
      <c r="M889" s="44">
        <f>I889/N889</f>
        <v>0</v>
      </c>
      <c r="N889" s="43">
        <f>F889+G889+H889+I889</f>
        <v>156</v>
      </c>
      <c r="O889" s="43">
        <v>4</v>
      </c>
      <c r="P889" s="43"/>
      <c r="Q889" s="43">
        <f t="shared" si="1236"/>
        <v>160</v>
      </c>
      <c r="R889" s="44">
        <f t="shared" si="1237"/>
        <v>0.72072072072072069</v>
      </c>
      <c r="S889" s="43">
        <v>222</v>
      </c>
    </row>
    <row r="890" spans="1:19" s="12" customFormat="1" ht="15" x14ac:dyDescent="0.25">
      <c r="A890" s="40">
        <v>1</v>
      </c>
      <c r="B890" s="31" t="s">
        <v>189</v>
      </c>
      <c r="C890" s="32" t="str">
        <f t="shared" si="1593"/>
        <v>PH</v>
      </c>
      <c r="D890" s="32" t="str">
        <f t="shared" si="1573"/>
        <v>BN</v>
      </c>
      <c r="E890" s="28">
        <f>LARGE(F890:I890,1)-LARGE(F890:I890,2)</f>
        <v>1108</v>
      </c>
      <c r="F890" s="32">
        <f>SUM(F891:F898)</f>
        <v>317</v>
      </c>
      <c r="G890" s="32">
        <f t="shared" ref="G890" si="1719">SUM(G891:G898)</f>
        <v>1425</v>
      </c>
      <c r="H890" s="32">
        <f t="shared" ref="H890" si="1720">SUM(H891:H898)</f>
        <v>239</v>
      </c>
      <c r="I890" s="32">
        <f t="shared" ref="I890" si="1721">SUM(I891:I898)</f>
        <v>0</v>
      </c>
      <c r="J890" s="33">
        <f>F890/N890</f>
        <v>0.16002019182231197</v>
      </c>
      <c r="K890" s="33">
        <f>G890/N890</f>
        <v>0.71933366986370517</v>
      </c>
      <c r="L890" s="33">
        <f>H890/N890</f>
        <v>0.12064613831398284</v>
      </c>
      <c r="M890" s="33">
        <f>I890/N890</f>
        <v>0</v>
      </c>
      <c r="N890" s="32">
        <f>F890+G890+H890+I890</f>
        <v>1981</v>
      </c>
      <c r="O890" s="32">
        <f t="shared" ref="O890" si="1722">SUM(O891:O898)</f>
        <v>19</v>
      </c>
      <c r="P890" s="32">
        <f t="shared" ref="P890" si="1723">SUM(P891:P898)</f>
        <v>0</v>
      </c>
      <c r="Q890" s="32">
        <f t="shared" ref="Q890" si="1724">N890+O890+P890</f>
        <v>2000</v>
      </c>
      <c r="R890" s="33">
        <f t="shared" ref="R890" si="1725">Q890/S890</f>
        <v>0.57903879559930516</v>
      </c>
      <c r="S890" s="32">
        <f>SUM(S891:S898)</f>
        <v>3454</v>
      </c>
    </row>
    <row r="891" spans="1:19" x14ac:dyDescent="0.25">
      <c r="A891" s="45" t="s">
        <v>276</v>
      </c>
      <c r="B891" s="46" t="s">
        <v>280</v>
      </c>
      <c r="C891" s="43" t="str">
        <f t="shared" ref="C891:C899" si="1726">IF(AND(LARGE(F891:I891,1)=LARGE(F891:I891,2)),"TIED",IF(LARGE(F891:I891,1)=F891,"BN",IF(LARGE(F891:I891,1)=G891,"PH",IF(LARGE(F891:I891,1)=H891,"PN","BEBAS"))))</f>
        <v>PH</v>
      </c>
      <c r="D891" s="37" t="str">
        <f t="shared" ref="D891:D899" si="1727">IF(AND(LARGE(F891:I891,1)=LARGE(F891:I891,2)),"TIED",IF(LARGE(F891:I891,2)=F891,"BN",IF(LARGE(F891:I891,2)=G891,"PH",IF(LARGE(F891:I891,2)=H891,"PN","BEBAS"))))</f>
        <v>BN</v>
      </c>
      <c r="E891" s="38">
        <f t="shared" ref="E891:E898" si="1728">LARGE(F891:I891,1)-LARGE(F891:I891,2)</f>
        <v>108</v>
      </c>
      <c r="F891" s="43">
        <v>30</v>
      </c>
      <c r="G891" s="43">
        <v>138</v>
      </c>
      <c r="H891" s="43">
        <v>9</v>
      </c>
      <c r="I891" s="43"/>
      <c r="J891" s="44">
        <f t="shared" ref="J891:J898" si="1729">F891/N891</f>
        <v>0.16949152542372881</v>
      </c>
      <c r="K891" s="44">
        <f t="shared" ref="K891:K898" si="1730">G891/N891</f>
        <v>0.77966101694915257</v>
      </c>
      <c r="L891" s="44">
        <f t="shared" ref="L891:L898" si="1731">H891/N891</f>
        <v>5.0847457627118647E-2</v>
      </c>
      <c r="M891" s="44">
        <f t="shared" ref="M891:M898" si="1732">I891/N891</f>
        <v>0</v>
      </c>
      <c r="N891" s="43">
        <f t="shared" ref="N891:N898" si="1733">F891+G891+H891+I891</f>
        <v>177</v>
      </c>
      <c r="O891" s="43">
        <v>3</v>
      </c>
      <c r="P891" s="43"/>
      <c r="Q891" s="43">
        <f t="shared" ref="Q891:Q898" si="1734">N891+O891+P891</f>
        <v>180</v>
      </c>
      <c r="R891" s="44">
        <f t="shared" si="1237"/>
        <v>0.51428571428571423</v>
      </c>
      <c r="S891" s="43">
        <v>350</v>
      </c>
    </row>
    <row r="892" spans="1:19" x14ac:dyDescent="0.25">
      <c r="A892" s="45" t="s">
        <v>277</v>
      </c>
      <c r="B892" s="46" t="s">
        <v>281</v>
      </c>
      <c r="C892" s="43" t="str">
        <f t="shared" si="1726"/>
        <v>PH</v>
      </c>
      <c r="D892" s="37" t="str">
        <f t="shared" si="1727"/>
        <v>BN</v>
      </c>
      <c r="E892" s="38">
        <f t="shared" si="1728"/>
        <v>135</v>
      </c>
      <c r="F892" s="43">
        <v>35</v>
      </c>
      <c r="G892" s="43">
        <v>170</v>
      </c>
      <c r="H892" s="43">
        <v>24</v>
      </c>
      <c r="I892" s="43"/>
      <c r="J892" s="44">
        <f t="shared" si="1729"/>
        <v>0.15283842794759825</v>
      </c>
      <c r="K892" s="44">
        <f t="shared" si="1730"/>
        <v>0.74235807860262004</v>
      </c>
      <c r="L892" s="44">
        <f t="shared" si="1731"/>
        <v>0.10480349344978165</v>
      </c>
      <c r="M892" s="44">
        <f t="shared" si="1732"/>
        <v>0</v>
      </c>
      <c r="N892" s="43">
        <f t="shared" si="1733"/>
        <v>229</v>
      </c>
      <c r="O892" s="43">
        <v>5</v>
      </c>
      <c r="P892" s="43"/>
      <c r="Q892" s="43">
        <f t="shared" si="1734"/>
        <v>234</v>
      </c>
      <c r="R892" s="44">
        <f t="shared" si="1237"/>
        <v>0.66857142857142859</v>
      </c>
      <c r="S892" s="43">
        <v>350</v>
      </c>
    </row>
    <row r="893" spans="1:19" x14ac:dyDescent="0.25">
      <c r="A893" s="45" t="s">
        <v>278</v>
      </c>
      <c r="B893" s="46" t="s">
        <v>282</v>
      </c>
      <c r="C893" s="43" t="str">
        <f t="shared" si="1726"/>
        <v>PH</v>
      </c>
      <c r="D893" s="37" t="str">
        <f t="shared" si="1727"/>
        <v>BN</v>
      </c>
      <c r="E893" s="38">
        <f t="shared" si="1728"/>
        <v>182</v>
      </c>
      <c r="F893" s="43">
        <v>29</v>
      </c>
      <c r="G893" s="43">
        <v>211</v>
      </c>
      <c r="H893" s="43">
        <v>14</v>
      </c>
      <c r="I893" s="43"/>
      <c r="J893" s="44">
        <f t="shared" si="1729"/>
        <v>0.1141732283464567</v>
      </c>
      <c r="K893" s="44">
        <f t="shared" si="1730"/>
        <v>0.8307086614173228</v>
      </c>
      <c r="L893" s="44">
        <f t="shared" si="1731"/>
        <v>5.5118110236220472E-2</v>
      </c>
      <c r="M893" s="44">
        <f t="shared" si="1732"/>
        <v>0</v>
      </c>
      <c r="N893" s="43">
        <f t="shared" si="1733"/>
        <v>254</v>
      </c>
      <c r="O893" s="43">
        <v>2</v>
      </c>
      <c r="P893" s="43"/>
      <c r="Q893" s="43">
        <f t="shared" si="1734"/>
        <v>256</v>
      </c>
      <c r="R893" s="44">
        <f t="shared" ref="R893:R898" si="1735">Q893/S893</f>
        <v>0.73142857142857143</v>
      </c>
      <c r="S893" s="43">
        <v>350</v>
      </c>
    </row>
    <row r="894" spans="1:19" x14ac:dyDescent="0.25">
      <c r="A894" s="45" t="s">
        <v>279</v>
      </c>
      <c r="B894" s="46" t="s">
        <v>283</v>
      </c>
      <c r="C894" s="43" t="str">
        <f t="shared" si="1726"/>
        <v>PH</v>
      </c>
      <c r="D894" s="37" t="str">
        <f t="shared" si="1727"/>
        <v>BN</v>
      </c>
      <c r="E894" s="38">
        <f t="shared" si="1728"/>
        <v>207</v>
      </c>
      <c r="F894" s="43">
        <v>40</v>
      </c>
      <c r="G894" s="43">
        <v>247</v>
      </c>
      <c r="H894" s="43">
        <v>18</v>
      </c>
      <c r="I894" s="43"/>
      <c r="J894" s="44">
        <f t="shared" si="1729"/>
        <v>0.13114754098360656</v>
      </c>
      <c r="K894" s="44">
        <f t="shared" si="1730"/>
        <v>0.80983606557377052</v>
      </c>
      <c r="L894" s="44">
        <f t="shared" si="1731"/>
        <v>5.9016393442622953E-2</v>
      </c>
      <c r="M894" s="44">
        <f t="shared" si="1732"/>
        <v>0</v>
      </c>
      <c r="N894" s="43">
        <f t="shared" si="1733"/>
        <v>305</v>
      </c>
      <c r="O894" s="43">
        <v>5</v>
      </c>
      <c r="P894" s="43"/>
      <c r="Q894" s="43">
        <f t="shared" si="1734"/>
        <v>310</v>
      </c>
      <c r="R894" s="44">
        <f t="shared" si="1735"/>
        <v>0.64583333333333337</v>
      </c>
      <c r="S894" s="43">
        <v>480</v>
      </c>
    </row>
    <row r="895" spans="1:19" x14ac:dyDescent="0.25">
      <c r="A895" s="45" t="s">
        <v>285</v>
      </c>
      <c r="B895" s="46" t="s">
        <v>286</v>
      </c>
      <c r="C895" s="43" t="str">
        <f t="shared" si="1726"/>
        <v>PH</v>
      </c>
      <c r="D895" s="37" t="str">
        <f t="shared" si="1727"/>
        <v>BN</v>
      </c>
      <c r="E895" s="38">
        <f t="shared" si="1728"/>
        <v>187</v>
      </c>
      <c r="F895" s="43">
        <v>35</v>
      </c>
      <c r="G895" s="43">
        <v>222</v>
      </c>
      <c r="H895" s="43">
        <v>19</v>
      </c>
      <c r="I895" s="43"/>
      <c r="J895" s="44">
        <f t="shared" si="1729"/>
        <v>0.12681159420289856</v>
      </c>
      <c r="K895" s="44">
        <f t="shared" si="1730"/>
        <v>0.80434782608695654</v>
      </c>
      <c r="L895" s="44">
        <f t="shared" si="1731"/>
        <v>6.8840579710144928E-2</v>
      </c>
      <c r="M895" s="44">
        <f t="shared" si="1732"/>
        <v>0</v>
      </c>
      <c r="N895" s="43">
        <f t="shared" si="1733"/>
        <v>276</v>
      </c>
      <c r="O895" s="43"/>
      <c r="P895" s="43"/>
      <c r="Q895" s="43">
        <f t="shared" si="1734"/>
        <v>276</v>
      </c>
      <c r="R895" s="44">
        <f t="shared" si="1735"/>
        <v>0.57499999999999996</v>
      </c>
      <c r="S895" s="43">
        <v>480</v>
      </c>
    </row>
    <row r="896" spans="1:19" x14ac:dyDescent="0.25">
      <c r="A896" s="45" t="s">
        <v>288</v>
      </c>
      <c r="B896" s="46" t="s">
        <v>289</v>
      </c>
      <c r="C896" s="43" t="str">
        <f t="shared" si="1726"/>
        <v>PH</v>
      </c>
      <c r="D896" s="37" t="str">
        <f t="shared" si="1727"/>
        <v>BN</v>
      </c>
      <c r="E896" s="38">
        <f t="shared" si="1728"/>
        <v>144</v>
      </c>
      <c r="F896" s="43">
        <v>47</v>
      </c>
      <c r="G896" s="43">
        <v>191</v>
      </c>
      <c r="H896" s="43">
        <v>39</v>
      </c>
      <c r="I896" s="43"/>
      <c r="J896" s="44">
        <f t="shared" si="1729"/>
        <v>0.16967509025270758</v>
      </c>
      <c r="K896" s="44">
        <f t="shared" si="1730"/>
        <v>0.68953068592057765</v>
      </c>
      <c r="L896" s="44">
        <f t="shared" si="1731"/>
        <v>0.1407942238267148</v>
      </c>
      <c r="M896" s="44">
        <f t="shared" si="1732"/>
        <v>0</v>
      </c>
      <c r="N896" s="43">
        <f t="shared" si="1733"/>
        <v>277</v>
      </c>
      <c r="O896" s="43">
        <v>1</v>
      </c>
      <c r="P896" s="43"/>
      <c r="Q896" s="43">
        <f t="shared" si="1734"/>
        <v>278</v>
      </c>
      <c r="R896" s="44">
        <f t="shared" si="1735"/>
        <v>0.57916666666666672</v>
      </c>
      <c r="S896" s="43">
        <v>480</v>
      </c>
    </row>
    <row r="897" spans="1:19" x14ac:dyDescent="0.25">
      <c r="A897" s="45" t="s">
        <v>290</v>
      </c>
      <c r="B897" s="46" t="s">
        <v>291</v>
      </c>
      <c r="C897" s="43" t="str">
        <f t="shared" si="1726"/>
        <v>PH</v>
      </c>
      <c r="D897" s="37" t="str">
        <f t="shared" si="1727"/>
        <v>PN</v>
      </c>
      <c r="E897" s="38">
        <f t="shared" si="1728"/>
        <v>79</v>
      </c>
      <c r="F897" s="43">
        <v>40</v>
      </c>
      <c r="G897" s="43">
        <v>134</v>
      </c>
      <c r="H897" s="43">
        <v>55</v>
      </c>
      <c r="I897" s="43"/>
      <c r="J897" s="44">
        <f t="shared" si="1729"/>
        <v>0.17467248908296942</v>
      </c>
      <c r="K897" s="44">
        <f t="shared" si="1730"/>
        <v>0.58515283842794763</v>
      </c>
      <c r="L897" s="44">
        <f t="shared" si="1731"/>
        <v>0.24017467248908297</v>
      </c>
      <c r="M897" s="44">
        <f t="shared" si="1732"/>
        <v>0</v>
      </c>
      <c r="N897" s="43">
        <f t="shared" si="1733"/>
        <v>229</v>
      </c>
      <c r="O897" s="43"/>
      <c r="P897" s="43"/>
      <c r="Q897" s="43">
        <f t="shared" si="1734"/>
        <v>229</v>
      </c>
      <c r="R897" s="44">
        <f t="shared" si="1735"/>
        <v>0.47708333333333336</v>
      </c>
      <c r="S897" s="43">
        <v>480</v>
      </c>
    </row>
    <row r="898" spans="1:19" x14ac:dyDescent="0.25">
      <c r="A898" s="45" t="s">
        <v>309</v>
      </c>
      <c r="B898" s="46" t="s">
        <v>310</v>
      </c>
      <c r="C898" s="43" t="str">
        <f t="shared" si="1726"/>
        <v>PH</v>
      </c>
      <c r="D898" s="37" t="str">
        <f t="shared" si="1727"/>
        <v>BN</v>
      </c>
      <c r="E898" s="38">
        <f t="shared" si="1728"/>
        <v>51</v>
      </c>
      <c r="F898" s="43">
        <v>61</v>
      </c>
      <c r="G898" s="43">
        <v>112</v>
      </c>
      <c r="H898" s="43">
        <v>61</v>
      </c>
      <c r="I898" s="43"/>
      <c r="J898" s="44">
        <f t="shared" si="1729"/>
        <v>0.2606837606837607</v>
      </c>
      <c r="K898" s="44">
        <f t="shared" si="1730"/>
        <v>0.47863247863247865</v>
      </c>
      <c r="L898" s="44">
        <f t="shared" si="1731"/>
        <v>0.2606837606837607</v>
      </c>
      <c r="M898" s="44">
        <f t="shared" si="1732"/>
        <v>0</v>
      </c>
      <c r="N898" s="43">
        <f t="shared" si="1733"/>
        <v>234</v>
      </c>
      <c r="O898" s="43">
        <v>3</v>
      </c>
      <c r="P898" s="43"/>
      <c r="Q898" s="43">
        <f t="shared" si="1734"/>
        <v>237</v>
      </c>
      <c r="R898" s="44">
        <f t="shared" si="1735"/>
        <v>0.48966942148760328</v>
      </c>
      <c r="S898" s="43">
        <v>484</v>
      </c>
    </row>
    <row r="899" spans="1:19" s="11" customFormat="1" ht="15" x14ac:dyDescent="0.25">
      <c r="A899" s="40">
        <v>2</v>
      </c>
      <c r="B899" s="31" t="s">
        <v>194</v>
      </c>
      <c r="C899" s="32" t="str">
        <f t="shared" si="1726"/>
        <v>PH</v>
      </c>
      <c r="D899" s="32" t="str">
        <f t="shared" si="1727"/>
        <v>BN</v>
      </c>
      <c r="E899" s="28">
        <f>LARGE(F899:I899,1)-LARGE(F899:I899,2)</f>
        <v>556</v>
      </c>
      <c r="F899" s="32">
        <f t="shared" ref="F899" si="1736">SUM(F900:F903)</f>
        <v>91</v>
      </c>
      <c r="G899" s="32">
        <f t="shared" ref="G899" si="1737">SUM(G900:G903)</f>
        <v>647</v>
      </c>
      <c r="H899" s="32">
        <f t="shared" ref="H899" si="1738">SUM(H900:H903)</f>
        <v>42</v>
      </c>
      <c r="I899" s="32">
        <f t="shared" ref="I899" si="1739">SUM(I900:I903)</f>
        <v>0</v>
      </c>
      <c r="J899" s="33">
        <f>F899/N899</f>
        <v>0.11666666666666667</v>
      </c>
      <c r="K899" s="33">
        <f>G899/N899</f>
        <v>0.82948717948717954</v>
      </c>
      <c r="L899" s="33">
        <f>H899/N899</f>
        <v>5.3846153846153849E-2</v>
      </c>
      <c r="M899" s="33">
        <f>I899/N899</f>
        <v>0</v>
      </c>
      <c r="N899" s="32">
        <f>F899+G899+H899+I899</f>
        <v>780</v>
      </c>
      <c r="O899" s="32">
        <f t="shared" ref="O899" si="1740">SUM(O900:O903)</f>
        <v>3</v>
      </c>
      <c r="P899" s="32">
        <f t="shared" ref="P899" si="1741">SUM(P900:P903)</f>
        <v>0</v>
      </c>
      <c r="Q899" s="32">
        <f>N899+O899+P899</f>
        <v>783</v>
      </c>
      <c r="R899" s="33">
        <f>Q899/S899</f>
        <v>0.58172362555720658</v>
      </c>
      <c r="S899" s="32">
        <f t="shared" ref="S899" si="1742">SUM(S900:S903)</f>
        <v>1346</v>
      </c>
    </row>
    <row r="900" spans="1:19" x14ac:dyDescent="0.25">
      <c r="A900" s="45" t="s">
        <v>276</v>
      </c>
      <c r="B900" s="46" t="s">
        <v>280</v>
      </c>
      <c r="C900" s="43" t="str">
        <f t="shared" si="1593"/>
        <v>PH</v>
      </c>
      <c r="D900" s="37" t="str">
        <f t="shared" si="1573"/>
        <v>BN</v>
      </c>
      <c r="E900" s="38">
        <f t="shared" ref="E900:E903" si="1743">LARGE(F900:I900,1)-LARGE(F900:I900,2)</f>
        <v>119</v>
      </c>
      <c r="F900" s="43">
        <v>21</v>
      </c>
      <c r="G900" s="43">
        <v>140</v>
      </c>
      <c r="H900" s="43">
        <v>5</v>
      </c>
      <c r="I900" s="43"/>
      <c r="J900" s="44">
        <f t="shared" ref="J900:J903" si="1744">F900/N900</f>
        <v>0.12650602409638553</v>
      </c>
      <c r="K900" s="44">
        <f t="shared" ref="K900:K903" si="1745">G900/N900</f>
        <v>0.84337349397590367</v>
      </c>
      <c r="L900" s="44">
        <f t="shared" ref="L900:L903" si="1746">H900/N900</f>
        <v>3.0120481927710843E-2</v>
      </c>
      <c r="M900" s="44">
        <f t="shared" ref="M900:M903" si="1747">I900/N900</f>
        <v>0</v>
      </c>
      <c r="N900" s="43">
        <f t="shared" ref="N900:N903" si="1748">F900+G900+H900+I900</f>
        <v>166</v>
      </c>
      <c r="O900" s="43">
        <v>1</v>
      </c>
      <c r="P900" s="43"/>
      <c r="Q900" s="43">
        <f t="shared" ref="Q900:Q903" si="1749">N900+O900+P900</f>
        <v>167</v>
      </c>
      <c r="R900" s="44">
        <f t="shared" ref="R900:R903" si="1750">Q900/S900</f>
        <v>0.49702380952380953</v>
      </c>
      <c r="S900" s="43">
        <v>336</v>
      </c>
    </row>
    <row r="901" spans="1:19" x14ac:dyDescent="0.25">
      <c r="A901" s="45" t="s">
        <v>277</v>
      </c>
      <c r="B901" s="46" t="s">
        <v>281</v>
      </c>
      <c r="C901" s="43" t="str">
        <f t="shared" si="1593"/>
        <v>PH</v>
      </c>
      <c r="D901" s="37" t="str">
        <f t="shared" si="1573"/>
        <v>BN</v>
      </c>
      <c r="E901" s="38">
        <f t="shared" si="1743"/>
        <v>172</v>
      </c>
      <c r="F901" s="43">
        <v>23</v>
      </c>
      <c r="G901" s="43">
        <v>195</v>
      </c>
      <c r="H901" s="43">
        <v>7</v>
      </c>
      <c r="I901" s="43"/>
      <c r="J901" s="44">
        <f t="shared" si="1744"/>
        <v>0.10222222222222223</v>
      </c>
      <c r="K901" s="44">
        <f t="shared" si="1745"/>
        <v>0.8666666666666667</v>
      </c>
      <c r="L901" s="44">
        <f t="shared" si="1746"/>
        <v>3.111111111111111E-2</v>
      </c>
      <c r="M901" s="44">
        <f t="shared" si="1747"/>
        <v>0</v>
      </c>
      <c r="N901" s="43">
        <f t="shared" si="1748"/>
        <v>225</v>
      </c>
      <c r="O901" s="43"/>
      <c r="P901" s="43"/>
      <c r="Q901" s="43">
        <f t="shared" si="1749"/>
        <v>225</v>
      </c>
      <c r="R901" s="44">
        <f t="shared" si="1750"/>
        <v>0.6696428571428571</v>
      </c>
      <c r="S901" s="43">
        <v>336</v>
      </c>
    </row>
    <row r="902" spans="1:19" x14ac:dyDescent="0.25">
      <c r="A902" s="45" t="s">
        <v>278</v>
      </c>
      <c r="B902" s="46" t="s">
        <v>282</v>
      </c>
      <c r="C902" s="43" t="str">
        <f t="shared" si="1593"/>
        <v>PH</v>
      </c>
      <c r="D902" s="37" t="str">
        <f t="shared" si="1573"/>
        <v>BN</v>
      </c>
      <c r="E902" s="38">
        <f t="shared" si="1743"/>
        <v>163</v>
      </c>
      <c r="F902" s="43">
        <v>16</v>
      </c>
      <c r="G902" s="43">
        <v>179</v>
      </c>
      <c r="H902" s="43">
        <v>13</v>
      </c>
      <c r="I902" s="43"/>
      <c r="J902" s="44">
        <f t="shared" si="1744"/>
        <v>7.6923076923076927E-2</v>
      </c>
      <c r="K902" s="44">
        <f t="shared" si="1745"/>
        <v>0.86057692307692313</v>
      </c>
      <c r="L902" s="44">
        <f t="shared" si="1746"/>
        <v>6.25E-2</v>
      </c>
      <c r="M902" s="44">
        <f t="shared" si="1747"/>
        <v>0</v>
      </c>
      <c r="N902" s="43">
        <f t="shared" si="1748"/>
        <v>208</v>
      </c>
      <c r="O902" s="43">
        <v>1</v>
      </c>
      <c r="P902" s="43"/>
      <c r="Q902" s="43">
        <f t="shared" si="1749"/>
        <v>209</v>
      </c>
      <c r="R902" s="44">
        <f t="shared" si="1750"/>
        <v>0.62202380952380953</v>
      </c>
      <c r="S902" s="43">
        <v>336</v>
      </c>
    </row>
    <row r="903" spans="1:19" x14ac:dyDescent="0.25">
      <c r="A903" s="45" t="s">
        <v>279</v>
      </c>
      <c r="B903" s="46" t="s">
        <v>283</v>
      </c>
      <c r="C903" s="43" t="str">
        <f t="shared" si="1593"/>
        <v>PH</v>
      </c>
      <c r="D903" s="37" t="str">
        <f t="shared" si="1573"/>
        <v>BN</v>
      </c>
      <c r="E903" s="38">
        <f t="shared" si="1743"/>
        <v>102</v>
      </c>
      <c r="F903" s="43">
        <v>31</v>
      </c>
      <c r="G903" s="43">
        <v>133</v>
      </c>
      <c r="H903" s="43">
        <v>17</v>
      </c>
      <c r="I903" s="43"/>
      <c r="J903" s="44">
        <f t="shared" si="1744"/>
        <v>0.17127071823204421</v>
      </c>
      <c r="K903" s="44">
        <f t="shared" si="1745"/>
        <v>0.73480662983425415</v>
      </c>
      <c r="L903" s="44">
        <f t="shared" si="1746"/>
        <v>9.3922651933701654E-2</v>
      </c>
      <c r="M903" s="44">
        <f t="shared" si="1747"/>
        <v>0</v>
      </c>
      <c r="N903" s="43">
        <f t="shared" si="1748"/>
        <v>181</v>
      </c>
      <c r="O903" s="43">
        <v>1</v>
      </c>
      <c r="P903" s="43"/>
      <c r="Q903" s="43">
        <f t="shared" si="1749"/>
        <v>182</v>
      </c>
      <c r="R903" s="44">
        <f t="shared" si="1750"/>
        <v>0.53846153846153844</v>
      </c>
      <c r="S903" s="43">
        <v>338</v>
      </c>
    </row>
    <row r="904" spans="1:19" s="12" customFormat="1" ht="15" x14ac:dyDescent="0.25">
      <c r="A904" s="40">
        <v>3</v>
      </c>
      <c r="B904" s="31" t="s">
        <v>191</v>
      </c>
      <c r="C904" s="32" t="str">
        <f t="shared" si="1593"/>
        <v>PH</v>
      </c>
      <c r="D904" s="32" t="str">
        <f t="shared" si="1573"/>
        <v>BN</v>
      </c>
      <c r="E904" s="28">
        <f>LARGE(F904:I904,1)-LARGE(F904:I904,2)</f>
        <v>405</v>
      </c>
      <c r="F904" s="32">
        <f>SUM(F905:F907)</f>
        <v>64</v>
      </c>
      <c r="G904" s="32">
        <f t="shared" ref="G904" si="1751">SUM(G905:G907)</f>
        <v>469</v>
      </c>
      <c r="H904" s="32">
        <f t="shared" ref="H904" si="1752">SUM(H905:H907)</f>
        <v>33</v>
      </c>
      <c r="I904" s="32">
        <f t="shared" ref="I904" si="1753">SUM(I905:I907)</f>
        <v>0</v>
      </c>
      <c r="J904" s="33">
        <f>F904/N904</f>
        <v>0.11307420494699646</v>
      </c>
      <c r="K904" s="33">
        <f>G904/N904</f>
        <v>0.82862190812720848</v>
      </c>
      <c r="L904" s="33">
        <f>H904/N904</f>
        <v>5.8303886925795051E-2</v>
      </c>
      <c r="M904" s="33">
        <f>I904/N904</f>
        <v>0</v>
      </c>
      <c r="N904" s="32">
        <f>F904+G904+H904+I904</f>
        <v>566</v>
      </c>
      <c r="O904" s="32">
        <f t="shared" ref="O904" si="1754">SUM(O905:O907)</f>
        <v>9</v>
      </c>
      <c r="P904" s="32">
        <f t="shared" ref="P904" si="1755">SUM(P905:P907)</f>
        <v>0</v>
      </c>
      <c r="Q904" s="32">
        <f t="shared" si="1236"/>
        <v>575</v>
      </c>
      <c r="R904" s="33">
        <f t="shared" ref="R904" si="1756">Q904/S904</f>
        <v>0.61040339702760082</v>
      </c>
      <c r="S904" s="32">
        <f>SUM(S905:S907)</f>
        <v>942</v>
      </c>
    </row>
    <row r="905" spans="1:19" x14ac:dyDescent="0.25">
      <c r="A905" s="45" t="s">
        <v>276</v>
      </c>
      <c r="B905" s="46" t="s">
        <v>280</v>
      </c>
      <c r="C905" s="43" t="str">
        <f t="shared" si="1593"/>
        <v>PH</v>
      </c>
      <c r="D905" s="37" t="str">
        <f t="shared" si="1573"/>
        <v>BN</v>
      </c>
      <c r="E905" s="38">
        <f t="shared" ref="E905:E908" si="1757">LARGE(F905:I905,1)-LARGE(F905:I905,2)</f>
        <v>133</v>
      </c>
      <c r="F905" s="43">
        <v>14</v>
      </c>
      <c r="G905" s="43">
        <v>147</v>
      </c>
      <c r="H905" s="43">
        <v>9</v>
      </c>
      <c r="I905" s="43"/>
      <c r="J905" s="44">
        <f t="shared" ref="J905:J907" si="1758">F905/N905</f>
        <v>8.2352941176470587E-2</v>
      </c>
      <c r="K905" s="44">
        <f t="shared" ref="K905:K907" si="1759">G905/N905</f>
        <v>0.86470588235294121</v>
      </c>
      <c r="L905" s="44">
        <f t="shared" ref="L905:L907" si="1760">H905/N905</f>
        <v>5.2941176470588235E-2</v>
      </c>
      <c r="M905" s="44">
        <f t="shared" ref="M905:M907" si="1761">I905/N905</f>
        <v>0</v>
      </c>
      <c r="N905" s="43">
        <f t="shared" ref="N905:N907" si="1762">F905+G905+H905+I905</f>
        <v>170</v>
      </c>
      <c r="O905" s="43">
        <v>4</v>
      </c>
      <c r="P905" s="43"/>
      <c r="Q905" s="43">
        <f t="shared" si="1236"/>
        <v>174</v>
      </c>
      <c r="R905" s="44">
        <f t="shared" si="1237"/>
        <v>0.57999999999999996</v>
      </c>
      <c r="S905" s="43">
        <v>300</v>
      </c>
    </row>
    <row r="906" spans="1:19" x14ac:dyDescent="0.25">
      <c r="A906" s="45" t="s">
        <v>277</v>
      </c>
      <c r="B906" s="46" t="s">
        <v>281</v>
      </c>
      <c r="C906" s="43" t="str">
        <f t="shared" si="1593"/>
        <v>PH</v>
      </c>
      <c r="D906" s="37" t="str">
        <f t="shared" si="1573"/>
        <v>BN</v>
      </c>
      <c r="E906" s="38">
        <f t="shared" si="1757"/>
        <v>170</v>
      </c>
      <c r="F906" s="43">
        <v>14</v>
      </c>
      <c r="G906" s="43">
        <v>184</v>
      </c>
      <c r="H906" s="43">
        <v>3</v>
      </c>
      <c r="I906" s="43"/>
      <c r="J906" s="44">
        <f t="shared" si="1758"/>
        <v>6.965174129353234E-2</v>
      </c>
      <c r="K906" s="44">
        <f t="shared" si="1759"/>
        <v>0.91542288557213936</v>
      </c>
      <c r="L906" s="44">
        <f t="shared" si="1760"/>
        <v>1.4925373134328358E-2</v>
      </c>
      <c r="M906" s="44">
        <f t="shared" si="1761"/>
        <v>0</v>
      </c>
      <c r="N906" s="43">
        <f t="shared" si="1762"/>
        <v>201</v>
      </c>
      <c r="O906" s="43">
        <v>4</v>
      </c>
      <c r="P906" s="43"/>
      <c r="Q906" s="43">
        <f t="shared" si="1236"/>
        <v>205</v>
      </c>
      <c r="R906" s="44">
        <f t="shared" ref="R906:R908" si="1763">Q906/S906</f>
        <v>0.68333333333333335</v>
      </c>
      <c r="S906" s="43">
        <v>300</v>
      </c>
    </row>
    <row r="907" spans="1:19" x14ac:dyDescent="0.25">
      <c r="A907" s="45" t="s">
        <v>278</v>
      </c>
      <c r="B907" s="46" t="s">
        <v>282</v>
      </c>
      <c r="C907" s="43" t="str">
        <f t="shared" si="1593"/>
        <v>PH</v>
      </c>
      <c r="D907" s="37" t="str">
        <f t="shared" si="1573"/>
        <v>BN</v>
      </c>
      <c r="E907" s="38">
        <f t="shared" si="1757"/>
        <v>102</v>
      </c>
      <c r="F907" s="43">
        <v>36</v>
      </c>
      <c r="G907" s="43">
        <v>138</v>
      </c>
      <c r="H907" s="43">
        <v>21</v>
      </c>
      <c r="I907" s="43"/>
      <c r="J907" s="44">
        <f t="shared" si="1758"/>
        <v>0.18461538461538463</v>
      </c>
      <c r="K907" s="44">
        <f t="shared" si="1759"/>
        <v>0.70769230769230773</v>
      </c>
      <c r="L907" s="44">
        <f t="shared" si="1760"/>
        <v>0.1076923076923077</v>
      </c>
      <c r="M907" s="44">
        <f t="shared" si="1761"/>
        <v>0</v>
      </c>
      <c r="N907" s="43">
        <f t="shared" si="1762"/>
        <v>195</v>
      </c>
      <c r="O907" s="43">
        <v>1</v>
      </c>
      <c r="P907" s="43"/>
      <c r="Q907" s="43">
        <f t="shared" si="1236"/>
        <v>196</v>
      </c>
      <c r="R907" s="44">
        <f t="shared" si="1763"/>
        <v>0.57309941520467833</v>
      </c>
      <c r="S907" s="43">
        <v>342</v>
      </c>
    </row>
    <row r="908" spans="1:19" s="12" customFormat="1" ht="30" x14ac:dyDescent="0.25">
      <c r="A908" s="40">
        <v>4</v>
      </c>
      <c r="B908" s="31" t="s">
        <v>196</v>
      </c>
      <c r="C908" s="32" t="str">
        <f t="shared" si="1593"/>
        <v>PH</v>
      </c>
      <c r="D908" s="32" t="str">
        <f t="shared" si="1573"/>
        <v>BN</v>
      </c>
      <c r="E908" s="28">
        <f t="shared" si="1757"/>
        <v>556</v>
      </c>
      <c r="F908" s="32">
        <f>SUM(F909:F914)</f>
        <v>306</v>
      </c>
      <c r="G908" s="32">
        <f t="shared" ref="G908" si="1764">SUM(G909:G914)</f>
        <v>862</v>
      </c>
      <c r="H908" s="32">
        <f t="shared" ref="H908" si="1765">SUM(H909:H914)</f>
        <v>216</v>
      </c>
      <c r="I908" s="32">
        <f t="shared" ref="I908" si="1766">SUM(I909:I914)</f>
        <v>0</v>
      </c>
      <c r="J908" s="33">
        <f>F908/N908</f>
        <v>0.22109826589595374</v>
      </c>
      <c r="K908" s="33">
        <f>G908/N908</f>
        <v>0.62283236994219648</v>
      </c>
      <c r="L908" s="33">
        <f>H908/N908</f>
        <v>0.15606936416184972</v>
      </c>
      <c r="M908" s="33">
        <f>I908/N908</f>
        <v>0</v>
      </c>
      <c r="N908" s="32">
        <f>F908+G908+H908+I908</f>
        <v>1384</v>
      </c>
      <c r="O908" s="32">
        <f t="shared" ref="O908" si="1767">SUM(O909:O914)</f>
        <v>19</v>
      </c>
      <c r="P908" s="32">
        <f t="shared" ref="P908" si="1768">SUM(P909:P914)</f>
        <v>0</v>
      </c>
      <c r="Q908" s="32">
        <f t="shared" ref="Q908" si="1769">N908+O908+P908</f>
        <v>1403</v>
      </c>
      <c r="R908" s="33">
        <f t="shared" si="1763"/>
        <v>0.59248310810810811</v>
      </c>
      <c r="S908" s="32">
        <f>SUM(S909:S914)</f>
        <v>2368</v>
      </c>
    </row>
    <row r="909" spans="1:19" x14ac:dyDescent="0.25">
      <c r="A909" s="45" t="s">
        <v>276</v>
      </c>
      <c r="B909" s="46" t="s">
        <v>280</v>
      </c>
      <c r="C909" s="43" t="str">
        <f t="shared" si="1593"/>
        <v>PH</v>
      </c>
      <c r="D909" s="37" t="str">
        <f t="shared" si="1573"/>
        <v>BN</v>
      </c>
      <c r="E909" s="38">
        <f t="shared" ref="E909:E914" si="1770">LARGE(F909:I909,1)-LARGE(F909:I909,2)</f>
        <v>70</v>
      </c>
      <c r="F909" s="43">
        <v>35</v>
      </c>
      <c r="G909" s="43">
        <v>105</v>
      </c>
      <c r="H909" s="43">
        <v>12</v>
      </c>
      <c r="I909" s="43"/>
      <c r="J909" s="44">
        <f t="shared" ref="J909:J914" si="1771">F909/N909</f>
        <v>0.23026315789473684</v>
      </c>
      <c r="K909" s="44">
        <f t="shared" ref="K909:K914" si="1772">G909/N909</f>
        <v>0.69078947368421051</v>
      </c>
      <c r="L909" s="44">
        <f t="shared" ref="L909:L914" si="1773">H909/N909</f>
        <v>7.8947368421052627E-2</v>
      </c>
      <c r="M909" s="44">
        <f t="shared" ref="M909:M914" si="1774">I909/N909</f>
        <v>0</v>
      </c>
      <c r="N909" s="43">
        <f t="shared" ref="N909:N914" si="1775">F909+G909+H909+I909</f>
        <v>152</v>
      </c>
      <c r="O909" s="43">
        <v>4</v>
      </c>
      <c r="P909" s="43"/>
      <c r="Q909" s="43">
        <f t="shared" ref="Q909:Q915" si="1776">N909+O909+P909</f>
        <v>156</v>
      </c>
      <c r="R909" s="44">
        <f t="shared" ref="R909:R915" si="1777">Q909/S909</f>
        <v>0.44571428571428573</v>
      </c>
      <c r="S909" s="43">
        <v>350</v>
      </c>
    </row>
    <row r="910" spans="1:19" x14ac:dyDescent="0.25">
      <c r="A910" s="45" t="s">
        <v>277</v>
      </c>
      <c r="B910" s="46" t="s">
        <v>281</v>
      </c>
      <c r="C910" s="43" t="str">
        <f t="shared" si="1593"/>
        <v>PH</v>
      </c>
      <c r="D910" s="37" t="str">
        <f t="shared" si="1573"/>
        <v>BN</v>
      </c>
      <c r="E910" s="38">
        <f t="shared" si="1770"/>
        <v>132</v>
      </c>
      <c r="F910" s="43">
        <v>31</v>
      </c>
      <c r="G910" s="43">
        <v>163</v>
      </c>
      <c r="H910" s="43">
        <v>21</v>
      </c>
      <c r="I910" s="43"/>
      <c r="J910" s="44">
        <f t="shared" si="1771"/>
        <v>0.14418604651162792</v>
      </c>
      <c r="K910" s="44">
        <f t="shared" si="1772"/>
        <v>0.75813953488372088</v>
      </c>
      <c r="L910" s="44">
        <f t="shared" si="1773"/>
        <v>9.7674418604651161E-2</v>
      </c>
      <c r="M910" s="44">
        <f t="shared" si="1774"/>
        <v>0</v>
      </c>
      <c r="N910" s="43">
        <f t="shared" si="1775"/>
        <v>215</v>
      </c>
      <c r="O910" s="43">
        <v>7</v>
      </c>
      <c r="P910" s="43"/>
      <c r="Q910" s="43">
        <f t="shared" si="1776"/>
        <v>222</v>
      </c>
      <c r="R910" s="44">
        <f t="shared" si="1777"/>
        <v>0.63428571428571423</v>
      </c>
      <c r="S910" s="43">
        <v>350</v>
      </c>
    </row>
    <row r="911" spans="1:19" x14ac:dyDescent="0.25">
      <c r="A911" s="45" t="s">
        <v>278</v>
      </c>
      <c r="B911" s="46" t="s">
        <v>282</v>
      </c>
      <c r="C911" s="43" t="str">
        <f t="shared" si="1593"/>
        <v>PH</v>
      </c>
      <c r="D911" s="37" t="str">
        <f t="shared" si="1573"/>
        <v>BN</v>
      </c>
      <c r="E911" s="38">
        <f t="shared" si="1770"/>
        <v>114</v>
      </c>
      <c r="F911" s="43">
        <v>43</v>
      </c>
      <c r="G911" s="43">
        <v>157</v>
      </c>
      <c r="H911" s="43">
        <v>27</v>
      </c>
      <c r="I911" s="43"/>
      <c r="J911" s="44">
        <f t="shared" si="1771"/>
        <v>0.1894273127753304</v>
      </c>
      <c r="K911" s="44">
        <f t="shared" si="1772"/>
        <v>0.69162995594713661</v>
      </c>
      <c r="L911" s="44">
        <f t="shared" si="1773"/>
        <v>0.11894273127753303</v>
      </c>
      <c r="M911" s="44">
        <f t="shared" si="1774"/>
        <v>0</v>
      </c>
      <c r="N911" s="43">
        <f t="shared" si="1775"/>
        <v>227</v>
      </c>
      <c r="O911" s="43">
        <v>2</v>
      </c>
      <c r="P911" s="43"/>
      <c r="Q911" s="43">
        <f t="shared" si="1776"/>
        <v>229</v>
      </c>
      <c r="R911" s="44">
        <f t="shared" si="1777"/>
        <v>0.65428571428571425</v>
      </c>
      <c r="S911" s="43">
        <v>350</v>
      </c>
    </row>
    <row r="912" spans="1:19" x14ac:dyDescent="0.25">
      <c r="A912" s="45" t="s">
        <v>279</v>
      </c>
      <c r="B912" s="46" t="s">
        <v>283</v>
      </c>
      <c r="C912" s="43" t="str">
        <f t="shared" si="1593"/>
        <v>PH</v>
      </c>
      <c r="D912" s="37" t="str">
        <f t="shared" si="1573"/>
        <v>BN</v>
      </c>
      <c r="E912" s="38">
        <f t="shared" si="1770"/>
        <v>135</v>
      </c>
      <c r="F912" s="43">
        <v>65</v>
      </c>
      <c r="G912" s="43">
        <v>200</v>
      </c>
      <c r="H912" s="43">
        <v>35</v>
      </c>
      <c r="I912" s="43"/>
      <c r="J912" s="44">
        <f t="shared" si="1771"/>
        <v>0.21666666666666667</v>
      </c>
      <c r="K912" s="44">
        <f t="shared" si="1772"/>
        <v>0.66666666666666663</v>
      </c>
      <c r="L912" s="44">
        <f t="shared" si="1773"/>
        <v>0.11666666666666667</v>
      </c>
      <c r="M912" s="44">
        <f t="shared" si="1774"/>
        <v>0</v>
      </c>
      <c r="N912" s="43">
        <f t="shared" si="1775"/>
        <v>300</v>
      </c>
      <c r="O912" s="43">
        <v>2</v>
      </c>
      <c r="P912" s="43"/>
      <c r="Q912" s="43">
        <f t="shared" si="1776"/>
        <v>302</v>
      </c>
      <c r="R912" s="44">
        <f t="shared" si="1777"/>
        <v>0.6879271070615034</v>
      </c>
      <c r="S912" s="43">
        <v>439</v>
      </c>
    </row>
    <row r="913" spans="1:19" x14ac:dyDescent="0.25">
      <c r="A913" s="45" t="s">
        <v>285</v>
      </c>
      <c r="B913" s="46" t="s">
        <v>286</v>
      </c>
      <c r="C913" s="43" t="str">
        <f t="shared" si="1593"/>
        <v>PH</v>
      </c>
      <c r="D913" s="37" t="str">
        <f t="shared" si="1573"/>
        <v>BN</v>
      </c>
      <c r="E913" s="38">
        <f t="shared" si="1770"/>
        <v>95</v>
      </c>
      <c r="F913" s="43">
        <v>58</v>
      </c>
      <c r="G913" s="43">
        <v>153</v>
      </c>
      <c r="H913" s="43">
        <v>50</v>
      </c>
      <c r="I913" s="43"/>
      <c r="J913" s="44">
        <f t="shared" si="1771"/>
        <v>0.22222222222222221</v>
      </c>
      <c r="K913" s="44">
        <f t="shared" si="1772"/>
        <v>0.58620689655172409</v>
      </c>
      <c r="L913" s="44">
        <f t="shared" si="1773"/>
        <v>0.19157088122605365</v>
      </c>
      <c r="M913" s="44">
        <f t="shared" si="1774"/>
        <v>0</v>
      </c>
      <c r="N913" s="43">
        <f t="shared" si="1775"/>
        <v>261</v>
      </c>
      <c r="O913" s="43">
        <v>3</v>
      </c>
      <c r="P913" s="43"/>
      <c r="Q913" s="43">
        <f t="shared" si="1776"/>
        <v>264</v>
      </c>
      <c r="R913" s="44">
        <f t="shared" si="1777"/>
        <v>0.60136674259681089</v>
      </c>
      <c r="S913" s="43">
        <v>439</v>
      </c>
    </row>
    <row r="914" spans="1:19" x14ac:dyDescent="0.25">
      <c r="A914" s="45" t="s">
        <v>288</v>
      </c>
      <c r="B914" s="46" t="s">
        <v>289</v>
      </c>
      <c r="C914" s="43" t="str">
        <f t="shared" si="1593"/>
        <v>PH</v>
      </c>
      <c r="D914" s="37" t="str">
        <f t="shared" si="1573"/>
        <v>BN</v>
      </c>
      <c r="E914" s="38">
        <f t="shared" si="1770"/>
        <v>10</v>
      </c>
      <c r="F914" s="43">
        <v>74</v>
      </c>
      <c r="G914" s="43">
        <v>84</v>
      </c>
      <c r="H914" s="43">
        <v>71</v>
      </c>
      <c r="I914" s="43"/>
      <c r="J914" s="44">
        <f t="shared" si="1771"/>
        <v>0.32314410480349343</v>
      </c>
      <c r="K914" s="44">
        <f t="shared" si="1772"/>
        <v>0.36681222707423583</v>
      </c>
      <c r="L914" s="44">
        <f t="shared" si="1773"/>
        <v>0.31004366812227074</v>
      </c>
      <c r="M914" s="44">
        <f t="shared" si="1774"/>
        <v>0</v>
      </c>
      <c r="N914" s="43">
        <f t="shared" si="1775"/>
        <v>229</v>
      </c>
      <c r="O914" s="43">
        <v>1</v>
      </c>
      <c r="P914" s="43"/>
      <c r="Q914" s="43">
        <f t="shared" si="1776"/>
        <v>230</v>
      </c>
      <c r="R914" s="44">
        <f t="shared" si="1777"/>
        <v>0.52272727272727271</v>
      </c>
      <c r="S914" s="43">
        <v>440</v>
      </c>
    </row>
    <row r="915" spans="1:19" s="12" customFormat="1" ht="15" x14ac:dyDescent="0.25">
      <c r="A915" s="40">
        <v>5</v>
      </c>
      <c r="B915" s="31" t="s">
        <v>195</v>
      </c>
      <c r="C915" s="32" t="str">
        <f t="shared" ref="C915" si="1778">IF(AND(LARGE(F915:I915,1)=LARGE(F915:I915,2)),"TIED",IF(LARGE(F915:I915,1)=F915,"BN",IF(LARGE(F915:I915,1)=G915,"PH",IF(LARGE(F915:I915,1)=H915,"PN","BEBAS"))))</f>
        <v>PH</v>
      </c>
      <c r="D915" s="32" t="str">
        <f t="shared" ref="D915" si="1779">IF(AND(LARGE(F915:I915,1)=LARGE(F915:I915,2)),"TIED",IF(LARGE(F915:I915,2)=F915,"BN",IF(LARGE(F915:I915,2)=G915,"PH",IF(LARGE(F915:I915,2)=H915,"PN","BEBAS"))))</f>
        <v>BN</v>
      </c>
      <c r="E915" s="28">
        <f>LARGE(F915:I915,1)-LARGE(F915:I915,2)</f>
        <v>269</v>
      </c>
      <c r="F915" s="32">
        <f>SUM(F916:F918)</f>
        <v>142</v>
      </c>
      <c r="G915" s="32">
        <f t="shared" ref="G915" si="1780">SUM(G916:G918)</f>
        <v>411</v>
      </c>
      <c r="H915" s="32">
        <f t="shared" ref="H915" si="1781">SUM(H916:H918)</f>
        <v>142</v>
      </c>
      <c r="I915" s="32">
        <f t="shared" ref="I915" si="1782">SUM(I916:I918)</f>
        <v>0</v>
      </c>
      <c r="J915" s="33">
        <f>F915/N915</f>
        <v>0.20431654676258992</v>
      </c>
      <c r="K915" s="33">
        <f>G915/N915</f>
        <v>0.59136690647482015</v>
      </c>
      <c r="L915" s="33">
        <f>H915/N915</f>
        <v>0.20431654676258992</v>
      </c>
      <c r="M915" s="33">
        <f>I915/N915</f>
        <v>0</v>
      </c>
      <c r="N915" s="32">
        <f>F915+G915+H915+I915</f>
        <v>695</v>
      </c>
      <c r="O915" s="32">
        <f t="shared" ref="O915" si="1783">SUM(O916:O918)</f>
        <v>1</v>
      </c>
      <c r="P915" s="32">
        <f t="shared" ref="P915" si="1784">SUM(P916:P918)</f>
        <v>0</v>
      </c>
      <c r="Q915" s="32">
        <f t="shared" si="1776"/>
        <v>696</v>
      </c>
      <c r="R915" s="33">
        <f t="shared" si="1777"/>
        <v>0.54545454545454541</v>
      </c>
      <c r="S915" s="32">
        <f>SUM(S916:S918)</f>
        <v>1276</v>
      </c>
    </row>
    <row r="916" spans="1:19" x14ac:dyDescent="0.25">
      <c r="A916" s="45" t="s">
        <v>276</v>
      </c>
      <c r="B916" s="46" t="s">
        <v>280</v>
      </c>
      <c r="C916" s="43" t="str">
        <f t="shared" ref="C916:C918" si="1785">IF(AND(LARGE(F916:I916,1)=LARGE(F916:I916,2)),"TIED",IF(LARGE(F916:I916,1)=F916,"BN",IF(LARGE(F916:I916,1)=G916,"PH",IF(LARGE(F916:I916,1)=H916,"PN","BEBAS"))))</f>
        <v>PH</v>
      </c>
      <c r="D916" s="37" t="str">
        <f t="shared" ref="D916:D918" si="1786">IF(AND(LARGE(F916:I916,1)=LARGE(F916:I916,2)),"TIED",IF(LARGE(F916:I916,2)=F916,"BN",IF(LARGE(F916:I916,2)=G916,"PH",IF(LARGE(F916:I916,2)=H916,"PN","BEBAS"))))</f>
        <v>BN</v>
      </c>
      <c r="E916" s="38">
        <f t="shared" ref="E916:E918" si="1787">LARGE(F916:I916,1)-LARGE(F916:I916,2)</f>
        <v>97</v>
      </c>
      <c r="F916" s="43">
        <v>50</v>
      </c>
      <c r="G916" s="43">
        <v>147</v>
      </c>
      <c r="H916" s="43">
        <v>20</v>
      </c>
      <c r="I916" s="43"/>
      <c r="J916" s="44">
        <f t="shared" ref="J916:J918" si="1788">F916/N916</f>
        <v>0.2304147465437788</v>
      </c>
      <c r="K916" s="44">
        <f t="shared" ref="K916:K918" si="1789">G916/N916</f>
        <v>0.67741935483870963</v>
      </c>
      <c r="L916" s="44">
        <f t="shared" ref="L916:L918" si="1790">H916/N916</f>
        <v>9.2165898617511524E-2</v>
      </c>
      <c r="M916" s="44">
        <f t="shared" ref="M916:M918" si="1791">I916/N916</f>
        <v>0</v>
      </c>
      <c r="N916" s="43">
        <f t="shared" ref="N916:N918" si="1792">F916+G916+H916+I916</f>
        <v>217</v>
      </c>
      <c r="O916" s="43"/>
      <c r="P916" s="43"/>
      <c r="Q916" s="43">
        <f t="shared" ref="Q916:Q918" si="1793">N916+O916+P916</f>
        <v>217</v>
      </c>
      <c r="R916" s="44">
        <f t="shared" si="1237"/>
        <v>0.62</v>
      </c>
      <c r="S916" s="43">
        <v>350</v>
      </c>
    </row>
    <row r="917" spans="1:19" x14ac:dyDescent="0.25">
      <c r="A917" s="45" t="s">
        <v>277</v>
      </c>
      <c r="B917" s="46" t="s">
        <v>281</v>
      </c>
      <c r="C917" s="43" t="str">
        <f t="shared" si="1785"/>
        <v>PH</v>
      </c>
      <c r="D917" s="37" t="str">
        <f t="shared" si="1786"/>
        <v>PN</v>
      </c>
      <c r="E917" s="38">
        <f t="shared" si="1787"/>
        <v>129</v>
      </c>
      <c r="F917" s="43">
        <v>43</v>
      </c>
      <c r="G917" s="43">
        <v>173</v>
      </c>
      <c r="H917" s="43">
        <v>44</v>
      </c>
      <c r="I917" s="43"/>
      <c r="J917" s="44">
        <f t="shared" si="1788"/>
        <v>0.16538461538461538</v>
      </c>
      <c r="K917" s="44">
        <f t="shared" si="1789"/>
        <v>0.66538461538461535</v>
      </c>
      <c r="L917" s="44">
        <f t="shared" si="1790"/>
        <v>0.16923076923076924</v>
      </c>
      <c r="M917" s="44">
        <f t="shared" si="1791"/>
        <v>0</v>
      </c>
      <c r="N917" s="43">
        <f t="shared" si="1792"/>
        <v>260</v>
      </c>
      <c r="O917" s="43"/>
      <c r="P917" s="43"/>
      <c r="Q917" s="43">
        <f t="shared" si="1793"/>
        <v>260</v>
      </c>
      <c r="R917" s="44">
        <f t="shared" ref="R917:R918" si="1794">Q917/S917</f>
        <v>0.56155507559395246</v>
      </c>
      <c r="S917" s="43">
        <v>463</v>
      </c>
    </row>
    <row r="918" spans="1:19" x14ac:dyDescent="0.25">
      <c r="A918" s="45" t="s">
        <v>278</v>
      </c>
      <c r="B918" s="46" t="s">
        <v>282</v>
      </c>
      <c r="C918" s="43" t="str">
        <f t="shared" si="1785"/>
        <v>PH</v>
      </c>
      <c r="D918" s="37" t="str">
        <f t="shared" si="1786"/>
        <v>PN</v>
      </c>
      <c r="E918" s="38">
        <f t="shared" si="1787"/>
        <v>13</v>
      </c>
      <c r="F918" s="43">
        <v>49</v>
      </c>
      <c r="G918" s="43">
        <v>91</v>
      </c>
      <c r="H918" s="43">
        <v>78</v>
      </c>
      <c r="I918" s="43"/>
      <c r="J918" s="44">
        <f t="shared" si="1788"/>
        <v>0.22477064220183487</v>
      </c>
      <c r="K918" s="44">
        <f t="shared" si="1789"/>
        <v>0.41743119266055045</v>
      </c>
      <c r="L918" s="44">
        <f t="shared" si="1790"/>
        <v>0.3577981651376147</v>
      </c>
      <c r="M918" s="44">
        <f t="shared" si="1791"/>
        <v>0</v>
      </c>
      <c r="N918" s="43">
        <f t="shared" si="1792"/>
        <v>218</v>
      </c>
      <c r="O918" s="43">
        <v>1</v>
      </c>
      <c r="P918" s="43"/>
      <c r="Q918" s="43">
        <f t="shared" si="1793"/>
        <v>219</v>
      </c>
      <c r="R918" s="44">
        <f t="shared" si="1794"/>
        <v>0.47300215982721383</v>
      </c>
      <c r="S918" s="43">
        <v>463</v>
      </c>
    </row>
    <row r="919" spans="1:19" s="11" customFormat="1" ht="15" x14ac:dyDescent="0.25">
      <c r="A919" s="40">
        <v>6</v>
      </c>
      <c r="B919" s="31" t="s">
        <v>202</v>
      </c>
      <c r="C919" s="32" t="str">
        <f t="shared" ref="C919" si="1795">IF(AND(LARGE(F919:I919,1)=LARGE(F919:I919,2)),"TIED",IF(LARGE(F919:I919,1)=F919,"BN",IF(LARGE(F919:I919,1)=G919,"PH",IF(LARGE(F919:I919,1)=H919,"PN","BEBAS"))))</f>
        <v>PH</v>
      </c>
      <c r="D919" s="32" t="str">
        <f t="shared" ref="D919" si="1796">IF(AND(LARGE(F919:I919,1)=LARGE(F919:I919,2)),"TIED",IF(LARGE(F919:I919,2)=F919,"BN",IF(LARGE(F919:I919,2)=G919,"PH",IF(LARGE(F919:I919,2)=H919,"PN","BEBAS"))))</f>
        <v>BN</v>
      </c>
      <c r="E919" s="28">
        <f>LARGE(F919:I919,1)-LARGE(F919:I919,2)</f>
        <v>785</v>
      </c>
      <c r="F919" s="32">
        <f t="shared" ref="F919" si="1797">SUM(F920:F923)</f>
        <v>104</v>
      </c>
      <c r="G919" s="32">
        <f t="shared" ref="G919" si="1798">SUM(G920:G923)</f>
        <v>889</v>
      </c>
      <c r="H919" s="32">
        <f t="shared" ref="H919" si="1799">SUM(H920:H923)</f>
        <v>61</v>
      </c>
      <c r="I919" s="32">
        <f t="shared" ref="I919" si="1800">SUM(I920:I923)</f>
        <v>0</v>
      </c>
      <c r="J919" s="33">
        <f>F919/N919</f>
        <v>9.8671726755218223E-2</v>
      </c>
      <c r="K919" s="33">
        <f>G919/N919</f>
        <v>0.84345351043643269</v>
      </c>
      <c r="L919" s="33">
        <f>H919/N919</f>
        <v>5.7874762808349148E-2</v>
      </c>
      <c r="M919" s="33">
        <f>I919/N919</f>
        <v>0</v>
      </c>
      <c r="N919" s="32">
        <f>F919+G919+H919+I919</f>
        <v>1054</v>
      </c>
      <c r="O919" s="32">
        <f t="shared" ref="O919" si="1801">SUM(O920:O923)</f>
        <v>22</v>
      </c>
      <c r="P919" s="32">
        <f t="shared" ref="P919" si="1802">SUM(P920:P923)</f>
        <v>0</v>
      </c>
      <c r="Q919" s="32">
        <f>N919+O919+P919</f>
        <v>1076</v>
      </c>
      <c r="R919" s="33">
        <f>Q919/S919</f>
        <v>0.57234042553191489</v>
      </c>
      <c r="S919" s="32">
        <f t="shared" ref="S919" si="1803">SUM(S920:S923)</f>
        <v>1880</v>
      </c>
    </row>
    <row r="920" spans="1:19" x14ac:dyDescent="0.25">
      <c r="A920" s="45" t="s">
        <v>276</v>
      </c>
      <c r="B920" s="46" t="s">
        <v>280</v>
      </c>
      <c r="C920" s="43" t="str">
        <f t="shared" ref="C920:C923" si="1804">IF(AND(LARGE(F920:I920,1)=LARGE(F920:I920,2)),"TIED",IF(LARGE(F920:I920,1)=F920,"BN",IF(LARGE(F920:I920,1)=G920,"PH",IF(LARGE(F920:I920,1)=H920,"PN","BEBAS"))))</f>
        <v>PH</v>
      </c>
      <c r="D920" s="37" t="str">
        <f t="shared" ref="D920:D923" si="1805">IF(AND(LARGE(F920:I920,1)=LARGE(F920:I920,2)),"TIED",IF(LARGE(F920:I920,2)=F920,"BN",IF(LARGE(F920:I920,2)=G920,"PH",IF(LARGE(F920:I920,2)=H920,"PN","BEBAS"))))</f>
        <v>BN</v>
      </c>
      <c r="E920" s="38">
        <f t="shared" ref="E920:E923" si="1806">LARGE(F920:I920,1)-LARGE(F920:I920,2)</f>
        <v>123</v>
      </c>
      <c r="F920" s="43">
        <v>17</v>
      </c>
      <c r="G920" s="43">
        <v>140</v>
      </c>
      <c r="H920" s="43">
        <v>7</v>
      </c>
      <c r="I920" s="43"/>
      <c r="J920" s="44">
        <f t="shared" ref="J920:J923" si="1807">F920/N920</f>
        <v>0.10365853658536585</v>
      </c>
      <c r="K920" s="44">
        <f t="shared" ref="K920:K923" si="1808">G920/N920</f>
        <v>0.85365853658536583</v>
      </c>
      <c r="L920" s="44">
        <f t="shared" ref="L920:L923" si="1809">H920/N920</f>
        <v>4.2682926829268296E-2</v>
      </c>
      <c r="M920" s="44">
        <f t="shared" ref="M920:M923" si="1810">I920/N920</f>
        <v>0</v>
      </c>
      <c r="N920" s="43">
        <f t="shared" ref="N920:N923" si="1811">F920+G920+H920+I920</f>
        <v>164</v>
      </c>
      <c r="O920" s="43"/>
      <c r="P920" s="43"/>
      <c r="Q920" s="43">
        <f t="shared" si="1236"/>
        <v>164</v>
      </c>
      <c r="R920" s="44">
        <f t="shared" si="1237"/>
        <v>0.46857142857142858</v>
      </c>
      <c r="S920" s="43">
        <v>350</v>
      </c>
    </row>
    <row r="921" spans="1:19" x14ac:dyDescent="0.25">
      <c r="A921" s="45" t="s">
        <v>277</v>
      </c>
      <c r="B921" s="46" t="s">
        <v>281</v>
      </c>
      <c r="C921" s="43" t="str">
        <f t="shared" si="1804"/>
        <v>PH</v>
      </c>
      <c r="D921" s="37" t="str">
        <f t="shared" si="1805"/>
        <v>BN</v>
      </c>
      <c r="E921" s="38">
        <f t="shared" si="1806"/>
        <v>188</v>
      </c>
      <c r="F921" s="43">
        <v>14</v>
      </c>
      <c r="G921" s="43">
        <v>202</v>
      </c>
      <c r="H921" s="43">
        <v>6</v>
      </c>
      <c r="I921" s="43"/>
      <c r="J921" s="44">
        <f t="shared" si="1807"/>
        <v>6.3063063063063057E-2</v>
      </c>
      <c r="K921" s="44">
        <f t="shared" si="1808"/>
        <v>0.90990990990990994</v>
      </c>
      <c r="L921" s="44">
        <f t="shared" si="1809"/>
        <v>2.7027027027027029E-2</v>
      </c>
      <c r="M921" s="44">
        <f t="shared" si="1810"/>
        <v>0</v>
      </c>
      <c r="N921" s="43">
        <f t="shared" si="1811"/>
        <v>222</v>
      </c>
      <c r="O921" s="43">
        <v>21</v>
      </c>
      <c r="P921" s="43"/>
      <c r="Q921" s="43">
        <f t="shared" si="1236"/>
        <v>243</v>
      </c>
      <c r="R921" s="44">
        <f t="shared" ref="R921:R923" si="1812">Q921/S921</f>
        <v>0.69428571428571428</v>
      </c>
      <c r="S921" s="43">
        <v>350</v>
      </c>
    </row>
    <row r="922" spans="1:19" x14ac:dyDescent="0.25">
      <c r="A922" s="45" t="s">
        <v>278</v>
      </c>
      <c r="B922" s="46" t="s">
        <v>282</v>
      </c>
      <c r="C922" s="43" t="str">
        <f t="shared" si="1804"/>
        <v>PH</v>
      </c>
      <c r="D922" s="37" t="str">
        <f t="shared" si="1805"/>
        <v>BN</v>
      </c>
      <c r="E922" s="38">
        <f t="shared" si="1806"/>
        <v>297</v>
      </c>
      <c r="F922" s="43">
        <v>31</v>
      </c>
      <c r="G922" s="43">
        <v>328</v>
      </c>
      <c r="H922" s="43">
        <v>17</v>
      </c>
      <c r="I922" s="43"/>
      <c r="J922" s="44">
        <f t="shared" si="1807"/>
        <v>8.2446808510638292E-2</v>
      </c>
      <c r="K922" s="44">
        <f t="shared" si="1808"/>
        <v>0.87234042553191493</v>
      </c>
      <c r="L922" s="44">
        <f t="shared" si="1809"/>
        <v>4.5212765957446811E-2</v>
      </c>
      <c r="M922" s="44">
        <f t="shared" si="1810"/>
        <v>0</v>
      </c>
      <c r="N922" s="43">
        <f t="shared" si="1811"/>
        <v>376</v>
      </c>
      <c r="O922" s="43">
        <v>1</v>
      </c>
      <c r="P922" s="43"/>
      <c r="Q922" s="43">
        <f t="shared" si="1236"/>
        <v>377</v>
      </c>
      <c r="R922" s="44">
        <f t="shared" si="1812"/>
        <v>0.63898305084745766</v>
      </c>
      <c r="S922" s="43">
        <v>590</v>
      </c>
    </row>
    <row r="923" spans="1:19" x14ac:dyDescent="0.25">
      <c r="A923" s="45" t="s">
        <v>279</v>
      </c>
      <c r="B923" s="46" t="s">
        <v>283</v>
      </c>
      <c r="C923" s="43" t="str">
        <f t="shared" si="1804"/>
        <v>PH</v>
      </c>
      <c r="D923" s="37" t="str">
        <f t="shared" si="1805"/>
        <v>BN</v>
      </c>
      <c r="E923" s="38">
        <f t="shared" si="1806"/>
        <v>177</v>
      </c>
      <c r="F923" s="43">
        <v>42</v>
      </c>
      <c r="G923" s="43">
        <v>219</v>
      </c>
      <c r="H923" s="43">
        <v>31</v>
      </c>
      <c r="I923" s="43"/>
      <c r="J923" s="44">
        <f t="shared" si="1807"/>
        <v>0.14383561643835616</v>
      </c>
      <c r="K923" s="44">
        <f t="shared" si="1808"/>
        <v>0.75</v>
      </c>
      <c r="L923" s="44">
        <f t="shared" si="1809"/>
        <v>0.10616438356164383</v>
      </c>
      <c r="M923" s="44">
        <f t="shared" si="1810"/>
        <v>0</v>
      </c>
      <c r="N923" s="43">
        <f t="shared" si="1811"/>
        <v>292</v>
      </c>
      <c r="O923" s="43"/>
      <c r="P923" s="43"/>
      <c r="Q923" s="43">
        <f t="shared" si="1236"/>
        <v>292</v>
      </c>
      <c r="R923" s="44">
        <f t="shared" si="1812"/>
        <v>0.49491525423728816</v>
      </c>
      <c r="S923" s="43">
        <v>590</v>
      </c>
    </row>
    <row r="924" spans="1:19" s="12" customFormat="1" ht="15" x14ac:dyDescent="0.25">
      <c r="A924" s="40">
        <v>7</v>
      </c>
      <c r="B924" s="31" t="s">
        <v>204</v>
      </c>
      <c r="C924" s="27" t="str">
        <f t="shared" si="1593"/>
        <v>PH</v>
      </c>
      <c r="D924" s="27" t="str">
        <f t="shared" si="1573"/>
        <v>BN</v>
      </c>
      <c r="E924" s="28">
        <f t="shared" ref="E924" si="1813">LARGE(F924:I924,1)-LARGE(F924:I924,2)</f>
        <v>1563</v>
      </c>
      <c r="F924" s="32">
        <f t="shared" ref="F924" si="1814">SUM(F925:F931)</f>
        <v>89</v>
      </c>
      <c r="G924" s="32">
        <f t="shared" ref="G924" si="1815">SUM(G925:G931)</f>
        <v>1652</v>
      </c>
      <c r="H924" s="32">
        <f t="shared" ref="H924" si="1816">SUM(H925:H931)</f>
        <v>32</v>
      </c>
      <c r="I924" s="32">
        <f t="shared" ref="I924" si="1817">SUM(I925:I931)</f>
        <v>0</v>
      </c>
      <c r="J924" s="33">
        <f>F924/N924</f>
        <v>5.0197405527354765E-2</v>
      </c>
      <c r="K924" s="33">
        <f>G924/N924</f>
        <v>0.9317540891144952</v>
      </c>
      <c r="L924" s="33">
        <f>H924/N924</f>
        <v>1.804850535815003E-2</v>
      </c>
      <c r="M924" s="33">
        <f>I924/N924</f>
        <v>0</v>
      </c>
      <c r="N924" s="32">
        <f>F924+G924+H924+I924</f>
        <v>1773</v>
      </c>
      <c r="O924" s="32">
        <f t="shared" ref="O924" si="1818">SUM(O925:O931)</f>
        <v>15</v>
      </c>
      <c r="P924" s="32">
        <f t="shared" ref="P924" si="1819">SUM(P925:P931)</f>
        <v>0</v>
      </c>
      <c r="Q924" s="32">
        <f t="shared" si="1236"/>
        <v>1788</v>
      </c>
      <c r="R924" s="33">
        <f t="shared" ref="R924" si="1820">Q924/S924</f>
        <v>0.58680669510994421</v>
      </c>
      <c r="S924" s="32">
        <f>SUM(S925:S931)</f>
        <v>3047</v>
      </c>
    </row>
    <row r="925" spans="1:19" x14ac:dyDescent="0.25">
      <c r="A925" s="45" t="s">
        <v>276</v>
      </c>
      <c r="B925" s="46" t="s">
        <v>280</v>
      </c>
      <c r="C925" s="43" t="str">
        <f t="shared" si="1593"/>
        <v>PH</v>
      </c>
      <c r="D925" s="37" t="str">
        <f t="shared" si="1573"/>
        <v>BN</v>
      </c>
      <c r="E925" s="38">
        <f t="shared" ref="E925:E931" si="1821">LARGE(F925:I925,1)-LARGE(F925:I925,2)</f>
        <v>135</v>
      </c>
      <c r="F925" s="43">
        <v>10</v>
      </c>
      <c r="G925" s="43">
        <v>145</v>
      </c>
      <c r="H925" s="43">
        <v>4</v>
      </c>
      <c r="I925" s="43"/>
      <c r="J925" s="44">
        <f t="shared" ref="J925:J931" si="1822">F925/N925</f>
        <v>6.2893081761006289E-2</v>
      </c>
      <c r="K925" s="44">
        <f t="shared" ref="K925:K931" si="1823">G925/N925</f>
        <v>0.91194968553459121</v>
      </c>
      <c r="L925" s="44">
        <f t="shared" ref="L925:L931" si="1824">H925/N925</f>
        <v>2.5157232704402517E-2</v>
      </c>
      <c r="M925" s="44">
        <f t="shared" ref="M925:M931" si="1825">I925/N925</f>
        <v>0</v>
      </c>
      <c r="N925" s="43">
        <f t="shared" ref="N925:N931" si="1826">F925+G925+H925+I925</f>
        <v>159</v>
      </c>
      <c r="O925" s="43"/>
      <c r="P925" s="43"/>
      <c r="Q925" s="43">
        <f t="shared" si="1236"/>
        <v>159</v>
      </c>
      <c r="R925" s="44">
        <f t="shared" ref="R925:R931" si="1827">Q925/S925</f>
        <v>0.45428571428571429</v>
      </c>
      <c r="S925" s="43">
        <v>350</v>
      </c>
    </row>
    <row r="926" spans="1:19" x14ac:dyDescent="0.25">
      <c r="A926" s="45" t="s">
        <v>277</v>
      </c>
      <c r="B926" s="46" t="s">
        <v>281</v>
      </c>
      <c r="C926" s="43" t="str">
        <f t="shared" si="1593"/>
        <v>PH</v>
      </c>
      <c r="D926" s="37" t="str">
        <f t="shared" si="1573"/>
        <v>BN</v>
      </c>
      <c r="E926" s="38">
        <f t="shared" si="1821"/>
        <v>173</v>
      </c>
      <c r="F926" s="43">
        <v>11</v>
      </c>
      <c r="G926" s="43">
        <v>184</v>
      </c>
      <c r="H926" s="43">
        <v>4</v>
      </c>
      <c r="I926" s="43"/>
      <c r="J926" s="44">
        <f t="shared" si="1822"/>
        <v>5.5276381909547742E-2</v>
      </c>
      <c r="K926" s="44">
        <f t="shared" si="1823"/>
        <v>0.92462311557788945</v>
      </c>
      <c r="L926" s="44">
        <f t="shared" si="1824"/>
        <v>2.0100502512562814E-2</v>
      </c>
      <c r="M926" s="44">
        <f t="shared" si="1825"/>
        <v>0</v>
      </c>
      <c r="N926" s="43">
        <f t="shared" si="1826"/>
        <v>199</v>
      </c>
      <c r="O926" s="43">
        <v>5</v>
      </c>
      <c r="P926" s="43"/>
      <c r="Q926" s="43">
        <f t="shared" si="1236"/>
        <v>204</v>
      </c>
      <c r="R926" s="44">
        <f t="shared" si="1827"/>
        <v>0.58285714285714285</v>
      </c>
      <c r="S926" s="43">
        <v>350</v>
      </c>
    </row>
    <row r="927" spans="1:19" x14ac:dyDescent="0.25">
      <c r="A927" s="45" t="s">
        <v>278</v>
      </c>
      <c r="B927" s="46" t="s">
        <v>282</v>
      </c>
      <c r="C927" s="43" t="str">
        <f t="shared" si="1593"/>
        <v>PH</v>
      </c>
      <c r="D927" s="37" t="str">
        <f t="shared" si="1573"/>
        <v>BN</v>
      </c>
      <c r="E927" s="38">
        <f t="shared" si="1821"/>
        <v>218</v>
      </c>
      <c r="F927" s="43">
        <v>9</v>
      </c>
      <c r="G927" s="43">
        <v>227</v>
      </c>
      <c r="H927" s="43">
        <v>2</v>
      </c>
      <c r="I927" s="43"/>
      <c r="J927" s="44">
        <f t="shared" si="1822"/>
        <v>3.7815126050420166E-2</v>
      </c>
      <c r="K927" s="44">
        <f t="shared" si="1823"/>
        <v>0.95378151260504207</v>
      </c>
      <c r="L927" s="44">
        <f t="shared" si="1824"/>
        <v>8.4033613445378148E-3</v>
      </c>
      <c r="M927" s="44">
        <f t="shared" si="1825"/>
        <v>0</v>
      </c>
      <c r="N927" s="43">
        <f t="shared" si="1826"/>
        <v>238</v>
      </c>
      <c r="O927" s="43">
        <v>3</v>
      </c>
      <c r="P927" s="43"/>
      <c r="Q927" s="43">
        <f t="shared" si="1236"/>
        <v>241</v>
      </c>
      <c r="R927" s="44">
        <f t="shared" si="1827"/>
        <v>0.68857142857142861</v>
      </c>
      <c r="S927" s="43">
        <v>350</v>
      </c>
    </row>
    <row r="928" spans="1:19" x14ac:dyDescent="0.25">
      <c r="A928" s="45" t="s">
        <v>279</v>
      </c>
      <c r="B928" s="46" t="s">
        <v>283</v>
      </c>
      <c r="C928" s="43" t="str">
        <f t="shared" si="1593"/>
        <v>PH</v>
      </c>
      <c r="D928" s="37" t="str">
        <f t="shared" si="1573"/>
        <v>BN</v>
      </c>
      <c r="E928" s="38">
        <f t="shared" si="1821"/>
        <v>233</v>
      </c>
      <c r="F928" s="43">
        <v>9</v>
      </c>
      <c r="G928" s="43">
        <v>242</v>
      </c>
      <c r="H928" s="43">
        <v>1</v>
      </c>
      <c r="I928" s="43"/>
      <c r="J928" s="44">
        <f t="shared" si="1822"/>
        <v>3.5714285714285712E-2</v>
      </c>
      <c r="K928" s="44">
        <f t="shared" si="1823"/>
        <v>0.96031746031746035</v>
      </c>
      <c r="L928" s="44">
        <f t="shared" si="1824"/>
        <v>3.968253968253968E-3</v>
      </c>
      <c r="M928" s="44">
        <f t="shared" si="1825"/>
        <v>0</v>
      </c>
      <c r="N928" s="43">
        <f t="shared" si="1826"/>
        <v>252</v>
      </c>
      <c r="O928" s="43">
        <v>2</v>
      </c>
      <c r="P928" s="43"/>
      <c r="Q928" s="43">
        <f t="shared" si="1236"/>
        <v>254</v>
      </c>
      <c r="R928" s="44">
        <f t="shared" si="1827"/>
        <v>0.72571428571428576</v>
      </c>
      <c r="S928" s="43">
        <v>350</v>
      </c>
    </row>
    <row r="929" spans="1:19" x14ac:dyDescent="0.25">
      <c r="A929" s="45" t="s">
        <v>285</v>
      </c>
      <c r="B929" s="46" t="s">
        <v>286</v>
      </c>
      <c r="C929" s="43" t="str">
        <f t="shared" si="1593"/>
        <v>PH</v>
      </c>
      <c r="D929" s="37" t="str">
        <f t="shared" si="1573"/>
        <v>BN</v>
      </c>
      <c r="E929" s="38">
        <f t="shared" si="1821"/>
        <v>310</v>
      </c>
      <c r="F929" s="43">
        <v>17</v>
      </c>
      <c r="G929" s="43">
        <v>327</v>
      </c>
      <c r="H929" s="43">
        <v>8</v>
      </c>
      <c r="I929" s="43"/>
      <c r="J929" s="44">
        <f t="shared" si="1822"/>
        <v>4.8295454545454544E-2</v>
      </c>
      <c r="K929" s="44">
        <f t="shared" si="1823"/>
        <v>0.92897727272727271</v>
      </c>
      <c r="L929" s="44">
        <f t="shared" si="1824"/>
        <v>2.2727272727272728E-2</v>
      </c>
      <c r="M929" s="44">
        <f t="shared" si="1825"/>
        <v>0</v>
      </c>
      <c r="N929" s="43">
        <f t="shared" si="1826"/>
        <v>352</v>
      </c>
      <c r="O929" s="43">
        <v>1</v>
      </c>
      <c r="P929" s="43"/>
      <c r="Q929" s="43">
        <f t="shared" si="1236"/>
        <v>353</v>
      </c>
      <c r="R929" s="44">
        <f t="shared" si="1827"/>
        <v>0.6429872495446266</v>
      </c>
      <c r="S929" s="43">
        <v>549</v>
      </c>
    </row>
    <row r="930" spans="1:19" x14ac:dyDescent="0.25">
      <c r="A930" s="45" t="s">
        <v>288</v>
      </c>
      <c r="B930" s="46" t="s">
        <v>289</v>
      </c>
      <c r="C930" s="43" t="str">
        <f t="shared" si="1593"/>
        <v>PH</v>
      </c>
      <c r="D930" s="37" t="str">
        <f t="shared" si="1573"/>
        <v>BN</v>
      </c>
      <c r="E930" s="38">
        <f t="shared" si="1821"/>
        <v>266</v>
      </c>
      <c r="F930" s="43">
        <v>25</v>
      </c>
      <c r="G930" s="43">
        <v>291</v>
      </c>
      <c r="H930" s="43">
        <v>6</v>
      </c>
      <c r="I930" s="43"/>
      <c r="J930" s="44">
        <f t="shared" si="1822"/>
        <v>7.7639751552795025E-2</v>
      </c>
      <c r="K930" s="44">
        <f t="shared" si="1823"/>
        <v>0.90372670807453415</v>
      </c>
      <c r="L930" s="44">
        <f t="shared" si="1824"/>
        <v>1.8633540372670808E-2</v>
      </c>
      <c r="M930" s="44">
        <f t="shared" si="1825"/>
        <v>0</v>
      </c>
      <c r="N930" s="43">
        <f t="shared" si="1826"/>
        <v>322</v>
      </c>
      <c r="O930" s="43">
        <v>1</v>
      </c>
      <c r="P930" s="43"/>
      <c r="Q930" s="43">
        <f t="shared" si="1236"/>
        <v>323</v>
      </c>
      <c r="R930" s="44">
        <f t="shared" si="1827"/>
        <v>0.58834244080145714</v>
      </c>
      <c r="S930" s="43">
        <v>549</v>
      </c>
    </row>
    <row r="931" spans="1:19" x14ac:dyDescent="0.25">
      <c r="A931" s="45" t="s">
        <v>290</v>
      </c>
      <c r="B931" s="46" t="s">
        <v>291</v>
      </c>
      <c r="C931" s="43" t="str">
        <f t="shared" si="1593"/>
        <v>PH</v>
      </c>
      <c r="D931" s="37" t="str">
        <f t="shared" si="1573"/>
        <v>BN</v>
      </c>
      <c r="E931" s="38">
        <f t="shared" si="1821"/>
        <v>228</v>
      </c>
      <c r="F931" s="43">
        <v>8</v>
      </c>
      <c r="G931" s="43">
        <v>236</v>
      </c>
      <c r="H931" s="43">
        <v>7</v>
      </c>
      <c r="I931" s="43"/>
      <c r="J931" s="44">
        <f t="shared" si="1822"/>
        <v>3.1872509960159362E-2</v>
      </c>
      <c r="K931" s="44">
        <f t="shared" si="1823"/>
        <v>0.94023904382470125</v>
      </c>
      <c r="L931" s="44">
        <f t="shared" si="1824"/>
        <v>2.7888446215139442E-2</v>
      </c>
      <c r="M931" s="44">
        <f t="shared" si="1825"/>
        <v>0</v>
      </c>
      <c r="N931" s="43">
        <f t="shared" si="1826"/>
        <v>251</v>
      </c>
      <c r="O931" s="43">
        <v>3</v>
      </c>
      <c r="P931" s="43"/>
      <c r="Q931" s="43">
        <f t="shared" si="1236"/>
        <v>254</v>
      </c>
      <c r="R931" s="44">
        <f t="shared" si="1827"/>
        <v>0.46265938069216755</v>
      </c>
      <c r="S931" s="43">
        <v>549</v>
      </c>
    </row>
    <row r="932" spans="1:19" s="11" customFormat="1" ht="15" x14ac:dyDescent="0.25">
      <c r="A932" s="40">
        <v>8</v>
      </c>
      <c r="B932" s="31" t="s">
        <v>192</v>
      </c>
      <c r="C932" s="32" t="str">
        <f t="shared" si="1593"/>
        <v>PH</v>
      </c>
      <c r="D932" s="32" t="str">
        <f t="shared" si="1573"/>
        <v>BN</v>
      </c>
      <c r="E932" s="28">
        <f>LARGE(F932:I932,1)-LARGE(F932:I932,2)</f>
        <v>461</v>
      </c>
      <c r="F932" s="32">
        <f t="shared" ref="F932" si="1828">SUM(F933:F936)</f>
        <v>160</v>
      </c>
      <c r="G932" s="32">
        <f t="shared" ref="G932" si="1829">SUM(G933:G936)</f>
        <v>621</v>
      </c>
      <c r="H932" s="32">
        <f t="shared" ref="H932" si="1830">SUM(H933:H936)</f>
        <v>89</v>
      </c>
      <c r="I932" s="32">
        <f t="shared" ref="I932" si="1831">SUM(I933:I936)</f>
        <v>0</v>
      </c>
      <c r="J932" s="33">
        <f>F932/N932</f>
        <v>0.18390804597701149</v>
      </c>
      <c r="K932" s="33">
        <f>G932/N932</f>
        <v>0.71379310344827585</v>
      </c>
      <c r="L932" s="33">
        <f>H932/N932</f>
        <v>0.10229885057471265</v>
      </c>
      <c r="M932" s="33">
        <f>I932/N932</f>
        <v>0</v>
      </c>
      <c r="N932" s="32">
        <f>F932+G932+H932+I932</f>
        <v>870</v>
      </c>
      <c r="O932" s="32">
        <f t="shared" ref="O932" si="1832">SUM(O933:O936)</f>
        <v>5</v>
      </c>
      <c r="P932" s="32">
        <f t="shared" ref="P932" si="1833">SUM(P933:P936)</f>
        <v>0</v>
      </c>
      <c r="Q932" s="32">
        <f>N932+O932+P932</f>
        <v>875</v>
      </c>
      <c r="R932" s="33">
        <f>Q932/S932</f>
        <v>0.55239898989898994</v>
      </c>
      <c r="S932" s="32">
        <f t="shared" ref="S932" si="1834">SUM(S933:S936)</f>
        <v>1584</v>
      </c>
    </row>
    <row r="933" spans="1:19" x14ac:dyDescent="0.25">
      <c r="A933" s="45" t="s">
        <v>276</v>
      </c>
      <c r="B933" s="46" t="s">
        <v>280</v>
      </c>
      <c r="C933" s="43" t="str">
        <f t="shared" si="1593"/>
        <v>PH</v>
      </c>
      <c r="D933" s="37" t="str">
        <f t="shared" si="1573"/>
        <v>BN</v>
      </c>
      <c r="E933" s="38">
        <f t="shared" ref="E933:E936" si="1835">LARGE(F933:I933,1)-LARGE(F933:I933,2)</f>
        <v>70</v>
      </c>
      <c r="F933" s="43">
        <v>36</v>
      </c>
      <c r="G933" s="43">
        <v>106</v>
      </c>
      <c r="H933" s="43">
        <v>5</v>
      </c>
      <c r="I933" s="43"/>
      <c r="J933" s="44">
        <f t="shared" ref="J933:J936" si="1836">F933/N933</f>
        <v>0.24489795918367346</v>
      </c>
      <c r="K933" s="44">
        <f t="shared" ref="K933:K936" si="1837">G933/N933</f>
        <v>0.72108843537414968</v>
      </c>
      <c r="L933" s="44">
        <f t="shared" ref="L933:L936" si="1838">H933/N933</f>
        <v>3.4013605442176874E-2</v>
      </c>
      <c r="M933" s="44">
        <f t="shared" ref="M933:M936" si="1839">I933/N933</f>
        <v>0</v>
      </c>
      <c r="N933" s="43">
        <f t="shared" ref="N933:N936" si="1840">F933+G933+H933+I933</f>
        <v>147</v>
      </c>
      <c r="O933" s="43">
        <v>1</v>
      </c>
      <c r="P933" s="43"/>
      <c r="Q933" s="43">
        <f t="shared" ref="Q933:Q936" si="1841">N933+O933+P933</f>
        <v>148</v>
      </c>
      <c r="R933" s="44">
        <f t="shared" si="1237"/>
        <v>0.42285714285714288</v>
      </c>
      <c r="S933" s="43">
        <v>350</v>
      </c>
    </row>
    <row r="934" spans="1:19" x14ac:dyDescent="0.25">
      <c r="A934" s="45" t="s">
        <v>277</v>
      </c>
      <c r="B934" s="46" t="s">
        <v>281</v>
      </c>
      <c r="C934" s="43" t="str">
        <f t="shared" si="1593"/>
        <v>PH</v>
      </c>
      <c r="D934" s="37" t="str">
        <f t="shared" si="1573"/>
        <v>BN</v>
      </c>
      <c r="E934" s="38">
        <f t="shared" si="1835"/>
        <v>132</v>
      </c>
      <c r="F934" s="43">
        <v>46</v>
      </c>
      <c r="G934" s="43">
        <v>178</v>
      </c>
      <c r="H934" s="43">
        <v>19</v>
      </c>
      <c r="I934" s="43"/>
      <c r="J934" s="44">
        <f t="shared" si="1836"/>
        <v>0.18930041152263374</v>
      </c>
      <c r="K934" s="44">
        <f t="shared" si="1837"/>
        <v>0.73251028806584362</v>
      </c>
      <c r="L934" s="44">
        <f t="shared" si="1838"/>
        <v>7.8189300411522639E-2</v>
      </c>
      <c r="M934" s="44">
        <f t="shared" si="1839"/>
        <v>0</v>
      </c>
      <c r="N934" s="43">
        <f t="shared" si="1840"/>
        <v>243</v>
      </c>
      <c r="O934" s="43"/>
      <c r="P934" s="43"/>
      <c r="Q934" s="43">
        <f t="shared" si="1841"/>
        <v>243</v>
      </c>
      <c r="R934" s="44">
        <f t="shared" ref="R934:R936" si="1842">Q934/S934</f>
        <v>0.69428571428571428</v>
      </c>
      <c r="S934" s="43">
        <v>350</v>
      </c>
    </row>
    <row r="935" spans="1:19" x14ac:dyDescent="0.25">
      <c r="A935" s="45" t="s">
        <v>278</v>
      </c>
      <c r="B935" s="46" t="s">
        <v>282</v>
      </c>
      <c r="C935" s="43" t="str">
        <f t="shared" si="1593"/>
        <v>PH</v>
      </c>
      <c r="D935" s="37" t="str">
        <f t="shared" si="1573"/>
        <v>BN</v>
      </c>
      <c r="E935" s="38">
        <f t="shared" si="1835"/>
        <v>148</v>
      </c>
      <c r="F935" s="43">
        <v>44</v>
      </c>
      <c r="G935" s="43">
        <v>192</v>
      </c>
      <c r="H935" s="43">
        <v>22</v>
      </c>
      <c r="I935" s="43"/>
      <c r="J935" s="44">
        <f t="shared" si="1836"/>
        <v>0.17054263565891473</v>
      </c>
      <c r="K935" s="44">
        <f t="shared" si="1837"/>
        <v>0.7441860465116279</v>
      </c>
      <c r="L935" s="44">
        <f t="shared" si="1838"/>
        <v>8.5271317829457363E-2</v>
      </c>
      <c r="M935" s="44">
        <f t="shared" si="1839"/>
        <v>0</v>
      </c>
      <c r="N935" s="43">
        <f t="shared" si="1840"/>
        <v>258</v>
      </c>
      <c r="O935" s="43">
        <v>3</v>
      </c>
      <c r="P935" s="43"/>
      <c r="Q935" s="43">
        <f t="shared" si="1841"/>
        <v>261</v>
      </c>
      <c r="R935" s="44">
        <f t="shared" si="1842"/>
        <v>0.5904977375565611</v>
      </c>
      <c r="S935" s="43">
        <v>442</v>
      </c>
    </row>
    <row r="936" spans="1:19" x14ac:dyDescent="0.25">
      <c r="A936" s="45" t="s">
        <v>279</v>
      </c>
      <c r="B936" s="46" t="s">
        <v>283</v>
      </c>
      <c r="C936" s="43" t="str">
        <f t="shared" si="1593"/>
        <v>PH</v>
      </c>
      <c r="D936" s="37" t="str">
        <f t="shared" si="1573"/>
        <v>PN</v>
      </c>
      <c r="E936" s="38">
        <f t="shared" si="1835"/>
        <v>102</v>
      </c>
      <c r="F936" s="43">
        <v>34</v>
      </c>
      <c r="G936" s="43">
        <v>145</v>
      </c>
      <c r="H936" s="43">
        <v>43</v>
      </c>
      <c r="I936" s="43"/>
      <c r="J936" s="44">
        <f t="shared" si="1836"/>
        <v>0.15315315315315314</v>
      </c>
      <c r="K936" s="44">
        <f t="shared" si="1837"/>
        <v>0.65315315315315314</v>
      </c>
      <c r="L936" s="44">
        <f t="shared" si="1838"/>
        <v>0.19369369369369369</v>
      </c>
      <c r="M936" s="44">
        <f t="shared" si="1839"/>
        <v>0</v>
      </c>
      <c r="N936" s="43">
        <f t="shared" si="1840"/>
        <v>222</v>
      </c>
      <c r="O936" s="43">
        <v>1</v>
      </c>
      <c r="P936" s="43"/>
      <c r="Q936" s="43">
        <f t="shared" si="1841"/>
        <v>223</v>
      </c>
      <c r="R936" s="44">
        <f t="shared" si="1842"/>
        <v>0.50452488687782804</v>
      </c>
      <c r="S936" s="43">
        <v>442</v>
      </c>
    </row>
    <row r="937" spans="1:19" s="12" customFormat="1" ht="15" x14ac:dyDescent="0.25">
      <c r="A937" s="40">
        <v>9</v>
      </c>
      <c r="B937" s="31" t="s">
        <v>193</v>
      </c>
      <c r="C937" s="27" t="str">
        <f t="shared" ref="C937" si="1843">IF(AND(LARGE(F937:I937,1)=LARGE(F937:I937,2)),"TIED",IF(LARGE(F937:I937,1)=F937,"BN",IF(LARGE(F937:I937,1)=G937,"PH",IF(LARGE(F937:I937,1)=H937,"PN","BEBAS"))))</f>
        <v>PH</v>
      </c>
      <c r="D937" s="27" t="str">
        <f t="shared" ref="D937" si="1844">IF(AND(LARGE(F937:I937,1)=LARGE(F937:I937,2)),"TIED",IF(LARGE(F937:I937,2)=F937,"BN",IF(LARGE(F937:I937,2)=G937,"PH",IF(LARGE(F937:I937,2)=H937,"PN","BEBAS"))))</f>
        <v>BN</v>
      </c>
      <c r="E937" s="28">
        <f t="shared" ref="E937" si="1845">LARGE(F937:I937,1)-LARGE(F937:I937,2)</f>
        <v>1167</v>
      </c>
      <c r="F937" s="32">
        <f t="shared" ref="F937" si="1846">SUM(F938:F944)</f>
        <v>142</v>
      </c>
      <c r="G937" s="32">
        <f t="shared" ref="G937" si="1847">SUM(G938:G944)</f>
        <v>1309</v>
      </c>
      <c r="H937" s="32">
        <f t="shared" ref="H937" si="1848">SUM(H938:H944)</f>
        <v>67</v>
      </c>
      <c r="I937" s="32">
        <f t="shared" ref="I937" si="1849">SUM(I938:I944)</f>
        <v>0</v>
      </c>
      <c r="J937" s="33">
        <f>F937/N937</f>
        <v>9.3544137022397889E-2</v>
      </c>
      <c r="K937" s="33">
        <f>G937/N937</f>
        <v>0.8623188405797102</v>
      </c>
      <c r="L937" s="33">
        <f>H937/N937</f>
        <v>4.413702239789196E-2</v>
      </c>
      <c r="M937" s="33">
        <f>I937/N937</f>
        <v>0</v>
      </c>
      <c r="N937" s="32">
        <f>F937+G937+H937+I937</f>
        <v>1518</v>
      </c>
      <c r="O937" s="32">
        <f t="shared" ref="O937" si="1850">SUM(O938:O944)</f>
        <v>24</v>
      </c>
      <c r="P937" s="32">
        <f t="shared" ref="P937" si="1851">SUM(P938:P944)</f>
        <v>0</v>
      </c>
      <c r="Q937" s="32">
        <f t="shared" ref="Q937" si="1852">N937+O937+P937</f>
        <v>1542</v>
      </c>
      <c r="R937" s="33">
        <f t="shared" ref="R937" si="1853">Q937/S937</f>
        <v>0.57817772778402698</v>
      </c>
      <c r="S937" s="32">
        <f>SUM(S938:S944)</f>
        <v>2667</v>
      </c>
    </row>
    <row r="938" spans="1:19" x14ac:dyDescent="0.25">
      <c r="A938" s="45" t="s">
        <v>276</v>
      </c>
      <c r="B938" s="46" t="s">
        <v>280</v>
      </c>
      <c r="C938" s="43" t="str">
        <f t="shared" ref="C938:C945" si="1854">IF(AND(LARGE(F938:I938,1)=LARGE(F938:I938,2)),"TIED",IF(LARGE(F938:I938,1)=F938,"BN",IF(LARGE(F938:I938,1)=G938,"PH",IF(LARGE(F938:I938,1)=H938,"PN","BEBAS"))))</f>
        <v>PH</v>
      </c>
      <c r="D938" s="37" t="str">
        <f t="shared" ref="D938:D945" si="1855">IF(AND(LARGE(F938:I938,1)=LARGE(F938:I938,2)),"TIED",IF(LARGE(F938:I938,2)=F938,"BN",IF(LARGE(F938:I938,2)=G938,"PH",IF(LARGE(F938:I938,2)=H938,"PN","BEBAS"))))</f>
        <v>BN</v>
      </c>
      <c r="E938" s="38">
        <f t="shared" ref="E938:E945" si="1856">LARGE(F938:I938,1)-LARGE(F938:I938,2)</f>
        <v>69</v>
      </c>
      <c r="F938" s="43">
        <v>34</v>
      </c>
      <c r="G938" s="43">
        <v>103</v>
      </c>
      <c r="H938" s="43">
        <v>9</v>
      </c>
      <c r="I938" s="43"/>
      <c r="J938" s="44">
        <f t="shared" ref="J938:J944" si="1857">F938/N938</f>
        <v>0.23287671232876711</v>
      </c>
      <c r="K938" s="44">
        <f t="shared" ref="K938:K944" si="1858">G938/N938</f>
        <v>0.70547945205479456</v>
      </c>
      <c r="L938" s="44">
        <f t="shared" ref="L938:L944" si="1859">H938/N938</f>
        <v>6.1643835616438353E-2</v>
      </c>
      <c r="M938" s="44">
        <f t="shared" ref="M938:M944" si="1860">I938/N938</f>
        <v>0</v>
      </c>
      <c r="N938" s="43">
        <f t="shared" ref="N938:N944" si="1861">F938+G938+H938+I938</f>
        <v>146</v>
      </c>
      <c r="O938" s="43">
        <v>9</v>
      </c>
      <c r="P938" s="43"/>
      <c r="Q938" s="43">
        <f t="shared" ref="Q938:Q945" si="1862">N938+O938+P938</f>
        <v>155</v>
      </c>
      <c r="R938" s="44">
        <f t="shared" si="1237"/>
        <v>0.42119565217391303</v>
      </c>
      <c r="S938" s="43">
        <v>368</v>
      </c>
    </row>
    <row r="939" spans="1:19" x14ac:dyDescent="0.25">
      <c r="A939" s="45" t="s">
        <v>277</v>
      </c>
      <c r="B939" s="46" t="s">
        <v>281</v>
      </c>
      <c r="C939" s="43" t="str">
        <f t="shared" si="1854"/>
        <v>PH</v>
      </c>
      <c r="D939" s="37" t="str">
        <f t="shared" si="1855"/>
        <v>BN</v>
      </c>
      <c r="E939" s="38">
        <f t="shared" si="1856"/>
        <v>158</v>
      </c>
      <c r="F939" s="43">
        <v>13</v>
      </c>
      <c r="G939" s="43">
        <v>171</v>
      </c>
      <c r="H939" s="43">
        <v>8</v>
      </c>
      <c r="I939" s="43"/>
      <c r="J939" s="44">
        <f t="shared" si="1857"/>
        <v>6.7708333333333329E-2</v>
      </c>
      <c r="K939" s="44">
        <f t="shared" si="1858"/>
        <v>0.890625</v>
      </c>
      <c r="L939" s="44">
        <f t="shared" si="1859"/>
        <v>4.1666666666666664E-2</v>
      </c>
      <c r="M939" s="44">
        <f t="shared" si="1860"/>
        <v>0</v>
      </c>
      <c r="N939" s="43">
        <f t="shared" si="1861"/>
        <v>192</v>
      </c>
      <c r="O939" s="43">
        <v>2</v>
      </c>
      <c r="P939" s="43"/>
      <c r="Q939" s="43">
        <f t="shared" si="1862"/>
        <v>194</v>
      </c>
      <c r="R939" s="44">
        <f t="shared" ref="R939:R945" si="1863">Q939/S939</f>
        <v>0.55428571428571427</v>
      </c>
      <c r="S939" s="43">
        <v>350</v>
      </c>
    </row>
    <row r="940" spans="1:19" x14ac:dyDescent="0.25">
      <c r="A940" s="45" t="s">
        <v>278</v>
      </c>
      <c r="B940" s="46" t="s">
        <v>282</v>
      </c>
      <c r="C940" s="43" t="str">
        <f t="shared" si="1854"/>
        <v>PH</v>
      </c>
      <c r="D940" s="37" t="str">
        <f t="shared" si="1855"/>
        <v>BN</v>
      </c>
      <c r="E940" s="38">
        <f t="shared" si="1856"/>
        <v>191</v>
      </c>
      <c r="F940" s="43">
        <v>18</v>
      </c>
      <c r="G940" s="43">
        <v>209</v>
      </c>
      <c r="H940" s="43">
        <v>11</v>
      </c>
      <c r="I940" s="43"/>
      <c r="J940" s="44">
        <f t="shared" si="1857"/>
        <v>7.5630252100840331E-2</v>
      </c>
      <c r="K940" s="44">
        <f t="shared" si="1858"/>
        <v>0.87815126050420167</v>
      </c>
      <c r="L940" s="44">
        <f t="shared" si="1859"/>
        <v>4.6218487394957986E-2</v>
      </c>
      <c r="M940" s="44">
        <f t="shared" si="1860"/>
        <v>0</v>
      </c>
      <c r="N940" s="43">
        <f t="shared" si="1861"/>
        <v>238</v>
      </c>
      <c r="O940" s="43">
        <v>4</v>
      </c>
      <c r="P940" s="43"/>
      <c r="Q940" s="43">
        <f t="shared" si="1862"/>
        <v>242</v>
      </c>
      <c r="R940" s="44">
        <f t="shared" si="1863"/>
        <v>0.69142857142857139</v>
      </c>
      <c r="S940" s="43">
        <v>350</v>
      </c>
    </row>
    <row r="941" spans="1:19" x14ac:dyDescent="0.25">
      <c r="A941" s="45" t="s">
        <v>279</v>
      </c>
      <c r="B941" s="46" t="s">
        <v>283</v>
      </c>
      <c r="C941" s="43" t="str">
        <f t="shared" si="1854"/>
        <v>PH</v>
      </c>
      <c r="D941" s="37" t="str">
        <f t="shared" si="1855"/>
        <v>BN</v>
      </c>
      <c r="E941" s="38">
        <f t="shared" si="1856"/>
        <v>206</v>
      </c>
      <c r="F941" s="43">
        <v>12</v>
      </c>
      <c r="G941" s="43">
        <v>218</v>
      </c>
      <c r="H941" s="43">
        <v>6</v>
      </c>
      <c r="I941" s="43"/>
      <c r="J941" s="44">
        <f t="shared" si="1857"/>
        <v>5.0847457627118647E-2</v>
      </c>
      <c r="K941" s="44">
        <f t="shared" si="1858"/>
        <v>0.92372881355932202</v>
      </c>
      <c r="L941" s="44">
        <f t="shared" si="1859"/>
        <v>2.5423728813559324E-2</v>
      </c>
      <c r="M941" s="44">
        <f t="shared" si="1860"/>
        <v>0</v>
      </c>
      <c r="N941" s="43">
        <f t="shared" si="1861"/>
        <v>236</v>
      </c>
      <c r="O941" s="43"/>
      <c r="P941" s="43"/>
      <c r="Q941" s="43">
        <f t="shared" si="1862"/>
        <v>236</v>
      </c>
      <c r="R941" s="44">
        <f t="shared" si="1863"/>
        <v>0.67428571428571427</v>
      </c>
      <c r="S941" s="43">
        <v>350</v>
      </c>
    </row>
    <row r="942" spans="1:19" x14ac:dyDescent="0.25">
      <c r="A942" s="45" t="s">
        <v>285</v>
      </c>
      <c r="B942" s="46" t="s">
        <v>286</v>
      </c>
      <c r="C942" s="43" t="str">
        <f t="shared" si="1854"/>
        <v>PH</v>
      </c>
      <c r="D942" s="37" t="str">
        <f t="shared" si="1855"/>
        <v>BN</v>
      </c>
      <c r="E942" s="38">
        <f t="shared" si="1856"/>
        <v>214</v>
      </c>
      <c r="F942" s="43">
        <v>21</v>
      </c>
      <c r="G942" s="43">
        <v>235</v>
      </c>
      <c r="H942" s="43">
        <v>4</v>
      </c>
      <c r="I942" s="43"/>
      <c r="J942" s="44">
        <f t="shared" si="1857"/>
        <v>8.0769230769230774E-2</v>
      </c>
      <c r="K942" s="44">
        <f t="shared" si="1858"/>
        <v>0.90384615384615385</v>
      </c>
      <c r="L942" s="44">
        <f t="shared" si="1859"/>
        <v>1.5384615384615385E-2</v>
      </c>
      <c r="M942" s="44">
        <f t="shared" si="1860"/>
        <v>0</v>
      </c>
      <c r="N942" s="43">
        <f t="shared" si="1861"/>
        <v>260</v>
      </c>
      <c r="O942" s="43">
        <v>2</v>
      </c>
      <c r="P942" s="43"/>
      <c r="Q942" s="43">
        <f t="shared" si="1862"/>
        <v>262</v>
      </c>
      <c r="R942" s="44">
        <f t="shared" si="1863"/>
        <v>0.62980769230769229</v>
      </c>
      <c r="S942" s="43">
        <v>416</v>
      </c>
    </row>
    <row r="943" spans="1:19" x14ac:dyDescent="0.25">
      <c r="A943" s="45" t="s">
        <v>288</v>
      </c>
      <c r="B943" s="46" t="s">
        <v>289</v>
      </c>
      <c r="C943" s="43" t="str">
        <f t="shared" si="1854"/>
        <v>PH</v>
      </c>
      <c r="D943" s="37" t="str">
        <f t="shared" si="1855"/>
        <v>BN</v>
      </c>
      <c r="E943" s="38">
        <f t="shared" si="1856"/>
        <v>203</v>
      </c>
      <c r="F943" s="43">
        <v>15</v>
      </c>
      <c r="G943" s="43">
        <v>218</v>
      </c>
      <c r="H943" s="43">
        <v>11</v>
      </c>
      <c r="I943" s="43"/>
      <c r="J943" s="44">
        <f t="shared" si="1857"/>
        <v>6.1475409836065573E-2</v>
      </c>
      <c r="K943" s="44">
        <f t="shared" si="1858"/>
        <v>0.89344262295081966</v>
      </c>
      <c r="L943" s="44">
        <f t="shared" si="1859"/>
        <v>4.5081967213114756E-2</v>
      </c>
      <c r="M943" s="44">
        <f t="shared" si="1860"/>
        <v>0</v>
      </c>
      <c r="N943" s="43">
        <f t="shared" si="1861"/>
        <v>244</v>
      </c>
      <c r="O943" s="43">
        <v>2</v>
      </c>
      <c r="P943" s="43"/>
      <c r="Q943" s="43">
        <f t="shared" si="1862"/>
        <v>246</v>
      </c>
      <c r="R943" s="44">
        <f t="shared" si="1863"/>
        <v>0.59134615384615385</v>
      </c>
      <c r="S943" s="43">
        <v>416</v>
      </c>
    </row>
    <row r="944" spans="1:19" x14ac:dyDescent="0.25">
      <c r="A944" s="45" t="s">
        <v>290</v>
      </c>
      <c r="B944" s="46" t="s">
        <v>291</v>
      </c>
      <c r="C944" s="43" t="str">
        <f t="shared" si="1854"/>
        <v>PH</v>
      </c>
      <c r="D944" s="37" t="str">
        <f t="shared" si="1855"/>
        <v>BN</v>
      </c>
      <c r="E944" s="38">
        <f t="shared" si="1856"/>
        <v>126</v>
      </c>
      <c r="F944" s="43">
        <v>29</v>
      </c>
      <c r="G944" s="43">
        <v>155</v>
      </c>
      <c r="H944" s="43">
        <v>18</v>
      </c>
      <c r="I944" s="43"/>
      <c r="J944" s="44">
        <f t="shared" si="1857"/>
        <v>0.14356435643564355</v>
      </c>
      <c r="K944" s="44">
        <f t="shared" si="1858"/>
        <v>0.76732673267326734</v>
      </c>
      <c r="L944" s="44">
        <f t="shared" si="1859"/>
        <v>8.9108910891089105E-2</v>
      </c>
      <c r="M944" s="44">
        <f t="shared" si="1860"/>
        <v>0</v>
      </c>
      <c r="N944" s="43">
        <f t="shared" si="1861"/>
        <v>202</v>
      </c>
      <c r="O944" s="43">
        <v>5</v>
      </c>
      <c r="P944" s="43"/>
      <c r="Q944" s="43">
        <f t="shared" si="1862"/>
        <v>207</v>
      </c>
      <c r="R944" s="44">
        <f t="shared" si="1863"/>
        <v>0.49640287769784175</v>
      </c>
      <c r="S944" s="43">
        <v>417</v>
      </c>
    </row>
    <row r="945" spans="1:19" s="12" customFormat="1" ht="15" x14ac:dyDescent="0.25">
      <c r="A945" s="40">
        <v>10</v>
      </c>
      <c r="B945" s="31" t="s">
        <v>198</v>
      </c>
      <c r="C945" s="32" t="str">
        <f t="shared" si="1854"/>
        <v>PH</v>
      </c>
      <c r="D945" s="32" t="str">
        <f t="shared" si="1855"/>
        <v>BN</v>
      </c>
      <c r="E945" s="28">
        <f t="shared" si="1856"/>
        <v>1119</v>
      </c>
      <c r="F945" s="32">
        <f>SUM(F946:F951)</f>
        <v>50</v>
      </c>
      <c r="G945" s="32">
        <f t="shared" ref="G945" si="1864">SUM(G946:G951)</f>
        <v>1169</v>
      </c>
      <c r="H945" s="32">
        <f t="shared" ref="H945" si="1865">SUM(H946:H951)</f>
        <v>33</v>
      </c>
      <c r="I945" s="32">
        <f t="shared" ref="I945" si="1866">SUM(I946:I951)</f>
        <v>0</v>
      </c>
      <c r="J945" s="33">
        <f>F945/N945</f>
        <v>3.9936102236421724E-2</v>
      </c>
      <c r="K945" s="33">
        <f>G945/N945</f>
        <v>0.93370607028753994</v>
      </c>
      <c r="L945" s="33">
        <f>H945/N945</f>
        <v>2.6357827476038338E-2</v>
      </c>
      <c r="M945" s="33">
        <f>I945/N945</f>
        <v>0</v>
      </c>
      <c r="N945" s="32">
        <f>F945+G945+H945+I945</f>
        <v>1252</v>
      </c>
      <c r="O945" s="32">
        <f t="shared" ref="O945" si="1867">SUM(O946:O951)</f>
        <v>6</v>
      </c>
      <c r="P945" s="32">
        <f t="shared" ref="P945" si="1868">SUM(P946:P951)</f>
        <v>0</v>
      </c>
      <c r="Q945" s="32">
        <f t="shared" si="1862"/>
        <v>1258</v>
      </c>
      <c r="R945" s="33">
        <f t="shared" si="1863"/>
        <v>0.57285974499089254</v>
      </c>
      <c r="S945" s="32">
        <f>SUM(S946:S951)</f>
        <v>2196</v>
      </c>
    </row>
    <row r="946" spans="1:19" x14ac:dyDescent="0.25">
      <c r="A946" s="45" t="s">
        <v>276</v>
      </c>
      <c r="B946" s="46" t="s">
        <v>280</v>
      </c>
      <c r="C946" s="43" t="str">
        <f t="shared" si="1593"/>
        <v>PH</v>
      </c>
      <c r="D946" s="37" t="str">
        <f t="shared" si="1573"/>
        <v>BN</v>
      </c>
      <c r="E946" s="38">
        <f t="shared" ref="E946:E951" si="1869">LARGE(F946:I946,1)-LARGE(F946:I946,2)</f>
        <v>83</v>
      </c>
      <c r="F946" s="43">
        <v>10</v>
      </c>
      <c r="G946" s="43">
        <v>93</v>
      </c>
      <c r="H946" s="43">
        <v>2</v>
      </c>
      <c r="I946" s="43"/>
      <c r="J946" s="44">
        <f t="shared" ref="J946:J951" si="1870">F946/N946</f>
        <v>9.5238095238095233E-2</v>
      </c>
      <c r="K946" s="44">
        <f t="shared" ref="K946:K951" si="1871">G946/N946</f>
        <v>0.88571428571428568</v>
      </c>
      <c r="L946" s="44">
        <f t="shared" ref="L946:L951" si="1872">H946/N946</f>
        <v>1.9047619047619049E-2</v>
      </c>
      <c r="M946" s="44">
        <f t="shared" ref="M946:M951" si="1873">I946/N946</f>
        <v>0</v>
      </c>
      <c r="N946" s="43">
        <f t="shared" ref="N946:N951" si="1874">F946+G946+H946+I946</f>
        <v>105</v>
      </c>
      <c r="O946" s="43"/>
      <c r="P946" s="43"/>
      <c r="Q946" s="43">
        <f t="shared" si="1236"/>
        <v>105</v>
      </c>
      <c r="R946" s="44">
        <f t="shared" si="1237"/>
        <v>0.35</v>
      </c>
      <c r="S946" s="43">
        <v>300</v>
      </c>
    </row>
    <row r="947" spans="1:19" x14ac:dyDescent="0.25">
      <c r="A947" s="45" t="s">
        <v>277</v>
      </c>
      <c r="B947" s="46" t="s">
        <v>281</v>
      </c>
      <c r="C947" s="43" t="str">
        <f t="shared" si="1593"/>
        <v>PH</v>
      </c>
      <c r="D947" s="37" t="str">
        <f t="shared" si="1573"/>
        <v>PN</v>
      </c>
      <c r="E947" s="38">
        <f t="shared" si="1869"/>
        <v>149</v>
      </c>
      <c r="F947" s="43">
        <v>4</v>
      </c>
      <c r="G947" s="43">
        <v>156</v>
      </c>
      <c r="H947" s="43">
        <v>7</v>
      </c>
      <c r="I947" s="43"/>
      <c r="J947" s="44">
        <f t="shared" si="1870"/>
        <v>2.3952095808383235E-2</v>
      </c>
      <c r="K947" s="44">
        <f t="shared" si="1871"/>
        <v>0.93413173652694614</v>
      </c>
      <c r="L947" s="44">
        <f t="shared" si="1872"/>
        <v>4.1916167664670656E-2</v>
      </c>
      <c r="M947" s="44">
        <f t="shared" si="1873"/>
        <v>0</v>
      </c>
      <c r="N947" s="43">
        <f t="shared" si="1874"/>
        <v>167</v>
      </c>
      <c r="O947" s="43">
        <v>2</v>
      </c>
      <c r="P947" s="43"/>
      <c r="Q947" s="43">
        <f t="shared" si="1236"/>
        <v>169</v>
      </c>
      <c r="R947" s="44">
        <f t="shared" si="1237"/>
        <v>0.56333333333333335</v>
      </c>
      <c r="S947" s="43">
        <v>300</v>
      </c>
    </row>
    <row r="948" spans="1:19" x14ac:dyDescent="0.25">
      <c r="A948" s="45" t="s">
        <v>278</v>
      </c>
      <c r="B948" s="46" t="s">
        <v>282</v>
      </c>
      <c r="C948" s="43" t="str">
        <f t="shared" si="1593"/>
        <v>PH</v>
      </c>
      <c r="D948" s="37" t="str">
        <f t="shared" si="1573"/>
        <v>BN</v>
      </c>
      <c r="E948" s="38">
        <f t="shared" si="1869"/>
        <v>175</v>
      </c>
      <c r="F948" s="43">
        <v>7</v>
      </c>
      <c r="G948" s="43">
        <v>182</v>
      </c>
      <c r="H948" s="43">
        <v>6</v>
      </c>
      <c r="I948" s="43"/>
      <c r="J948" s="44">
        <f t="shared" si="1870"/>
        <v>3.5897435897435895E-2</v>
      </c>
      <c r="K948" s="44">
        <f t="shared" si="1871"/>
        <v>0.93333333333333335</v>
      </c>
      <c r="L948" s="44">
        <f t="shared" si="1872"/>
        <v>3.0769230769230771E-2</v>
      </c>
      <c r="M948" s="44">
        <f t="shared" si="1873"/>
        <v>0</v>
      </c>
      <c r="N948" s="43">
        <f t="shared" si="1874"/>
        <v>195</v>
      </c>
      <c r="O948" s="43"/>
      <c r="P948" s="43"/>
      <c r="Q948" s="43">
        <f t="shared" si="1236"/>
        <v>195</v>
      </c>
      <c r="R948" s="44">
        <f t="shared" ref="R948:R951" si="1875">Q948/S948</f>
        <v>0.65</v>
      </c>
      <c r="S948" s="43">
        <v>300</v>
      </c>
    </row>
    <row r="949" spans="1:19" x14ac:dyDescent="0.25">
      <c r="A949" s="45" t="s">
        <v>279</v>
      </c>
      <c r="B949" s="46" t="s">
        <v>283</v>
      </c>
      <c r="C949" s="43" t="str">
        <f t="shared" si="1593"/>
        <v>PH</v>
      </c>
      <c r="D949" s="37" t="str">
        <f t="shared" si="1573"/>
        <v>BN</v>
      </c>
      <c r="E949" s="38">
        <f t="shared" si="1869"/>
        <v>180</v>
      </c>
      <c r="F949" s="43">
        <v>9</v>
      </c>
      <c r="G949" s="43">
        <v>189</v>
      </c>
      <c r="H949" s="43">
        <v>3</v>
      </c>
      <c r="I949" s="43"/>
      <c r="J949" s="44">
        <f t="shared" si="1870"/>
        <v>4.4776119402985072E-2</v>
      </c>
      <c r="K949" s="44">
        <f t="shared" si="1871"/>
        <v>0.94029850746268662</v>
      </c>
      <c r="L949" s="44">
        <f t="shared" si="1872"/>
        <v>1.4925373134328358E-2</v>
      </c>
      <c r="M949" s="44">
        <f t="shared" si="1873"/>
        <v>0</v>
      </c>
      <c r="N949" s="43">
        <f t="shared" si="1874"/>
        <v>201</v>
      </c>
      <c r="O949" s="43">
        <v>2</v>
      </c>
      <c r="P949" s="43"/>
      <c r="Q949" s="43">
        <f t="shared" si="1236"/>
        <v>203</v>
      </c>
      <c r="R949" s="44">
        <f t="shared" si="1875"/>
        <v>0.67666666666666664</v>
      </c>
      <c r="S949" s="43">
        <v>300</v>
      </c>
    </row>
    <row r="950" spans="1:19" x14ac:dyDescent="0.25">
      <c r="A950" s="45" t="s">
        <v>285</v>
      </c>
      <c r="B950" s="46" t="s">
        <v>286</v>
      </c>
      <c r="C950" s="43" t="str">
        <f t="shared" si="1593"/>
        <v>PH</v>
      </c>
      <c r="D950" s="37" t="str">
        <f t="shared" si="1573"/>
        <v>PN</v>
      </c>
      <c r="E950" s="38">
        <f t="shared" si="1869"/>
        <v>272</v>
      </c>
      <c r="F950" s="43">
        <v>7</v>
      </c>
      <c r="G950" s="43">
        <v>281</v>
      </c>
      <c r="H950" s="43">
        <v>9</v>
      </c>
      <c r="I950" s="43"/>
      <c r="J950" s="44">
        <f t="shared" si="1870"/>
        <v>2.3569023569023569E-2</v>
      </c>
      <c r="K950" s="44">
        <f t="shared" si="1871"/>
        <v>0.94612794612794615</v>
      </c>
      <c r="L950" s="44">
        <f t="shared" si="1872"/>
        <v>3.0303030303030304E-2</v>
      </c>
      <c r="M950" s="44">
        <f t="shared" si="1873"/>
        <v>0</v>
      </c>
      <c r="N950" s="43">
        <f t="shared" si="1874"/>
        <v>297</v>
      </c>
      <c r="O950" s="43">
        <v>1</v>
      </c>
      <c r="P950" s="43"/>
      <c r="Q950" s="43">
        <f t="shared" si="1236"/>
        <v>298</v>
      </c>
      <c r="R950" s="44">
        <f t="shared" si="1875"/>
        <v>0.59839357429718876</v>
      </c>
      <c r="S950" s="43">
        <v>498</v>
      </c>
    </row>
    <row r="951" spans="1:19" x14ac:dyDescent="0.25">
      <c r="A951" s="45" t="s">
        <v>288</v>
      </c>
      <c r="B951" s="46" t="s">
        <v>289</v>
      </c>
      <c r="C951" s="43" t="str">
        <f t="shared" si="1593"/>
        <v>PH</v>
      </c>
      <c r="D951" s="37" t="str">
        <f t="shared" si="1573"/>
        <v>BN</v>
      </c>
      <c r="E951" s="38">
        <f t="shared" si="1869"/>
        <v>255</v>
      </c>
      <c r="F951" s="43">
        <v>13</v>
      </c>
      <c r="G951" s="43">
        <v>268</v>
      </c>
      <c r="H951" s="43">
        <v>6</v>
      </c>
      <c r="I951" s="43"/>
      <c r="J951" s="44">
        <f t="shared" si="1870"/>
        <v>4.5296167247386762E-2</v>
      </c>
      <c r="K951" s="44">
        <f t="shared" si="1871"/>
        <v>0.93379790940766549</v>
      </c>
      <c r="L951" s="44">
        <f t="shared" si="1872"/>
        <v>2.0905923344947737E-2</v>
      </c>
      <c r="M951" s="44">
        <f t="shared" si="1873"/>
        <v>0</v>
      </c>
      <c r="N951" s="43">
        <f t="shared" si="1874"/>
        <v>287</v>
      </c>
      <c r="O951" s="43">
        <v>1</v>
      </c>
      <c r="P951" s="43"/>
      <c r="Q951" s="43">
        <f t="shared" si="1236"/>
        <v>288</v>
      </c>
      <c r="R951" s="44">
        <f t="shared" si="1875"/>
        <v>0.57831325301204817</v>
      </c>
      <c r="S951" s="43">
        <v>498</v>
      </c>
    </row>
    <row r="952" spans="1:19" s="11" customFormat="1" ht="15" x14ac:dyDescent="0.25">
      <c r="A952" s="40">
        <v>11</v>
      </c>
      <c r="B952" s="31" t="s">
        <v>197</v>
      </c>
      <c r="C952" s="32" t="str">
        <f t="shared" si="1593"/>
        <v>BN</v>
      </c>
      <c r="D952" s="32" t="str">
        <f t="shared" si="1573"/>
        <v>PH</v>
      </c>
      <c r="E952" s="28">
        <f t="shared" ref="E952" si="1876">LARGE(F952:I952,1)-LARGE(F952:I952,2)</f>
        <v>102</v>
      </c>
      <c r="F952" s="32">
        <f t="shared" ref="F952" si="1877">SUM(F953:F954)</f>
        <v>281</v>
      </c>
      <c r="G952" s="32">
        <f t="shared" ref="G952" si="1878">SUM(G953:G954)</f>
        <v>179</v>
      </c>
      <c r="H952" s="32">
        <f t="shared" ref="H952" si="1879">SUM(H953:H954)</f>
        <v>70</v>
      </c>
      <c r="I952" s="32">
        <f t="shared" ref="I952" si="1880">SUM(I953:I954)</f>
        <v>0</v>
      </c>
      <c r="J952" s="33">
        <f>F952/N952</f>
        <v>0.53018867924528301</v>
      </c>
      <c r="K952" s="33">
        <f>G952/N952</f>
        <v>0.33773584905660375</v>
      </c>
      <c r="L952" s="33">
        <f>H952/N952</f>
        <v>0.13207547169811321</v>
      </c>
      <c r="M952" s="33">
        <f>I952/N952</f>
        <v>0</v>
      </c>
      <c r="N952" s="32">
        <f>F952+G952+H952+I952</f>
        <v>530</v>
      </c>
      <c r="O952" s="32">
        <f t="shared" ref="O952:P952" si="1881">SUM(O953:O954)</f>
        <v>3</v>
      </c>
      <c r="P952" s="32">
        <f t="shared" si="1881"/>
        <v>0</v>
      </c>
      <c r="Q952" s="32">
        <f t="shared" si="1236"/>
        <v>533</v>
      </c>
      <c r="R952" s="33">
        <f t="shared" ref="R952" si="1882">Q952/S952</f>
        <v>0.62705882352941178</v>
      </c>
      <c r="S952" s="32">
        <f t="shared" ref="S952" si="1883">SUM(S953:S954)</f>
        <v>850</v>
      </c>
    </row>
    <row r="953" spans="1:19" x14ac:dyDescent="0.25">
      <c r="A953" s="45" t="s">
        <v>276</v>
      </c>
      <c r="B953" s="46" t="s">
        <v>280</v>
      </c>
      <c r="C953" s="43" t="str">
        <f t="shared" ref="C953:C966" si="1884">IF(AND(LARGE(F953:I953,1)=LARGE(F953:I953,2)),"TIED",IF(LARGE(F953:I953,1)=F953,"BN",IF(LARGE(F953:I953,1)=G953,"PH",IF(LARGE(F953:I953,1)=H953,"PN","BEBAS"))))</f>
        <v>PH</v>
      </c>
      <c r="D953" s="37" t="str">
        <f t="shared" ref="D953:D966" si="1885">IF(AND(LARGE(F953:I953,1)=LARGE(F953:I953,2)),"TIED",IF(LARGE(F953:I953,2)=F953,"BN",IF(LARGE(F953:I953,2)=G953,"PH",IF(LARGE(F953:I953,2)=H953,"PN","BEBAS"))))</f>
        <v>BN</v>
      </c>
      <c r="E953" s="38">
        <f t="shared" ref="E953:E965" si="1886">LARGE(F953:I953,1)-LARGE(F953:I953,2)</f>
        <v>2</v>
      </c>
      <c r="F953" s="43">
        <v>104</v>
      </c>
      <c r="G953" s="43">
        <v>106</v>
      </c>
      <c r="H953" s="43">
        <v>11</v>
      </c>
      <c r="I953" s="43"/>
      <c r="J953" s="44">
        <f t="shared" ref="J953:J965" si="1887">F953/N953</f>
        <v>0.47058823529411764</v>
      </c>
      <c r="K953" s="44">
        <f t="shared" ref="K953:K965" si="1888">G953/N953</f>
        <v>0.47963800904977377</v>
      </c>
      <c r="L953" s="44">
        <f t="shared" ref="L953:L965" si="1889">H953/N953</f>
        <v>4.9773755656108594E-2</v>
      </c>
      <c r="M953" s="44">
        <f t="shared" ref="M953:M965" si="1890">I953/N953</f>
        <v>0</v>
      </c>
      <c r="N953" s="43">
        <f t="shared" ref="N953:N965" si="1891">F953+G953+H953+I953</f>
        <v>221</v>
      </c>
      <c r="O953" s="43">
        <v>2</v>
      </c>
      <c r="P953" s="43"/>
      <c r="Q953" s="43">
        <f t="shared" ref="Q953:Q966" si="1892">N953+O953+P953</f>
        <v>223</v>
      </c>
      <c r="R953" s="44">
        <f t="shared" ref="R953:R954" si="1893">Q953/S953</f>
        <v>0.63714285714285712</v>
      </c>
      <c r="S953" s="43">
        <v>350</v>
      </c>
    </row>
    <row r="954" spans="1:19" x14ac:dyDescent="0.25">
      <c r="A954" s="45" t="s">
        <v>277</v>
      </c>
      <c r="B954" s="46" t="s">
        <v>281</v>
      </c>
      <c r="C954" s="43" t="str">
        <f t="shared" si="1884"/>
        <v>BN</v>
      </c>
      <c r="D954" s="37" t="str">
        <f t="shared" si="1885"/>
        <v>PH</v>
      </c>
      <c r="E954" s="38">
        <f t="shared" si="1886"/>
        <v>104</v>
      </c>
      <c r="F954" s="43">
        <v>177</v>
      </c>
      <c r="G954" s="43">
        <v>73</v>
      </c>
      <c r="H954" s="43">
        <v>59</v>
      </c>
      <c r="I954" s="43"/>
      <c r="J954" s="44">
        <f t="shared" si="1887"/>
        <v>0.57281553398058249</v>
      </c>
      <c r="K954" s="44">
        <f t="shared" si="1888"/>
        <v>0.23624595469255663</v>
      </c>
      <c r="L954" s="44">
        <f t="shared" si="1889"/>
        <v>0.19093851132686085</v>
      </c>
      <c r="M954" s="44">
        <f t="shared" si="1890"/>
        <v>0</v>
      </c>
      <c r="N954" s="43">
        <f t="shared" si="1891"/>
        <v>309</v>
      </c>
      <c r="O954" s="43">
        <v>1</v>
      </c>
      <c r="P954" s="43"/>
      <c r="Q954" s="43">
        <f t="shared" si="1892"/>
        <v>310</v>
      </c>
      <c r="R954" s="44">
        <f t="shared" si="1893"/>
        <v>0.62</v>
      </c>
      <c r="S954" s="43">
        <v>500</v>
      </c>
    </row>
    <row r="955" spans="1:19" s="12" customFormat="1" ht="15" x14ac:dyDescent="0.25">
      <c r="A955" s="40">
        <v>12</v>
      </c>
      <c r="B955" s="31" t="s">
        <v>203</v>
      </c>
      <c r="C955" s="32" t="str">
        <f t="shared" ref="C955" si="1894">IF(AND(LARGE(F955:I955,1)=LARGE(F955:I955,2)),"TIED",IF(LARGE(F955:I955,1)=F955,"BN",IF(LARGE(F955:I955,1)=G955,"PH",IF(LARGE(F955:I955,1)=H955,"PN","BEBAS"))))</f>
        <v>PH</v>
      </c>
      <c r="D955" s="32" t="str">
        <f t="shared" ref="D955" si="1895">IF(AND(LARGE(F955:I955,1)=LARGE(F955:I955,2)),"TIED",IF(LARGE(F955:I955,2)=F955,"BN",IF(LARGE(F955:I955,2)=G955,"PH",IF(LARGE(F955:I955,2)=H955,"PN","BEBAS"))))</f>
        <v>BN</v>
      </c>
      <c r="E955" s="28">
        <f>LARGE(F955:I955,1)-LARGE(F955:I955,2)</f>
        <v>637</v>
      </c>
      <c r="F955" s="32">
        <f>SUM(F956:F958)</f>
        <v>41</v>
      </c>
      <c r="G955" s="32">
        <f t="shared" ref="G955" si="1896">SUM(G956:G958)</f>
        <v>678</v>
      </c>
      <c r="H955" s="32">
        <f t="shared" ref="H955" si="1897">SUM(H956:H958)</f>
        <v>16</v>
      </c>
      <c r="I955" s="32">
        <f t="shared" ref="I955" si="1898">SUM(I956:I958)</f>
        <v>0</v>
      </c>
      <c r="J955" s="33">
        <f>F955/N955</f>
        <v>5.5782312925170066E-2</v>
      </c>
      <c r="K955" s="33">
        <f>G955/N955</f>
        <v>0.92244897959183669</v>
      </c>
      <c r="L955" s="33">
        <f>H955/N955</f>
        <v>2.1768707482993196E-2</v>
      </c>
      <c r="M955" s="33">
        <f>I955/N955</f>
        <v>0</v>
      </c>
      <c r="N955" s="32">
        <f>F955+G955+H955+I955</f>
        <v>735</v>
      </c>
      <c r="O955" s="32">
        <f t="shared" ref="O955" si="1899">SUM(O956:O958)</f>
        <v>7</v>
      </c>
      <c r="P955" s="32">
        <f t="shared" ref="P955" si="1900">SUM(P956:P958)</f>
        <v>0</v>
      </c>
      <c r="Q955" s="32">
        <f t="shared" ref="Q955" si="1901">N955+O955+P955</f>
        <v>742</v>
      </c>
      <c r="R955" s="33">
        <f t="shared" ref="R955:R976" si="1902">Q955/S955</f>
        <v>0.62616033755274259</v>
      </c>
      <c r="S955" s="32">
        <f>SUM(S956:S958)</f>
        <v>1185</v>
      </c>
    </row>
    <row r="956" spans="1:19" x14ac:dyDescent="0.25">
      <c r="A956" s="45" t="s">
        <v>276</v>
      </c>
      <c r="B956" s="46" t="s">
        <v>280</v>
      </c>
      <c r="C956" s="43" t="str">
        <f t="shared" si="1884"/>
        <v>PH</v>
      </c>
      <c r="D956" s="37" t="str">
        <f t="shared" si="1885"/>
        <v>BN</v>
      </c>
      <c r="E956" s="38">
        <f t="shared" si="1886"/>
        <v>137</v>
      </c>
      <c r="F956" s="43">
        <v>14</v>
      </c>
      <c r="G956" s="43">
        <v>151</v>
      </c>
      <c r="H956" s="43">
        <v>3</v>
      </c>
      <c r="I956" s="43"/>
      <c r="J956" s="44">
        <f t="shared" si="1887"/>
        <v>8.3333333333333329E-2</v>
      </c>
      <c r="K956" s="44">
        <f t="shared" si="1888"/>
        <v>0.89880952380952384</v>
      </c>
      <c r="L956" s="44">
        <f t="shared" si="1889"/>
        <v>1.7857142857142856E-2</v>
      </c>
      <c r="M956" s="44">
        <f t="shared" si="1890"/>
        <v>0</v>
      </c>
      <c r="N956" s="43">
        <f t="shared" si="1891"/>
        <v>168</v>
      </c>
      <c r="O956" s="43">
        <v>1</v>
      </c>
      <c r="P956" s="43"/>
      <c r="Q956" s="43">
        <f t="shared" si="1892"/>
        <v>169</v>
      </c>
      <c r="R956" s="44">
        <f t="shared" si="1902"/>
        <v>0.48285714285714287</v>
      </c>
      <c r="S956" s="43">
        <v>350</v>
      </c>
    </row>
    <row r="957" spans="1:19" x14ac:dyDescent="0.25">
      <c r="A957" s="45" t="s">
        <v>277</v>
      </c>
      <c r="B957" s="46" t="s">
        <v>281</v>
      </c>
      <c r="C957" s="43" t="str">
        <f t="shared" si="1884"/>
        <v>PH</v>
      </c>
      <c r="D957" s="37" t="str">
        <f t="shared" si="1885"/>
        <v>BN</v>
      </c>
      <c r="E957" s="38">
        <f t="shared" si="1886"/>
        <v>240</v>
      </c>
      <c r="F957" s="43">
        <v>9</v>
      </c>
      <c r="G957" s="43">
        <v>249</v>
      </c>
      <c r="H957" s="43">
        <v>2</v>
      </c>
      <c r="I957" s="43"/>
      <c r="J957" s="44">
        <f t="shared" si="1887"/>
        <v>3.4615384615384617E-2</v>
      </c>
      <c r="K957" s="44">
        <f t="shared" si="1888"/>
        <v>0.95769230769230773</v>
      </c>
      <c r="L957" s="44">
        <f t="shared" si="1889"/>
        <v>7.6923076923076927E-3</v>
      </c>
      <c r="M957" s="44">
        <f t="shared" si="1890"/>
        <v>0</v>
      </c>
      <c r="N957" s="43">
        <f t="shared" si="1891"/>
        <v>260</v>
      </c>
      <c r="O957" s="43">
        <v>4</v>
      </c>
      <c r="P957" s="43"/>
      <c r="Q957" s="43">
        <f t="shared" si="1892"/>
        <v>264</v>
      </c>
      <c r="R957" s="44">
        <f t="shared" si="1902"/>
        <v>0.75428571428571434</v>
      </c>
      <c r="S957" s="43">
        <v>350</v>
      </c>
    </row>
    <row r="958" spans="1:19" x14ac:dyDescent="0.25">
      <c r="A958" s="45" t="s">
        <v>278</v>
      </c>
      <c r="B958" s="46" t="s">
        <v>282</v>
      </c>
      <c r="C958" s="43" t="str">
        <f t="shared" si="1884"/>
        <v>PH</v>
      </c>
      <c r="D958" s="37" t="str">
        <f t="shared" si="1885"/>
        <v>BN</v>
      </c>
      <c r="E958" s="38">
        <f t="shared" si="1886"/>
        <v>260</v>
      </c>
      <c r="F958" s="43">
        <v>18</v>
      </c>
      <c r="G958" s="43">
        <v>278</v>
      </c>
      <c r="H958" s="43">
        <v>11</v>
      </c>
      <c r="I958" s="43"/>
      <c r="J958" s="44">
        <f t="shared" si="1887"/>
        <v>5.8631921824104233E-2</v>
      </c>
      <c r="K958" s="44">
        <f t="shared" si="1888"/>
        <v>0.90553745928338758</v>
      </c>
      <c r="L958" s="44">
        <f t="shared" si="1889"/>
        <v>3.5830618892508145E-2</v>
      </c>
      <c r="M958" s="44">
        <f t="shared" si="1890"/>
        <v>0</v>
      </c>
      <c r="N958" s="43">
        <f t="shared" si="1891"/>
        <v>307</v>
      </c>
      <c r="O958" s="43">
        <v>2</v>
      </c>
      <c r="P958" s="43"/>
      <c r="Q958" s="43">
        <f t="shared" si="1892"/>
        <v>309</v>
      </c>
      <c r="R958" s="44">
        <f t="shared" si="1902"/>
        <v>0.63711340206185563</v>
      </c>
      <c r="S958" s="43">
        <v>485</v>
      </c>
    </row>
    <row r="959" spans="1:19" s="12" customFormat="1" ht="15" x14ac:dyDescent="0.25">
      <c r="A959" s="40">
        <v>13</v>
      </c>
      <c r="B959" s="31" t="s">
        <v>200</v>
      </c>
      <c r="C959" s="32" t="str">
        <f t="shared" si="1884"/>
        <v>PH</v>
      </c>
      <c r="D959" s="32" t="str">
        <f t="shared" si="1885"/>
        <v>BN</v>
      </c>
      <c r="E959" s="28">
        <f t="shared" si="1886"/>
        <v>1158</v>
      </c>
      <c r="F959" s="32">
        <f>SUM(F960:F965)</f>
        <v>64</v>
      </c>
      <c r="G959" s="32">
        <f t="shared" ref="G959" si="1903">SUM(G960:G965)</f>
        <v>1222</v>
      </c>
      <c r="H959" s="32">
        <f t="shared" ref="H959" si="1904">SUM(H960:H965)</f>
        <v>59</v>
      </c>
      <c r="I959" s="32">
        <f t="shared" ref="I959" si="1905">SUM(I960:I965)</f>
        <v>0</v>
      </c>
      <c r="J959" s="33">
        <f>F959/N959</f>
        <v>4.7583643122676579E-2</v>
      </c>
      <c r="K959" s="33">
        <f>G959/N959</f>
        <v>0.90855018587360592</v>
      </c>
      <c r="L959" s="33">
        <f>H959/N959</f>
        <v>4.3866171003717473E-2</v>
      </c>
      <c r="M959" s="33">
        <f>I959/N959</f>
        <v>0</v>
      </c>
      <c r="N959" s="32">
        <f>F959+G959+H959+I959</f>
        <v>1345</v>
      </c>
      <c r="O959" s="32">
        <f t="shared" ref="O959" si="1906">SUM(O960:O965)</f>
        <v>16</v>
      </c>
      <c r="P959" s="32">
        <f t="shared" ref="P959" si="1907">SUM(P960:P965)</f>
        <v>0</v>
      </c>
      <c r="Q959" s="32">
        <f t="shared" si="1892"/>
        <v>1361</v>
      </c>
      <c r="R959" s="33">
        <f t="shared" si="1902"/>
        <v>0.5747466216216216</v>
      </c>
      <c r="S959" s="32">
        <f>SUM(S960:S965)</f>
        <v>2368</v>
      </c>
    </row>
    <row r="960" spans="1:19" x14ac:dyDescent="0.25">
      <c r="A960" s="45" t="s">
        <v>276</v>
      </c>
      <c r="B960" s="46" t="s">
        <v>280</v>
      </c>
      <c r="C960" s="43" t="str">
        <f t="shared" si="1884"/>
        <v>PH</v>
      </c>
      <c r="D960" s="37" t="str">
        <f t="shared" si="1885"/>
        <v>BN</v>
      </c>
      <c r="E960" s="38">
        <f t="shared" si="1886"/>
        <v>76</v>
      </c>
      <c r="F960" s="43">
        <v>12</v>
      </c>
      <c r="G960" s="43">
        <v>88</v>
      </c>
      <c r="H960" s="43">
        <v>5</v>
      </c>
      <c r="I960" s="43"/>
      <c r="J960" s="44">
        <f t="shared" si="1887"/>
        <v>0.11428571428571428</v>
      </c>
      <c r="K960" s="44">
        <f t="shared" si="1888"/>
        <v>0.83809523809523812</v>
      </c>
      <c r="L960" s="44">
        <f t="shared" si="1889"/>
        <v>4.7619047619047616E-2</v>
      </c>
      <c r="M960" s="44">
        <f t="shared" si="1890"/>
        <v>0</v>
      </c>
      <c r="N960" s="43">
        <f t="shared" si="1891"/>
        <v>105</v>
      </c>
      <c r="O960" s="43">
        <v>2</v>
      </c>
      <c r="P960" s="43"/>
      <c r="Q960" s="43">
        <f t="shared" si="1892"/>
        <v>107</v>
      </c>
      <c r="R960" s="44">
        <f t="shared" si="1902"/>
        <v>0.30571428571428572</v>
      </c>
      <c r="S960" s="43">
        <v>350</v>
      </c>
    </row>
    <row r="961" spans="1:19" x14ac:dyDescent="0.25">
      <c r="A961" s="45" t="s">
        <v>277</v>
      </c>
      <c r="B961" s="46" t="s">
        <v>281</v>
      </c>
      <c r="C961" s="43" t="str">
        <f t="shared" si="1884"/>
        <v>PH</v>
      </c>
      <c r="D961" s="37" t="str">
        <f t="shared" si="1885"/>
        <v>PN</v>
      </c>
      <c r="E961" s="38">
        <f t="shared" si="1886"/>
        <v>156</v>
      </c>
      <c r="F961" s="43">
        <v>6</v>
      </c>
      <c r="G961" s="43">
        <v>163</v>
      </c>
      <c r="H961" s="43">
        <v>7</v>
      </c>
      <c r="I961" s="43"/>
      <c r="J961" s="44">
        <f t="shared" si="1887"/>
        <v>3.4090909090909088E-2</v>
      </c>
      <c r="K961" s="44">
        <f t="shared" si="1888"/>
        <v>0.92613636363636365</v>
      </c>
      <c r="L961" s="44">
        <f t="shared" si="1889"/>
        <v>3.9772727272727272E-2</v>
      </c>
      <c r="M961" s="44">
        <f t="shared" si="1890"/>
        <v>0</v>
      </c>
      <c r="N961" s="43">
        <f t="shared" si="1891"/>
        <v>176</v>
      </c>
      <c r="O961" s="43">
        <v>7</v>
      </c>
      <c r="P961" s="43"/>
      <c r="Q961" s="43">
        <f t="shared" si="1892"/>
        <v>183</v>
      </c>
      <c r="R961" s="44">
        <f t="shared" si="1902"/>
        <v>0.52285714285714291</v>
      </c>
      <c r="S961" s="43">
        <v>350</v>
      </c>
    </row>
    <row r="962" spans="1:19" x14ac:dyDescent="0.25">
      <c r="A962" s="45" t="s">
        <v>278</v>
      </c>
      <c r="B962" s="46" t="s">
        <v>282</v>
      </c>
      <c r="C962" s="43" t="str">
        <f t="shared" si="1884"/>
        <v>PH</v>
      </c>
      <c r="D962" s="37" t="str">
        <f t="shared" si="1885"/>
        <v>BN</v>
      </c>
      <c r="E962" s="38">
        <f t="shared" si="1886"/>
        <v>200</v>
      </c>
      <c r="F962" s="43">
        <v>14</v>
      </c>
      <c r="G962" s="43">
        <v>214</v>
      </c>
      <c r="H962" s="43">
        <v>3</v>
      </c>
      <c r="I962" s="43"/>
      <c r="J962" s="44">
        <f t="shared" si="1887"/>
        <v>6.0606060606060608E-2</v>
      </c>
      <c r="K962" s="44">
        <f t="shared" si="1888"/>
        <v>0.92640692640692646</v>
      </c>
      <c r="L962" s="44">
        <f t="shared" si="1889"/>
        <v>1.2987012987012988E-2</v>
      </c>
      <c r="M962" s="44">
        <f t="shared" si="1890"/>
        <v>0</v>
      </c>
      <c r="N962" s="43">
        <f t="shared" si="1891"/>
        <v>231</v>
      </c>
      <c r="O962" s="43">
        <v>2</v>
      </c>
      <c r="P962" s="43"/>
      <c r="Q962" s="43">
        <f t="shared" si="1892"/>
        <v>233</v>
      </c>
      <c r="R962" s="44">
        <f t="shared" si="1902"/>
        <v>0.6657142857142857</v>
      </c>
      <c r="S962" s="43">
        <v>350</v>
      </c>
    </row>
    <row r="963" spans="1:19" x14ac:dyDescent="0.25">
      <c r="A963" s="45" t="s">
        <v>279</v>
      </c>
      <c r="B963" s="46" t="s">
        <v>283</v>
      </c>
      <c r="C963" s="43" t="str">
        <f t="shared" si="1884"/>
        <v>PH</v>
      </c>
      <c r="D963" s="37" t="str">
        <f t="shared" si="1885"/>
        <v>BN</v>
      </c>
      <c r="E963" s="38">
        <f t="shared" si="1886"/>
        <v>236</v>
      </c>
      <c r="F963" s="43">
        <v>6</v>
      </c>
      <c r="G963" s="43">
        <v>242</v>
      </c>
      <c r="H963" s="43">
        <v>6</v>
      </c>
      <c r="I963" s="43"/>
      <c r="J963" s="44">
        <f t="shared" si="1887"/>
        <v>2.3622047244094488E-2</v>
      </c>
      <c r="K963" s="44">
        <f t="shared" si="1888"/>
        <v>0.952755905511811</v>
      </c>
      <c r="L963" s="44">
        <f t="shared" si="1889"/>
        <v>2.3622047244094488E-2</v>
      </c>
      <c r="M963" s="44">
        <f t="shared" si="1890"/>
        <v>0</v>
      </c>
      <c r="N963" s="43">
        <f t="shared" si="1891"/>
        <v>254</v>
      </c>
      <c r="O963" s="43">
        <v>2</v>
      </c>
      <c r="P963" s="43"/>
      <c r="Q963" s="43">
        <f t="shared" si="1892"/>
        <v>256</v>
      </c>
      <c r="R963" s="44">
        <f t="shared" si="1902"/>
        <v>0.58314350797266512</v>
      </c>
      <c r="S963" s="43">
        <v>439</v>
      </c>
    </row>
    <row r="964" spans="1:19" x14ac:dyDescent="0.25">
      <c r="A964" s="45" t="s">
        <v>285</v>
      </c>
      <c r="B964" s="46" t="s">
        <v>286</v>
      </c>
      <c r="C964" s="43" t="str">
        <f t="shared" si="1884"/>
        <v>PH</v>
      </c>
      <c r="D964" s="37" t="str">
        <f t="shared" si="1885"/>
        <v>BN</v>
      </c>
      <c r="E964" s="38">
        <f t="shared" si="1886"/>
        <v>286</v>
      </c>
      <c r="F964" s="43">
        <v>10</v>
      </c>
      <c r="G964" s="43">
        <v>296</v>
      </c>
      <c r="H964" s="43">
        <v>9</v>
      </c>
      <c r="I964" s="43"/>
      <c r="J964" s="44">
        <f t="shared" si="1887"/>
        <v>3.1746031746031744E-2</v>
      </c>
      <c r="K964" s="44">
        <f t="shared" si="1888"/>
        <v>0.93968253968253967</v>
      </c>
      <c r="L964" s="44">
        <f t="shared" si="1889"/>
        <v>2.8571428571428571E-2</v>
      </c>
      <c r="M964" s="44">
        <f t="shared" si="1890"/>
        <v>0</v>
      </c>
      <c r="N964" s="43">
        <f t="shared" si="1891"/>
        <v>315</v>
      </c>
      <c r="O964" s="43"/>
      <c r="P964" s="43"/>
      <c r="Q964" s="43">
        <f t="shared" si="1892"/>
        <v>315</v>
      </c>
      <c r="R964" s="44">
        <f t="shared" si="1902"/>
        <v>0.71753986332574027</v>
      </c>
      <c r="S964" s="43">
        <v>439</v>
      </c>
    </row>
    <row r="965" spans="1:19" x14ac:dyDescent="0.25">
      <c r="A965" s="45" t="s">
        <v>288</v>
      </c>
      <c r="B965" s="46" t="s">
        <v>289</v>
      </c>
      <c r="C965" s="43" t="str">
        <f t="shared" si="1884"/>
        <v>PH</v>
      </c>
      <c r="D965" s="37" t="str">
        <f t="shared" si="1885"/>
        <v>PN</v>
      </c>
      <c r="E965" s="38">
        <f t="shared" si="1886"/>
        <v>190</v>
      </c>
      <c r="F965" s="43">
        <v>16</v>
      </c>
      <c r="G965" s="43">
        <v>219</v>
      </c>
      <c r="H965" s="43">
        <v>29</v>
      </c>
      <c r="I965" s="43"/>
      <c r="J965" s="44">
        <f t="shared" si="1887"/>
        <v>6.0606060606060608E-2</v>
      </c>
      <c r="K965" s="44">
        <f t="shared" si="1888"/>
        <v>0.82954545454545459</v>
      </c>
      <c r="L965" s="44">
        <f t="shared" si="1889"/>
        <v>0.10984848484848485</v>
      </c>
      <c r="M965" s="44">
        <f t="shared" si="1890"/>
        <v>0</v>
      </c>
      <c r="N965" s="43">
        <f t="shared" si="1891"/>
        <v>264</v>
      </c>
      <c r="O965" s="43">
        <v>3</v>
      </c>
      <c r="P965" s="43"/>
      <c r="Q965" s="43">
        <f t="shared" si="1892"/>
        <v>267</v>
      </c>
      <c r="R965" s="44">
        <f t="shared" si="1902"/>
        <v>0.60681818181818181</v>
      </c>
      <c r="S965" s="43">
        <v>440</v>
      </c>
    </row>
    <row r="966" spans="1:19" s="12" customFormat="1" ht="15" x14ac:dyDescent="0.25">
      <c r="A966" s="40">
        <v>14</v>
      </c>
      <c r="B966" s="31" t="s">
        <v>201</v>
      </c>
      <c r="C966" s="32" t="str">
        <f t="shared" si="1884"/>
        <v>PH</v>
      </c>
      <c r="D966" s="32" t="str">
        <f t="shared" si="1885"/>
        <v>BN</v>
      </c>
      <c r="E966" s="28">
        <f>LARGE(F966:I966,1)-LARGE(F966:I966,2)</f>
        <v>557</v>
      </c>
      <c r="F966" s="32">
        <f>SUM(F967:F969)</f>
        <v>17</v>
      </c>
      <c r="G966" s="32">
        <f t="shared" ref="G966" si="1908">SUM(G967:G969)</f>
        <v>574</v>
      </c>
      <c r="H966" s="32">
        <f t="shared" ref="H966" si="1909">SUM(H967:H969)</f>
        <v>17</v>
      </c>
      <c r="I966" s="32">
        <f t="shared" ref="I966" si="1910">SUM(I967:I969)</f>
        <v>0</v>
      </c>
      <c r="J966" s="33">
        <f>F966/N966</f>
        <v>2.7960526315789474E-2</v>
      </c>
      <c r="K966" s="33">
        <f>G966/N966</f>
        <v>0.94407894736842102</v>
      </c>
      <c r="L966" s="33">
        <f>H966/N966</f>
        <v>2.7960526315789474E-2</v>
      </c>
      <c r="M966" s="33">
        <f>I966/N966</f>
        <v>0</v>
      </c>
      <c r="N966" s="32">
        <f>F966+G966+H966+I966</f>
        <v>608</v>
      </c>
      <c r="O966" s="32">
        <f t="shared" ref="O966" si="1911">SUM(O967:O969)</f>
        <v>3</v>
      </c>
      <c r="P966" s="32">
        <f t="shared" ref="P966" si="1912">SUM(P967:P969)</f>
        <v>0</v>
      </c>
      <c r="Q966" s="32">
        <f t="shared" si="1892"/>
        <v>611</v>
      </c>
      <c r="R966" s="33">
        <f t="shared" si="1902"/>
        <v>0.57532956685499059</v>
      </c>
      <c r="S966" s="32">
        <f>SUM(S967:S969)</f>
        <v>1062</v>
      </c>
    </row>
    <row r="967" spans="1:19" x14ac:dyDescent="0.25">
      <c r="A967" s="45" t="s">
        <v>276</v>
      </c>
      <c r="B967" s="46" t="s">
        <v>280</v>
      </c>
      <c r="C967" s="43" t="str">
        <f t="shared" ref="C967:C976" si="1913">IF(AND(LARGE(F967:I967,1)=LARGE(F967:I967,2)),"TIED",IF(LARGE(F967:I967,1)=F967,"BN",IF(LARGE(F967:I967,1)=G967,"PH",IF(LARGE(F967:I967,1)=H967,"PN","BEBAS"))))</f>
        <v>PH</v>
      </c>
      <c r="D967" s="37" t="str">
        <f t="shared" ref="D967:D976" si="1914">IF(AND(LARGE(F967:I967,1)=LARGE(F967:I967,2)),"TIED",IF(LARGE(F967:I967,2)=F967,"BN",IF(LARGE(F967:I967,2)=G967,"PH",IF(LARGE(F967:I967,2)=H967,"PN","BEBAS"))))</f>
        <v>BN</v>
      </c>
      <c r="E967" s="38">
        <f t="shared" ref="E967:E976" si="1915">LARGE(F967:I967,1)-LARGE(F967:I967,2)</f>
        <v>112</v>
      </c>
      <c r="F967" s="43">
        <v>6</v>
      </c>
      <c r="G967" s="43">
        <v>118</v>
      </c>
      <c r="H967" s="43">
        <v>4</v>
      </c>
      <c r="I967" s="43"/>
      <c r="J967" s="44">
        <f t="shared" ref="J967:J976" si="1916">F967/N967</f>
        <v>4.6875E-2</v>
      </c>
      <c r="K967" s="44">
        <f t="shared" ref="K967:K976" si="1917">G967/N967</f>
        <v>0.921875</v>
      </c>
      <c r="L967" s="44">
        <f t="shared" ref="L967:L976" si="1918">H967/N967</f>
        <v>3.125E-2</v>
      </c>
      <c r="M967" s="44">
        <f t="shared" ref="M967:M976" si="1919">I967/N967</f>
        <v>0</v>
      </c>
      <c r="N967" s="43">
        <f t="shared" ref="N967:N976" si="1920">F967+G967+H967+I967</f>
        <v>128</v>
      </c>
      <c r="O967" s="43">
        <v>1</v>
      </c>
      <c r="P967" s="43"/>
      <c r="Q967" s="43">
        <f t="shared" ref="Q967:Q976" si="1921">N967+O967+P967</f>
        <v>129</v>
      </c>
      <c r="R967" s="44">
        <f t="shared" si="1237"/>
        <v>0.36857142857142855</v>
      </c>
      <c r="S967" s="43">
        <v>350</v>
      </c>
    </row>
    <row r="968" spans="1:19" x14ac:dyDescent="0.25">
      <c r="A968" s="45" t="s">
        <v>277</v>
      </c>
      <c r="B968" s="46" t="s">
        <v>281</v>
      </c>
      <c r="C968" s="43" t="str">
        <f t="shared" si="1913"/>
        <v>PH</v>
      </c>
      <c r="D968" s="37" t="str">
        <f t="shared" si="1914"/>
        <v>BN</v>
      </c>
      <c r="E968" s="38">
        <f t="shared" si="1915"/>
        <v>236</v>
      </c>
      <c r="F968" s="43">
        <v>6</v>
      </c>
      <c r="G968" s="43">
        <v>242</v>
      </c>
      <c r="H968" s="43">
        <v>2</v>
      </c>
      <c r="I968" s="43"/>
      <c r="J968" s="44">
        <f t="shared" si="1916"/>
        <v>2.4E-2</v>
      </c>
      <c r="K968" s="44">
        <f t="shared" si="1917"/>
        <v>0.96799999999999997</v>
      </c>
      <c r="L968" s="44">
        <f t="shared" si="1918"/>
        <v>8.0000000000000002E-3</v>
      </c>
      <c r="M968" s="44">
        <f t="shared" si="1919"/>
        <v>0</v>
      </c>
      <c r="N968" s="43">
        <f t="shared" si="1920"/>
        <v>250</v>
      </c>
      <c r="O968" s="43">
        <v>2</v>
      </c>
      <c r="P968" s="43"/>
      <c r="Q968" s="43">
        <f t="shared" si="1921"/>
        <v>252</v>
      </c>
      <c r="R968" s="44">
        <f t="shared" ref="R968:R970" si="1922">Q968/S968</f>
        <v>0.72</v>
      </c>
      <c r="S968" s="43">
        <v>350</v>
      </c>
    </row>
    <row r="969" spans="1:19" x14ac:dyDescent="0.25">
      <c r="A969" s="45" t="s">
        <v>278</v>
      </c>
      <c r="B969" s="46" t="s">
        <v>282</v>
      </c>
      <c r="C969" s="43" t="str">
        <f t="shared" si="1913"/>
        <v>PH</v>
      </c>
      <c r="D969" s="37" t="str">
        <f t="shared" si="1914"/>
        <v>PN</v>
      </c>
      <c r="E969" s="38">
        <f t="shared" si="1915"/>
        <v>203</v>
      </c>
      <c r="F969" s="43">
        <v>5</v>
      </c>
      <c r="G969" s="43">
        <v>214</v>
      </c>
      <c r="H969" s="43">
        <v>11</v>
      </c>
      <c r="I969" s="43"/>
      <c r="J969" s="44">
        <f t="shared" si="1916"/>
        <v>2.1739130434782608E-2</v>
      </c>
      <c r="K969" s="44">
        <f t="shared" si="1917"/>
        <v>0.93043478260869561</v>
      </c>
      <c r="L969" s="44">
        <f t="shared" si="1918"/>
        <v>4.7826086956521741E-2</v>
      </c>
      <c r="M969" s="44">
        <f t="shared" si="1919"/>
        <v>0</v>
      </c>
      <c r="N969" s="43">
        <f t="shared" si="1920"/>
        <v>230</v>
      </c>
      <c r="O969" s="43"/>
      <c r="P969" s="43"/>
      <c r="Q969" s="43">
        <f t="shared" si="1921"/>
        <v>230</v>
      </c>
      <c r="R969" s="44">
        <f t="shared" si="1922"/>
        <v>0.63535911602209949</v>
      </c>
      <c r="S969" s="43">
        <v>362</v>
      </c>
    </row>
    <row r="970" spans="1:19" s="12" customFormat="1" ht="30" x14ac:dyDescent="0.25">
      <c r="A970" s="40">
        <v>15</v>
      </c>
      <c r="B970" s="31" t="s">
        <v>199</v>
      </c>
      <c r="C970" s="32" t="str">
        <f t="shared" si="1913"/>
        <v>PH</v>
      </c>
      <c r="D970" s="32" t="str">
        <f t="shared" si="1914"/>
        <v>BN</v>
      </c>
      <c r="E970" s="28">
        <f t="shared" si="1915"/>
        <v>1240</v>
      </c>
      <c r="F970" s="32">
        <f>SUM(F971:F976)</f>
        <v>94</v>
      </c>
      <c r="G970" s="32">
        <f t="shared" ref="G970" si="1923">SUM(G971:G976)</f>
        <v>1334</v>
      </c>
      <c r="H970" s="32">
        <f t="shared" ref="H970" si="1924">SUM(H971:H976)</f>
        <v>37</v>
      </c>
      <c r="I970" s="32">
        <f t="shared" ref="I970" si="1925">SUM(I971:I976)</f>
        <v>0</v>
      </c>
      <c r="J970" s="33">
        <f>F970/N970</f>
        <v>6.4163822525597269E-2</v>
      </c>
      <c r="K970" s="33">
        <f>G970/N970</f>
        <v>0.91058020477815704</v>
      </c>
      <c r="L970" s="33">
        <f>H970/N970</f>
        <v>2.5255972696245733E-2</v>
      </c>
      <c r="M970" s="33">
        <f>I970/N970</f>
        <v>0</v>
      </c>
      <c r="N970" s="32">
        <f>F970+G970+H970+I970</f>
        <v>1465</v>
      </c>
      <c r="O970" s="32">
        <f t="shared" ref="O970" si="1926">SUM(O971:O976)</f>
        <v>7</v>
      </c>
      <c r="P970" s="32">
        <f t="shared" ref="P970" si="1927">SUM(P971:P976)</f>
        <v>0</v>
      </c>
      <c r="Q970" s="32">
        <f t="shared" si="1921"/>
        <v>1472</v>
      </c>
      <c r="R970" s="33">
        <f t="shared" si="1922"/>
        <v>0.56812041682747971</v>
      </c>
      <c r="S970" s="32">
        <f>SUM(S971:S976)</f>
        <v>2591</v>
      </c>
    </row>
    <row r="971" spans="1:19" x14ac:dyDescent="0.25">
      <c r="A971" s="45" t="s">
        <v>276</v>
      </c>
      <c r="B971" s="46" t="s">
        <v>280</v>
      </c>
      <c r="C971" s="43" t="str">
        <f t="shared" si="1913"/>
        <v>PH</v>
      </c>
      <c r="D971" s="37" t="str">
        <f t="shared" si="1914"/>
        <v>BN</v>
      </c>
      <c r="E971" s="38">
        <f t="shared" si="1915"/>
        <v>138</v>
      </c>
      <c r="F971" s="43">
        <v>24</v>
      </c>
      <c r="G971" s="43">
        <v>162</v>
      </c>
      <c r="H971" s="43">
        <v>3</v>
      </c>
      <c r="I971" s="43"/>
      <c r="J971" s="44">
        <f t="shared" si="1916"/>
        <v>0.12698412698412698</v>
      </c>
      <c r="K971" s="44">
        <f t="shared" si="1917"/>
        <v>0.8571428571428571</v>
      </c>
      <c r="L971" s="44">
        <f t="shared" si="1918"/>
        <v>1.5873015873015872E-2</v>
      </c>
      <c r="M971" s="44">
        <f t="shared" si="1919"/>
        <v>0</v>
      </c>
      <c r="N971" s="43">
        <f t="shared" si="1920"/>
        <v>189</v>
      </c>
      <c r="O971" s="43">
        <v>1</v>
      </c>
      <c r="P971" s="43"/>
      <c r="Q971" s="43">
        <f t="shared" si="1921"/>
        <v>190</v>
      </c>
      <c r="R971" s="44">
        <f t="shared" si="1902"/>
        <v>0.54285714285714282</v>
      </c>
      <c r="S971" s="43">
        <v>350</v>
      </c>
    </row>
    <row r="972" spans="1:19" x14ac:dyDescent="0.25">
      <c r="A972" s="45" t="s">
        <v>277</v>
      </c>
      <c r="B972" s="46" t="s">
        <v>281</v>
      </c>
      <c r="C972" s="43" t="str">
        <f t="shared" si="1913"/>
        <v>PH</v>
      </c>
      <c r="D972" s="37" t="str">
        <f t="shared" si="1914"/>
        <v>BN</v>
      </c>
      <c r="E972" s="38">
        <f t="shared" si="1915"/>
        <v>205</v>
      </c>
      <c r="F972" s="43">
        <v>17</v>
      </c>
      <c r="G972" s="43">
        <v>222</v>
      </c>
      <c r="H972" s="43">
        <v>4</v>
      </c>
      <c r="I972" s="43"/>
      <c r="J972" s="44">
        <f t="shared" si="1916"/>
        <v>6.9958847736625515E-2</v>
      </c>
      <c r="K972" s="44">
        <f t="shared" si="1917"/>
        <v>0.9135802469135802</v>
      </c>
      <c r="L972" s="44">
        <f t="shared" si="1918"/>
        <v>1.646090534979424E-2</v>
      </c>
      <c r="M972" s="44">
        <f t="shared" si="1919"/>
        <v>0</v>
      </c>
      <c r="N972" s="43">
        <f t="shared" si="1920"/>
        <v>243</v>
      </c>
      <c r="O972" s="43">
        <v>2</v>
      </c>
      <c r="P972" s="43"/>
      <c r="Q972" s="43">
        <f t="shared" si="1921"/>
        <v>245</v>
      </c>
      <c r="R972" s="44">
        <f t="shared" si="1902"/>
        <v>0.7</v>
      </c>
      <c r="S972" s="43">
        <v>350</v>
      </c>
    </row>
    <row r="973" spans="1:19" x14ac:dyDescent="0.25">
      <c r="A973" s="45" t="s">
        <v>278</v>
      </c>
      <c r="B973" s="46" t="s">
        <v>282</v>
      </c>
      <c r="C973" s="43" t="str">
        <f t="shared" si="1913"/>
        <v>PH</v>
      </c>
      <c r="D973" s="37" t="str">
        <f t="shared" si="1914"/>
        <v>BN</v>
      </c>
      <c r="E973" s="38">
        <f t="shared" si="1915"/>
        <v>267</v>
      </c>
      <c r="F973" s="43">
        <v>17</v>
      </c>
      <c r="G973" s="43">
        <v>284</v>
      </c>
      <c r="H973" s="43">
        <v>4</v>
      </c>
      <c r="I973" s="43"/>
      <c r="J973" s="44">
        <f t="shared" si="1916"/>
        <v>5.5737704918032788E-2</v>
      </c>
      <c r="K973" s="44">
        <f t="shared" si="1917"/>
        <v>0.93114754098360653</v>
      </c>
      <c r="L973" s="44">
        <f t="shared" si="1918"/>
        <v>1.3114754098360656E-2</v>
      </c>
      <c r="M973" s="44">
        <f t="shared" si="1919"/>
        <v>0</v>
      </c>
      <c r="N973" s="43">
        <f t="shared" si="1920"/>
        <v>305</v>
      </c>
      <c r="O973" s="43">
        <v>1</v>
      </c>
      <c r="P973" s="43"/>
      <c r="Q973" s="43">
        <f t="shared" si="1921"/>
        <v>306</v>
      </c>
      <c r="R973" s="44">
        <f t="shared" si="1902"/>
        <v>0.64830508474576276</v>
      </c>
      <c r="S973" s="43">
        <v>472</v>
      </c>
    </row>
    <row r="974" spans="1:19" x14ac:dyDescent="0.25">
      <c r="A974" s="45" t="s">
        <v>279</v>
      </c>
      <c r="B974" s="46" t="s">
        <v>283</v>
      </c>
      <c r="C974" s="43" t="str">
        <f t="shared" si="1913"/>
        <v>PH</v>
      </c>
      <c r="D974" s="37" t="str">
        <f t="shared" si="1914"/>
        <v>PN</v>
      </c>
      <c r="E974" s="38">
        <f t="shared" si="1915"/>
        <v>226</v>
      </c>
      <c r="F974" s="43">
        <v>9</v>
      </c>
      <c r="G974" s="43">
        <v>239</v>
      </c>
      <c r="H974" s="43">
        <v>13</v>
      </c>
      <c r="I974" s="43"/>
      <c r="J974" s="44">
        <f t="shared" si="1916"/>
        <v>3.4482758620689655E-2</v>
      </c>
      <c r="K974" s="44">
        <f t="shared" si="1917"/>
        <v>0.91570881226053635</v>
      </c>
      <c r="L974" s="44">
        <f t="shared" si="1918"/>
        <v>4.9808429118773943E-2</v>
      </c>
      <c r="M974" s="44">
        <f t="shared" si="1919"/>
        <v>0</v>
      </c>
      <c r="N974" s="43">
        <f t="shared" si="1920"/>
        <v>261</v>
      </c>
      <c r="O974" s="43">
        <v>3</v>
      </c>
      <c r="P974" s="43"/>
      <c r="Q974" s="43">
        <f t="shared" si="1921"/>
        <v>264</v>
      </c>
      <c r="R974" s="44">
        <f t="shared" si="1902"/>
        <v>0.55932203389830504</v>
      </c>
      <c r="S974" s="43">
        <v>472</v>
      </c>
    </row>
    <row r="975" spans="1:19" x14ac:dyDescent="0.25">
      <c r="A975" s="45" t="s">
        <v>285</v>
      </c>
      <c r="B975" s="46" t="s">
        <v>286</v>
      </c>
      <c r="C975" s="43" t="str">
        <f t="shared" si="1913"/>
        <v>PH</v>
      </c>
      <c r="D975" s="37" t="str">
        <f t="shared" si="1914"/>
        <v>BN</v>
      </c>
      <c r="E975" s="38">
        <f t="shared" si="1915"/>
        <v>195</v>
      </c>
      <c r="F975" s="43">
        <v>15</v>
      </c>
      <c r="G975" s="43">
        <v>210</v>
      </c>
      <c r="H975" s="43">
        <v>7</v>
      </c>
      <c r="I975" s="43"/>
      <c r="J975" s="44">
        <f t="shared" si="1916"/>
        <v>6.4655172413793108E-2</v>
      </c>
      <c r="K975" s="44">
        <f t="shared" si="1917"/>
        <v>0.90517241379310343</v>
      </c>
      <c r="L975" s="44">
        <f t="shared" si="1918"/>
        <v>3.017241379310345E-2</v>
      </c>
      <c r="M975" s="44">
        <f t="shared" si="1919"/>
        <v>0</v>
      </c>
      <c r="N975" s="43">
        <f t="shared" si="1920"/>
        <v>232</v>
      </c>
      <c r="O975" s="43"/>
      <c r="P975" s="43"/>
      <c r="Q975" s="43">
        <f t="shared" si="1921"/>
        <v>232</v>
      </c>
      <c r="R975" s="44">
        <f t="shared" si="1902"/>
        <v>0.49152542372881358</v>
      </c>
      <c r="S975" s="43">
        <v>472</v>
      </c>
    </row>
    <row r="976" spans="1:19" x14ac:dyDescent="0.25">
      <c r="A976" s="45" t="s">
        <v>288</v>
      </c>
      <c r="B976" s="46" t="s">
        <v>289</v>
      </c>
      <c r="C976" s="43" t="str">
        <f t="shared" si="1913"/>
        <v>PH</v>
      </c>
      <c r="D976" s="37" t="str">
        <f t="shared" si="1914"/>
        <v>BN</v>
      </c>
      <c r="E976" s="38">
        <f t="shared" si="1915"/>
        <v>205</v>
      </c>
      <c r="F976" s="43">
        <v>12</v>
      </c>
      <c r="G976" s="43">
        <v>217</v>
      </c>
      <c r="H976" s="43">
        <v>6</v>
      </c>
      <c r="I976" s="43"/>
      <c r="J976" s="44">
        <f t="shared" si="1916"/>
        <v>5.106382978723404E-2</v>
      </c>
      <c r="K976" s="44">
        <f t="shared" si="1917"/>
        <v>0.92340425531914894</v>
      </c>
      <c r="L976" s="44">
        <f t="shared" si="1918"/>
        <v>2.553191489361702E-2</v>
      </c>
      <c r="M976" s="44">
        <f t="shared" si="1919"/>
        <v>0</v>
      </c>
      <c r="N976" s="43">
        <f t="shared" si="1920"/>
        <v>235</v>
      </c>
      <c r="O976" s="43"/>
      <c r="P976" s="43"/>
      <c r="Q976" s="43">
        <f t="shared" si="1921"/>
        <v>235</v>
      </c>
      <c r="R976" s="44">
        <f t="shared" si="1902"/>
        <v>0.49473684210526314</v>
      </c>
      <c r="S976" s="43">
        <v>475</v>
      </c>
    </row>
    <row r="977" spans="1:19" s="6" customFormat="1" ht="15" x14ac:dyDescent="0.25">
      <c r="A977" s="25" t="s">
        <v>40</v>
      </c>
      <c r="B977" s="26" t="s">
        <v>41</v>
      </c>
      <c r="C977" s="27" t="str">
        <f t="shared" si="1593"/>
        <v>BN</v>
      </c>
      <c r="D977" s="27" t="str">
        <f t="shared" si="1573"/>
        <v>PH</v>
      </c>
      <c r="E977" s="27">
        <f>LARGE(F977:I977,1)-LARGE(F977:I977,2)</f>
        <v>200</v>
      </c>
      <c r="F977" s="27">
        <f>F978+F980+F986+F994+F1003+F1009+F1016</f>
        <v>4684</v>
      </c>
      <c r="G977" s="27">
        <f t="shared" ref="G977:I977" si="1928">G978+G980+G986+G994+G1003+G1009+G1016</f>
        <v>4484</v>
      </c>
      <c r="H977" s="27">
        <f t="shared" si="1928"/>
        <v>2874</v>
      </c>
      <c r="I977" s="27">
        <f t="shared" si="1928"/>
        <v>169</v>
      </c>
      <c r="J977" s="29">
        <f>F977/N977</f>
        <v>0.38358856768487432</v>
      </c>
      <c r="K977" s="29">
        <f>G977/N977</f>
        <v>0.36720989271967897</v>
      </c>
      <c r="L977" s="29">
        <f>H977/N977</f>
        <v>0.23536155924985669</v>
      </c>
      <c r="M977" s="29">
        <f>I977/N977</f>
        <v>1.3839980345590041E-2</v>
      </c>
      <c r="N977" s="27">
        <f>F977+G977+H977+I977</f>
        <v>12211</v>
      </c>
      <c r="O977" s="27">
        <f>O978+O980+O986+O994+O1003+O1009+O1016</f>
        <v>155</v>
      </c>
      <c r="P977" s="27">
        <f>P978+P980+P986+P994+P1003+P1009+P1016</f>
        <v>0</v>
      </c>
      <c r="Q977" s="27">
        <f t="shared" si="1236"/>
        <v>12366</v>
      </c>
      <c r="R977" s="29">
        <f t="shared" si="1237"/>
        <v>0.69014398928451837</v>
      </c>
      <c r="S977" s="27">
        <f>S978+S980+S986+S994+S1003+S1009+S1016</f>
        <v>17918</v>
      </c>
    </row>
    <row r="978" spans="1:19" s="12" customFormat="1" ht="15" x14ac:dyDescent="0.25">
      <c r="A978" s="30" t="s">
        <v>275</v>
      </c>
      <c r="B978" s="31" t="s">
        <v>264</v>
      </c>
      <c r="C978" s="27" t="str">
        <f t="shared" si="1593"/>
        <v>BN</v>
      </c>
      <c r="D978" s="27" t="str">
        <f t="shared" si="1573"/>
        <v>PN</v>
      </c>
      <c r="E978" s="28">
        <f t="shared" ref="E978" si="1929">LARGE(F978:I978,1)-LARGE(F978:I978,2)</f>
        <v>40</v>
      </c>
      <c r="F978" s="32">
        <f>F979</f>
        <v>136</v>
      </c>
      <c r="G978" s="32">
        <f t="shared" ref="G978" si="1930">G979</f>
        <v>28</v>
      </c>
      <c r="H978" s="32">
        <f t="shared" ref="H978" si="1931">H979</f>
        <v>96</v>
      </c>
      <c r="I978" s="32">
        <f t="shared" ref="I978" si="1932">I979</f>
        <v>2</v>
      </c>
      <c r="J978" s="33">
        <f>F978/N978</f>
        <v>0.51908396946564883</v>
      </c>
      <c r="K978" s="33">
        <f>G978/N978</f>
        <v>0.10687022900763359</v>
      </c>
      <c r="L978" s="33">
        <f>H978/N978</f>
        <v>0.36641221374045801</v>
      </c>
      <c r="M978" s="33">
        <f>I978/N978</f>
        <v>7.6335877862595417E-3</v>
      </c>
      <c r="N978" s="32">
        <f>F978+G978+H978+I978</f>
        <v>262</v>
      </c>
      <c r="O978" s="32">
        <f t="shared" ref="O978" si="1933">O979</f>
        <v>26</v>
      </c>
      <c r="P978" s="32">
        <f t="shared" ref="P978" si="1934">P979</f>
        <v>0</v>
      </c>
      <c r="Q978" s="32">
        <f t="shared" si="1236"/>
        <v>288</v>
      </c>
      <c r="R978" s="33">
        <f t="shared" si="1237"/>
        <v>0.84705882352941175</v>
      </c>
      <c r="S978" s="32">
        <f t="shared" ref="S978" si="1935">S979</f>
        <v>340</v>
      </c>
    </row>
    <row r="979" spans="1:19" x14ac:dyDescent="0.25">
      <c r="A979" s="50" t="s">
        <v>276</v>
      </c>
      <c r="B979" s="46" t="s">
        <v>280</v>
      </c>
      <c r="C979" s="43" t="str">
        <f t="shared" si="1593"/>
        <v>BN</v>
      </c>
      <c r="D979" s="37" t="str">
        <f t="shared" si="1573"/>
        <v>PN</v>
      </c>
      <c r="E979" s="38">
        <f>LARGE(F979:I979,1)-LARGE(F979:I979,2)</f>
        <v>40</v>
      </c>
      <c r="F979" s="43">
        <v>136</v>
      </c>
      <c r="G979" s="43">
        <v>28</v>
      </c>
      <c r="H979" s="43">
        <v>96</v>
      </c>
      <c r="I979" s="43">
        <v>2</v>
      </c>
      <c r="J979" s="44">
        <f>F979/N979</f>
        <v>0.51908396946564883</v>
      </c>
      <c r="K979" s="44">
        <f>G979/N979</f>
        <v>0.10687022900763359</v>
      </c>
      <c r="L979" s="44">
        <f>H979/N979</f>
        <v>0.36641221374045801</v>
      </c>
      <c r="M979" s="44">
        <f>I979/N979</f>
        <v>7.6335877862595417E-3</v>
      </c>
      <c r="N979" s="43">
        <f>F979+G979+H979+I979</f>
        <v>262</v>
      </c>
      <c r="O979" s="43">
        <v>26</v>
      </c>
      <c r="P979" s="43"/>
      <c r="Q979" s="43">
        <f t="shared" si="1236"/>
        <v>288</v>
      </c>
      <c r="R979" s="44">
        <f t="shared" si="1237"/>
        <v>0.84705882352941175</v>
      </c>
      <c r="S979" s="43">
        <v>340</v>
      </c>
    </row>
    <row r="980" spans="1:19" s="11" customFormat="1" ht="30" x14ac:dyDescent="0.25">
      <c r="A980" s="40">
        <v>1</v>
      </c>
      <c r="B980" s="31" t="s">
        <v>205</v>
      </c>
      <c r="C980" s="32" t="str">
        <f t="shared" ref="C980" si="1936">IF(AND(LARGE(F980:I980,1)=LARGE(F980:I980,2)),"TIED",IF(LARGE(F980:I980,1)=F980,"BN",IF(LARGE(F980:I980,1)=G980,"PH",IF(LARGE(F980:I980,1)=H980,"PN","BEBAS"))))</f>
        <v>PH</v>
      </c>
      <c r="D980" s="32" t="str">
        <f t="shared" si="1573"/>
        <v>BN</v>
      </c>
      <c r="E980" s="28">
        <f>LARGE(F980:I980,1)-LARGE(F980:I980,2)</f>
        <v>634</v>
      </c>
      <c r="F980" s="32">
        <f>SUM(F981:F985)</f>
        <v>209</v>
      </c>
      <c r="G980" s="32">
        <f t="shared" ref="G980" si="1937">SUM(G981:G985)</f>
        <v>843</v>
      </c>
      <c r="H980" s="32">
        <f t="shared" ref="H980" si="1938">SUM(H981:H985)</f>
        <v>101</v>
      </c>
      <c r="I980" s="32">
        <f t="shared" ref="I980" si="1939">SUM(I981:I985)</f>
        <v>13</v>
      </c>
      <c r="J980" s="33">
        <f>F980/N980</f>
        <v>0.17924528301886791</v>
      </c>
      <c r="K980" s="33">
        <f>G980/N980</f>
        <v>0.72298456260720412</v>
      </c>
      <c r="L980" s="33">
        <f>H980/N980</f>
        <v>8.662092624356775E-2</v>
      </c>
      <c r="M980" s="33">
        <f>I980/N980</f>
        <v>1.1149228130360206E-2</v>
      </c>
      <c r="N980" s="32">
        <f>F980+G980+H980+I980</f>
        <v>1166</v>
      </c>
      <c r="O980" s="32">
        <f t="shared" ref="O980" si="1940">SUM(O981:O985)</f>
        <v>10</v>
      </c>
      <c r="P980" s="32">
        <f t="shared" ref="P980" si="1941">SUM(P981:P985)</f>
        <v>0</v>
      </c>
      <c r="Q980" s="32">
        <f>N980+O980+P980</f>
        <v>1176</v>
      </c>
      <c r="R980" s="33">
        <f>Q980/S980</f>
        <v>0.6209081309398099</v>
      </c>
      <c r="S980" s="32">
        <f>SUM(S981:S985)</f>
        <v>1894</v>
      </c>
    </row>
    <row r="981" spans="1:19" x14ac:dyDescent="0.25">
      <c r="A981" s="45" t="s">
        <v>276</v>
      </c>
      <c r="B981" s="46" t="s">
        <v>280</v>
      </c>
      <c r="C981" s="43" t="str">
        <f t="shared" si="1593"/>
        <v>PH</v>
      </c>
      <c r="D981" s="37" t="str">
        <f t="shared" si="1573"/>
        <v>BN</v>
      </c>
      <c r="E981" s="38">
        <f t="shared" ref="E981:E985" si="1942">LARGE(F981:I981,1)-LARGE(F981:I981,2)</f>
        <v>74</v>
      </c>
      <c r="F981" s="43">
        <v>31</v>
      </c>
      <c r="G981" s="43">
        <v>105</v>
      </c>
      <c r="H981" s="43">
        <v>4</v>
      </c>
      <c r="I981" s="43">
        <v>4</v>
      </c>
      <c r="J981" s="44">
        <f t="shared" ref="J981:J985" si="1943">F981/N981</f>
        <v>0.21527777777777779</v>
      </c>
      <c r="K981" s="44">
        <f t="shared" ref="K981:K985" si="1944">G981/N981</f>
        <v>0.72916666666666663</v>
      </c>
      <c r="L981" s="44">
        <f t="shared" ref="L981:L985" si="1945">H981/N981</f>
        <v>2.7777777777777776E-2</v>
      </c>
      <c r="M981" s="44">
        <f t="shared" ref="M981:M985" si="1946">I981/N981</f>
        <v>2.7777777777777776E-2</v>
      </c>
      <c r="N981" s="43">
        <f t="shared" ref="N981:N985" si="1947">F981+G981+H981+I981</f>
        <v>144</v>
      </c>
      <c r="O981" s="43"/>
      <c r="P981" s="43"/>
      <c r="Q981" s="43">
        <f t="shared" si="1236"/>
        <v>144</v>
      </c>
      <c r="R981" s="44">
        <f t="shared" si="1237"/>
        <v>0.41142857142857142</v>
      </c>
      <c r="S981" s="43">
        <v>350</v>
      </c>
    </row>
    <row r="982" spans="1:19" x14ac:dyDescent="0.25">
      <c r="A982" s="45" t="s">
        <v>277</v>
      </c>
      <c r="B982" s="46" t="s">
        <v>281</v>
      </c>
      <c r="C982" s="43" t="str">
        <f t="shared" si="1593"/>
        <v>PH</v>
      </c>
      <c r="D982" s="37" t="str">
        <f t="shared" si="1573"/>
        <v>BN</v>
      </c>
      <c r="E982" s="38">
        <f t="shared" si="1942"/>
        <v>123</v>
      </c>
      <c r="F982" s="43">
        <v>45</v>
      </c>
      <c r="G982" s="43">
        <v>168</v>
      </c>
      <c r="H982" s="43">
        <v>16</v>
      </c>
      <c r="I982" s="43">
        <v>3</v>
      </c>
      <c r="J982" s="44">
        <f t="shared" si="1943"/>
        <v>0.19396551724137931</v>
      </c>
      <c r="K982" s="44">
        <f t="shared" si="1944"/>
        <v>0.72413793103448276</v>
      </c>
      <c r="L982" s="44">
        <f t="shared" si="1945"/>
        <v>6.8965517241379309E-2</v>
      </c>
      <c r="M982" s="44">
        <f t="shared" si="1946"/>
        <v>1.2931034482758621E-2</v>
      </c>
      <c r="N982" s="43">
        <f t="shared" si="1947"/>
        <v>232</v>
      </c>
      <c r="O982" s="43">
        <v>3</v>
      </c>
      <c r="P982" s="43"/>
      <c r="Q982" s="43">
        <f t="shared" si="1236"/>
        <v>235</v>
      </c>
      <c r="R982" s="44">
        <f t="shared" ref="R982:R985" si="1948">Q982/S982</f>
        <v>0.67142857142857137</v>
      </c>
      <c r="S982" s="43">
        <v>350</v>
      </c>
    </row>
    <row r="983" spans="1:19" x14ac:dyDescent="0.25">
      <c r="A983" s="45" t="s">
        <v>278</v>
      </c>
      <c r="B983" s="46" t="s">
        <v>282</v>
      </c>
      <c r="C983" s="43" t="str">
        <f t="shared" si="1593"/>
        <v>PH</v>
      </c>
      <c r="D983" s="37" t="str">
        <f t="shared" si="1573"/>
        <v>BN</v>
      </c>
      <c r="E983" s="38">
        <f t="shared" si="1942"/>
        <v>165</v>
      </c>
      <c r="F983" s="43">
        <v>31</v>
      </c>
      <c r="G983" s="43">
        <v>196</v>
      </c>
      <c r="H983" s="43">
        <v>19</v>
      </c>
      <c r="I983" s="43">
        <v>4</v>
      </c>
      <c r="J983" s="44">
        <f t="shared" si="1943"/>
        <v>0.124</v>
      </c>
      <c r="K983" s="44">
        <f t="shared" si="1944"/>
        <v>0.78400000000000003</v>
      </c>
      <c r="L983" s="44">
        <f t="shared" si="1945"/>
        <v>7.5999999999999998E-2</v>
      </c>
      <c r="M983" s="44">
        <f t="shared" si="1946"/>
        <v>1.6E-2</v>
      </c>
      <c r="N983" s="43">
        <f t="shared" si="1947"/>
        <v>250</v>
      </c>
      <c r="O983" s="43">
        <v>4</v>
      </c>
      <c r="P983" s="43"/>
      <c r="Q983" s="43">
        <f t="shared" si="1236"/>
        <v>254</v>
      </c>
      <c r="R983" s="44">
        <f t="shared" si="1948"/>
        <v>0.72571428571428576</v>
      </c>
      <c r="S983" s="43">
        <v>350</v>
      </c>
    </row>
    <row r="984" spans="1:19" x14ac:dyDescent="0.25">
      <c r="A984" s="45" t="s">
        <v>279</v>
      </c>
      <c r="B984" s="46" t="s">
        <v>283</v>
      </c>
      <c r="C984" s="43" t="str">
        <f t="shared" si="1593"/>
        <v>PH</v>
      </c>
      <c r="D984" s="37" t="str">
        <f t="shared" si="1573"/>
        <v>BN</v>
      </c>
      <c r="E984" s="38">
        <f t="shared" si="1942"/>
        <v>183</v>
      </c>
      <c r="F984" s="43">
        <v>44</v>
      </c>
      <c r="G984" s="43">
        <v>227</v>
      </c>
      <c r="H984" s="43">
        <v>26</v>
      </c>
      <c r="I984" s="43"/>
      <c r="J984" s="44">
        <f t="shared" si="1943"/>
        <v>0.14814814814814814</v>
      </c>
      <c r="K984" s="44">
        <f t="shared" si="1944"/>
        <v>0.76430976430976427</v>
      </c>
      <c r="L984" s="44">
        <f t="shared" si="1945"/>
        <v>8.7542087542087546E-2</v>
      </c>
      <c r="M984" s="44">
        <f t="shared" si="1946"/>
        <v>0</v>
      </c>
      <c r="N984" s="43">
        <f t="shared" si="1947"/>
        <v>297</v>
      </c>
      <c r="O984" s="43">
        <v>1</v>
      </c>
      <c r="P984" s="43"/>
      <c r="Q984" s="43">
        <f t="shared" si="1236"/>
        <v>298</v>
      </c>
      <c r="R984" s="44">
        <f t="shared" si="1948"/>
        <v>0.70616113744075826</v>
      </c>
      <c r="S984" s="43">
        <v>422</v>
      </c>
    </row>
    <row r="985" spans="1:19" x14ac:dyDescent="0.25">
      <c r="A985" s="45" t="s">
        <v>285</v>
      </c>
      <c r="B985" s="46" t="s">
        <v>286</v>
      </c>
      <c r="C985" s="43" t="str">
        <f t="shared" si="1593"/>
        <v>PH</v>
      </c>
      <c r="D985" s="37" t="str">
        <f t="shared" si="1573"/>
        <v>BN</v>
      </c>
      <c r="E985" s="38">
        <f t="shared" si="1942"/>
        <v>89</v>
      </c>
      <c r="F985" s="43">
        <v>58</v>
      </c>
      <c r="G985" s="43">
        <v>147</v>
      </c>
      <c r="H985" s="43">
        <v>36</v>
      </c>
      <c r="I985" s="43">
        <v>2</v>
      </c>
      <c r="J985" s="44">
        <f t="shared" si="1943"/>
        <v>0.23868312757201646</v>
      </c>
      <c r="K985" s="44">
        <f t="shared" si="1944"/>
        <v>0.60493827160493829</v>
      </c>
      <c r="L985" s="44">
        <f t="shared" si="1945"/>
        <v>0.14814814814814814</v>
      </c>
      <c r="M985" s="44">
        <f t="shared" si="1946"/>
        <v>8.23045267489712E-3</v>
      </c>
      <c r="N985" s="43">
        <f t="shared" si="1947"/>
        <v>243</v>
      </c>
      <c r="O985" s="43">
        <v>2</v>
      </c>
      <c r="P985" s="43"/>
      <c r="Q985" s="43">
        <f t="shared" si="1236"/>
        <v>245</v>
      </c>
      <c r="R985" s="44">
        <f t="shared" si="1948"/>
        <v>0.58056872037914697</v>
      </c>
      <c r="S985" s="43">
        <v>422</v>
      </c>
    </row>
    <row r="986" spans="1:19" s="12" customFormat="1" ht="15" x14ac:dyDescent="0.25">
      <c r="A986" s="40">
        <v>2</v>
      </c>
      <c r="B986" s="31" t="s">
        <v>327</v>
      </c>
      <c r="C986" s="27" t="str">
        <f t="shared" si="1593"/>
        <v>BN</v>
      </c>
      <c r="D986" s="27" t="str">
        <f t="shared" si="1573"/>
        <v>PH</v>
      </c>
      <c r="E986" s="28">
        <f t="shared" ref="E986" si="1949">LARGE(F986:I986,1)-LARGE(F986:I986,2)</f>
        <v>303</v>
      </c>
      <c r="F986" s="32">
        <f t="shared" ref="F986" si="1950">SUM(F987:F993)</f>
        <v>1011</v>
      </c>
      <c r="G986" s="32">
        <f t="shared" ref="G986" si="1951">SUM(G987:G993)</f>
        <v>708</v>
      </c>
      <c r="H986" s="32">
        <f t="shared" ref="H986" si="1952">SUM(H987:H993)</f>
        <v>557</v>
      </c>
      <c r="I986" s="32">
        <f t="shared" ref="I986" si="1953">SUM(I987:I993)</f>
        <v>33</v>
      </c>
      <c r="J986" s="33">
        <f>F986/N986</f>
        <v>0.43785188393243829</v>
      </c>
      <c r="K986" s="33">
        <f>G986/N986</f>
        <v>0.30662624512776093</v>
      </c>
      <c r="L986" s="33">
        <f>H986/N986</f>
        <v>0.24122996968384583</v>
      </c>
      <c r="M986" s="33">
        <f>I986/N986</f>
        <v>1.429190125595496E-2</v>
      </c>
      <c r="N986" s="32">
        <f>F986+G986+H986+I986</f>
        <v>2309</v>
      </c>
      <c r="O986" s="32">
        <f t="shared" ref="O986" si="1954">SUM(O987:O993)</f>
        <v>28</v>
      </c>
      <c r="P986" s="32">
        <f t="shared" ref="P986" si="1955">SUM(P987:P993)</f>
        <v>0</v>
      </c>
      <c r="Q986" s="32">
        <f t="shared" si="1236"/>
        <v>2337</v>
      </c>
      <c r="R986" s="33">
        <f t="shared" si="1237"/>
        <v>0.69306049822064053</v>
      </c>
      <c r="S986" s="32">
        <f>SUM(S987:S993)</f>
        <v>3372</v>
      </c>
    </row>
    <row r="987" spans="1:19" x14ac:dyDescent="0.25">
      <c r="A987" s="45" t="s">
        <v>276</v>
      </c>
      <c r="B987" s="46" t="s">
        <v>280</v>
      </c>
      <c r="C987" s="43" t="str">
        <f t="shared" si="1593"/>
        <v>BN</v>
      </c>
      <c r="D987" s="37" t="str">
        <f t="shared" si="1573"/>
        <v>PH</v>
      </c>
      <c r="E987" s="38">
        <f t="shared" ref="E987:E993" si="1956">LARGE(F987:I987,1)-LARGE(F987:I987,2)</f>
        <v>23</v>
      </c>
      <c r="F987" s="43">
        <v>95</v>
      </c>
      <c r="G987" s="43">
        <v>72</v>
      </c>
      <c r="H987" s="43">
        <v>36</v>
      </c>
      <c r="I987" s="43">
        <v>6</v>
      </c>
      <c r="J987" s="44">
        <f t="shared" ref="J987:J993" si="1957">F987/N987</f>
        <v>0.45454545454545453</v>
      </c>
      <c r="K987" s="44">
        <f t="shared" ref="K987:K993" si="1958">G987/N987</f>
        <v>0.34449760765550241</v>
      </c>
      <c r="L987" s="44">
        <f t="shared" ref="L987:L993" si="1959">H987/N987</f>
        <v>0.17224880382775121</v>
      </c>
      <c r="M987" s="44">
        <f t="shared" ref="M987:M993" si="1960">I987/N987</f>
        <v>2.8708133971291867E-2</v>
      </c>
      <c r="N987" s="43">
        <f t="shared" ref="N987:N993" si="1961">F987+G987+H987+I987</f>
        <v>209</v>
      </c>
      <c r="O987" s="43">
        <v>6</v>
      </c>
      <c r="P987" s="43"/>
      <c r="Q987" s="43">
        <f t="shared" si="1236"/>
        <v>215</v>
      </c>
      <c r="R987" s="44">
        <f t="shared" ref="R987:R993" si="1962">Q987/S987</f>
        <v>0.61428571428571432</v>
      </c>
      <c r="S987" s="43">
        <v>350</v>
      </c>
    </row>
    <row r="988" spans="1:19" x14ac:dyDescent="0.25">
      <c r="A988" s="45" t="s">
        <v>277</v>
      </c>
      <c r="B988" s="46" t="s">
        <v>281</v>
      </c>
      <c r="C988" s="43" t="str">
        <f t="shared" si="1593"/>
        <v>BN</v>
      </c>
      <c r="D988" s="37" t="str">
        <f t="shared" si="1573"/>
        <v>PH</v>
      </c>
      <c r="E988" s="38">
        <f t="shared" si="1956"/>
        <v>10</v>
      </c>
      <c r="F988" s="43">
        <v>96</v>
      </c>
      <c r="G988" s="43">
        <v>86</v>
      </c>
      <c r="H988" s="43">
        <v>59</v>
      </c>
      <c r="I988" s="43">
        <v>7</v>
      </c>
      <c r="J988" s="44">
        <f t="shared" si="1957"/>
        <v>0.38709677419354838</v>
      </c>
      <c r="K988" s="44">
        <f t="shared" si="1958"/>
        <v>0.34677419354838712</v>
      </c>
      <c r="L988" s="44">
        <f t="shared" si="1959"/>
        <v>0.23790322580645162</v>
      </c>
      <c r="M988" s="44">
        <f t="shared" si="1960"/>
        <v>2.8225806451612902E-2</v>
      </c>
      <c r="N988" s="43">
        <f t="shared" si="1961"/>
        <v>248</v>
      </c>
      <c r="O988" s="43">
        <v>4</v>
      </c>
      <c r="P988" s="43"/>
      <c r="Q988" s="43">
        <f t="shared" si="1236"/>
        <v>252</v>
      </c>
      <c r="R988" s="44">
        <f t="shared" si="1962"/>
        <v>0.72</v>
      </c>
      <c r="S988" s="43">
        <v>350</v>
      </c>
    </row>
    <row r="989" spans="1:19" x14ac:dyDescent="0.25">
      <c r="A989" s="45" t="s">
        <v>278</v>
      </c>
      <c r="B989" s="46" t="s">
        <v>282</v>
      </c>
      <c r="C989" s="43" t="str">
        <f t="shared" si="1593"/>
        <v>PH</v>
      </c>
      <c r="D989" s="37" t="str">
        <f t="shared" si="1573"/>
        <v>BN</v>
      </c>
      <c r="E989" s="38">
        <f t="shared" si="1956"/>
        <v>2</v>
      </c>
      <c r="F989" s="43">
        <v>105</v>
      </c>
      <c r="G989" s="43">
        <v>107</v>
      </c>
      <c r="H989" s="43">
        <v>52</v>
      </c>
      <c r="I989" s="43">
        <v>3</v>
      </c>
      <c r="J989" s="44">
        <f t="shared" si="1957"/>
        <v>0.39325842696629215</v>
      </c>
      <c r="K989" s="44">
        <f t="shared" si="1958"/>
        <v>0.40074906367041196</v>
      </c>
      <c r="L989" s="44">
        <f t="shared" si="1959"/>
        <v>0.19475655430711611</v>
      </c>
      <c r="M989" s="44">
        <f t="shared" si="1960"/>
        <v>1.1235955056179775E-2</v>
      </c>
      <c r="N989" s="43">
        <f t="shared" si="1961"/>
        <v>267</v>
      </c>
      <c r="O989" s="43">
        <v>3</v>
      </c>
      <c r="P989" s="43"/>
      <c r="Q989" s="43">
        <f t="shared" si="1236"/>
        <v>270</v>
      </c>
      <c r="R989" s="44">
        <f t="shared" si="1962"/>
        <v>0.77142857142857146</v>
      </c>
      <c r="S989" s="43">
        <v>350</v>
      </c>
    </row>
    <row r="990" spans="1:19" x14ac:dyDescent="0.25">
      <c r="A990" s="45" t="s">
        <v>279</v>
      </c>
      <c r="B990" s="46" t="s">
        <v>283</v>
      </c>
      <c r="C990" s="43" t="str">
        <f t="shared" si="1593"/>
        <v>BN</v>
      </c>
      <c r="D990" s="37" t="str">
        <f t="shared" si="1573"/>
        <v>PH</v>
      </c>
      <c r="E990" s="38">
        <f t="shared" si="1956"/>
        <v>39</v>
      </c>
      <c r="F990" s="43">
        <v>184</v>
      </c>
      <c r="G990" s="43">
        <v>145</v>
      </c>
      <c r="H990" s="43">
        <v>95</v>
      </c>
      <c r="I990" s="43">
        <v>4</v>
      </c>
      <c r="J990" s="44">
        <f t="shared" si="1957"/>
        <v>0.42990654205607476</v>
      </c>
      <c r="K990" s="44">
        <f t="shared" si="1958"/>
        <v>0.33878504672897197</v>
      </c>
      <c r="L990" s="44">
        <f t="shared" si="1959"/>
        <v>0.2219626168224299</v>
      </c>
      <c r="M990" s="44">
        <f t="shared" si="1960"/>
        <v>9.3457943925233638E-3</v>
      </c>
      <c r="N990" s="43">
        <f t="shared" si="1961"/>
        <v>428</v>
      </c>
      <c r="O990" s="43">
        <v>6</v>
      </c>
      <c r="P990" s="43"/>
      <c r="Q990" s="43">
        <f t="shared" si="1236"/>
        <v>434</v>
      </c>
      <c r="R990" s="44">
        <f t="shared" si="1962"/>
        <v>0.74827586206896557</v>
      </c>
      <c r="S990" s="43">
        <v>580</v>
      </c>
    </row>
    <row r="991" spans="1:19" x14ac:dyDescent="0.25">
      <c r="A991" s="45" t="s">
        <v>285</v>
      </c>
      <c r="B991" s="46" t="s">
        <v>286</v>
      </c>
      <c r="C991" s="43" t="str">
        <f t="shared" si="1593"/>
        <v>BN</v>
      </c>
      <c r="D991" s="37" t="str">
        <f t="shared" si="1573"/>
        <v>PN</v>
      </c>
      <c r="E991" s="38">
        <f t="shared" si="1956"/>
        <v>46</v>
      </c>
      <c r="F991" s="43">
        <v>163</v>
      </c>
      <c r="G991" s="43">
        <v>115</v>
      </c>
      <c r="H991" s="43">
        <v>117</v>
      </c>
      <c r="I991" s="43">
        <v>2</v>
      </c>
      <c r="J991" s="44">
        <f t="shared" si="1957"/>
        <v>0.41057934508816119</v>
      </c>
      <c r="K991" s="44">
        <f t="shared" si="1958"/>
        <v>0.28967254408060455</v>
      </c>
      <c r="L991" s="44">
        <f t="shared" si="1959"/>
        <v>0.29471032745591941</v>
      </c>
      <c r="M991" s="44">
        <f t="shared" si="1960"/>
        <v>5.0377833753148613E-3</v>
      </c>
      <c r="N991" s="43">
        <f t="shared" si="1961"/>
        <v>397</v>
      </c>
      <c r="O991" s="43">
        <v>5</v>
      </c>
      <c r="P991" s="43"/>
      <c r="Q991" s="43">
        <f t="shared" si="1236"/>
        <v>402</v>
      </c>
      <c r="R991" s="44">
        <f t="shared" si="1962"/>
        <v>0.69310344827586212</v>
      </c>
      <c r="S991" s="43">
        <v>580</v>
      </c>
    </row>
    <row r="992" spans="1:19" x14ac:dyDescent="0.25">
      <c r="A992" s="45" t="s">
        <v>288</v>
      </c>
      <c r="B992" s="46" t="s">
        <v>289</v>
      </c>
      <c r="C992" s="43" t="str">
        <f t="shared" si="1593"/>
        <v>BN</v>
      </c>
      <c r="D992" s="37" t="str">
        <f t="shared" si="1573"/>
        <v>PH</v>
      </c>
      <c r="E992" s="38">
        <f t="shared" si="1956"/>
        <v>74</v>
      </c>
      <c r="F992" s="43">
        <v>176</v>
      </c>
      <c r="G992" s="43">
        <v>102</v>
      </c>
      <c r="H992" s="43">
        <v>99</v>
      </c>
      <c r="I992" s="43">
        <v>4</v>
      </c>
      <c r="J992" s="44">
        <f t="shared" si="1957"/>
        <v>0.46194225721784776</v>
      </c>
      <c r="K992" s="44">
        <f t="shared" si="1958"/>
        <v>0.26771653543307089</v>
      </c>
      <c r="L992" s="44">
        <f t="shared" si="1959"/>
        <v>0.25984251968503935</v>
      </c>
      <c r="M992" s="44">
        <f t="shared" si="1960"/>
        <v>1.0498687664041995E-2</v>
      </c>
      <c r="N992" s="43">
        <f t="shared" si="1961"/>
        <v>381</v>
      </c>
      <c r="O992" s="43">
        <v>2</v>
      </c>
      <c r="P992" s="43"/>
      <c r="Q992" s="43">
        <f t="shared" si="1236"/>
        <v>383</v>
      </c>
      <c r="R992" s="44">
        <f t="shared" si="1962"/>
        <v>0.66034482758620694</v>
      </c>
      <c r="S992" s="43">
        <v>580</v>
      </c>
    </row>
    <row r="993" spans="1:19" x14ac:dyDescent="0.25">
      <c r="A993" s="45" t="s">
        <v>290</v>
      </c>
      <c r="B993" s="46" t="s">
        <v>291</v>
      </c>
      <c r="C993" s="43" t="str">
        <f t="shared" si="1593"/>
        <v>BN</v>
      </c>
      <c r="D993" s="37" t="str">
        <f t="shared" si="1573"/>
        <v>PN</v>
      </c>
      <c r="E993" s="38">
        <f t="shared" si="1956"/>
        <v>93</v>
      </c>
      <c r="F993" s="43">
        <v>192</v>
      </c>
      <c r="G993" s="43">
        <v>81</v>
      </c>
      <c r="H993" s="43">
        <v>99</v>
      </c>
      <c r="I993" s="43">
        <v>7</v>
      </c>
      <c r="J993" s="44">
        <f t="shared" si="1957"/>
        <v>0.50659630606860162</v>
      </c>
      <c r="K993" s="44">
        <f t="shared" si="1958"/>
        <v>0.21372031662269128</v>
      </c>
      <c r="L993" s="44">
        <f t="shared" si="1959"/>
        <v>0.26121372031662271</v>
      </c>
      <c r="M993" s="44">
        <f t="shared" si="1960"/>
        <v>1.8469656992084433E-2</v>
      </c>
      <c r="N993" s="43">
        <f t="shared" si="1961"/>
        <v>379</v>
      </c>
      <c r="O993" s="43">
        <v>2</v>
      </c>
      <c r="P993" s="43"/>
      <c r="Q993" s="43">
        <f t="shared" si="1236"/>
        <v>381</v>
      </c>
      <c r="R993" s="44">
        <f t="shared" si="1962"/>
        <v>0.65463917525773196</v>
      </c>
      <c r="S993" s="43">
        <v>582</v>
      </c>
    </row>
    <row r="994" spans="1:19" s="12" customFormat="1" ht="15" x14ac:dyDescent="0.25">
      <c r="A994" s="40">
        <v>3</v>
      </c>
      <c r="B994" s="31" t="s">
        <v>208</v>
      </c>
      <c r="C994" s="32" t="str">
        <f t="shared" ref="C994" si="1963">IF(AND(LARGE(F994:I994,1)=LARGE(F994:I994,2)),"TIED",IF(LARGE(F994:I994,1)=F994,"BN",IF(LARGE(F994:I994,1)=G994,"PH",IF(LARGE(F994:I994,1)=H994,"PN","BEBAS"))))</f>
        <v>BN</v>
      </c>
      <c r="D994" s="32" t="str">
        <f t="shared" ref="D994" si="1964">IF(AND(LARGE(F994:I994,1)=LARGE(F994:I994,2)),"TIED",IF(LARGE(F994:I994,2)=F994,"BN",IF(LARGE(F994:I994,2)=G994,"PH",IF(LARGE(F994:I994,2)=H994,"PN","BEBAS"))))</f>
        <v>PH</v>
      </c>
      <c r="E994" s="28">
        <f>LARGE(F994:I994,1)-LARGE(F994:I994,2)</f>
        <v>425</v>
      </c>
      <c r="F994" s="32">
        <f>SUM(F995:F1002)</f>
        <v>1735</v>
      </c>
      <c r="G994" s="32">
        <f t="shared" ref="G994" si="1965">SUM(G995:G1002)</f>
        <v>1310</v>
      </c>
      <c r="H994" s="32">
        <f t="shared" ref="H994" si="1966">SUM(H995:H1002)</f>
        <v>1023</v>
      </c>
      <c r="I994" s="32">
        <f t="shared" ref="I994" si="1967">SUM(I995:I1002)</f>
        <v>47</v>
      </c>
      <c r="J994" s="33">
        <f>F994/N994</f>
        <v>0.42162818955042525</v>
      </c>
      <c r="K994" s="33">
        <f>G994/N994</f>
        <v>0.31834750911300119</v>
      </c>
      <c r="L994" s="33">
        <f>H994/N994</f>
        <v>0.24860267314702308</v>
      </c>
      <c r="M994" s="33">
        <f>I994/N994</f>
        <v>1.1421628189550425E-2</v>
      </c>
      <c r="N994" s="32">
        <f>F994+G994+H994+I994</f>
        <v>4115</v>
      </c>
      <c r="O994" s="32">
        <f t="shared" ref="O994" si="1968">SUM(O995:O1002)</f>
        <v>51</v>
      </c>
      <c r="P994" s="32">
        <f t="shared" ref="P994" si="1969">SUM(P995:P1002)</f>
        <v>0</v>
      </c>
      <c r="Q994" s="32">
        <f t="shared" si="1236"/>
        <v>4166</v>
      </c>
      <c r="R994" s="33">
        <f t="shared" si="1237"/>
        <v>0.65195618153364632</v>
      </c>
      <c r="S994" s="32">
        <f>SUM(S995:S1002)</f>
        <v>6390</v>
      </c>
    </row>
    <row r="995" spans="1:19" x14ac:dyDescent="0.25">
      <c r="A995" s="45" t="s">
        <v>276</v>
      </c>
      <c r="B995" s="46" t="s">
        <v>280</v>
      </c>
      <c r="C995" s="43" t="str">
        <f t="shared" si="1593"/>
        <v>BN</v>
      </c>
      <c r="D995" s="37" t="str">
        <f t="shared" si="1573"/>
        <v>PH</v>
      </c>
      <c r="E995" s="38">
        <f t="shared" ref="E995:E1002" si="1970">LARGE(F995:I995,1)-LARGE(F995:I995,2)</f>
        <v>41</v>
      </c>
      <c r="F995" s="43">
        <v>213</v>
      </c>
      <c r="G995" s="43">
        <v>172</v>
      </c>
      <c r="H995" s="43">
        <v>70</v>
      </c>
      <c r="I995" s="43">
        <v>9</v>
      </c>
      <c r="J995" s="44">
        <f t="shared" ref="J995:J1002" si="1971">F995/N995</f>
        <v>0.45905172413793105</v>
      </c>
      <c r="K995" s="44">
        <f t="shared" ref="K995:K1002" si="1972">G995/N995</f>
        <v>0.37068965517241381</v>
      </c>
      <c r="L995" s="44">
        <f t="shared" ref="L995:L1002" si="1973">H995/N995</f>
        <v>0.15086206896551724</v>
      </c>
      <c r="M995" s="44">
        <f t="shared" ref="M995:M1002" si="1974">I995/N995</f>
        <v>1.9396551724137932E-2</v>
      </c>
      <c r="N995" s="43">
        <f t="shared" ref="N995:N1002" si="1975">F995+G995+H995+I995</f>
        <v>464</v>
      </c>
      <c r="O995" s="43">
        <v>10</v>
      </c>
      <c r="P995" s="43"/>
      <c r="Q995" s="43">
        <f t="shared" si="1236"/>
        <v>474</v>
      </c>
      <c r="R995" s="44">
        <f t="shared" si="1237"/>
        <v>0.55116279069767438</v>
      </c>
      <c r="S995" s="43">
        <v>860</v>
      </c>
    </row>
    <row r="996" spans="1:19" x14ac:dyDescent="0.25">
      <c r="A996" s="45" t="s">
        <v>277</v>
      </c>
      <c r="B996" s="46" t="s">
        <v>281</v>
      </c>
      <c r="C996" s="43" t="str">
        <f t="shared" si="1593"/>
        <v>BN</v>
      </c>
      <c r="D996" s="37" t="str">
        <f t="shared" si="1573"/>
        <v>PH</v>
      </c>
      <c r="E996" s="38">
        <f t="shared" si="1970"/>
        <v>73</v>
      </c>
      <c r="F996" s="43">
        <v>236</v>
      </c>
      <c r="G996" s="43">
        <v>163</v>
      </c>
      <c r="H996" s="43">
        <v>117</v>
      </c>
      <c r="I996" s="43">
        <v>6</v>
      </c>
      <c r="J996" s="44">
        <f t="shared" si="1971"/>
        <v>0.45210727969348657</v>
      </c>
      <c r="K996" s="44">
        <f t="shared" si="1972"/>
        <v>0.31226053639846746</v>
      </c>
      <c r="L996" s="44">
        <f t="shared" si="1973"/>
        <v>0.22413793103448276</v>
      </c>
      <c r="M996" s="44">
        <f t="shared" si="1974"/>
        <v>1.1494252873563218E-2</v>
      </c>
      <c r="N996" s="43">
        <f t="shared" si="1975"/>
        <v>522</v>
      </c>
      <c r="O996" s="43">
        <v>10</v>
      </c>
      <c r="P996" s="43"/>
      <c r="Q996" s="43">
        <f t="shared" si="1236"/>
        <v>532</v>
      </c>
      <c r="R996" s="44">
        <f t="shared" ref="R996:R1002" si="1976">Q996/S996</f>
        <v>0.63942307692307687</v>
      </c>
      <c r="S996" s="43">
        <v>832</v>
      </c>
    </row>
    <row r="997" spans="1:19" x14ac:dyDescent="0.25">
      <c r="A997" s="45" t="s">
        <v>278</v>
      </c>
      <c r="B997" s="46" t="s">
        <v>282</v>
      </c>
      <c r="C997" s="43" t="str">
        <f t="shared" si="1593"/>
        <v>PH</v>
      </c>
      <c r="D997" s="37" t="str">
        <f t="shared" si="1573"/>
        <v>BN</v>
      </c>
      <c r="E997" s="38">
        <f t="shared" si="1970"/>
        <v>28</v>
      </c>
      <c r="F997" s="43">
        <v>248</v>
      </c>
      <c r="G997" s="43">
        <v>276</v>
      </c>
      <c r="H997" s="43">
        <v>174</v>
      </c>
      <c r="I997" s="43">
        <v>7</v>
      </c>
      <c r="J997" s="44">
        <f t="shared" si="1971"/>
        <v>0.35177304964539008</v>
      </c>
      <c r="K997" s="44">
        <f t="shared" si="1972"/>
        <v>0.39148936170212767</v>
      </c>
      <c r="L997" s="44">
        <f t="shared" si="1973"/>
        <v>0.24680851063829787</v>
      </c>
      <c r="M997" s="44">
        <f t="shared" si="1974"/>
        <v>9.9290780141843976E-3</v>
      </c>
      <c r="N997" s="43">
        <f t="shared" si="1975"/>
        <v>705</v>
      </c>
      <c r="O997" s="43">
        <v>10</v>
      </c>
      <c r="P997" s="43"/>
      <c r="Q997" s="43">
        <f t="shared" si="1236"/>
        <v>715</v>
      </c>
      <c r="R997" s="44">
        <f t="shared" si="1976"/>
        <v>0.83139534883720934</v>
      </c>
      <c r="S997" s="43">
        <v>860</v>
      </c>
    </row>
    <row r="998" spans="1:19" x14ac:dyDescent="0.25">
      <c r="A998" s="45" t="s">
        <v>279</v>
      </c>
      <c r="B998" s="46" t="s">
        <v>283</v>
      </c>
      <c r="C998" s="43" t="str">
        <f t="shared" si="1593"/>
        <v>PH</v>
      </c>
      <c r="D998" s="37" t="str">
        <f t="shared" si="1573"/>
        <v>BN</v>
      </c>
      <c r="E998" s="38">
        <f t="shared" si="1970"/>
        <v>36</v>
      </c>
      <c r="F998" s="43">
        <v>210</v>
      </c>
      <c r="G998" s="43">
        <v>246</v>
      </c>
      <c r="H998" s="43">
        <v>169</v>
      </c>
      <c r="I998" s="43">
        <v>11</v>
      </c>
      <c r="J998" s="44">
        <f t="shared" si="1971"/>
        <v>0.330188679245283</v>
      </c>
      <c r="K998" s="44">
        <f t="shared" si="1972"/>
        <v>0.3867924528301887</v>
      </c>
      <c r="L998" s="44">
        <f t="shared" si="1973"/>
        <v>0.26572327044025157</v>
      </c>
      <c r="M998" s="44">
        <f t="shared" si="1974"/>
        <v>1.7295597484276729E-2</v>
      </c>
      <c r="N998" s="43">
        <f t="shared" si="1975"/>
        <v>636</v>
      </c>
      <c r="O998" s="43">
        <v>7</v>
      </c>
      <c r="P998" s="43"/>
      <c r="Q998" s="43">
        <f t="shared" si="1236"/>
        <v>643</v>
      </c>
      <c r="R998" s="44">
        <f t="shared" si="1976"/>
        <v>0.77190876350540216</v>
      </c>
      <c r="S998" s="43">
        <v>833</v>
      </c>
    </row>
    <row r="999" spans="1:19" x14ac:dyDescent="0.25">
      <c r="A999" s="45" t="s">
        <v>285</v>
      </c>
      <c r="B999" s="46" t="s">
        <v>286</v>
      </c>
      <c r="C999" s="43" t="str">
        <f t="shared" si="1593"/>
        <v>BN</v>
      </c>
      <c r="D999" s="37" t="str">
        <f t="shared" si="1573"/>
        <v>PH</v>
      </c>
      <c r="E999" s="38">
        <f t="shared" si="1970"/>
        <v>92</v>
      </c>
      <c r="F999" s="43">
        <v>268</v>
      </c>
      <c r="G999" s="43">
        <v>176</v>
      </c>
      <c r="H999" s="43">
        <v>149</v>
      </c>
      <c r="I999" s="43">
        <v>4</v>
      </c>
      <c r="J999" s="44">
        <f t="shared" si="1971"/>
        <v>0.4489112227805695</v>
      </c>
      <c r="K999" s="44">
        <f t="shared" si="1972"/>
        <v>0.29480737018425462</v>
      </c>
      <c r="L999" s="44">
        <f t="shared" si="1973"/>
        <v>0.24958123953098826</v>
      </c>
      <c r="M999" s="44">
        <f t="shared" si="1974"/>
        <v>6.7001675041876048E-3</v>
      </c>
      <c r="N999" s="43">
        <f t="shared" si="1975"/>
        <v>597</v>
      </c>
      <c r="O999" s="43">
        <v>2</v>
      </c>
      <c r="P999" s="43"/>
      <c r="Q999" s="43">
        <f t="shared" si="1236"/>
        <v>599</v>
      </c>
      <c r="R999" s="44">
        <f t="shared" si="1976"/>
        <v>0.58725490196078434</v>
      </c>
      <c r="S999" s="43">
        <v>1020</v>
      </c>
    </row>
    <row r="1000" spans="1:19" x14ac:dyDescent="0.25">
      <c r="A1000" s="45" t="s">
        <v>288</v>
      </c>
      <c r="B1000" s="46" t="s">
        <v>289</v>
      </c>
      <c r="C1000" s="43" t="str">
        <f t="shared" si="1593"/>
        <v>BN</v>
      </c>
      <c r="D1000" s="37" t="str">
        <f t="shared" si="1573"/>
        <v>PN</v>
      </c>
      <c r="E1000" s="38">
        <f t="shared" si="1970"/>
        <v>108</v>
      </c>
      <c r="F1000" s="43">
        <v>276</v>
      </c>
      <c r="G1000" s="43">
        <v>153</v>
      </c>
      <c r="H1000" s="43">
        <v>168</v>
      </c>
      <c r="I1000" s="43">
        <v>6</v>
      </c>
      <c r="J1000" s="44">
        <f t="shared" si="1971"/>
        <v>0.45771144278606968</v>
      </c>
      <c r="K1000" s="44">
        <f t="shared" si="1972"/>
        <v>0.2537313432835821</v>
      </c>
      <c r="L1000" s="44">
        <f t="shared" si="1973"/>
        <v>0.27860696517412936</v>
      </c>
      <c r="M1000" s="44">
        <f t="shared" si="1974"/>
        <v>9.9502487562189053E-3</v>
      </c>
      <c r="N1000" s="43">
        <f t="shared" si="1975"/>
        <v>603</v>
      </c>
      <c r="O1000" s="43">
        <v>9</v>
      </c>
      <c r="P1000" s="43"/>
      <c r="Q1000" s="43">
        <f t="shared" si="1236"/>
        <v>612</v>
      </c>
      <c r="R1000" s="44">
        <f t="shared" si="1976"/>
        <v>0.61631419939577037</v>
      </c>
      <c r="S1000" s="43">
        <v>993</v>
      </c>
    </row>
    <row r="1001" spans="1:19" x14ac:dyDescent="0.25">
      <c r="A1001" s="45" t="s">
        <v>290</v>
      </c>
      <c r="B1001" s="46" t="s">
        <v>291</v>
      </c>
      <c r="C1001" s="43" t="str">
        <f t="shared" si="1593"/>
        <v>BN</v>
      </c>
      <c r="D1001" s="37" t="str">
        <f t="shared" si="1573"/>
        <v>PN</v>
      </c>
      <c r="E1001" s="38">
        <f t="shared" si="1970"/>
        <v>54</v>
      </c>
      <c r="F1001" s="43">
        <v>130</v>
      </c>
      <c r="G1001" s="43">
        <v>68</v>
      </c>
      <c r="H1001" s="43">
        <v>76</v>
      </c>
      <c r="I1001" s="43"/>
      <c r="J1001" s="44">
        <f t="shared" si="1971"/>
        <v>0.47445255474452552</v>
      </c>
      <c r="K1001" s="44">
        <f t="shared" si="1972"/>
        <v>0.24817518248175183</v>
      </c>
      <c r="L1001" s="44">
        <f t="shared" si="1973"/>
        <v>0.27737226277372262</v>
      </c>
      <c r="M1001" s="44">
        <f t="shared" si="1974"/>
        <v>0</v>
      </c>
      <c r="N1001" s="43">
        <f t="shared" si="1975"/>
        <v>274</v>
      </c>
      <c r="O1001" s="43">
        <v>3</v>
      </c>
      <c r="P1001" s="43"/>
      <c r="Q1001" s="43">
        <f t="shared" si="1236"/>
        <v>277</v>
      </c>
      <c r="R1001" s="44">
        <f t="shared" si="1976"/>
        <v>0.54313725490196074</v>
      </c>
      <c r="S1001" s="43">
        <v>510</v>
      </c>
    </row>
    <row r="1002" spans="1:19" x14ac:dyDescent="0.25">
      <c r="A1002" s="45" t="s">
        <v>309</v>
      </c>
      <c r="B1002" s="46" t="s">
        <v>310</v>
      </c>
      <c r="C1002" s="43" t="str">
        <f t="shared" si="1593"/>
        <v>BN</v>
      </c>
      <c r="D1002" s="37" t="str">
        <f t="shared" si="1573"/>
        <v>PN</v>
      </c>
      <c r="E1002" s="38">
        <f t="shared" si="1970"/>
        <v>54</v>
      </c>
      <c r="F1002" s="43">
        <v>154</v>
      </c>
      <c r="G1002" s="43">
        <v>56</v>
      </c>
      <c r="H1002" s="43">
        <v>100</v>
      </c>
      <c r="I1002" s="43">
        <v>4</v>
      </c>
      <c r="J1002" s="44">
        <f t="shared" si="1971"/>
        <v>0.49044585987261147</v>
      </c>
      <c r="K1002" s="44">
        <f t="shared" si="1972"/>
        <v>0.17834394904458598</v>
      </c>
      <c r="L1002" s="44">
        <f t="shared" si="1973"/>
        <v>0.31847133757961782</v>
      </c>
      <c r="M1002" s="44">
        <f t="shared" si="1974"/>
        <v>1.2738853503184714E-2</v>
      </c>
      <c r="N1002" s="43">
        <f t="shared" si="1975"/>
        <v>314</v>
      </c>
      <c r="O1002" s="43"/>
      <c r="P1002" s="43"/>
      <c r="Q1002" s="43">
        <f t="shared" si="1236"/>
        <v>314</v>
      </c>
      <c r="R1002" s="44">
        <f t="shared" si="1976"/>
        <v>0.65145228215767637</v>
      </c>
      <c r="S1002" s="43">
        <v>482</v>
      </c>
    </row>
    <row r="1003" spans="1:19" s="11" customFormat="1" ht="15" x14ac:dyDescent="0.25">
      <c r="A1003" s="40">
        <v>4</v>
      </c>
      <c r="B1003" s="31" t="s">
        <v>328</v>
      </c>
      <c r="C1003" s="32" t="str">
        <f t="shared" si="1593"/>
        <v>PH</v>
      </c>
      <c r="D1003" s="32" t="str">
        <f t="shared" ref="D1003" si="1977">IF(AND(LARGE(F1003:I1003,1)=LARGE(F1003:I1003,2)),"TIED",IF(LARGE(F1003:I1003,2)=F1003,"BN",IF(LARGE(F1003:I1003,2)=G1003,"PH",IF(LARGE(F1003:I1003,2)=H1003,"PN","BEBAS"))))</f>
        <v>BN</v>
      </c>
      <c r="E1003" s="28">
        <f>LARGE(F1003:I1003,1)-LARGE(F1003:I1003,2)</f>
        <v>480</v>
      </c>
      <c r="F1003" s="32">
        <f>SUM(F1004:F1008)</f>
        <v>277</v>
      </c>
      <c r="G1003" s="32">
        <f t="shared" ref="G1003" si="1978">SUM(G1004:G1008)</f>
        <v>757</v>
      </c>
      <c r="H1003" s="32">
        <f t="shared" ref="H1003" si="1979">SUM(H1004:H1008)</f>
        <v>193</v>
      </c>
      <c r="I1003" s="32">
        <f t="shared" ref="I1003" si="1980">SUM(I1004:I1008)</f>
        <v>21</v>
      </c>
      <c r="J1003" s="33">
        <f>F1003/N1003</f>
        <v>0.22195512820512819</v>
      </c>
      <c r="K1003" s="33">
        <f>G1003/N1003</f>
        <v>0.60657051282051277</v>
      </c>
      <c r="L1003" s="33">
        <f>H1003/N1003</f>
        <v>0.1546474358974359</v>
      </c>
      <c r="M1003" s="33">
        <f>I1003/N1003</f>
        <v>1.6826923076923076E-2</v>
      </c>
      <c r="N1003" s="32">
        <f>F1003+G1003+H1003+I1003</f>
        <v>1248</v>
      </c>
      <c r="O1003" s="32">
        <f t="shared" ref="O1003" si="1981">SUM(O1004:O1008)</f>
        <v>11</v>
      </c>
      <c r="P1003" s="32">
        <f t="shared" ref="P1003" si="1982">SUM(P1004:P1008)</f>
        <v>0</v>
      </c>
      <c r="Q1003" s="32">
        <f>N1003+O1003+P1003</f>
        <v>1259</v>
      </c>
      <c r="R1003" s="33">
        <f>Q1003/S1003</f>
        <v>0.62636815920398015</v>
      </c>
      <c r="S1003" s="32">
        <f>SUM(S1004:S1008)</f>
        <v>2010</v>
      </c>
    </row>
    <row r="1004" spans="1:19" x14ac:dyDescent="0.25">
      <c r="A1004" s="45" t="s">
        <v>276</v>
      </c>
      <c r="B1004" s="46" t="s">
        <v>280</v>
      </c>
      <c r="C1004" s="43" t="str">
        <f t="shared" ref="C1004:C1009" si="1983">IF(AND(LARGE(F1004:I1004,1)=LARGE(F1004:I1004,2)),"TIED",IF(LARGE(F1004:I1004,1)=F1004,"BN",IF(LARGE(F1004:I1004,1)=G1004,"PH",IF(LARGE(F1004:I1004,1)=H1004,"PN","BEBAS"))))</f>
        <v>PH</v>
      </c>
      <c r="D1004" s="37" t="str">
        <f t="shared" ref="D1004:D1009" si="1984">IF(AND(LARGE(F1004:I1004,1)=LARGE(F1004:I1004,2)),"TIED",IF(LARGE(F1004:I1004,2)=F1004,"BN",IF(LARGE(F1004:I1004,2)=G1004,"PH",IF(LARGE(F1004:I1004,2)=H1004,"PN","BEBAS"))))</f>
        <v>BN</v>
      </c>
      <c r="E1004" s="38">
        <f t="shared" ref="E1004:E1009" si="1985">LARGE(F1004:I1004,1)-LARGE(F1004:I1004,2)</f>
        <v>60</v>
      </c>
      <c r="F1004" s="43">
        <v>48</v>
      </c>
      <c r="G1004" s="43">
        <v>108</v>
      </c>
      <c r="H1004" s="43">
        <v>9</v>
      </c>
      <c r="I1004" s="43">
        <v>2</v>
      </c>
      <c r="J1004" s="44">
        <f t="shared" ref="J1004:J1008" si="1986">F1004/N1004</f>
        <v>0.28742514970059879</v>
      </c>
      <c r="K1004" s="44">
        <f t="shared" ref="K1004:K1008" si="1987">G1004/N1004</f>
        <v>0.6467065868263473</v>
      </c>
      <c r="L1004" s="44">
        <f t="shared" ref="L1004:L1008" si="1988">H1004/N1004</f>
        <v>5.3892215568862277E-2</v>
      </c>
      <c r="M1004" s="44">
        <f t="shared" ref="M1004:M1008" si="1989">I1004/N1004</f>
        <v>1.1976047904191617E-2</v>
      </c>
      <c r="N1004" s="43">
        <f t="shared" ref="N1004:N1008" si="1990">F1004+G1004+H1004+I1004</f>
        <v>167</v>
      </c>
      <c r="O1004" s="43">
        <v>2</v>
      </c>
      <c r="P1004" s="43"/>
      <c r="Q1004" s="43">
        <f t="shared" ref="Q1004:Q1009" si="1991">N1004+O1004+P1004</f>
        <v>169</v>
      </c>
      <c r="R1004" s="44">
        <f t="shared" si="1237"/>
        <v>0.48285714285714287</v>
      </c>
      <c r="S1004" s="43">
        <v>350</v>
      </c>
    </row>
    <row r="1005" spans="1:19" x14ac:dyDescent="0.25">
      <c r="A1005" s="45" t="s">
        <v>277</v>
      </c>
      <c r="B1005" s="46" t="s">
        <v>281</v>
      </c>
      <c r="C1005" s="43" t="str">
        <f t="shared" si="1983"/>
        <v>PH</v>
      </c>
      <c r="D1005" s="37" t="str">
        <f t="shared" si="1984"/>
        <v>BN</v>
      </c>
      <c r="E1005" s="38">
        <f t="shared" si="1985"/>
        <v>131</v>
      </c>
      <c r="F1005" s="43">
        <v>47</v>
      </c>
      <c r="G1005" s="43">
        <v>178</v>
      </c>
      <c r="H1005" s="43">
        <v>21</v>
      </c>
      <c r="I1005" s="43">
        <v>6</v>
      </c>
      <c r="J1005" s="44">
        <f t="shared" si="1986"/>
        <v>0.18650793650793651</v>
      </c>
      <c r="K1005" s="44">
        <f t="shared" si="1987"/>
        <v>0.70634920634920639</v>
      </c>
      <c r="L1005" s="44">
        <f t="shared" si="1988"/>
        <v>8.3333333333333329E-2</v>
      </c>
      <c r="M1005" s="44">
        <f t="shared" si="1989"/>
        <v>2.3809523809523808E-2</v>
      </c>
      <c r="N1005" s="43">
        <f t="shared" si="1990"/>
        <v>252</v>
      </c>
      <c r="O1005" s="43">
        <v>1</v>
      </c>
      <c r="P1005" s="43"/>
      <c r="Q1005" s="43">
        <f t="shared" si="1991"/>
        <v>253</v>
      </c>
      <c r="R1005" s="44">
        <f t="shared" ref="R1005:R1009" si="1992">Q1005/S1005</f>
        <v>0.72285714285714286</v>
      </c>
      <c r="S1005" s="43">
        <v>350</v>
      </c>
    </row>
    <row r="1006" spans="1:19" x14ac:dyDescent="0.25">
      <c r="A1006" s="45" t="s">
        <v>278</v>
      </c>
      <c r="B1006" s="46" t="s">
        <v>282</v>
      </c>
      <c r="C1006" s="43" t="str">
        <f t="shared" si="1983"/>
        <v>PH</v>
      </c>
      <c r="D1006" s="37" t="str">
        <f t="shared" si="1984"/>
        <v>BN</v>
      </c>
      <c r="E1006" s="38">
        <f t="shared" si="1985"/>
        <v>143</v>
      </c>
      <c r="F1006" s="43">
        <v>52</v>
      </c>
      <c r="G1006" s="43">
        <v>195</v>
      </c>
      <c r="H1006" s="43">
        <v>35</v>
      </c>
      <c r="I1006" s="43">
        <v>7</v>
      </c>
      <c r="J1006" s="44">
        <f t="shared" si="1986"/>
        <v>0.17993079584775087</v>
      </c>
      <c r="K1006" s="44">
        <f t="shared" si="1987"/>
        <v>0.67474048442906576</v>
      </c>
      <c r="L1006" s="44">
        <f t="shared" si="1988"/>
        <v>0.12110726643598616</v>
      </c>
      <c r="M1006" s="44">
        <f t="shared" si="1989"/>
        <v>2.4221453287197232E-2</v>
      </c>
      <c r="N1006" s="43">
        <f t="shared" si="1990"/>
        <v>289</v>
      </c>
      <c r="O1006" s="43">
        <v>4</v>
      </c>
      <c r="P1006" s="43"/>
      <c r="Q1006" s="43">
        <f t="shared" si="1991"/>
        <v>293</v>
      </c>
      <c r="R1006" s="44">
        <f t="shared" si="1992"/>
        <v>0.67201834862385323</v>
      </c>
      <c r="S1006" s="43">
        <v>436</v>
      </c>
    </row>
    <row r="1007" spans="1:19" x14ac:dyDescent="0.25">
      <c r="A1007" s="45" t="s">
        <v>279</v>
      </c>
      <c r="B1007" s="46" t="s">
        <v>283</v>
      </c>
      <c r="C1007" s="43" t="str">
        <f t="shared" si="1983"/>
        <v>PH</v>
      </c>
      <c r="D1007" s="37" t="str">
        <f t="shared" si="1984"/>
        <v>BN</v>
      </c>
      <c r="E1007" s="38">
        <f t="shared" si="1985"/>
        <v>95</v>
      </c>
      <c r="F1007" s="43">
        <v>60</v>
      </c>
      <c r="G1007" s="43">
        <v>155</v>
      </c>
      <c r="H1007" s="43">
        <v>56</v>
      </c>
      <c r="I1007" s="43">
        <v>4</v>
      </c>
      <c r="J1007" s="44">
        <f t="shared" si="1986"/>
        <v>0.21818181818181817</v>
      </c>
      <c r="K1007" s="44">
        <f t="shared" si="1987"/>
        <v>0.5636363636363636</v>
      </c>
      <c r="L1007" s="44">
        <f t="shared" si="1988"/>
        <v>0.20363636363636364</v>
      </c>
      <c r="M1007" s="44">
        <f t="shared" si="1989"/>
        <v>1.4545454545454545E-2</v>
      </c>
      <c r="N1007" s="43">
        <f t="shared" si="1990"/>
        <v>275</v>
      </c>
      <c r="O1007" s="43">
        <v>2</v>
      </c>
      <c r="P1007" s="43"/>
      <c r="Q1007" s="43">
        <f t="shared" si="1991"/>
        <v>277</v>
      </c>
      <c r="R1007" s="44">
        <f t="shared" si="1992"/>
        <v>0.63532110091743121</v>
      </c>
      <c r="S1007" s="43">
        <v>436</v>
      </c>
    </row>
    <row r="1008" spans="1:19" x14ac:dyDescent="0.25">
      <c r="A1008" s="45" t="s">
        <v>285</v>
      </c>
      <c r="B1008" s="46" t="s">
        <v>286</v>
      </c>
      <c r="C1008" s="43" t="str">
        <f t="shared" si="1983"/>
        <v>PH</v>
      </c>
      <c r="D1008" s="37" t="str">
        <f t="shared" si="1984"/>
        <v>PN</v>
      </c>
      <c r="E1008" s="38">
        <f t="shared" si="1985"/>
        <v>49</v>
      </c>
      <c r="F1008" s="43">
        <v>70</v>
      </c>
      <c r="G1008" s="43">
        <v>121</v>
      </c>
      <c r="H1008" s="43">
        <v>72</v>
      </c>
      <c r="I1008" s="43">
        <v>2</v>
      </c>
      <c r="J1008" s="44">
        <f t="shared" si="1986"/>
        <v>0.26415094339622641</v>
      </c>
      <c r="K1008" s="44">
        <f t="shared" si="1987"/>
        <v>0.45660377358490567</v>
      </c>
      <c r="L1008" s="44">
        <f t="shared" si="1988"/>
        <v>0.27169811320754716</v>
      </c>
      <c r="M1008" s="44">
        <f t="shared" si="1989"/>
        <v>7.5471698113207548E-3</v>
      </c>
      <c r="N1008" s="43">
        <f t="shared" si="1990"/>
        <v>265</v>
      </c>
      <c r="O1008" s="43">
        <v>2</v>
      </c>
      <c r="P1008" s="43"/>
      <c r="Q1008" s="43">
        <f t="shared" si="1991"/>
        <v>267</v>
      </c>
      <c r="R1008" s="44">
        <f t="shared" si="1992"/>
        <v>0.6095890410958904</v>
      </c>
      <c r="S1008" s="43">
        <v>438</v>
      </c>
    </row>
    <row r="1009" spans="1:19" s="12" customFormat="1" ht="15" x14ac:dyDescent="0.25">
      <c r="A1009" s="40">
        <v>5</v>
      </c>
      <c r="B1009" s="31" t="s">
        <v>329</v>
      </c>
      <c r="C1009" s="32" t="str">
        <f t="shared" si="1983"/>
        <v>BN</v>
      </c>
      <c r="D1009" s="32" t="str">
        <f t="shared" si="1984"/>
        <v>PN</v>
      </c>
      <c r="E1009" s="28">
        <f t="shared" si="1985"/>
        <v>311</v>
      </c>
      <c r="F1009" s="32">
        <f>SUM(F1010:F1015)</f>
        <v>1028</v>
      </c>
      <c r="G1009" s="32">
        <f t="shared" ref="G1009" si="1993">SUM(G1010:G1015)</f>
        <v>382</v>
      </c>
      <c r="H1009" s="32">
        <f t="shared" ref="H1009" si="1994">SUM(H1010:H1015)</f>
        <v>717</v>
      </c>
      <c r="I1009" s="32">
        <f t="shared" ref="I1009" si="1995">SUM(I1010:I1015)</f>
        <v>34</v>
      </c>
      <c r="J1009" s="33">
        <f>F1009/N1009</f>
        <v>0.47570569180934752</v>
      </c>
      <c r="K1009" s="33">
        <f>G1009/N1009</f>
        <v>0.17677001388246183</v>
      </c>
      <c r="L1009" s="33">
        <f>H1009/N1009</f>
        <v>0.33179083757519667</v>
      </c>
      <c r="M1009" s="33">
        <f>I1009/N1009</f>
        <v>1.5733456732993985E-2</v>
      </c>
      <c r="N1009" s="32">
        <f>F1009+G1009+H1009+I1009</f>
        <v>2161</v>
      </c>
      <c r="O1009" s="32">
        <f t="shared" ref="O1009" si="1996">SUM(O1010:O1015)</f>
        <v>16</v>
      </c>
      <c r="P1009" s="32">
        <f t="shared" ref="P1009" si="1997">SUM(P1010:P1015)</f>
        <v>0</v>
      </c>
      <c r="Q1009" s="32">
        <f t="shared" si="1991"/>
        <v>2177</v>
      </c>
      <c r="R1009" s="33">
        <f t="shared" si="1992"/>
        <v>0.91934121621621623</v>
      </c>
      <c r="S1009" s="32">
        <f>SUM(S1010:S1015)</f>
        <v>2368</v>
      </c>
    </row>
    <row r="1010" spans="1:19" x14ac:dyDescent="0.25">
      <c r="A1010" s="45" t="s">
        <v>276</v>
      </c>
      <c r="B1010" s="46" t="s">
        <v>280</v>
      </c>
      <c r="C1010" s="43" t="str">
        <f t="shared" si="1593"/>
        <v>BN</v>
      </c>
      <c r="D1010" s="37" t="str">
        <f t="shared" si="1573"/>
        <v>PN</v>
      </c>
      <c r="E1010" s="38">
        <f t="shared" ref="E1010:E1015" si="1998">LARGE(F1010:I1010,1)-LARGE(F1010:I1010,2)</f>
        <v>83</v>
      </c>
      <c r="F1010" s="43">
        <v>136</v>
      </c>
      <c r="G1010" s="43">
        <v>32</v>
      </c>
      <c r="H1010" s="43">
        <v>53</v>
      </c>
      <c r="I1010" s="43">
        <v>4</v>
      </c>
      <c r="J1010" s="44">
        <f t="shared" ref="J1010:J1015" si="1999">F1010/N1010</f>
        <v>0.60444444444444445</v>
      </c>
      <c r="K1010" s="44">
        <f t="shared" ref="K1010:K1015" si="2000">G1010/N1010</f>
        <v>0.14222222222222222</v>
      </c>
      <c r="L1010" s="44">
        <f t="shared" ref="L1010:L1015" si="2001">H1010/N1010</f>
        <v>0.23555555555555555</v>
      </c>
      <c r="M1010" s="44">
        <f t="shared" ref="M1010:M1015" si="2002">I1010/N1010</f>
        <v>1.7777777777777778E-2</v>
      </c>
      <c r="N1010" s="43">
        <f t="shared" ref="N1010:N1015" si="2003">F1010+G1010+H1010+I1010</f>
        <v>225</v>
      </c>
      <c r="O1010" s="43">
        <v>2</v>
      </c>
      <c r="P1010" s="43"/>
      <c r="Q1010" s="43">
        <f t="shared" si="1236"/>
        <v>227</v>
      </c>
      <c r="R1010" s="44">
        <f t="shared" si="1237"/>
        <v>0.64857142857142858</v>
      </c>
      <c r="S1010" s="43">
        <v>350</v>
      </c>
    </row>
    <row r="1011" spans="1:19" x14ac:dyDescent="0.25">
      <c r="A1011" s="45" t="s">
        <v>277</v>
      </c>
      <c r="B1011" s="46" t="s">
        <v>281</v>
      </c>
      <c r="C1011" s="43" t="str">
        <f t="shared" si="1593"/>
        <v>BN</v>
      </c>
      <c r="D1011" s="37" t="str">
        <f t="shared" si="1573"/>
        <v>PN</v>
      </c>
      <c r="E1011" s="38">
        <f t="shared" si="1998"/>
        <v>71</v>
      </c>
      <c r="F1011" s="43">
        <v>146</v>
      </c>
      <c r="G1011" s="43">
        <v>57</v>
      </c>
      <c r="H1011" s="43">
        <v>75</v>
      </c>
      <c r="I1011" s="43">
        <v>8</v>
      </c>
      <c r="J1011" s="44">
        <f t="shared" si="1999"/>
        <v>0.51048951048951052</v>
      </c>
      <c r="K1011" s="44">
        <f t="shared" si="2000"/>
        <v>0.1993006993006993</v>
      </c>
      <c r="L1011" s="44">
        <f t="shared" si="2001"/>
        <v>0.26223776223776224</v>
      </c>
      <c r="M1011" s="44">
        <f t="shared" si="2002"/>
        <v>2.7972027972027972E-2</v>
      </c>
      <c r="N1011" s="43">
        <f t="shared" si="2003"/>
        <v>286</v>
      </c>
      <c r="O1011" s="43">
        <v>7</v>
      </c>
      <c r="P1011" s="43"/>
      <c r="Q1011" s="43">
        <f t="shared" si="1236"/>
        <v>293</v>
      </c>
      <c r="R1011" s="44">
        <f t="shared" ref="R1011:R1015" si="2004">Q1011/S1011</f>
        <v>0.83714285714285719</v>
      </c>
      <c r="S1011" s="43">
        <v>350</v>
      </c>
    </row>
    <row r="1012" spans="1:19" x14ac:dyDescent="0.25">
      <c r="A1012" s="45" t="s">
        <v>278</v>
      </c>
      <c r="B1012" s="46" t="s">
        <v>282</v>
      </c>
      <c r="C1012" s="43" t="str">
        <f t="shared" si="1593"/>
        <v>BN</v>
      </c>
      <c r="D1012" s="37" t="str">
        <f t="shared" si="1573"/>
        <v>PN</v>
      </c>
      <c r="E1012" s="38">
        <f t="shared" si="1998"/>
        <v>66</v>
      </c>
      <c r="F1012" s="43">
        <v>205</v>
      </c>
      <c r="G1012" s="43">
        <v>86</v>
      </c>
      <c r="H1012" s="43">
        <v>139</v>
      </c>
      <c r="I1012" s="43">
        <v>3</v>
      </c>
      <c r="J1012" s="44">
        <f t="shared" si="1999"/>
        <v>0.47344110854503463</v>
      </c>
      <c r="K1012" s="44">
        <f t="shared" si="2000"/>
        <v>0.19861431870669746</v>
      </c>
      <c r="L1012" s="44">
        <f t="shared" si="2001"/>
        <v>0.32101616628175522</v>
      </c>
      <c r="M1012" s="44">
        <f t="shared" si="2002"/>
        <v>6.9284064665127024E-3</v>
      </c>
      <c r="N1012" s="43">
        <f t="shared" si="2003"/>
        <v>433</v>
      </c>
      <c r="O1012" s="43">
        <v>2</v>
      </c>
      <c r="P1012" s="43"/>
      <c r="Q1012" s="43">
        <f t="shared" si="1236"/>
        <v>435</v>
      </c>
      <c r="R1012" s="44">
        <f t="shared" si="2004"/>
        <v>1.2428571428571429</v>
      </c>
      <c r="S1012" s="43">
        <v>350</v>
      </c>
    </row>
    <row r="1013" spans="1:19" x14ac:dyDescent="0.25">
      <c r="A1013" s="45" t="s">
        <v>279</v>
      </c>
      <c r="B1013" s="46" t="s">
        <v>283</v>
      </c>
      <c r="C1013" s="43" t="str">
        <f t="shared" si="1593"/>
        <v>BN</v>
      </c>
      <c r="D1013" s="37" t="str">
        <f t="shared" si="1573"/>
        <v>PN</v>
      </c>
      <c r="E1013" s="38">
        <f t="shared" si="1998"/>
        <v>35</v>
      </c>
      <c r="F1013" s="43">
        <v>192</v>
      </c>
      <c r="G1013" s="43">
        <v>75</v>
      </c>
      <c r="H1013" s="43">
        <v>157</v>
      </c>
      <c r="I1013" s="43">
        <v>5</v>
      </c>
      <c r="J1013" s="44">
        <f t="shared" si="1999"/>
        <v>0.44755244755244755</v>
      </c>
      <c r="K1013" s="44">
        <f t="shared" si="2000"/>
        <v>0.17482517482517482</v>
      </c>
      <c r="L1013" s="44">
        <f t="shared" si="2001"/>
        <v>0.36596736596736595</v>
      </c>
      <c r="M1013" s="44">
        <f t="shared" si="2002"/>
        <v>1.1655011655011656E-2</v>
      </c>
      <c r="N1013" s="43">
        <f t="shared" si="2003"/>
        <v>429</v>
      </c>
      <c r="O1013" s="43">
        <v>2</v>
      </c>
      <c r="P1013" s="43"/>
      <c r="Q1013" s="43">
        <f t="shared" si="1236"/>
        <v>431</v>
      </c>
      <c r="R1013" s="44">
        <f t="shared" si="2004"/>
        <v>0.98177676537585423</v>
      </c>
      <c r="S1013" s="43">
        <v>439</v>
      </c>
    </row>
    <row r="1014" spans="1:19" x14ac:dyDescent="0.25">
      <c r="A1014" s="45" t="s">
        <v>285</v>
      </c>
      <c r="B1014" s="46" t="s">
        <v>286</v>
      </c>
      <c r="C1014" s="43" t="str">
        <f t="shared" si="1593"/>
        <v>BN</v>
      </c>
      <c r="D1014" s="37" t="str">
        <f t="shared" si="1573"/>
        <v>PN</v>
      </c>
      <c r="E1014" s="38">
        <f t="shared" si="1998"/>
        <v>15</v>
      </c>
      <c r="F1014" s="43">
        <v>167</v>
      </c>
      <c r="G1014" s="43">
        <v>65</v>
      </c>
      <c r="H1014" s="43">
        <v>152</v>
      </c>
      <c r="I1014" s="43">
        <v>5</v>
      </c>
      <c r="J1014" s="44">
        <f t="shared" si="1999"/>
        <v>0.42930591259640105</v>
      </c>
      <c r="K1014" s="44">
        <f t="shared" si="2000"/>
        <v>0.16709511568123395</v>
      </c>
      <c r="L1014" s="44">
        <f t="shared" si="2001"/>
        <v>0.39074550128534702</v>
      </c>
      <c r="M1014" s="44">
        <f t="shared" si="2002"/>
        <v>1.2853470437017995E-2</v>
      </c>
      <c r="N1014" s="43">
        <f t="shared" si="2003"/>
        <v>389</v>
      </c>
      <c r="O1014" s="43"/>
      <c r="P1014" s="43"/>
      <c r="Q1014" s="43">
        <f t="shared" si="1236"/>
        <v>389</v>
      </c>
      <c r="R1014" s="44">
        <f t="shared" si="2004"/>
        <v>0.88610478359908884</v>
      </c>
      <c r="S1014" s="43">
        <v>439</v>
      </c>
    </row>
    <row r="1015" spans="1:19" x14ac:dyDescent="0.25">
      <c r="A1015" s="45" t="s">
        <v>288</v>
      </c>
      <c r="B1015" s="46" t="s">
        <v>289</v>
      </c>
      <c r="C1015" s="43" t="str">
        <f t="shared" si="1593"/>
        <v>BN</v>
      </c>
      <c r="D1015" s="37" t="str">
        <f t="shared" si="1573"/>
        <v>PN</v>
      </c>
      <c r="E1015" s="38">
        <f t="shared" si="1998"/>
        <v>41</v>
      </c>
      <c r="F1015" s="43">
        <v>182</v>
      </c>
      <c r="G1015" s="43">
        <v>67</v>
      </c>
      <c r="H1015" s="43">
        <v>141</v>
      </c>
      <c r="I1015" s="43">
        <v>9</v>
      </c>
      <c r="J1015" s="44">
        <f t="shared" si="1999"/>
        <v>0.45614035087719296</v>
      </c>
      <c r="K1015" s="44">
        <f t="shared" si="2000"/>
        <v>0.16791979949874686</v>
      </c>
      <c r="L1015" s="44">
        <f t="shared" si="2001"/>
        <v>0.35338345864661652</v>
      </c>
      <c r="M1015" s="44">
        <f t="shared" si="2002"/>
        <v>2.2556390977443608E-2</v>
      </c>
      <c r="N1015" s="43">
        <f t="shared" si="2003"/>
        <v>399</v>
      </c>
      <c r="O1015" s="43">
        <v>3</v>
      </c>
      <c r="P1015" s="43"/>
      <c r="Q1015" s="43">
        <f t="shared" si="1236"/>
        <v>402</v>
      </c>
      <c r="R1015" s="44">
        <f t="shared" si="2004"/>
        <v>0.91363636363636369</v>
      </c>
      <c r="S1015" s="43">
        <v>440</v>
      </c>
    </row>
    <row r="1016" spans="1:19" s="11" customFormat="1" ht="30" x14ac:dyDescent="0.25">
      <c r="A1016" s="40">
        <v>6</v>
      </c>
      <c r="B1016" s="31" t="s">
        <v>330</v>
      </c>
      <c r="C1016" s="32" t="str">
        <f t="shared" ref="C1016" si="2005">IF(AND(LARGE(F1016:I1016,1)=LARGE(F1016:I1016,2)),"TIED",IF(LARGE(F1016:I1016,1)=F1016,"BN",IF(LARGE(F1016:I1016,1)=G1016,"PH",IF(LARGE(F1016:I1016,1)=H1016,"PN","BEBAS"))))</f>
        <v>PH</v>
      </c>
      <c r="D1016" s="32" t="str">
        <f t="shared" ref="D1016" si="2006">IF(AND(LARGE(F1016:I1016,1)=LARGE(F1016:I1016,2)),"TIED",IF(LARGE(F1016:I1016,2)=F1016,"BN",IF(LARGE(F1016:I1016,2)=G1016,"PH",IF(LARGE(F1016:I1016,2)=H1016,"PN","BEBAS"))))</f>
        <v>BN</v>
      </c>
      <c r="E1016" s="28">
        <f>LARGE(F1016:I1016,1)-LARGE(F1016:I1016,2)</f>
        <v>168</v>
      </c>
      <c r="F1016" s="32">
        <f t="shared" ref="F1016" si="2007">SUM(F1017:F1020)</f>
        <v>288</v>
      </c>
      <c r="G1016" s="32">
        <f t="shared" ref="G1016" si="2008">SUM(G1017:G1020)</f>
        <v>456</v>
      </c>
      <c r="H1016" s="32">
        <f t="shared" ref="H1016" si="2009">SUM(H1017:H1020)</f>
        <v>187</v>
      </c>
      <c r="I1016" s="32">
        <f t="shared" ref="I1016" si="2010">SUM(I1017:I1020)</f>
        <v>19</v>
      </c>
      <c r="J1016" s="33">
        <f>F1016/N1016</f>
        <v>0.30315789473684213</v>
      </c>
      <c r="K1016" s="33">
        <f>G1016/N1016</f>
        <v>0.48</v>
      </c>
      <c r="L1016" s="33">
        <f>H1016/N1016</f>
        <v>0.1968421052631579</v>
      </c>
      <c r="M1016" s="33">
        <f>I1016/N1016</f>
        <v>0.02</v>
      </c>
      <c r="N1016" s="32">
        <f>F1016+G1016+H1016+I1016</f>
        <v>950</v>
      </c>
      <c r="O1016" s="32">
        <f t="shared" ref="O1016" si="2011">SUM(O1017:O1020)</f>
        <v>13</v>
      </c>
      <c r="P1016" s="32">
        <f t="shared" ref="P1016" si="2012">SUM(P1017:P1020)</f>
        <v>0</v>
      </c>
      <c r="Q1016" s="32">
        <f>N1016+O1016+P1016</f>
        <v>963</v>
      </c>
      <c r="R1016" s="33">
        <f>Q1016/S1016</f>
        <v>0.62370466321243523</v>
      </c>
      <c r="S1016" s="32">
        <f t="shared" ref="S1016" si="2013">SUM(S1017:S1020)</f>
        <v>1544</v>
      </c>
    </row>
    <row r="1017" spans="1:19" x14ac:dyDescent="0.25">
      <c r="A1017" s="45" t="s">
        <v>276</v>
      </c>
      <c r="B1017" s="46" t="s">
        <v>280</v>
      </c>
      <c r="C1017" s="43" t="str">
        <f t="shared" ref="C1017:C1020" si="2014">IF(AND(LARGE(F1017:I1017,1)=LARGE(F1017:I1017,2)),"TIED",IF(LARGE(F1017:I1017,1)=F1017,"BN",IF(LARGE(F1017:I1017,1)=G1017,"PH",IF(LARGE(F1017:I1017,1)=H1017,"PN","BEBAS"))))</f>
        <v>PH</v>
      </c>
      <c r="D1017" s="37" t="str">
        <f t="shared" ref="D1017:D1020" si="2015">IF(AND(LARGE(F1017:I1017,1)=LARGE(F1017:I1017,2)),"TIED",IF(LARGE(F1017:I1017,2)=F1017,"BN",IF(LARGE(F1017:I1017,2)=G1017,"PH",IF(LARGE(F1017:I1017,2)=H1017,"PN","BEBAS"))))</f>
        <v>BN</v>
      </c>
      <c r="E1017" s="38">
        <f t="shared" ref="E1017:E1020" si="2016">LARGE(F1017:I1017,1)-LARGE(F1017:I1017,2)</f>
        <v>43</v>
      </c>
      <c r="F1017" s="43">
        <v>58</v>
      </c>
      <c r="G1017" s="43">
        <v>101</v>
      </c>
      <c r="H1017" s="43">
        <v>35</v>
      </c>
      <c r="I1017" s="43">
        <v>10</v>
      </c>
      <c r="J1017" s="44">
        <f t="shared" ref="J1017:J1020" si="2017">F1017/N1017</f>
        <v>0.28431372549019607</v>
      </c>
      <c r="K1017" s="44">
        <f t="shared" ref="K1017:K1020" si="2018">G1017/N1017</f>
        <v>0.49509803921568629</v>
      </c>
      <c r="L1017" s="44">
        <f t="shared" ref="L1017:L1020" si="2019">H1017/N1017</f>
        <v>0.17156862745098039</v>
      </c>
      <c r="M1017" s="44">
        <f t="shared" ref="M1017:M1020" si="2020">I1017/N1017</f>
        <v>4.9019607843137254E-2</v>
      </c>
      <c r="N1017" s="43">
        <f t="shared" ref="N1017:N1020" si="2021">F1017+G1017+H1017+I1017</f>
        <v>204</v>
      </c>
      <c r="O1017" s="43">
        <v>4</v>
      </c>
      <c r="P1017" s="43"/>
      <c r="Q1017" s="43">
        <f t="shared" si="1236"/>
        <v>208</v>
      </c>
      <c r="R1017" s="44">
        <f t="shared" si="1237"/>
        <v>0.59428571428571431</v>
      </c>
      <c r="S1017" s="43">
        <v>350</v>
      </c>
    </row>
    <row r="1018" spans="1:19" x14ac:dyDescent="0.25">
      <c r="A1018" s="45" t="s">
        <v>277</v>
      </c>
      <c r="B1018" s="46" t="s">
        <v>281</v>
      </c>
      <c r="C1018" s="43" t="str">
        <f t="shared" si="2014"/>
        <v>PH</v>
      </c>
      <c r="D1018" s="37" t="str">
        <f t="shared" si="2015"/>
        <v>BN</v>
      </c>
      <c r="E1018" s="38">
        <f t="shared" si="2016"/>
        <v>69</v>
      </c>
      <c r="F1018" s="43">
        <v>69</v>
      </c>
      <c r="G1018" s="43">
        <v>138</v>
      </c>
      <c r="H1018" s="43">
        <v>47</v>
      </c>
      <c r="I1018" s="43"/>
      <c r="J1018" s="44">
        <f t="shared" si="2017"/>
        <v>0.27165354330708663</v>
      </c>
      <c r="K1018" s="44">
        <f t="shared" si="2018"/>
        <v>0.54330708661417326</v>
      </c>
      <c r="L1018" s="44">
        <f t="shared" si="2019"/>
        <v>0.18503937007874016</v>
      </c>
      <c r="M1018" s="44">
        <f t="shared" si="2020"/>
        <v>0</v>
      </c>
      <c r="N1018" s="43">
        <f t="shared" si="2021"/>
        <v>254</v>
      </c>
      <c r="O1018" s="43">
        <v>4</v>
      </c>
      <c r="P1018" s="43"/>
      <c r="Q1018" s="43">
        <f t="shared" si="1236"/>
        <v>258</v>
      </c>
      <c r="R1018" s="44">
        <f t="shared" si="1237"/>
        <v>0.7371428571428571</v>
      </c>
      <c r="S1018" s="43">
        <v>350</v>
      </c>
    </row>
    <row r="1019" spans="1:19" x14ac:dyDescent="0.25">
      <c r="A1019" s="45" t="s">
        <v>278</v>
      </c>
      <c r="B1019" s="46" t="s">
        <v>282</v>
      </c>
      <c r="C1019" s="43" t="str">
        <f t="shared" si="2014"/>
        <v>PH</v>
      </c>
      <c r="D1019" s="37" t="str">
        <f t="shared" si="2015"/>
        <v>BN</v>
      </c>
      <c r="E1019" s="38">
        <f t="shared" si="2016"/>
        <v>52</v>
      </c>
      <c r="F1019" s="43">
        <v>72</v>
      </c>
      <c r="G1019" s="43">
        <v>124</v>
      </c>
      <c r="H1019" s="43">
        <v>46</v>
      </c>
      <c r="I1019" s="43">
        <v>4</v>
      </c>
      <c r="J1019" s="44">
        <f t="shared" si="2017"/>
        <v>0.29268292682926828</v>
      </c>
      <c r="K1019" s="44">
        <f t="shared" si="2018"/>
        <v>0.50406504065040647</v>
      </c>
      <c r="L1019" s="44">
        <f t="shared" si="2019"/>
        <v>0.18699186991869918</v>
      </c>
      <c r="M1019" s="44">
        <f t="shared" si="2020"/>
        <v>1.6260162601626018E-2</v>
      </c>
      <c r="N1019" s="43">
        <f t="shared" si="2021"/>
        <v>246</v>
      </c>
      <c r="O1019" s="43">
        <v>5</v>
      </c>
      <c r="P1019" s="43"/>
      <c r="Q1019" s="43">
        <f t="shared" si="1236"/>
        <v>251</v>
      </c>
      <c r="R1019" s="44">
        <f t="shared" ref="R1019:R1020" si="2022">Q1019/S1019</f>
        <v>0.59478672985781988</v>
      </c>
      <c r="S1019" s="43">
        <v>422</v>
      </c>
    </row>
    <row r="1020" spans="1:19" x14ac:dyDescent="0.25">
      <c r="A1020" s="45" t="s">
        <v>279</v>
      </c>
      <c r="B1020" s="46" t="s">
        <v>283</v>
      </c>
      <c r="C1020" s="43" t="str">
        <f t="shared" si="2014"/>
        <v>PH</v>
      </c>
      <c r="D1020" s="37" t="str">
        <f t="shared" si="2015"/>
        <v>BN</v>
      </c>
      <c r="E1020" s="38">
        <f t="shared" si="2016"/>
        <v>4</v>
      </c>
      <c r="F1020" s="43">
        <v>89</v>
      </c>
      <c r="G1020" s="43">
        <v>93</v>
      </c>
      <c r="H1020" s="43">
        <v>59</v>
      </c>
      <c r="I1020" s="43">
        <v>5</v>
      </c>
      <c r="J1020" s="44">
        <f t="shared" si="2017"/>
        <v>0.36178861788617889</v>
      </c>
      <c r="K1020" s="44">
        <f t="shared" si="2018"/>
        <v>0.37804878048780488</v>
      </c>
      <c r="L1020" s="44">
        <f t="shared" si="2019"/>
        <v>0.23983739837398374</v>
      </c>
      <c r="M1020" s="44">
        <f t="shared" si="2020"/>
        <v>2.032520325203252E-2</v>
      </c>
      <c r="N1020" s="43">
        <f t="shared" si="2021"/>
        <v>246</v>
      </c>
      <c r="O1020" s="43"/>
      <c r="P1020" s="43"/>
      <c r="Q1020" s="43">
        <f t="shared" si="1236"/>
        <v>246</v>
      </c>
      <c r="R1020" s="44">
        <f t="shared" si="2022"/>
        <v>0.58293838862559244</v>
      </c>
      <c r="S1020" s="43">
        <v>422</v>
      </c>
    </row>
    <row r="1021" spans="1:19" s="6" customFormat="1" ht="15" x14ac:dyDescent="0.25">
      <c r="A1021" s="25" t="s">
        <v>42</v>
      </c>
      <c r="B1021" s="26" t="s">
        <v>43</v>
      </c>
      <c r="C1021" s="27" t="str">
        <f t="shared" si="1593"/>
        <v>PH</v>
      </c>
      <c r="D1021" s="27" t="str">
        <f t="shared" si="1573"/>
        <v>BN</v>
      </c>
      <c r="E1021" s="27">
        <f>LARGE(F1021:I1021,1)-LARGE(F1021:I1021,2)</f>
        <v>7778</v>
      </c>
      <c r="F1021" s="27">
        <f>F1022+F1024+F1030+F1037+F1044+F1049+F1054+F1061+F1068+F1070+F1075</f>
        <v>1313</v>
      </c>
      <c r="G1021" s="27">
        <f>G1022+G1024+G1030+G1037+G1044+G1049+G1054+G1061+G1068+G1070+G1075</f>
        <v>9091</v>
      </c>
      <c r="H1021" s="27">
        <f>H1022+H1024+H1030+H1037+H1044+H1049+H1054+H1061+H1068+H1070+H1075</f>
        <v>634</v>
      </c>
      <c r="I1021" s="27">
        <f>I1022+I1024+I1030+I1037+I1044+I1049+I1054+I1061+I1068+I1070+I1075</f>
        <v>159</v>
      </c>
      <c r="J1021" s="29">
        <f>F1021/N1021</f>
        <v>0.11726355273734036</v>
      </c>
      <c r="K1021" s="29">
        <f>G1021/N1021</f>
        <v>0.81191390551040454</v>
      </c>
      <c r="L1021" s="29">
        <f>H1021/N1021</f>
        <v>5.6622309547200142E-2</v>
      </c>
      <c r="M1021" s="29">
        <f>I1021/N1021</f>
        <v>1.4200232205054925E-2</v>
      </c>
      <c r="N1021" s="27">
        <f>F1021+G1021+H1021+I1021</f>
        <v>11197</v>
      </c>
      <c r="O1021" s="27">
        <f>O1022+O1024+O1030+O1037+O1044+O1049+O1054+O1061+O1068+O1070+O1075</f>
        <v>226</v>
      </c>
      <c r="P1021" s="27">
        <f>P1022+P1024+P1030+P1037+P1044+P1049+P1054+P1061+P1068+P1070+P1075</f>
        <v>0</v>
      </c>
      <c r="Q1021" s="27">
        <f t="shared" si="1236"/>
        <v>11423</v>
      </c>
      <c r="R1021" s="29">
        <f t="shared" si="1237"/>
        <v>0.57103579284143169</v>
      </c>
      <c r="S1021" s="27">
        <f>S1022+S1024+S1030+S1037+S1044+S1049+S1054+S1061+S1068+S1070+S1075</f>
        <v>20004</v>
      </c>
    </row>
    <row r="1022" spans="1:19" s="12" customFormat="1" ht="15" x14ac:dyDescent="0.25">
      <c r="A1022" s="30" t="s">
        <v>275</v>
      </c>
      <c r="B1022" s="31" t="s">
        <v>264</v>
      </c>
      <c r="C1022" s="27" t="str">
        <f t="shared" si="1593"/>
        <v>PH</v>
      </c>
      <c r="D1022" s="27" t="str">
        <f t="shared" si="1573"/>
        <v>BN</v>
      </c>
      <c r="E1022" s="28">
        <f t="shared" ref="E1022" si="2023">LARGE(F1022:I1022,1)-LARGE(F1022:I1022,2)</f>
        <v>13</v>
      </c>
      <c r="F1022" s="32">
        <f>F1023</f>
        <v>18</v>
      </c>
      <c r="G1022" s="32">
        <f t="shared" ref="G1022" si="2024">G1023</f>
        <v>31</v>
      </c>
      <c r="H1022" s="32">
        <f t="shared" ref="H1022" si="2025">H1023</f>
        <v>6</v>
      </c>
      <c r="I1022" s="32">
        <f t="shared" ref="I1022" si="2026">I1023</f>
        <v>5</v>
      </c>
      <c r="J1022" s="33">
        <f>F1022/N1022</f>
        <v>0.3</v>
      </c>
      <c r="K1022" s="33">
        <f>G1022/N1022</f>
        <v>0.51666666666666672</v>
      </c>
      <c r="L1022" s="33">
        <f>H1022/N1022</f>
        <v>0.1</v>
      </c>
      <c r="M1022" s="33">
        <f>I1022/N1022</f>
        <v>8.3333333333333329E-2</v>
      </c>
      <c r="N1022" s="32">
        <f>F1022+G1022+H1022+I1022</f>
        <v>60</v>
      </c>
      <c r="O1022" s="32">
        <f t="shared" ref="O1022" si="2027">O1023</f>
        <v>6</v>
      </c>
      <c r="P1022" s="32">
        <f t="shared" ref="P1022" si="2028">P1023</f>
        <v>0</v>
      </c>
      <c r="Q1022" s="32">
        <f t="shared" si="1236"/>
        <v>66</v>
      </c>
      <c r="R1022" s="33">
        <f t="shared" si="1237"/>
        <v>0.66</v>
      </c>
      <c r="S1022" s="32">
        <f t="shared" ref="S1022" si="2029">S1023</f>
        <v>100</v>
      </c>
    </row>
    <row r="1023" spans="1:19" x14ac:dyDescent="0.25">
      <c r="A1023" s="50" t="s">
        <v>276</v>
      </c>
      <c r="B1023" s="46" t="s">
        <v>280</v>
      </c>
      <c r="C1023" s="43" t="str">
        <f t="shared" si="1593"/>
        <v>PH</v>
      </c>
      <c r="D1023" s="37" t="str">
        <f t="shared" si="1573"/>
        <v>BN</v>
      </c>
      <c r="E1023" s="38">
        <f>LARGE(F1023:I1023,1)-LARGE(F1023:I1023,2)</f>
        <v>13</v>
      </c>
      <c r="F1023" s="43">
        <v>18</v>
      </c>
      <c r="G1023" s="43">
        <v>31</v>
      </c>
      <c r="H1023" s="43">
        <v>6</v>
      </c>
      <c r="I1023" s="43">
        <v>5</v>
      </c>
      <c r="J1023" s="44">
        <f>F1023/N1023</f>
        <v>0.3</v>
      </c>
      <c r="K1023" s="44">
        <f>G1023/N1023</f>
        <v>0.51666666666666672</v>
      </c>
      <c r="L1023" s="44">
        <f>H1023/N1023</f>
        <v>0.1</v>
      </c>
      <c r="M1023" s="44">
        <f>I1023/N1023</f>
        <v>8.3333333333333329E-2</v>
      </c>
      <c r="N1023" s="43">
        <f>F1023+G1023+H1023+I1023</f>
        <v>60</v>
      </c>
      <c r="O1023" s="43">
        <v>6</v>
      </c>
      <c r="P1023" s="43"/>
      <c r="Q1023" s="43">
        <f t="shared" si="1236"/>
        <v>66</v>
      </c>
      <c r="R1023" s="44">
        <f t="shared" si="1237"/>
        <v>0.66</v>
      </c>
      <c r="S1023" s="43">
        <v>100</v>
      </c>
    </row>
    <row r="1024" spans="1:19" s="11" customFormat="1" ht="15" x14ac:dyDescent="0.25">
      <c r="A1024" s="40">
        <v>1</v>
      </c>
      <c r="B1024" s="31" t="s">
        <v>211</v>
      </c>
      <c r="C1024" s="32" t="str">
        <f t="shared" ref="C1024" si="2030">IF(AND(LARGE(F1024:I1024,1)=LARGE(F1024:I1024,2)),"TIED",IF(LARGE(F1024:I1024,1)=F1024,"BN",IF(LARGE(F1024:I1024,1)=G1024,"PH",IF(LARGE(F1024:I1024,1)=H1024,"PN","BEBAS"))))</f>
        <v>PH</v>
      </c>
      <c r="D1024" s="32" t="str">
        <f t="shared" si="1573"/>
        <v>BN</v>
      </c>
      <c r="E1024" s="28">
        <f>LARGE(F1024:I1024,1)-LARGE(F1024:I1024,2)</f>
        <v>901</v>
      </c>
      <c r="F1024" s="32">
        <f>SUM(F1025:F1029)</f>
        <v>55</v>
      </c>
      <c r="G1024" s="32">
        <f t="shared" ref="G1024" si="2031">SUM(G1025:G1029)</f>
        <v>956</v>
      </c>
      <c r="H1024" s="32">
        <f t="shared" ref="H1024" si="2032">SUM(H1025:H1029)</f>
        <v>15</v>
      </c>
      <c r="I1024" s="32">
        <f t="shared" ref="I1024" si="2033">SUM(I1025:I1029)</f>
        <v>10</v>
      </c>
      <c r="J1024" s="33">
        <f>F1024/N1024</f>
        <v>5.3088803088803087E-2</v>
      </c>
      <c r="K1024" s="33">
        <f>G1024/N1024</f>
        <v>0.92277992277992282</v>
      </c>
      <c r="L1024" s="33">
        <f>H1024/N1024</f>
        <v>1.4478764478764479E-2</v>
      </c>
      <c r="M1024" s="33">
        <f>I1024/N1024</f>
        <v>9.6525096525096523E-3</v>
      </c>
      <c r="N1024" s="32">
        <f>F1024+G1024+H1024+I1024</f>
        <v>1036</v>
      </c>
      <c r="O1024" s="32">
        <f t="shared" ref="O1024" si="2034">SUM(O1025:O1029)</f>
        <v>20</v>
      </c>
      <c r="P1024" s="32">
        <f t="shared" ref="P1024" si="2035">SUM(P1025:P1029)</f>
        <v>0</v>
      </c>
      <c r="Q1024" s="32">
        <f>N1024+O1024+P1024</f>
        <v>1056</v>
      </c>
      <c r="R1024" s="33">
        <f>Q1024/S1024</f>
        <v>0.58149779735682816</v>
      </c>
      <c r="S1024" s="32">
        <f>SUM(S1025:S1029)</f>
        <v>1816</v>
      </c>
    </row>
    <row r="1025" spans="1:19" x14ac:dyDescent="0.25">
      <c r="A1025" s="45" t="s">
        <v>276</v>
      </c>
      <c r="B1025" s="46" t="s">
        <v>280</v>
      </c>
      <c r="C1025" s="43" t="str">
        <f t="shared" ref="C1025:C1029" si="2036">IF(AND(LARGE(F1025:I1025,1)=LARGE(F1025:I1025,2)),"TIED",IF(LARGE(F1025:I1025,1)=F1025,"BN",IF(LARGE(F1025:I1025,1)=G1025,"PH",IF(LARGE(F1025:I1025,1)=H1025,"PN","BEBAS"))))</f>
        <v>PH</v>
      </c>
      <c r="D1025" s="37" t="str">
        <f t="shared" ref="D1025:D1029" si="2037">IF(AND(LARGE(F1025:I1025,1)=LARGE(F1025:I1025,2)),"TIED",IF(LARGE(F1025:I1025,2)=F1025,"BN",IF(LARGE(F1025:I1025,2)=G1025,"PH",IF(LARGE(F1025:I1025,2)=H1025,"PN","BEBAS"))))</f>
        <v>BN</v>
      </c>
      <c r="E1025" s="38">
        <f t="shared" ref="E1025:E1029" si="2038">LARGE(F1025:I1025,1)-LARGE(F1025:I1025,2)</f>
        <v>77</v>
      </c>
      <c r="F1025" s="43">
        <v>13</v>
      </c>
      <c r="G1025" s="43">
        <v>90</v>
      </c>
      <c r="H1025" s="43">
        <v>4</v>
      </c>
      <c r="I1025" s="43">
        <v>2</v>
      </c>
      <c r="J1025" s="44">
        <f t="shared" ref="J1025:J1029" si="2039">F1025/N1025</f>
        <v>0.11926605504587157</v>
      </c>
      <c r="K1025" s="44">
        <f t="shared" ref="K1025:K1029" si="2040">G1025/N1025</f>
        <v>0.82568807339449546</v>
      </c>
      <c r="L1025" s="44">
        <f t="shared" ref="L1025:L1029" si="2041">H1025/N1025</f>
        <v>3.669724770642202E-2</v>
      </c>
      <c r="M1025" s="44">
        <f t="shared" ref="M1025:M1029" si="2042">I1025/N1025</f>
        <v>1.834862385321101E-2</v>
      </c>
      <c r="N1025" s="43">
        <f t="shared" ref="N1025:N1029" si="2043">F1025+G1025+H1025+I1025</f>
        <v>109</v>
      </c>
      <c r="O1025" s="43">
        <v>2</v>
      </c>
      <c r="P1025" s="43"/>
      <c r="Q1025" s="43">
        <f t="shared" ref="Q1025:Q1029" si="2044">N1025+O1025+P1025</f>
        <v>111</v>
      </c>
      <c r="R1025" s="44">
        <f t="shared" ref="R1025:R1029" si="2045">Q1025/S1025</f>
        <v>0.31714285714285712</v>
      </c>
      <c r="S1025" s="43">
        <v>350</v>
      </c>
    </row>
    <row r="1026" spans="1:19" x14ac:dyDescent="0.25">
      <c r="A1026" s="45" t="s">
        <v>277</v>
      </c>
      <c r="B1026" s="46" t="s">
        <v>281</v>
      </c>
      <c r="C1026" s="43" t="str">
        <f t="shared" si="2036"/>
        <v>PH</v>
      </c>
      <c r="D1026" s="37" t="str">
        <f t="shared" si="2037"/>
        <v>BN</v>
      </c>
      <c r="E1026" s="38">
        <f t="shared" si="2038"/>
        <v>175</v>
      </c>
      <c r="F1026" s="43">
        <v>8</v>
      </c>
      <c r="G1026" s="43">
        <v>183</v>
      </c>
      <c r="H1026" s="43">
        <v>3</v>
      </c>
      <c r="I1026" s="43">
        <v>1</v>
      </c>
      <c r="J1026" s="44">
        <f t="shared" si="2039"/>
        <v>4.1025641025641026E-2</v>
      </c>
      <c r="K1026" s="44">
        <f t="shared" si="2040"/>
        <v>0.93846153846153846</v>
      </c>
      <c r="L1026" s="44">
        <f t="shared" si="2041"/>
        <v>1.5384615384615385E-2</v>
      </c>
      <c r="M1026" s="44">
        <f t="shared" si="2042"/>
        <v>5.1282051282051282E-3</v>
      </c>
      <c r="N1026" s="43">
        <f t="shared" si="2043"/>
        <v>195</v>
      </c>
      <c r="O1026" s="43">
        <v>2</v>
      </c>
      <c r="P1026" s="43"/>
      <c r="Q1026" s="43">
        <f t="shared" si="2044"/>
        <v>197</v>
      </c>
      <c r="R1026" s="44">
        <f t="shared" si="2045"/>
        <v>0.56285714285714283</v>
      </c>
      <c r="S1026" s="43">
        <v>350</v>
      </c>
    </row>
    <row r="1027" spans="1:19" x14ac:dyDescent="0.25">
      <c r="A1027" s="45" t="s">
        <v>278</v>
      </c>
      <c r="B1027" s="46" t="s">
        <v>282</v>
      </c>
      <c r="C1027" s="43" t="str">
        <f t="shared" si="2036"/>
        <v>PH</v>
      </c>
      <c r="D1027" s="37" t="str">
        <f t="shared" si="2037"/>
        <v>BN</v>
      </c>
      <c r="E1027" s="38">
        <f t="shared" si="2038"/>
        <v>209</v>
      </c>
      <c r="F1027" s="43">
        <v>11</v>
      </c>
      <c r="G1027" s="43">
        <v>220</v>
      </c>
      <c r="H1027" s="43">
        <v>3</v>
      </c>
      <c r="I1027" s="43">
        <v>3</v>
      </c>
      <c r="J1027" s="44">
        <f t="shared" si="2039"/>
        <v>4.6413502109704644E-2</v>
      </c>
      <c r="K1027" s="44">
        <f t="shared" si="2040"/>
        <v>0.92827004219409281</v>
      </c>
      <c r="L1027" s="44">
        <f t="shared" si="2041"/>
        <v>1.2658227848101266E-2</v>
      </c>
      <c r="M1027" s="44">
        <f t="shared" si="2042"/>
        <v>1.2658227848101266E-2</v>
      </c>
      <c r="N1027" s="43">
        <f t="shared" si="2043"/>
        <v>237</v>
      </c>
      <c r="O1027" s="43">
        <v>5</v>
      </c>
      <c r="P1027" s="43"/>
      <c r="Q1027" s="43">
        <f t="shared" si="2044"/>
        <v>242</v>
      </c>
      <c r="R1027" s="44">
        <f t="shared" si="2045"/>
        <v>0.69142857142857139</v>
      </c>
      <c r="S1027" s="43">
        <v>350</v>
      </c>
    </row>
    <row r="1028" spans="1:19" x14ac:dyDescent="0.25">
      <c r="A1028" s="45" t="s">
        <v>279</v>
      </c>
      <c r="B1028" s="46" t="s">
        <v>283</v>
      </c>
      <c r="C1028" s="43" t="str">
        <f t="shared" si="2036"/>
        <v>PH</v>
      </c>
      <c r="D1028" s="37" t="str">
        <f t="shared" si="2037"/>
        <v>BN</v>
      </c>
      <c r="E1028" s="38">
        <f t="shared" si="2038"/>
        <v>209</v>
      </c>
      <c r="F1028" s="43">
        <v>10</v>
      </c>
      <c r="G1028" s="43">
        <v>219</v>
      </c>
      <c r="H1028" s="43">
        <v>2</v>
      </c>
      <c r="I1028" s="43">
        <v>1</v>
      </c>
      <c r="J1028" s="44">
        <f t="shared" si="2039"/>
        <v>4.3103448275862072E-2</v>
      </c>
      <c r="K1028" s="44">
        <f t="shared" si="2040"/>
        <v>0.94396551724137934</v>
      </c>
      <c r="L1028" s="44">
        <f t="shared" si="2041"/>
        <v>8.6206896551724137E-3</v>
      </c>
      <c r="M1028" s="44">
        <f t="shared" si="2042"/>
        <v>4.3103448275862068E-3</v>
      </c>
      <c r="N1028" s="43">
        <f t="shared" si="2043"/>
        <v>232</v>
      </c>
      <c r="O1028" s="43">
        <v>6</v>
      </c>
      <c r="P1028" s="43"/>
      <c r="Q1028" s="43">
        <f t="shared" si="2044"/>
        <v>238</v>
      </c>
      <c r="R1028" s="44">
        <f t="shared" si="2045"/>
        <v>0.68</v>
      </c>
      <c r="S1028" s="43">
        <v>350</v>
      </c>
    </row>
    <row r="1029" spans="1:19" x14ac:dyDescent="0.25">
      <c r="A1029" s="45" t="s">
        <v>285</v>
      </c>
      <c r="B1029" s="46" t="s">
        <v>286</v>
      </c>
      <c r="C1029" s="43" t="str">
        <f t="shared" si="2036"/>
        <v>PH</v>
      </c>
      <c r="D1029" s="37" t="str">
        <f t="shared" si="2037"/>
        <v>BN</v>
      </c>
      <c r="E1029" s="38">
        <f t="shared" si="2038"/>
        <v>231</v>
      </c>
      <c r="F1029" s="43">
        <v>13</v>
      </c>
      <c r="G1029" s="43">
        <v>244</v>
      </c>
      <c r="H1029" s="43">
        <v>3</v>
      </c>
      <c r="I1029" s="43">
        <v>3</v>
      </c>
      <c r="J1029" s="44">
        <f t="shared" si="2039"/>
        <v>4.9429657794676805E-2</v>
      </c>
      <c r="K1029" s="44">
        <f t="shared" si="2040"/>
        <v>0.92775665399239549</v>
      </c>
      <c r="L1029" s="44">
        <f t="shared" si="2041"/>
        <v>1.1406844106463879E-2</v>
      </c>
      <c r="M1029" s="44">
        <f t="shared" si="2042"/>
        <v>1.1406844106463879E-2</v>
      </c>
      <c r="N1029" s="43">
        <f t="shared" si="2043"/>
        <v>263</v>
      </c>
      <c r="O1029" s="43">
        <v>5</v>
      </c>
      <c r="P1029" s="43"/>
      <c r="Q1029" s="43">
        <f t="shared" si="2044"/>
        <v>268</v>
      </c>
      <c r="R1029" s="44">
        <f t="shared" si="2045"/>
        <v>0.64423076923076927</v>
      </c>
      <c r="S1029" s="43">
        <v>416</v>
      </c>
    </row>
    <row r="1030" spans="1:19" s="12" customFormat="1" ht="15" x14ac:dyDescent="0.25">
      <c r="A1030" s="40">
        <v>2</v>
      </c>
      <c r="B1030" s="31" t="s">
        <v>212</v>
      </c>
      <c r="C1030" s="32" t="str">
        <f t="shared" si="1593"/>
        <v>PH</v>
      </c>
      <c r="D1030" s="32" t="str">
        <f t="shared" si="1573"/>
        <v>BN</v>
      </c>
      <c r="E1030" s="28">
        <f t="shared" ref="E1030" si="2046">LARGE(F1030:I1030,1)-LARGE(F1030:I1030,2)</f>
        <v>921</v>
      </c>
      <c r="F1030" s="32">
        <f>SUM(F1031:F1036)</f>
        <v>161</v>
      </c>
      <c r="G1030" s="32">
        <f t="shared" ref="G1030" si="2047">SUM(G1031:G1036)</f>
        <v>1082</v>
      </c>
      <c r="H1030" s="32">
        <f t="shared" ref="H1030" si="2048">SUM(H1031:H1036)</f>
        <v>57</v>
      </c>
      <c r="I1030" s="32">
        <f t="shared" ref="I1030" si="2049">SUM(I1031:I1036)</f>
        <v>27</v>
      </c>
      <c r="J1030" s="33">
        <f>F1030/N1030</f>
        <v>0.12132629992464206</v>
      </c>
      <c r="K1030" s="33">
        <f>G1030/N1030</f>
        <v>0.81537302185380556</v>
      </c>
      <c r="L1030" s="33">
        <f>H1030/N1030</f>
        <v>4.2954031650339113E-2</v>
      </c>
      <c r="M1030" s="33">
        <f>I1030/N1030</f>
        <v>2.0346646571213264E-2</v>
      </c>
      <c r="N1030" s="32">
        <f>F1030+G1030+H1030+I1030</f>
        <v>1327</v>
      </c>
      <c r="O1030" s="32">
        <f t="shared" ref="O1030" si="2050">SUM(O1031:O1036)</f>
        <v>29</v>
      </c>
      <c r="P1030" s="32">
        <f t="shared" ref="P1030" si="2051">SUM(P1031:P1036)</f>
        <v>0</v>
      </c>
      <c r="Q1030" s="32">
        <f t="shared" ref="Q1030" si="2052">N1030+O1030+P1030</f>
        <v>1356</v>
      </c>
      <c r="R1030" s="33">
        <f t="shared" ref="R1030" si="2053">Q1030/S1030</f>
        <v>0.5664160401002506</v>
      </c>
      <c r="S1030" s="32">
        <f>SUM(S1031:S1036)</f>
        <v>2394</v>
      </c>
    </row>
    <row r="1031" spans="1:19" x14ac:dyDescent="0.25">
      <c r="A1031" s="45" t="s">
        <v>276</v>
      </c>
      <c r="B1031" s="46" t="s">
        <v>280</v>
      </c>
      <c r="C1031" s="43" t="str">
        <f t="shared" si="1593"/>
        <v>PH</v>
      </c>
      <c r="D1031" s="37" t="str">
        <f t="shared" si="1573"/>
        <v>BN</v>
      </c>
      <c r="E1031" s="38">
        <f t="shared" ref="E1031:E1037" si="2054">LARGE(F1031:I1031,1)-LARGE(F1031:I1031,2)</f>
        <v>94</v>
      </c>
      <c r="F1031" s="43">
        <v>9</v>
      </c>
      <c r="G1031" s="43">
        <v>103</v>
      </c>
      <c r="H1031" s="43">
        <v>1</v>
      </c>
      <c r="I1031" s="43">
        <v>3</v>
      </c>
      <c r="J1031" s="44">
        <f t="shared" ref="J1031:J1036" si="2055">F1031/N1031</f>
        <v>7.7586206896551727E-2</v>
      </c>
      <c r="K1031" s="44">
        <f t="shared" ref="K1031:K1036" si="2056">G1031/N1031</f>
        <v>0.88793103448275867</v>
      </c>
      <c r="L1031" s="44">
        <f t="shared" ref="L1031:L1036" si="2057">H1031/N1031</f>
        <v>8.6206896551724137E-3</v>
      </c>
      <c r="M1031" s="44">
        <f t="shared" ref="M1031:M1036" si="2058">I1031/N1031</f>
        <v>2.5862068965517241E-2</v>
      </c>
      <c r="N1031" s="43">
        <f t="shared" ref="N1031:N1036" si="2059">F1031+G1031+H1031+I1031</f>
        <v>116</v>
      </c>
      <c r="O1031" s="43"/>
      <c r="P1031" s="43"/>
      <c r="Q1031" s="43">
        <f t="shared" ref="Q1031:Q1350" si="2060">N1031+O1031+P1031</f>
        <v>116</v>
      </c>
      <c r="R1031" s="44">
        <f t="shared" ref="R1031:R1359" si="2061">Q1031/S1031</f>
        <v>0.33142857142857141</v>
      </c>
      <c r="S1031" s="43">
        <v>350</v>
      </c>
    </row>
    <row r="1032" spans="1:19" x14ac:dyDescent="0.25">
      <c r="A1032" s="45" t="s">
        <v>277</v>
      </c>
      <c r="B1032" s="46" t="s">
        <v>281</v>
      </c>
      <c r="C1032" s="43" t="str">
        <f t="shared" si="1593"/>
        <v>PH</v>
      </c>
      <c r="D1032" s="37" t="str">
        <f t="shared" si="1573"/>
        <v>BN</v>
      </c>
      <c r="E1032" s="38">
        <f t="shared" si="2054"/>
        <v>134</v>
      </c>
      <c r="F1032" s="43">
        <v>20</v>
      </c>
      <c r="G1032" s="43">
        <v>154</v>
      </c>
      <c r="H1032" s="43">
        <v>5</v>
      </c>
      <c r="I1032" s="43">
        <v>2</v>
      </c>
      <c r="J1032" s="44">
        <f t="shared" si="2055"/>
        <v>0.11049723756906077</v>
      </c>
      <c r="K1032" s="44">
        <f t="shared" si="2056"/>
        <v>0.850828729281768</v>
      </c>
      <c r="L1032" s="44">
        <f t="shared" si="2057"/>
        <v>2.7624309392265192E-2</v>
      </c>
      <c r="M1032" s="44">
        <f t="shared" si="2058"/>
        <v>1.1049723756906077E-2</v>
      </c>
      <c r="N1032" s="43">
        <f t="shared" si="2059"/>
        <v>181</v>
      </c>
      <c r="O1032" s="43">
        <v>6</v>
      </c>
      <c r="P1032" s="43"/>
      <c r="Q1032" s="43">
        <f t="shared" si="2060"/>
        <v>187</v>
      </c>
      <c r="R1032" s="44">
        <f t="shared" si="2061"/>
        <v>0.53428571428571425</v>
      </c>
      <c r="S1032" s="43">
        <v>350</v>
      </c>
    </row>
    <row r="1033" spans="1:19" x14ac:dyDescent="0.25">
      <c r="A1033" s="45" t="s">
        <v>278</v>
      </c>
      <c r="B1033" s="46" t="s">
        <v>282</v>
      </c>
      <c r="C1033" s="43" t="str">
        <f t="shared" si="1593"/>
        <v>PH</v>
      </c>
      <c r="D1033" s="37" t="str">
        <f t="shared" si="1573"/>
        <v>BN</v>
      </c>
      <c r="E1033" s="38">
        <f t="shared" si="2054"/>
        <v>189</v>
      </c>
      <c r="F1033" s="43">
        <v>17</v>
      </c>
      <c r="G1033" s="43">
        <v>206</v>
      </c>
      <c r="H1033" s="43">
        <v>1</v>
      </c>
      <c r="I1033" s="43">
        <v>3</v>
      </c>
      <c r="J1033" s="44">
        <f t="shared" si="2055"/>
        <v>7.4889867841409691E-2</v>
      </c>
      <c r="K1033" s="44">
        <f t="shared" si="2056"/>
        <v>0.90748898678414092</v>
      </c>
      <c r="L1033" s="44">
        <f t="shared" si="2057"/>
        <v>4.4052863436123352E-3</v>
      </c>
      <c r="M1033" s="44">
        <f t="shared" si="2058"/>
        <v>1.3215859030837005E-2</v>
      </c>
      <c r="N1033" s="43">
        <f t="shared" si="2059"/>
        <v>227</v>
      </c>
      <c r="O1033" s="43">
        <v>5</v>
      </c>
      <c r="P1033" s="43"/>
      <c r="Q1033" s="43">
        <f t="shared" si="2060"/>
        <v>232</v>
      </c>
      <c r="R1033" s="44">
        <f t="shared" si="2061"/>
        <v>0.66285714285714281</v>
      </c>
      <c r="S1033" s="43">
        <v>350</v>
      </c>
    </row>
    <row r="1034" spans="1:19" x14ac:dyDescent="0.25">
      <c r="A1034" s="45" t="s">
        <v>279</v>
      </c>
      <c r="B1034" s="46" t="s">
        <v>283</v>
      </c>
      <c r="C1034" s="43" t="str">
        <f t="shared" si="1593"/>
        <v>PH</v>
      </c>
      <c r="D1034" s="37" t="str">
        <f t="shared" si="1573"/>
        <v>BN</v>
      </c>
      <c r="E1034" s="38">
        <f t="shared" si="2054"/>
        <v>187</v>
      </c>
      <c r="F1034" s="43">
        <v>20</v>
      </c>
      <c r="G1034" s="43">
        <v>207</v>
      </c>
      <c r="H1034" s="43">
        <v>8</v>
      </c>
      <c r="I1034" s="43">
        <v>7</v>
      </c>
      <c r="J1034" s="44">
        <f t="shared" si="2055"/>
        <v>8.2644628099173556E-2</v>
      </c>
      <c r="K1034" s="44">
        <f t="shared" si="2056"/>
        <v>0.85537190082644632</v>
      </c>
      <c r="L1034" s="44">
        <f t="shared" si="2057"/>
        <v>3.3057851239669422E-2</v>
      </c>
      <c r="M1034" s="44">
        <f t="shared" si="2058"/>
        <v>2.8925619834710745E-2</v>
      </c>
      <c r="N1034" s="43">
        <f t="shared" si="2059"/>
        <v>242</v>
      </c>
      <c r="O1034" s="43">
        <v>9</v>
      </c>
      <c r="P1034" s="43"/>
      <c r="Q1034" s="43">
        <f t="shared" si="2060"/>
        <v>251</v>
      </c>
      <c r="R1034" s="44">
        <f t="shared" si="2061"/>
        <v>0.71714285714285719</v>
      </c>
      <c r="S1034" s="43">
        <v>350</v>
      </c>
    </row>
    <row r="1035" spans="1:19" x14ac:dyDescent="0.25">
      <c r="A1035" s="45" t="s">
        <v>285</v>
      </c>
      <c r="B1035" s="46" t="s">
        <v>286</v>
      </c>
      <c r="C1035" s="43" t="str">
        <f t="shared" si="1593"/>
        <v>PH</v>
      </c>
      <c r="D1035" s="37" t="str">
        <f t="shared" si="1573"/>
        <v>BN</v>
      </c>
      <c r="E1035" s="38">
        <f t="shared" si="2054"/>
        <v>194</v>
      </c>
      <c r="F1035" s="43">
        <v>42</v>
      </c>
      <c r="G1035" s="43">
        <v>236</v>
      </c>
      <c r="H1035" s="43">
        <v>15</v>
      </c>
      <c r="I1035" s="43">
        <v>10</v>
      </c>
      <c r="J1035" s="44">
        <f t="shared" si="2055"/>
        <v>0.13861386138613863</v>
      </c>
      <c r="K1035" s="44">
        <f t="shared" si="2056"/>
        <v>0.77887788778877887</v>
      </c>
      <c r="L1035" s="44">
        <f t="shared" si="2057"/>
        <v>4.9504950495049507E-2</v>
      </c>
      <c r="M1035" s="44">
        <f t="shared" si="2058"/>
        <v>3.3003300330033E-2</v>
      </c>
      <c r="N1035" s="43">
        <f t="shared" si="2059"/>
        <v>303</v>
      </c>
      <c r="O1035" s="43">
        <v>8</v>
      </c>
      <c r="P1035" s="43"/>
      <c r="Q1035" s="43">
        <f t="shared" si="2060"/>
        <v>311</v>
      </c>
      <c r="R1035" s="44">
        <f t="shared" si="2061"/>
        <v>0.62575452716297786</v>
      </c>
      <c r="S1035" s="43">
        <v>497</v>
      </c>
    </row>
    <row r="1036" spans="1:19" x14ac:dyDescent="0.25">
      <c r="A1036" s="45" t="s">
        <v>288</v>
      </c>
      <c r="B1036" s="46" t="s">
        <v>289</v>
      </c>
      <c r="C1036" s="43" t="str">
        <f t="shared" si="1593"/>
        <v>PH</v>
      </c>
      <c r="D1036" s="37" t="str">
        <f t="shared" si="1573"/>
        <v>BN</v>
      </c>
      <c r="E1036" s="38">
        <f t="shared" si="2054"/>
        <v>123</v>
      </c>
      <c r="F1036" s="43">
        <v>53</v>
      </c>
      <c r="G1036" s="43">
        <v>176</v>
      </c>
      <c r="H1036" s="43">
        <v>27</v>
      </c>
      <c r="I1036" s="43">
        <v>2</v>
      </c>
      <c r="J1036" s="44">
        <f t="shared" si="2055"/>
        <v>0.20542635658914729</v>
      </c>
      <c r="K1036" s="44">
        <f t="shared" si="2056"/>
        <v>0.68217054263565891</v>
      </c>
      <c r="L1036" s="44">
        <f t="shared" si="2057"/>
        <v>0.10465116279069768</v>
      </c>
      <c r="M1036" s="44">
        <f t="shared" si="2058"/>
        <v>7.7519379844961239E-3</v>
      </c>
      <c r="N1036" s="43">
        <f t="shared" si="2059"/>
        <v>258</v>
      </c>
      <c r="O1036" s="43">
        <v>1</v>
      </c>
      <c r="P1036" s="43"/>
      <c r="Q1036" s="43">
        <f t="shared" si="2060"/>
        <v>259</v>
      </c>
      <c r="R1036" s="44">
        <f t="shared" si="2061"/>
        <v>0.52112676056338025</v>
      </c>
      <c r="S1036" s="43">
        <v>497</v>
      </c>
    </row>
    <row r="1037" spans="1:19" s="12" customFormat="1" ht="15" x14ac:dyDescent="0.25">
      <c r="A1037" s="40">
        <v>3</v>
      </c>
      <c r="B1037" s="31" t="s">
        <v>206</v>
      </c>
      <c r="C1037" s="32" t="str">
        <f t="shared" si="1593"/>
        <v>PH</v>
      </c>
      <c r="D1037" s="32" t="str">
        <f t="shared" si="1573"/>
        <v>BN</v>
      </c>
      <c r="E1037" s="28">
        <f t="shared" si="2054"/>
        <v>989</v>
      </c>
      <c r="F1037" s="32">
        <f>SUM(F1038:F1043)</f>
        <v>139</v>
      </c>
      <c r="G1037" s="32">
        <f t="shared" ref="G1037" si="2062">SUM(G1038:G1043)</f>
        <v>1128</v>
      </c>
      <c r="H1037" s="32">
        <f t="shared" ref="H1037" si="2063">SUM(H1038:H1043)</f>
        <v>50</v>
      </c>
      <c r="I1037" s="32">
        <f t="shared" ref="I1037" si="2064">SUM(I1038:I1043)</f>
        <v>20</v>
      </c>
      <c r="J1037" s="33">
        <f>F1037/N1037</f>
        <v>0.10396409872849663</v>
      </c>
      <c r="K1037" s="33">
        <f>G1037/N1037</f>
        <v>0.84367988032909502</v>
      </c>
      <c r="L1037" s="33">
        <f>H1037/N1037</f>
        <v>3.7397157816005985E-2</v>
      </c>
      <c r="M1037" s="33">
        <f>I1037/N1037</f>
        <v>1.4958863126402393E-2</v>
      </c>
      <c r="N1037" s="32">
        <f>F1037+G1037+H1037+I1037</f>
        <v>1337</v>
      </c>
      <c r="O1037" s="32">
        <f t="shared" ref="O1037" si="2065">SUM(O1038:O1043)</f>
        <v>28</v>
      </c>
      <c r="P1037" s="32">
        <f t="shared" ref="P1037" si="2066">SUM(P1038:P1043)</f>
        <v>0</v>
      </c>
      <c r="Q1037" s="32">
        <f t="shared" ref="Q1037" si="2067">N1037+O1037+P1037</f>
        <v>1365</v>
      </c>
      <c r="R1037" s="33">
        <f t="shared" si="2061"/>
        <v>0.59065339679792295</v>
      </c>
      <c r="S1037" s="32">
        <f>SUM(S1038:S1043)</f>
        <v>2311</v>
      </c>
    </row>
    <row r="1038" spans="1:19" x14ac:dyDescent="0.25">
      <c r="A1038" s="45" t="s">
        <v>276</v>
      </c>
      <c r="B1038" s="46" t="s">
        <v>280</v>
      </c>
      <c r="C1038" s="43" t="str">
        <f t="shared" si="1593"/>
        <v>PH</v>
      </c>
      <c r="D1038" s="37" t="str">
        <f t="shared" si="1573"/>
        <v>BN</v>
      </c>
      <c r="E1038" s="38">
        <f t="shared" ref="E1038:E1043" si="2068">LARGE(F1038:I1038,1)-LARGE(F1038:I1038,2)</f>
        <v>108</v>
      </c>
      <c r="F1038" s="43">
        <v>15</v>
      </c>
      <c r="G1038" s="43">
        <v>123</v>
      </c>
      <c r="H1038" s="43">
        <v>8</v>
      </c>
      <c r="I1038" s="43">
        <v>5</v>
      </c>
      <c r="J1038" s="44">
        <f t="shared" ref="J1038:J1043" si="2069">F1038/N1038</f>
        <v>9.9337748344370855E-2</v>
      </c>
      <c r="K1038" s="44">
        <f t="shared" ref="K1038:K1043" si="2070">G1038/N1038</f>
        <v>0.81456953642384111</v>
      </c>
      <c r="L1038" s="44">
        <f t="shared" ref="L1038:L1043" si="2071">H1038/N1038</f>
        <v>5.2980132450331126E-2</v>
      </c>
      <c r="M1038" s="44">
        <f t="shared" ref="M1038:M1043" si="2072">I1038/N1038</f>
        <v>3.3112582781456956E-2</v>
      </c>
      <c r="N1038" s="43">
        <f t="shared" ref="N1038:N1043" si="2073">F1038+G1038+H1038+I1038</f>
        <v>151</v>
      </c>
      <c r="O1038" s="43">
        <v>4</v>
      </c>
      <c r="P1038" s="43"/>
      <c r="Q1038" s="43">
        <f t="shared" si="2060"/>
        <v>155</v>
      </c>
      <c r="R1038" s="44">
        <f t="shared" si="2061"/>
        <v>0.44285714285714284</v>
      </c>
      <c r="S1038" s="43">
        <v>350</v>
      </c>
    </row>
    <row r="1039" spans="1:19" x14ac:dyDescent="0.25">
      <c r="A1039" s="45" t="s">
        <v>277</v>
      </c>
      <c r="B1039" s="46" t="s">
        <v>281</v>
      </c>
      <c r="C1039" s="43" t="str">
        <f t="shared" si="1593"/>
        <v>PH</v>
      </c>
      <c r="D1039" s="37" t="str">
        <f t="shared" si="1573"/>
        <v>BN</v>
      </c>
      <c r="E1039" s="38">
        <f t="shared" si="2068"/>
        <v>178</v>
      </c>
      <c r="F1039" s="43">
        <v>17</v>
      </c>
      <c r="G1039" s="43">
        <v>195</v>
      </c>
      <c r="H1039" s="43">
        <v>4</v>
      </c>
      <c r="I1039" s="43">
        <v>3</v>
      </c>
      <c r="J1039" s="44">
        <f t="shared" si="2069"/>
        <v>7.7625570776255703E-2</v>
      </c>
      <c r="K1039" s="44">
        <f t="shared" si="2070"/>
        <v>0.8904109589041096</v>
      </c>
      <c r="L1039" s="44">
        <f t="shared" si="2071"/>
        <v>1.8264840182648401E-2</v>
      </c>
      <c r="M1039" s="44">
        <f t="shared" si="2072"/>
        <v>1.3698630136986301E-2</v>
      </c>
      <c r="N1039" s="43">
        <f t="shared" si="2073"/>
        <v>219</v>
      </c>
      <c r="O1039" s="43">
        <v>6</v>
      </c>
      <c r="P1039" s="43"/>
      <c r="Q1039" s="43">
        <f t="shared" si="2060"/>
        <v>225</v>
      </c>
      <c r="R1039" s="44">
        <f t="shared" si="2061"/>
        <v>0.6428571428571429</v>
      </c>
      <c r="S1039" s="43">
        <v>350</v>
      </c>
    </row>
    <row r="1040" spans="1:19" x14ac:dyDescent="0.25">
      <c r="A1040" s="45" t="s">
        <v>278</v>
      </c>
      <c r="B1040" s="46" t="s">
        <v>282</v>
      </c>
      <c r="C1040" s="43" t="str">
        <f t="shared" si="1593"/>
        <v>PH</v>
      </c>
      <c r="D1040" s="37" t="str">
        <f t="shared" si="1573"/>
        <v>BN</v>
      </c>
      <c r="E1040" s="38">
        <f t="shared" si="2068"/>
        <v>190</v>
      </c>
      <c r="F1040" s="43">
        <v>25</v>
      </c>
      <c r="G1040" s="43">
        <v>215</v>
      </c>
      <c r="H1040" s="43">
        <v>4</v>
      </c>
      <c r="I1040" s="43">
        <v>3</v>
      </c>
      <c r="J1040" s="44">
        <f t="shared" si="2069"/>
        <v>0.10121457489878542</v>
      </c>
      <c r="K1040" s="44">
        <f t="shared" si="2070"/>
        <v>0.87044534412955465</v>
      </c>
      <c r="L1040" s="44">
        <f t="shared" si="2071"/>
        <v>1.6194331983805668E-2</v>
      </c>
      <c r="M1040" s="44">
        <f t="shared" si="2072"/>
        <v>1.2145748987854251E-2</v>
      </c>
      <c r="N1040" s="43">
        <f t="shared" si="2073"/>
        <v>247</v>
      </c>
      <c r="O1040" s="43">
        <v>2</v>
      </c>
      <c r="P1040" s="43"/>
      <c r="Q1040" s="43">
        <f t="shared" si="2060"/>
        <v>249</v>
      </c>
      <c r="R1040" s="44">
        <f t="shared" si="2061"/>
        <v>0.71142857142857141</v>
      </c>
      <c r="S1040" s="43">
        <v>350</v>
      </c>
    </row>
    <row r="1041" spans="1:19" x14ac:dyDescent="0.25">
      <c r="A1041" s="45" t="s">
        <v>279</v>
      </c>
      <c r="B1041" s="46" t="s">
        <v>283</v>
      </c>
      <c r="C1041" s="43" t="str">
        <f t="shared" si="1593"/>
        <v>PH</v>
      </c>
      <c r="D1041" s="37" t="str">
        <f t="shared" si="1573"/>
        <v>BN</v>
      </c>
      <c r="E1041" s="38">
        <f t="shared" si="2068"/>
        <v>184</v>
      </c>
      <c r="F1041" s="43">
        <v>32</v>
      </c>
      <c r="G1041" s="43">
        <v>216</v>
      </c>
      <c r="H1041" s="43">
        <v>12</v>
      </c>
      <c r="I1041" s="43">
        <v>3</v>
      </c>
      <c r="J1041" s="44">
        <f t="shared" si="2069"/>
        <v>0.12167300380228137</v>
      </c>
      <c r="K1041" s="44">
        <f t="shared" si="2070"/>
        <v>0.82129277566539927</v>
      </c>
      <c r="L1041" s="44">
        <f t="shared" si="2071"/>
        <v>4.5627376425855515E-2</v>
      </c>
      <c r="M1041" s="44">
        <f t="shared" si="2072"/>
        <v>1.1406844106463879E-2</v>
      </c>
      <c r="N1041" s="43">
        <f t="shared" si="2073"/>
        <v>263</v>
      </c>
      <c r="O1041" s="43">
        <v>11</v>
      </c>
      <c r="P1041" s="43"/>
      <c r="Q1041" s="43">
        <f t="shared" si="2060"/>
        <v>274</v>
      </c>
      <c r="R1041" s="44">
        <f t="shared" si="2061"/>
        <v>0.65238095238095239</v>
      </c>
      <c r="S1041" s="43">
        <v>420</v>
      </c>
    </row>
    <row r="1042" spans="1:19" x14ac:dyDescent="0.25">
      <c r="A1042" s="45" t="s">
        <v>285</v>
      </c>
      <c r="B1042" s="46" t="s">
        <v>286</v>
      </c>
      <c r="C1042" s="43" t="str">
        <f t="shared" si="1593"/>
        <v>PH</v>
      </c>
      <c r="D1042" s="37" t="str">
        <f t="shared" si="1573"/>
        <v>BN</v>
      </c>
      <c r="E1042" s="38">
        <f t="shared" si="2068"/>
        <v>174</v>
      </c>
      <c r="F1042" s="43">
        <v>19</v>
      </c>
      <c r="G1042" s="43">
        <v>193</v>
      </c>
      <c r="H1042" s="43">
        <v>15</v>
      </c>
      <c r="I1042" s="43">
        <v>4</v>
      </c>
      <c r="J1042" s="44">
        <f t="shared" si="2069"/>
        <v>8.2251082251082255E-2</v>
      </c>
      <c r="K1042" s="44">
        <f t="shared" si="2070"/>
        <v>0.83549783549783552</v>
      </c>
      <c r="L1042" s="44">
        <f t="shared" si="2071"/>
        <v>6.4935064935064929E-2</v>
      </c>
      <c r="M1042" s="44">
        <f t="shared" si="2072"/>
        <v>1.7316017316017316E-2</v>
      </c>
      <c r="N1042" s="43">
        <f t="shared" si="2073"/>
        <v>231</v>
      </c>
      <c r="O1042" s="43">
        <v>5</v>
      </c>
      <c r="P1042" s="43"/>
      <c r="Q1042" s="43">
        <f t="shared" si="2060"/>
        <v>236</v>
      </c>
      <c r="R1042" s="44">
        <f t="shared" si="2061"/>
        <v>0.56190476190476191</v>
      </c>
      <c r="S1042" s="43">
        <v>420</v>
      </c>
    </row>
    <row r="1043" spans="1:19" x14ac:dyDescent="0.25">
      <c r="A1043" s="45" t="s">
        <v>288</v>
      </c>
      <c r="B1043" s="46" t="s">
        <v>289</v>
      </c>
      <c r="C1043" s="43" t="str">
        <f t="shared" si="1593"/>
        <v>PH</v>
      </c>
      <c r="D1043" s="37" t="str">
        <f t="shared" si="1573"/>
        <v>BN</v>
      </c>
      <c r="E1043" s="38">
        <f t="shared" si="2068"/>
        <v>155</v>
      </c>
      <c r="F1043" s="43">
        <v>31</v>
      </c>
      <c r="G1043" s="43">
        <v>186</v>
      </c>
      <c r="H1043" s="43">
        <v>7</v>
      </c>
      <c r="I1043" s="43">
        <v>2</v>
      </c>
      <c r="J1043" s="44">
        <f t="shared" si="2069"/>
        <v>0.13716814159292035</v>
      </c>
      <c r="K1043" s="44">
        <f t="shared" si="2070"/>
        <v>0.82300884955752207</v>
      </c>
      <c r="L1043" s="44">
        <f t="shared" si="2071"/>
        <v>3.0973451327433628E-2</v>
      </c>
      <c r="M1043" s="44">
        <f t="shared" si="2072"/>
        <v>8.8495575221238937E-3</v>
      </c>
      <c r="N1043" s="43">
        <f t="shared" si="2073"/>
        <v>226</v>
      </c>
      <c r="O1043" s="43"/>
      <c r="P1043" s="43"/>
      <c r="Q1043" s="43">
        <f t="shared" si="2060"/>
        <v>226</v>
      </c>
      <c r="R1043" s="44">
        <f t="shared" si="2061"/>
        <v>0.53681710213776723</v>
      </c>
      <c r="S1043" s="43">
        <v>421</v>
      </c>
    </row>
    <row r="1044" spans="1:19" s="11" customFormat="1" ht="15" x14ac:dyDescent="0.25">
      <c r="A1044" s="40">
        <v>4</v>
      </c>
      <c r="B1044" s="31" t="s">
        <v>213</v>
      </c>
      <c r="C1044" s="32" t="str">
        <f t="shared" si="1593"/>
        <v>PH</v>
      </c>
      <c r="D1044" s="32" t="str">
        <f t="shared" si="1573"/>
        <v>BN</v>
      </c>
      <c r="E1044" s="28">
        <f>LARGE(F1044:I1044,1)-LARGE(F1044:I1044,2)</f>
        <v>311</v>
      </c>
      <c r="F1044" s="32">
        <f t="shared" ref="F1044" si="2074">SUM(F1045:F1048)</f>
        <v>375</v>
      </c>
      <c r="G1044" s="32">
        <f t="shared" ref="G1044" si="2075">SUM(G1045:G1048)</f>
        <v>686</v>
      </c>
      <c r="H1044" s="32">
        <f t="shared" ref="H1044" si="2076">SUM(H1045:H1048)</f>
        <v>258</v>
      </c>
      <c r="I1044" s="32">
        <f t="shared" ref="I1044" si="2077">SUM(I1045:I1048)</f>
        <v>19</v>
      </c>
      <c r="J1044" s="33">
        <f>F1044/N1044</f>
        <v>0.2802690582959641</v>
      </c>
      <c r="K1044" s="33">
        <f>G1044/N1044</f>
        <v>0.51270553064275037</v>
      </c>
      <c r="L1044" s="33">
        <f>H1044/N1044</f>
        <v>0.19282511210762332</v>
      </c>
      <c r="M1044" s="33">
        <f>I1044/N1044</f>
        <v>1.4200298953662182E-2</v>
      </c>
      <c r="N1044" s="32">
        <f>F1044+G1044+H1044+I1044</f>
        <v>1338</v>
      </c>
      <c r="O1044" s="32">
        <f t="shared" ref="O1044" si="2078">SUM(O1045:O1048)</f>
        <v>30</v>
      </c>
      <c r="P1044" s="32">
        <f t="shared" ref="P1044" si="2079">SUM(P1045:P1048)</f>
        <v>0</v>
      </c>
      <c r="Q1044" s="32">
        <f>N1044+O1044+P1044</f>
        <v>1368</v>
      </c>
      <c r="R1044" s="33">
        <f>Q1044/S1044</f>
        <v>0.62954440865163364</v>
      </c>
      <c r="S1044" s="32">
        <f t="shared" ref="S1044" si="2080">SUM(S1045:S1048)</f>
        <v>2173</v>
      </c>
    </row>
    <row r="1045" spans="1:19" x14ac:dyDescent="0.25">
      <c r="A1045" s="45" t="s">
        <v>276</v>
      </c>
      <c r="B1045" s="46" t="s">
        <v>280</v>
      </c>
      <c r="C1045" s="43" t="str">
        <f t="shared" si="1593"/>
        <v>BN</v>
      </c>
      <c r="D1045" s="37" t="str">
        <f t="shared" si="1573"/>
        <v>PH</v>
      </c>
      <c r="E1045" s="38">
        <f t="shared" ref="E1045:E1048" si="2081">LARGE(F1045:I1045,1)-LARGE(F1045:I1045,2)</f>
        <v>17</v>
      </c>
      <c r="F1045" s="43">
        <v>148</v>
      </c>
      <c r="G1045" s="43">
        <v>131</v>
      </c>
      <c r="H1045" s="43">
        <v>93</v>
      </c>
      <c r="I1045" s="43">
        <v>7</v>
      </c>
      <c r="J1045" s="44">
        <f t="shared" ref="J1045:J1048" si="2082">F1045/N1045</f>
        <v>0.39050131926121373</v>
      </c>
      <c r="K1045" s="44">
        <f t="shared" ref="K1045:K1048" si="2083">G1045/N1045</f>
        <v>0.34564643799472294</v>
      </c>
      <c r="L1045" s="44">
        <f t="shared" ref="L1045:L1048" si="2084">H1045/N1045</f>
        <v>0.24538258575197888</v>
      </c>
      <c r="M1045" s="44">
        <f t="shared" ref="M1045:M1048" si="2085">I1045/N1045</f>
        <v>1.8469656992084433E-2</v>
      </c>
      <c r="N1045" s="43">
        <f t="shared" ref="N1045:N1048" si="2086">F1045+G1045+H1045+I1045</f>
        <v>379</v>
      </c>
      <c r="O1045" s="43">
        <v>12</v>
      </c>
      <c r="P1045" s="43"/>
      <c r="Q1045" s="43">
        <f t="shared" ref="Q1045:Q1048" si="2087">N1045+O1045+P1045</f>
        <v>391</v>
      </c>
      <c r="R1045" s="44">
        <f t="shared" si="2061"/>
        <v>0.62360446570972883</v>
      </c>
      <c r="S1045" s="43">
        <v>627</v>
      </c>
    </row>
    <row r="1046" spans="1:19" x14ac:dyDescent="0.25">
      <c r="A1046" s="45" t="s">
        <v>277</v>
      </c>
      <c r="B1046" s="46" t="s">
        <v>281</v>
      </c>
      <c r="C1046" s="43" t="str">
        <f t="shared" si="1593"/>
        <v>PH</v>
      </c>
      <c r="D1046" s="37" t="str">
        <f t="shared" si="1573"/>
        <v>BN</v>
      </c>
      <c r="E1046" s="38">
        <f t="shared" si="2081"/>
        <v>8</v>
      </c>
      <c r="F1046" s="43">
        <v>163</v>
      </c>
      <c r="G1046" s="43">
        <v>171</v>
      </c>
      <c r="H1046" s="43">
        <v>112</v>
      </c>
      <c r="I1046" s="43">
        <v>5</v>
      </c>
      <c r="J1046" s="44">
        <f t="shared" si="2082"/>
        <v>0.36141906873614188</v>
      </c>
      <c r="K1046" s="44">
        <f t="shared" si="2083"/>
        <v>0.37915742793791574</v>
      </c>
      <c r="L1046" s="44">
        <f t="shared" si="2084"/>
        <v>0.24833702882483372</v>
      </c>
      <c r="M1046" s="44">
        <f t="shared" si="2085"/>
        <v>1.1086474501108648E-2</v>
      </c>
      <c r="N1046" s="43">
        <f t="shared" si="2086"/>
        <v>451</v>
      </c>
      <c r="O1046" s="43">
        <v>7</v>
      </c>
      <c r="P1046" s="43"/>
      <c r="Q1046" s="43">
        <f t="shared" si="2087"/>
        <v>458</v>
      </c>
      <c r="R1046" s="44">
        <f t="shared" si="2061"/>
        <v>0.72929936305732479</v>
      </c>
      <c r="S1046" s="43">
        <v>628</v>
      </c>
    </row>
    <row r="1047" spans="1:19" x14ac:dyDescent="0.25">
      <c r="A1047" s="45" t="s">
        <v>278</v>
      </c>
      <c r="B1047" s="46" t="s">
        <v>282</v>
      </c>
      <c r="C1047" s="43" t="str">
        <f t="shared" si="1593"/>
        <v>PH</v>
      </c>
      <c r="D1047" s="37" t="str">
        <f t="shared" si="1573"/>
        <v>BN</v>
      </c>
      <c r="E1047" s="38">
        <f t="shared" si="2081"/>
        <v>152</v>
      </c>
      <c r="F1047" s="43">
        <v>29</v>
      </c>
      <c r="G1047" s="43">
        <v>181</v>
      </c>
      <c r="H1047" s="43">
        <v>18</v>
      </c>
      <c r="I1047" s="43">
        <v>3</v>
      </c>
      <c r="J1047" s="44">
        <f t="shared" si="2082"/>
        <v>0.12554112554112554</v>
      </c>
      <c r="K1047" s="44">
        <f t="shared" si="2083"/>
        <v>0.78354978354978355</v>
      </c>
      <c r="L1047" s="44">
        <f t="shared" si="2084"/>
        <v>7.792207792207792E-2</v>
      </c>
      <c r="M1047" s="44">
        <f t="shared" si="2085"/>
        <v>1.2987012987012988E-2</v>
      </c>
      <c r="N1047" s="43">
        <f t="shared" si="2086"/>
        <v>231</v>
      </c>
      <c r="O1047" s="43">
        <v>5</v>
      </c>
      <c r="P1047" s="43"/>
      <c r="Q1047" s="43">
        <f t="shared" si="2087"/>
        <v>236</v>
      </c>
      <c r="R1047" s="44">
        <f t="shared" si="2061"/>
        <v>0.67428571428571427</v>
      </c>
      <c r="S1047" s="43">
        <v>350</v>
      </c>
    </row>
    <row r="1048" spans="1:19" x14ac:dyDescent="0.25">
      <c r="A1048" s="45" t="s">
        <v>279</v>
      </c>
      <c r="B1048" s="46" t="s">
        <v>283</v>
      </c>
      <c r="C1048" s="43" t="str">
        <f t="shared" si="1593"/>
        <v>PH</v>
      </c>
      <c r="D1048" s="37" t="str">
        <f t="shared" si="1573"/>
        <v>BN</v>
      </c>
      <c r="E1048" s="38">
        <f t="shared" si="2081"/>
        <v>168</v>
      </c>
      <c r="F1048" s="43">
        <v>35</v>
      </c>
      <c r="G1048" s="43">
        <v>203</v>
      </c>
      <c r="H1048" s="43">
        <v>35</v>
      </c>
      <c r="I1048" s="43">
        <v>4</v>
      </c>
      <c r="J1048" s="44">
        <f t="shared" si="2082"/>
        <v>0.1263537906137184</v>
      </c>
      <c r="K1048" s="44">
        <f t="shared" si="2083"/>
        <v>0.73285198555956677</v>
      </c>
      <c r="L1048" s="44">
        <f t="shared" si="2084"/>
        <v>0.1263537906137184</v>
      </c>
      <c r="M1048" s="44">
        <f t="shared" si="2085"/>
        <v>1.444043321299639E-2</v>
      </c>
      <c r="N1048" s="43">
        <f t="shared" si="2086"/>
        <v>277</v>
      </c>
      <c r="O1048" s="43">
        <v>6</v>
      </c>
      <c r="P1048" s="43"/>
      <c r="Q1048" s="43">
        <f t="shared" si="2087"/>
        <v>283</v>
      </c>
      <c r="R1048" s="44">
        <f t="shared" si="2061"/>
        <v>0.49823943661971831</v>
      </c>
      <c r="S1048" s="43">
        <v>568</v>
      </c>
    </row>
    <row r="1049" spans="1:19" s="11" customFormat="1" ht="15" x14ac:dyDescent="0.25">
      <c r="A1049" s="40">
        <v>5</v>
      </c>
      <c r="B1049" s="31" t="s">
        <v>214</v>
      </c>
      <c r="C1049" s="32" t="str">
        <f t="shared" si="1593"/>
        <v>PH</v>
      </c>
      <c r="D1049" s="32" t="str">
        <f t="shared" si="1573"/>
        <v>BN</v>
      </c>
      <c r="E1049" s="28">
        <f>LARGE(F1049:I1049,1)-LARGE(F1049:I1049,2)</f>
        <v>691</v>
      </c>
      <c r="F1049" s="32">
        <f t="shared" ref="F1049" si="2088">SUM(F1050:F1053)</f>
        <v>41</v>
      </c>
      <c r="G1049" s="32">
        <f t="shared" ref="G1049" si="2089">SUM(G1050:G1053)</f>
        <v>732</v>
      </c>
      <c r="H1049" s="32">
        <f t="shared" ref="H1049" si="2090">SUM(H1050:H1053)</f>
        <v>25</v>
      </c>
      <c r="I1049" s="32">
        <f t="shared" ref="I1049" si="2091">SUM(I1050:I1053)</f>
        <v>13</v>
      </c>
      <c r="J1049" s="33">
        <f>F1049/N1049</f>
        <v>5.0554870530209621E-2</v>
      </c>
      <c r="K1049" s="33">
        <f>G1049/N1049</f>
        <v>0.90258939580764486</v>
      </c>
      <c r="L1049" s="33">
        <f>H1049/N1049</f>
        <v>3.0826140567200986E-2</v>
      </c>
      <c r="M1049" s="33">
        <f>I1049/N1049</f>
        <v>1.6029593094944512E-2</v>
      </c>
      <c r="N1049" s="32">
        <f>F1049+G1049+H1049+I1049</f>
        <v>811</v>
      </c>
      <c r="O1049" s="32">
        <f t="shared" ref="O1049" si="2092">SUM(O1050:O1053)</f>
        <v>15</v>
      </c>
      <c r="P1049" s="32">
        <f t="shared" ref="P1049" si="2093">SUM(P1050:P1053)</f>
        <v>0</v>
      </c>
      <c r="Q1049" s="32">
        <f>N1049+O1049+P1049</f>
        <v>826</v>
      </c>
      <c r="R1049" s="33">
        <f>Q1049/S1049</f>
        <v>0.55660377358490565</v>
      </c>
      <c r="S1049" s="32">
        <f t="shared" ref="S1049" si="2094">SUM(S1050:S1053)</f>
        <v>1484</v>
      </c>
    </row>
    <row r="1050" spans="1:19" x14ac:dyDescent="0.25">
      <c r="A1050" s="45" t="s">
        <v>276</v>
      </c>
      <c r="B1050" s="46" t="s">
        <v>280</v>
      </c>
      <c r="C1050" s="43" t="str">
        <f t="shared" si="1593"/>
        <v>PH</v>
      </c>
      <c r="D1050" s="37" t="str">
        <f t="shared" si="1573"/>
        <v>BN</v>
      </c>
      <c r="E1050" s="38">
        <f t="shared" ref="E1050:E1054" si="2095">LARGE(F1050:I1050,1)-LARGE(F1050:I1050,2)</f>
        <v>133</v>
      </c>
      <c r="F1050" s="43">
        <v>10</v>
      </c>
      <c r="G1050" s="43">
        <v>143</v>
      </c>
      <c r="H1050" s="43">
        <v>4</v>
      </c>
      <c r="I1050" s="43">
        <v>4</v>
      </c>
      <c r="J1050" s="44">
        <f t="shared" ref="J1050:J1053" si="2096">F1050/N1050</f>
        <v>6.2111801242236024E-2</v>
      </c>
      <c r="K1050" s="44">
        <f t="shared" ref="K1050:K1053" si="2097">G1050/N1050</f>
        <v>0.88819875776397517</v>
      </c>
      <c r="L1050" s="44">
        <f t="shared" ref="L1050:L1053" si="2098">H1050/N1050</f>
        <v>2.4844720496894408E-2</v>
      </c>
      <c r="M1050" s="44">
        <f t="shared" ref="M1050:M1053" si="2099">I1050/N1050</f>
        <v>2.4844720496894408E-2</v>
      </c>
      <c r="N1050" s="43">
        <f t="shared" ref="N1050:N1053" si="2100">F1050+G1050+H1050+I1050</f>
        <v>161</v>
      </c>
      <c r="O1050" s="43">
        <v>5</v>
      </c>
      <c r="P1050" s="43"/>
      <c r="Q1050" s="43">
        <f t="shared" si="2060"/>
        <v>166</v>
      </c>
      <c r="R1050" s="44">
        <f t="shared" si="2061"/>
        <v>0.47428571428571431</v>
      </c>
      <c r="S1050" s="43">
        <v>350</v>
      </c>
    </row>
    <row r="1051" spans="1:19" x14ac:dyDescent="0.25">
      <c r="A1051" s="45" t="s">
        <v>277</v>
      </c>
      <c r="B1051" s="46" t="s">
        <v>281</v>
      </c>
      <c r="C1051" s="43" t="str">
        <f t="shared" si="1593"/>
        <v>PH</v>
      </c>
      <c r="D1051" s="37" t="str">
        <f t="shared" si="1573"/>
        <v>BN</v>
      </c>
      <c r="E1051" s="38">
        <f t="shared" si="2095"/>
        <v>206</v>
      </c>
      <c r="F1051" s="43">
        <v>11</v>
      </c>
      <c r="G1051" s="43">
        <v>217</v>
      </c>
      <c r="H1051" s="43">
        <v>2</v>
      </c>
      <c r="I1051" s="43">
        <v>3</v>
      </c>
      <c r="J1051" s="44">
        <f t="shared" si="2096"/>
        <v>4.7210300429184553E-2</v>
      </c>
      <c r="K1051" s="44">
        <f t="shared" si="2097"/>
        <v>0.93133047210300424</v>
      </c>
      <c r="L1051" s="44">
        <f t="shared" si="2098"/>
        <v>8.5836909871244635E-3</v>
      </c>
      <c r="M1051" s="44">
        <f t="shared" si="2099"/>
        <v>1.2875536480686695E-2</v>
      </c>
      <c r="N1051" s="43">
        <f t="shared" si="2100"/>
        <v>233</v>
      </c>
      <c r="O1051" s="43">
        <v>5</v>
      </c>
      <c r="P1051" s="43"/>
      <c r="Q1051" s="43">
        <f t="shared" si="2060"/>
        <v>238</v>
      </c>
      <c r="R1051" s="44">
        <f t="shared" si="2061"/>
        <v>0.68</v>
      </c>
      <c r="S1051" s="43">
        <v>350</v>
      </c>
    </row>
    <row r="1052" spans="1:19" x14ac:dyDescent="0.25">
      <c r="A1052" s="45" t="s">
        <v>278</v>
      </c>
      <c r="B1052" s="46" t="s">
        <v>282</v>
      </c>
      <c r="C1052" s="43" t="str">
        <f t="shared" si="1593"/>
        <v>PH</v>
      </c>
      <c r="D1052" s="37" t="str">
        <f t="shared" si="1573"/>
        <v>BN</v>
      </c>
      <c r="E1052" s="38">
        <f t="shared" si="2095"/>
        <v>186</v>
      </c>
      <c r="F1052" s="43">
        <v>13</v>
      </c>
      <c r="G1052" s="43">
        <v>199</v>
      </c>
      <c r="H1052" s="43">
        <v>9</v>
      </c>
      <c r="I1052" s="43">
        <v>3</v>
      </c>
      <c r="J1052" s="44">
        <f t="shared" si="2096"/>
        <v>5.8035714285714288E-2</v>
      </c>
      <c r="K1052" s="44">
        <f t="shared" si="2097"/>
        <v>0.8883928571428571</v>
      </c>
      <c r="L1052" s="44">
        <f t="shared" si="2098"/>
        <v>4.0178571428571432E-2</v>
      </c>
      <c r="M1052" s="44">
        <f t="shared" si="2099"/>
        <v>1.3392857142857142E-2</v>
      </c>
      <c r="N1052" s="43">
        <f t="shared" si="2100"/>
        <v>224</v>
      </c>
      <c r="O1052" s="43">
        <v>4</v>
      </c>
      <c r="P1052" s="43"/>
      <c r="Q1052" s="43">
        <f t="shared" si="2060"/>
        <v>228</v>
      </c>
      <c r="R1052" s="44">
        <f t="shared" si="2061"/>
        <v>0.58163265306122447</v>
      </c>
      <c r="S1052" s="43">
        <v>392</v>
      </c>
    </row>
    <row r="1053" spans="1:19" x14ac:dyDescent="0.25">
      <c r="A1053" s="45" t="s">
        <v>279</v>
      </c>
      <c r="B1053" s="46" t="s">
        <v>283</v>
      </c>
      <c r="C1053" s="43" t="str">
        <f t="shared" si="1593"/>
        <v>PH</v>
      </c>
      <c r="D1053" s="37" t="str">
        <f t="shared" si="1573"/>
        <v>PN</v>
      </c>
      <c r="E1053" s="38">
        <f t="shared" si="2095"/>
        <v>163</v>
      </c>
      <c r="F1053" s="43">
        <v>7</v>
      </c>
      <c r="G1053" s="43">
        <v>173</v>
      </c>
      <c r="H1053" s="43">
        <v>10</v>
      </c>
      <c r="I1053" s="43">
        <v>3</v>
      </c>
      <c r="J1053" s="44">
        <f t="shared" si="2096"/>
        <v>3.6269430051813469E-2</v>
      </c>
      <c r="K1053" s="44">
        <f t="shared" si="2097"/>
        <v>0.89637305699481862</v>
      </c>
      <c r="L1053" s="44">
        <f t="shared" si="2098"/>
        <v>5.181347150259067E-2</v>
      </c>
      <c r="M1053" s="44">
        <f t="shared" si="2099"/>
        <v>1.5544041450777202E-2</v>
      </c>
      <c r="N1053" s="43">
        <f t="shared" si="2100"/>
        <v>193</v>
      </c>
      <c r="O1053" s="43">
        <v>1</v>
      </c>
      <c r="P1053" s="43"/>
      <c r="Q1053" s="43">
        <f t="shared" si="2060"/>
        <v>194</v>
      </c>
      <c r="R1053" s="44">
        <f t="shared" si="2061"/>
        <v>0.49489795918367346</v>
      </c>
      <c r="S1053" s="43">
        <v>392</v>
      </c>
    </row>
    <row r="1054" spans="1:19" s="12" customFormat="1" ht="15" x14ac:dyDescent="0.25">
      <c r="A1054" s="40">
        <v>6</v>
      </c>
      <c r="B1054" s="31" t="s">
        <v>218</v>
      </c>
      <c r="C1054" s="32" t="str">
        <f t="shared" ref="C1054" si="2101">IF(AND(LARGE(F1054:I1054,1)=LARGE(F1054:I1054,2)),"TIED",IF(LARGE(F1054:I1054,1)=F1054,"BN",IF(LARGE(F1054:I1054,1)=G1054,"PH",IF(LARGE(F1054:I1054,1)=H1054,"PN","BEBAS"))))</f>
        <v>PH</v>
      </c>
      <c r="D1054" s="32" t="str">
        <f t="shared" ref="D1054" si="2102">IF(AND(LARGE(F1054:I1054,1)=LARGE(F1054:I1054,2)),"TIED",IF(LARGE(F1054:I1054,2)=F1054,"BN",IF(LARGE(F1054:I1054,2)=G1054,"PH",IF(LARGE(F1054:I1054,2)=H1054,"PN","BEBAS"))))</f>
        <v>BN</v>
      </c>
      <c r="E1054" s="28">
        <f t="shared" si="2095"/>
        <v>851</v>
      </c>
      <c r="F1054" s="32">
        <f>SUM(F1055:F1060)</f>
        <v>220</v>
      </c>
      <c r="G1054" s="32">
        <f t="shared" ref="G1054" si="2103">SUM(G1055:G1060)</f>
        <v>1071</v>
      </c>
      <c r="H1054" s="32">
        <f t="shared" ref="H1054" si="2104">SUM(H1055:H1060)</f>
        <v>87</v>
      </c>
      <c r="I1054" s="32">
        <f t="shared" ref="I1054" si="2105">SUM(I1055:I1060)</f>
        <v>15</v>
      </c>
      <c r="J1054" s="33">
        <f>F1054/N1054</f>
        <v>0.15793251974156497</v>
      </c>
      <c r="K1054" s="33">
        <f>G1054/N1054</f>
        <v>0.76884422110552764</v>
      </c>
      <c r="L1054" s="33">
        <f>H1054/N1054</f>
        <v>6.2455132806891599E-2</v>
      </c>
      <c r="M1054" s="33">
        <f>I1054/N1054</f>
        <v>1.0768126346015794E-2</v>
      </c>
      <c r="N1054" s="32">
        <f>F1054+G1054+H1054+I1054</f>
        <v>1393</v>
      </c>
      <c r="O1054" s="32">
        <f t="shared" ref="O1054" si="2106">SUM(O1055:O1060)</f>
        <v>24</v>
      </c>
      <c r="P1054" s="32">
        <f t="shared" ref="P1054" si="2107">SUM(P1055:P1060)</f>
        <v>0</v>
      </c>
      <c r="Q1054" s="32">
        <f t="shared" si="2060"/>
        <v>1417</v>
      </c>
      <c r="R1054" s="33">
        <f t="shared" si="2061"/>
        <v>0.59915433403805496</v>
      </c>
      <c r="S1054" s="32">
        <f>SUM(S1055:S1060)</f>
        <v>2365</v>
      </c>
    </row>
    <row r="1055" spans="1:19" x14ac:dyDescent="0.25">
      <c r="A1055" s="45" t="s">
        <v>276</v>
      </c>
      <c r="B1055" s="46" t="s">
        <v>280</v>
      </c>
      <c r="C1055" s="43" t="str">
        <f t="shared" ref="C1055:C1061" si="2108">IF(AND(LARGE(F1055:I1055,1)=LARGE(F1055:I1055,2)),"TIED",IF(LARGE(F1055:I1055,1)=F1055,"BN",IF(LARGE(F1055:I1055,1)=G1055,"PH",IF(LARGE(F1055:I1055,1)=H1055,"PN","BEBAS"))))</f>
        <v>PH</v>
      </c>
      <c r="D1055" s="37" t="str">
        <f t="shared" ref="D1055:D1061" si="2109">IF(AND(LARGE(F1055:I1055,1)=LARGE(F1055:I1055,2)),"TIED",IF(LARGE(F1055:I1055,2)=F1055,"BN",IF(LARGE(F1055:I1055,2)=G1055,"PH",IF(LARGE(F1055:I1055,2)=H1055,"PN","BEBAS"))))</f>
        <v>BN</v>
      </c>
      <c r="E1055" s="38">
        <f t="shared" ref="E1055:E1060" si="2110">LARGE(F1055:I1055,1)-LARGE(F1055:I1055,2)</f>
        <v>81</v>
      </c>
      <c r="F1055" s="43">
        <v>40</v>
      </c>
      <c r="G1055" s="43">
        <v>121</v>
      </c>
      <c r="H1055" s="43">
        <v>5</v>
      </c>
      <c r="I1055" s="43">
        <v>2</v>
      </c>
      <c r="J1055" s="44">
        <f t="shared" ref="J1055:J1060" si="2111">F1055/N1055</f>
        <v>0.23809523809523808</v>
      </c>
      <c r="K1055" s="44">
        <f t="shared" ref="K1055:K1060" si="2112">G1055/N1055</f>
        <v>0.72023809523809523</v>
      </c>
      <c r="L1055" s="44">
        <f t="shared" ref="L1055:L1060" si="2113">H1055/N1055</f>
        <v>2.976190476190476E-2</v>
      </c>
      <c r="M1055" s="44">
        <f t="shared" ref="M1055:M1060" si="2114">I1055/N1055</f>
        <v>1.1904761904761904E-2</v>
      </c>
      <c r="N1055" s="43">
        <f t="shared" ref="N1055:N1060" si="2115">F1055+G1055+H1055+I1055</f>
        <v>168</v>
      </c>
      <c r="O1055" s="43">
        <v>1</v>
      </c>
      <c r="P1055" s="43"/>
      <c r="Q1055" s="43">
        <f t="shared" ref="Q1055:Q1060" si="2116">N1055+O1055+P1055</f>
        <v>169</v>
      </c>
      <c r="R1055" s="44">
        <f t="shared" si="2061"/>
        <v>0.48285714285714287</v>
      </c>
      <c r="S1055" s="43">
        <v>350</v>
      </c>
    </row>
    <row r="1056" spans="1:19" x14ac:dyDescent="0.25">
      <c r="A1056" s="45" t="s">
        <v>277</v>
      </c>
      <c r="B1056" s="46" t="s">
        <v>281</v>
      </c>
      <c r="C1056" s="43" t="str">
        <f t="shared" si="2108"/>
        <v>PH</v>
      </c>
      <c r="D1056" s="37" t="str">
        <f t="shared" si="2109"/>
        <v>BN</v>
      </c>
      <c r="E1056" s="38">
        <f t="shared" si="2110"/>
        <v>129</v>
      </c>
      <c r="F1056" s="43">
        <v>38</v>
      </c>
      <c r="G1056" s="43">
        <v>167</v>
      </c>
      <c r="H1056" s="43">
        <v>7</v>
      </c>
      <c r="I1056" s="43">
        <v>2</v>
      </c>
      <c r="J1056" s="44">
        <f t="shared" si="2111"/>
        <v>0.17757009345794392</v>
      </c>
      <c r="K1056" s="44">
        <f t="shared" si="2112"/>
        <v>0.78037383177570097</v>
      </c>
      <c r="L1056" s="44">
        <f t="shared" si="2113"/>
        <v>3.2710280373831772E-2</v>
      </c>
      <c r="M1056" s="44">
        <f t="shared" si="2114"/>
        <v>9.3457943925233638E-3</v>
      </c>
      <c r="N1056" s="43">
        <f t="shared" si="2115"/>
        <v>214</v>
      </c>
      <c r="O1056" s="43">
        <v>2</v>
      </c>
      <c r="P1056" s="43"/>
      <c r="Q1056" s="43">
        <f t="shared" si="2116"/>
        <v>216</v>
      </c>
      <c r="R1056" s="44">
        <f t="shared" si="2061"/>
        <v>0.6171428571428571</v>
      </c>
      <c r="S1056" s="43">
        <v>350</v>
      </c>
    </row>
    <row r="1057" spans="1:19" x14ac:dyDescent="0.25">
      <c r="A1057" s="45" t="s">
        <v>278</v>
      </c>
      <c r="B1057" s="46" t="s">
        <v>282</v>
      </c>
      <c r="C1057" s="43" t="str">
        <f t="shared" si="2108"/>
        <v>PH</v>
      </c>
      <c r="D1057" s="37" t="str">
        <f t="shared" si="2109"/>
        <v>BN</v>
      </c>
      <c r="E1057" s="38">
        <f t="shared" si="2110"/>
        <v>201</v>
      </c>
      <c r="F1057" s="43">
        <v>15</v>
      </c>
      <c r="G1057" s="43">
        <v>216</v>
      </c>
      <c r="H1057" s="43">
        <v>10</v>
      </c>
      <c r="I1057" s="43">
        <v>2</v>
      </c>
      <c r="J1057" s="44">
        <f t="shared" si="2111"/>
        <v>6.1728395061728392E-2</v>
      </c>
      <c r="K1057" s="44">
        <f t="shared" si="2112"/>
        <v>0.88888888888888884</v>
      </c>
      <c r="L1057" s="44">
        <f t="shared" si="2113"/>
        <v>4.1152263374485597E-2</v>
      </c>
      <c r="M1057" s="44">
        <f t="shared" si="2114"/>
        <v>8.23045267489712E-3</v>
      </c>
      <c r="N1057" s="43">
        <f t="shared" si="2115"/>
        <v>243</v>
      </c>
      <c r="O1057" s="43">
        <v>6</v>
      </c>
      <c r="P1057" s="43"/>
      <c r="Q1057" s="43">
        <f t="shared" si="2116"/>
        <v>249</v>
      </c>
      <c r="R1057" s="44">
        <f t="shared" si="2061"/>
        <v>0.71142857142857141</v>
      </c>
      <c r="S1057" s="43">
        <v>350</v>
      </c>
    </row>
    <row r="1058" spans="1:19" x14ac:dyDescent="0.25">
      <c r="A1058" s="45" t="s">
        <v>279</v>
      </c>
      <c r="B1058" s="46" t="s">
        <v>283</v>
      </c>
      <c r="C1058" s="43" t="str">
        <f t="shared" si="2108"/>
        <v>PH</v>
      </c>
      <c r="D1058" s="37" t="str">
        <f t="shared" si="2109"/>
        <v>BN</v>
      </c>
      <c r="E1058" s="38">
        <f t="shared" si="2110"/>
        <v>209</v>
      </c>
      <c r="F1058" s="43">
        <v>30</v>
      </c>
      <c r="G1058" s="43">
        <v>239</v>
      </c>
      <c r="H1058" s="43">
        <v>15</v>
      </c>
      <c r="I1058" s="43">
        <v>1</v>
      </c>
      <c r="J1058" s="44">
        <f t="shared" si="2111"/>
        <v>0.10526315789473684</v>
      </c>
      <c r="K1058" s="44">
        <f t="shared" si="2112"/>
        <v>0.83859649122807023</v>
      </c>
      <c r="L1058" s="44">
        <f t="shared" si="2113"/>
        <v>5.2631578947368418E-2</v>
      </c>
      <c r="M1058" s="44">
        <f t="shared" si="2114"/>
        <v>3.5087719298245615E-3</v>
      </c>
      <c r="N1058" s="43">
        <f t="shared" si="2115"/>
        <v>285</v>
      </c>
      <c r="O1058" s="43">
        <v>8</v>
      </c>
      <c r="P1058" s="43"/>
      <c r="Q1058" s="43">
        <f t="shared" si="2116"/>
        <v>293</v>
      </c>
      <c r="R1058" s="44">
        <f t="shared" si="2061"/>
        <v>0.66894977168949776</v>
      </c>
      <c r="S1058" s="43">
        <v>438</v>
      </c>
    </row>
    <row r="1059" spans="1:19" x14ac:dyDescent="0.25">
      <c r="A1059" s="45" t="s">
        <v>285</v>
      </c>
      <c r="B1059" s="46" t="s">
        <v>286</v>
      </c>
      <c r="C1059" s="43" t="str">
        <f t="shared" si="2108"/>
        <v>PH</v>
      </c>
      <c r="D1059" s="37" t="str">
        <f t="shared" si="2109"/>
        <v>BN</v>
      </c>
      <c r="E1059" s="38">
        <f t="shared" si="2110"/>
        <v>138</v>
      </c>
      <c r="F1059" s="43">
        <v>48</v>
      </c>
      <c r="G1059" s="43">
        <v>186</v>
      </c>
      <c r="H1059" s="43">
        <v>22</v>
      </c>
      <c r="I1059" s="43">
        <v>6</v>
      </c>
      <c r="J1059" s="44">
        <f t="shared" si="2111"/>
        <v>0.18320610687022901</v>
      </c>
      <c r="K1059" s="44">
        <f t="shared" si="2112"/>
        <v>0.70992366412213737</v>
      </c>
      <c r="L1059" s="44">
        <f t="shared" si="2113"/>
        <v>8.3969465648854963E-2</v>
      </c>
      <c r="M1059" s="44">
        <f t="shared" si="2114"/>
        <v>2.2900763358778626E-2</v>
      </c>
      <c r="N1059" s="43">
        <f t="shared" si="2115"/>
        <v>262</v>
      </c>
      <c r="O1059" s="43">
        <v>4</v>
      </c>
      <c r="P1059" s="43"/>
      <c r="Q1059" s="43">
        <f t="shared" si="2116"/>
        <v>266</v>
      </c>
      <c r="R1059" s="44">
        <f t="shared" si="2061"/>
        <v>0.60730593607305938</v>
      </c>
      <c r="S1059" s="43">
        <v>438</v>
      </c>
    </row>
    <row r="1060" spans="1:19" x14ac:dyDescent="0.25">
      <c r="A1060" s="45" t="s">
        <v>288</v>
      </c>
      <c r="B1060" s="46" t="s">
        <v>289</v>
      </c>
      <c r="C1060" s="43" t="str">
        <f t="shared" si="2108"/>
        <v>PH</v>
      </c>
      <c r="D1060" s="37" t="str">
        <f t="shared" si="2109"/>
        <v>BN</v>
      </c>
      <c r="E1060" s="38">
        <f t="shared" si="2110"/>
        <v>93</v>
      </c>
      <c r="F1060" s="43">
        <v>49</v>
      </c>
      <c r="G1060" s="43">
        <v>142</v>
      </c>
      <c r="H1060" s="43">
        <v>28</v>
      </c>
      <c r="I1060" s="43">
        <v>2</v>
      </c>
      <c r="J1060" s="44">
        <f t="shared" si="2111"/>
        <v>0.22171945701357465</v>
      </c>
      <c r="K1060" s="44">
        <f t="shared" si="2112"/>
        <v>0.64253393665158376</v>
      </c>
      <c r="L1060" s="44">
        <f t="shared" si="2113"/>
        <v>0.12669683257918551</v>
      </c>
      <c r="M1060" s="44">
        <f t="shared" si="2114"/>
        <v>9.0497737556561094E-3</v>
      </c>
      <c r="N1060" s="43">
        <f t="shared" si="2115"/>
        <v>221</v>
      </c>
      <c r="O1060" s="43">
        <v>3</v>
      </c>
      <c r="P1060" s="43"/>
      <c r="Q1060" s="43">
        <f t="shared" si="2116"/>
        <v>224</v>
      </c>
      <c r="R1060" s="44">
        <f t="shared" si="2061"/>
        <v>0.51025056947608205</v>
      </c>
      <c r="S1060" s="43">
        <v>439</v>
      </c>
    </row>
    <row r="1061" spans="1:19" s="11" customFormat="1" ht="30" x14ac:dyDescent="0.25">
      <c r="A1061" s="40">
        <v>7</v>
      </c>
      <c r="B1061" s="31" t="s">
        <v>216</v>
      </c>
      <c r="C1061" s="32" t="str">
        <f t="shared" si="2108"/>
        <v>PH</v>
      </c>
      <c r="D1061" s="32" t="str">
        <f t="shared" si="2109"/>
        <v>BN</v>
      </c>
      <c r="E1061" s="28">
        <f>LARGE(F1061:I1061,1)-LARGE(F1061:I1061,2)</f>
        <v>903</v>
      </c>
      <c r="F1061" s="32">
        <f>SUM(F1062:F1067)</f>
        <v>113</v>
      </c>
      <c r="G1061" s="32">
        <f t="shared" ref="G1061:I1061" si="2117">SUM(G1062:G1067)</f>
        <v>1016</v>
      </c>
      <c r="H1061" s="32">
        <f t="shared" si="2117"/>
        <v>52</v>
      </c>
      <c r="I1061" s="32">
        <f t="shared" si="2117"/>
        <v>20</v>
      </c>
      <c r="J1061" s="33">
        <f>F1061/N1061</f>
        <v>9.4088259783513734E-2</v>
      </c>
      <c r="K1061" s="33">
        <f>G1061/N1061</f>
        <v>0.84596169858451287</v>
      </c>
      <c r="L1061" s="33">
        <f>H1061/N1061</f>
        <v>4.3297252289758538E-2</v>
      </c>
      <c r="M1061" s="33">
        <f>I1061/N1061</f>
        <v>1.665278934221482E-2</v>
      </c>
      <c r="N1061" s="32">
        <f>F1061+G1061+H1061+I1061</f>
        <v>1201</v>
      </c>
      <c r="O1061" s="32">
        <f t="shared" ref="O1061:P1061" si="2118">SUM(O1062:O1067)</f>
        <v>18</v>
      </c>
      <c r="P1061" s="32">
        <f t="shared" si="2118"/>
        <v>0</v>
      </c>
      <c r="Q1061" s="32">
        <f>N1061+O1061+P1061</f>
        <v>1219</v>
      </c>
      <c r="R1061" s="33">
        <f>Q1061/S1061</f>
        <v>0.53961930057547591</v>
      </c>
      <c r="S1061" s="32">
        <f>SUM(S1062:S1067)</f>
        <v>2259</v>
      </c>
    </row>
    <row r="1062" spans="1:19" x14ac:dyDescent="0.25">
      <c r="A1062" s="45" t="s">
        <v>276</v>
      </c>
      <c r="B1062" s="46" t="s">
        <v>280</v>
      </c>
      <c r="C1062" s="43" t="str">
        <f t="shared" ref="C1062:C1065" si="2119">IF(AND(LARGE(F1062:I1062,1)=LARGE(F1062:I1062,2)),"TIED",IF(LARGE(F1062:I1062,1)=F1062,"BN",IF(LARGE(F1062:I1062,1)=G1062,"PH",IF(LARGE(F1062:I1062,1)=H1062,"PN","BEBAS"))))</f>
        <v>PH</v>
      </c>
      <c r="D1062" s="37" t="str">
        <f t="shared" ref="D1062:D1065" si="2120">IF(AND(LARGE(F1062:I1062,1)=LARGE(F1062:I1062,2)),"TIED",IF(LARGE(F1062:I1062,2)=F1062,"BN",IF(LARGE(F1062:I1062,2)=G1062,"PH",IF(LARGE(F1062:I1062,2)=H1062,"PN","BEBAS"))))</f>
        <v>BN</v>
      </c>
      <c r="E1062" s="38">
        <f t="shared" ref="E1062:E1065" si="2121">LARGE(F1062:I1062,1)-LARGE(F1062:I1062,2)</f>
        <v>111</v>
      </c>
      <c r="F1062" s="43">
        <v>12</v>
      </c>
      <c r="G1062" s="43">
        <v>123</v>
      </c>
      <c r="H1062" s="43">
        <v>5</v>
      </c>
      <c r="I1062" s="43">
        <v>2</v>
      </c>
      <c r="J1062" s="44">
        <f t="shared" ref="J1062:J1065" si="2122">F1062/N1062</f>
        <v>8.4507042253521125E-2</v>
      </c>
      <c r="K1062" s="44">
        <f t="shared" ref="K1062:K1065" si="2123">G1062/N1062</f>
        <v>0.86619718309859151</v>
      </c>
      <c r="L1062" s="44">
        <f t="shared" ref="L1062:L1065" si="2124">H1062/N1062</f>
        <v>3.5211267605633804E-2</v>
      </c>
      <c r="M1062" s="44">
        <f t="shared" ref="M1062:M1065" si="2125">I1062/N1062</f>
        <v>1.4084507042253521E-2</v>
      </c>
      <c r="N1062" s="43">
        <f t="shared" ref="N1062:N1067" si="2126">F1062+G1062+H1062+I1062</f>
        <v>142</v>
      </c>
      <c r="O1062" s="43">
        <v>3</v>
      </c>
      <c r="P1062" s="43"/>
      <c r="Q1062" s="43">
        <f t="shared" ref="Q1062:Q1065" si="2127">N1062+O1062+P1062</f>
        <v>145</v>
      </c>
      <c r="R1062" s="44">
        <f t="shared" si="2061"/>
        <v>0.41428571428571431</v>
      </c>
      <c r="S1062" s="43">
        <v>350</v>
      </c>
    </row>
    <row r="1063" spans="1:19" x14ac:dyDescent="0.25">
      <c r="A1063" s="45" t="s">
        <v>277</v>
      </c>
      <c r="B1063" s="46" t="s">
        <v>281</v>
      </c>
      <c r="C1063" s="43" t="str">
        <f t="shared" si="2119"/>
        <v>PH</v>
      </c>
      <c r="D1063" s="37" t="str">
        <f t="shared" si="2120"/>
        <v>BN</v>
      </c>
      <c r="E1063" s="38">
        <f t="shared" si="2121"/>
        <v>166</v>
      </c>
      <c r="F1063" s="43">
        <v>9</v>
      </c>
      <c r="G1063" s="43">
        <v>175</v>
      </c>
      <c r="H1063" s="43">
        <v>4</v>
      </c>
      <c r="I1063" s="43">
        <v>7</v>
      </c>
      <c r="J1063" s="44">
        <f t="shared" si="2122"/>
        <v>4.6153846153846156E-2</v>
      </c>
      <c r="K1063" s="44">
        <f t="shared" si="2123"/>
        <v>0.89743589743589747</v>
      </c>
      <c r="L1063" s="44">
        <f t="shared" si="2124"/>
        <v>2.0512820512820513E-2</v>
      </c>
      <c r="M1063" s="44">
        <f t="shared" si="2125"/>
        <v>3.5897435897435895E-2</v>
      </c>
      <c r="N1063" s="43">
        <f t="shared" si="2126"/>
        <v>195</v>
      </c>
      <c r="O1063" s="43">
        <v>3</v>
      </c>
      <c r="P1063" s="43"/>
      <c r="Q1063" s="43">
        <f t="shared" si="2127"/>
        <v>198</v>
      </c>
      <c r="R1063" s="44">
        <f t="shared" si="2061"/>
        <v>0.56571428571428573</v>
      </c>
      <c r="S1063" s="43">
        <v>350</v>
      </c>
    </row>
    <row r="1064" spans="1:19" x14ac:dyDescent="0.25">
      <c r="A1064" s="45" t="s">
        <v>278</v>
      </c>
      <c r="B1064" s="46" t="s">
        <v>282</v>
      </c>
      <c r="C1064" s="43" t="str">
        <f t="shared" si="2119"/>
        <v>PH</v>
      </c>
      <c r="D1064" s="37" t="str">
        <f t="shared" si="2120"/>
        <v>BN</v>
      </c>
      <c r="E1064" s="38">
        <f t="shared" si="2121"/>
        <v>181</v>
      </c>
      <c r="F1064" s="43">
        <v>17</v>
      </c>
      <c r="G1064" s="43">
        <v>198</v>
      </c>
      <c r="H1064" s="43">
        <v>7</v>
      </c>
      <c r="I1064" s="43">
        <v>2</v>
      </c>
      <c r="J1064" s="44">
        <f t="shared" si="2122"/>
        <v>7.5892857142857137E-2</v>
      </c>
      <c r="K1064" s="44">
        <f t="shared" si="2123"/>
        <v>0.8839285714285714</v>
      </c>
      <c r="L1064" s="44">
        <f t="shared" si="2124"/>
        <v>3.125E-2</v>
      </c>
      <c r="M1064" s="44">
        <f t="shared" si="2125"/>
        <v>8.9285714285714281E-3</v>
      </c>
      <c r="N1064" s="43">
        <f t="shared" si="2126"/>
        <v>224</v>
      </c>
      <c r="O1064" s="43">
        <v>2</v>
      </c>
      <c r="P1064" s="43"/>
      <c r="Q1064" s="43">
        <f t="shared" si="2127"/>
        <v>226</v>
      </c>
      <c r="R1064" s="44">
        <f t="shared" si="2061"/>
        <v>0.64571428571428569</v>
      </c>
      <c r="S1064" s="43">
        <v>350</v>
      </c>
    </row>
    <row r="1065" spans="1:19" x14ac:dyDescent="0.25">
      <c r="A1065" s="45" t="s">
        <v>279</v>
      </c>
      <c r="B1065" s="46" t="s">
        <v>283</v>
      </c>
      <c r="C1065" s="43" t="str">
        <f t="shared" si="2119"/>
        <v>PH</v>
      </c>
      <c r="D1065" s="37" t="str">
        <f t="shared" si="2120"/>
        <v>BN</v>
      </c>
      <c r="E1065" s="38">
        <f t="shared" si="2121"/>
        <v>177</v>
      </c>
      <c r="F1065" s="43">
        <v>23</v>
      </c>
      <c r="G1065" s="43">
        <v>200</v>
      </c>
      <c r="H1065" s="43">
        <v>8</v>
      </c>
      <c r="I1065" s="43">
        <v>3</v>
      </c>
      <c r="J1065" s="44">
        <f t="shared" si="2122"/>
        <v>9.8290598290598288E-2</v>
      </c>
      <c r="K1065" s="44">
        <f t="shared" si="2123"/>
        <v>0.85470085470085466</v>
      </c>
      <c r="L1065" s="44">
        <f t="shared" si="2124"/>
        <v>3.4188034188034191E-2</v>
      </c>
      <c r="M1065" s="44">
        <f t="shared" si="2125"/>
        <v>1.282051282051282E-2</v>
      </c>
      <c r="N1065" s="43">
        <f t="shared" si="2126"/>
        <v>234</v>
      </c>
      <c r="O1065" s="43">
        <v>9</v>
      </c>
      <c r="P1065" s="43"/>
      <c r="Q1065" s="43">
        <f t="shared" si="2127"/>
        <v>243</v>
      </c>
      <c r="R1065" s="44">
        <f t="shared" si="2061"/>
        <v>0.60297766749379655</v>
      </c>
      <c r="S1065" s="43">
        <v>403</v>
      </c>
    </row>
    <row r="1066" spans="1:19" x14ac:dyDescent="0.25">
      <c r="A1066" s="45" t="s">
        <v>285</v>
      </c>
      <c r="B1066" s="46" t="s">
        <v>286</v>
      </c>
      <c r="C1066" s="43" t="str">
        <f t="shared" ref="C1066:C1067" si="2128">IF(AND(LARGE(F1066:I1066,1)=LARGE(F1066:I1066,2)),"TIED",IF(LARGE(F1066:I1066,1)=F1066,"BN",IF(LARGE(F1066:I1066,1)=G1066,"PH",IF(LARGE(F1066:I1066,1)=H1066,"PN","BEBAS"))))</f>
        <v>PH</v>
      </c>
      <c r="D1066" s="37" t="str">
        <f t="shared" ref="D1066:D1067" si="2129">IF(AND(LARGE(F1066:I1066,1)=LARGE(F1066:I1066,2)),"TIED",IF(LARGE(F1066:I1066,2)=F1066,"BN",IF(LARGE(F1066:I1066,2)=G1066,"PH",IF(LARGE(F1066:I1066,2)=H1066,"PN","BEBAS"))))</f>
        <v>BN</v>
      </c>
      <c r="E1066" s="38">
        <f t="shared" ref="E1066:E1067" si="2130">LARGE(F1066:I1066,1)-LARGE(F1066:I1066,2)</f>
        <v>165</v>
      </c>
      <c r="F1066" s="43">
        <v>22</v>
      </c>
      <c r="G1066" s="43">
        <v>187</v>
      </c>
      <c r="H1066" s="43">
        <v>12</v>
      </c>
      <c r="I1066" s="43">
        <v>4</v>
      </c>
      <c r="J1066" s="44">
        <f t="shared" ref="J1066:J1067" si="2131">F1066/N1066</f>
        <v>9.7777777777777783E-2</v>
      </c>
      <c r="K1066" s="44">
        <f t="shared" ref="K1066:K1067" si="2132">G1066/N1066</f>
        <v>0.83111111111111113</v>
      </c>
      <c r="L1066" s="44">
        <f t="shared" ref="L1066:L1067" si="2133">H1066/N1066</f>
        <v>5.3333333333333337E-2</v>
      </c>
      <c r="M1066" s="44">
        <f t="shared" ref="M1066:M1067" si="2134">I1066/N1066</f>
        <v>1.7777777777777778E-2</v>
      </c>
      <c r="N1066" s="43">
        <f t="shared" si="2126"/>
        <v>225</v>
      </c>
      <c r="O1066" s="43">
        <v>1</v>
      </c>
      <c r="P1066" s="43"/>
      <c r="Q1066" s="43">
        <f t="shared" ref="Q1066:Q1067" si="2135">N1066+O1066+P1066</f>
        <v>226</v>
      </c>
      <c r="R1066" s="44">
        <f t="shared" si="2061"/>
        <v>0.56079404466501237</v>
      </c>
      <c r="S1066" s="43">
        <v>403</v>
      </c>
    </row>
    <row r="1067" spans="1:19" x14ac:dyDescent="0.25">
      <c r="A1067" s="45" t="s">
        <v>288</v>
      </c>
      <c r="B1067" s="46" t="s">
        <v>289</v>
      </c>
      <c r="C1067" s="43" t="str">
        <f t="shared" si="2128"/>
        <v>PH</v>
      </c>
      <c r="D1067" s="37" t="str">
        <f t="shared" si="2129"/>
        <v>BN</v>
      </c>
      <c r="E1067" s="38">
        <f t="shared" si="2130"/>
        <v>103</v>
      </c>
      <c r="F1067" s="43">
        <v>30</v>
      </c>
      <c r="G1067" s="43">
        <v>133</v>
      </c>
      <c r="H1067" s="43">
        <v>16</v>
      </c>
      <c r="I1067" s="43">
        <v>2</v>
      </c>
      <c r="J1067" s="44">
        <f t="shared" si="2131"/>
        <v>0.16574585635359115</v>
      </c>
      <c r="K1067" s="44">
        <f t="shared" si="2132"/>
        <v>0.73480662983425415</v>
      </c>
      <c r="L1067" s="44">
        <f t="shared" si="2133"/>
        <v>8.8397790055248615E-2</v>
      </c>
      <c r="M1067" s="44">
        <f t="shared" si="2134"/>
        <v>1.1049723756906077E-2</v>
      </c>
      <c r="N1067" s="43">
        <f t="shared" si="2126"/>
        <v>181</v>
      </c>
      <c r="O1067" s="43"/>
      <c r="P1067" s="43"/>
      <c r="Q1067" s="43">
        <f t="shared" si="2135"/>
        <v>181</v>
      </c>
      <c r="R1067" s="44">
        <f t="shared" si="2061"/>
        <v>0.4491315136476427</v>
      </c>
      <c r="S1067" s="43">
        <v>403</v>
      </c>
    </row>
    <row r="1068" spans="1:19" s="12" customFormat="1" ht="15" x14ac:dyDescent="0.25">
      <c r="A1068" s="40">
        <v>8</v>
      </c>
      <c r="B1068" s="31" t="s">
        <v>215</v>
      </c>
      <c r="C1068" s="27" t="str">
        <f t="shared" ref="C1068:C1074" si="2136">IF(AND(LARGE(F1068:I1068,1)=LARGE(F1068:I1068,2)),"TIED",IF(LARGE(F1068:I1068,1)=F1068,"BN",IF(LARGE(F1068:I1068,1)=G1068,"PH",IF(LARGE(F1068:I1068,1)=H1068,"PN","BEBAS"))))</f>
        <v>PH</v>
      </c>
      <c r="D1068" s="27" t="str">
        <f t="shared" ref="D1068:D1074" si="2137">IF(AND(LARGE(F1068:I1068,1)=LARGE(F1068:I1068,2)),"TIED",IF(LARGE(F1068:I1068,2)=F1068,"BN",IF(LARGE(F1068:I1068,2)=G1068,"PH",IF(LARGE(F1068:I1068,2)=H1068,"PN","BEBAS"))))</f>
        <v>BN</v>
      </c>
      <c r="E1068" s="28">
        <f t="shared" ref="E1068" si="2138">LARGE(F1068:I1068,1)-LARGE(F1068:I1068,2)</f>
        <v>165</v>
      </c>
      <c r="F1068" s="32">
        <f>F1069</f>
        <v>12</v>
      </c>
      <c r="G1068" s="32">
        <f t="shared" ref="G1068" si="2139">G1069</f>
        <v>177</v>
      </c>
      <c r="H1068" s="32">
        <f t="shared" ref="H1068" si="2140">H1069</f>
        <v>9</v>
      </c>
      <c r="I1068" s="32">
        <f t="shared" ref="I1068" si="2141">I1069</f>
        <v>3</v>
      </c>
      <c r="J1068" s="33">
        <f>F1068/N1068</f>
        <v>5.9701492537313432E-2</v>
      </c>
      <c r="K1068" s="33">
        <f>G1068/N1068</f>
        <v>0.88059701492537312</v>
      </c>
      <c r="L1068" s="33">
        <f>H1068/N1068</f>
        <v>4.4776119402985072E-2</v>
      </c>
      <c r="M1068" s="33">
        <f>I1068/N1068</f>
        <v>1.4925373134328358E-2</v>
      </c>
      <c r="N1068" s="32">
        <f>F1068+G1068+H1068+I1068</f>
        <v>201</v>
      </c>
      <c r="O1068" s="32">
        <f t="shared" ref="O1068" si="2142">O1069</f>
        <v>4</v>
      </c>
      <c r="P1068" s="32">
        <f t="shared" ref="P1068" si="2143">P1069</f>
        <v>0</v>
      </c>
      <c r="Q1068" s="32">
        <f t="shared" si="2060"/>
        <v>205</v>
      </c>
      <c r="R1068" s="33">
        <f t="shared" si="2061"/>
        <v>0.55555555555555558</v>
      </c>
      <c r="S1068" s="32">
        <f t="shared" ref="S1068" si="2144">S1069</f>
        <v>369</v>
      </c>
    </row>
    <row r="1069" spans="1:19" x14ac:dyDescent="0.25">
      <c r="A1069" s="50" t="s">
        <v>276</v>
      </c>
      <c r="B1069" s="46" t="s">
        <v>280</v>
      </c>
      <c r="C1069" s="43" t="str">
        <f t="shared" si="2136"/>
        <v>PH</v>
      </c>
      <c r="D1069" s="37" t="str">
        <f t="shared" si="2137"/>
        <v>BN</v>
      </c>
      <c r="E1069" s="38">
        <f>LARGE(F1069:I1069,1)-LARGE(F1069:I1069,2)</f>
        <v>165</v>
      </c>
      <c r="F1069" s="43">
        <v>12</v>
      </c>
      <c r="G1069" s="43">
        <v>177</v>
      </c>
      <c r="H1069" s="43">
        <v>9</v>
      </c>
      <c r="I1069" s="43">
        <v>3</v>
      </c>
      <c r="J1069" s="44">
        <f>F1069/N1069</f>
        <v>5.9701492537313432E-2</v>
      </c>
      <c r="K1069" s="44">
        <f>G1069/N1069</f>
        <v>0.88059701492537312</v>
      </c>
      <c r="L1069" s="44">
        <f>H1069/N1069</f>
        <v>4.4776119402985072E-2</v>
      </c>
      <c r="M1069" s="44">
        <f>I1069/N1069</f>
        <v>1.4925373134328358E-2</v>
      </c>
      <c r="N1069" s="43">
        <f>F1069+G1069+H1069+I1069</f>
        <v>201</v>
      </c>
      <c r="O1069" s="43">
        <v>4</v>
      </c>
      <c r="P1069" s="43"/>
      <c r="Q1069" s="43">
        <f t="shared" si="2060"/>
        <v>205</v>
      </c>
      <c r="R1069" s="44">
        <f t="shared" si="2061"/>
        <v>0.55555555555555558</v>
      </c>
      <c r="S1069" s="43">
        <v>369</v>
      </c>
    </row>
    <row r="1070" spans="1:19" s="11" customFormat="1" ht="30" x14ac:dyDescent="0.25">
      <c r="A1070" s="40">
        <v>9</v>
      </c>
      <c r="B1070" s="31" t="s">
        <v>219</v>
      </c>
      <c r="C1070" s="32" t="str">
        <f t="shared" si="2136"/>
        <v>PH</v>
      </c>
      <c r="D1070" s="32" t="str">
        <f t="shared" si="2137"/>
        <v>BN</v>
      </c>
      <c r="E1070" s="28">
        <f>LARGE(F1070:I1070,1)-LARGE(F1070:I1070,2)</f>
        <v>674</v>
      </c>
      <c r="F1070" s="32">
        <f t="shared" ref="F1070" si="2145">SUM(F1071:F1074)</f>
        <v>103</v>
      </c>
      <c r="G1070" s="32">
        <f t="shared" ref="G1070" si="2146">SUM(G1071:G1074)</f>
        <v>777</v>
      </c>
      <c r="H1070" s="32">
        <f t="shared" ref="H1070" si="2147">SUM(H1071:H1074)</f>
        <v>44</v>
      </c>
      <c r="I1070" s="32">
        <f t="shared" ref="I1070" si="2148">SUM(I1071:I1074)</f>
        <v>5</v>
      </c>
      <c r="J1070" s="33">
        <f>F1070/N1070</f>
        <v>0.1108719052744887</v>
      </c>
      <c r="K1070" s="33">
        <f>G1070/N1070</f>
        <v>0.83638320775026909</v>
      </c>
      <c r="L1070" s="33">
        <f>H1070/N1070</f>
        <v>4.7362755651237889E-2</v>
      </c>
      <c r="M1070" s="33">
        <f>I1070/N1070</f>
        <v>5.3821313240043061E-3</v>
      </c>
      <c r="N1070" s="32">
        <f>F1070+G1070+H1070+I1070</f>
        <v>929</v>
      </c>
      <c r="O1070" s="32">
        <f t="shared" ref="O1070" si="2149">SUM(O1071:O1074)</f>
        <v>28</v>
      </c>
      <c r="P1070" s="32">
        <f t="shared" ref="P1070" si="2150">SUM(P1071:P1074)</f>
        <v>0</v>
      </c>
      <c r="Q1070" s="32">
        <f>N1070+O1070+P1070</f>
        <v>957</v>
      </c>
      <c r="R1070" s="33">
        <f>Q1070/S1070</f>
        <v>0.57339724385859792</v>
      </c>
      <c r="S1070" s="32">
        <f t="shared" ref="S1070" si="2151">SUM(S1071:S1074)</f>
        <v>1669</v>
      </c>
    </row>
    <row r="1071" spans="1:19" x14ac:dyDescent="0.25">
      <c r="A1071" s="45" t="s">
        <v>276</v>
      </c>
      <c r="B1071" s="46" t="s">
        <v>280</v>
      </c>
      <c r="C1071" s="43" t="str">
        <f t="shared" si="2136"/>
        <v>PH</v>
      </c>
      <c r="D1071" s="37" t="str">
        <f t="shared" si="2137"/>
        <v>BN</v>
      </c>
      <c r="E1071" s="38">
        <f t="shared" ref="E1071:E1074" si="2152">LARGE(F1071:I1071,1)-LARGE(F1071:I1071,2)</f>
        <v>115</v>
      </c>
      <c r="F1071" s="43">
        <v>33</v>
      </c>
      <c r="G1071" s="43">
        <v>148</v>
      </c>
      <c r="H1071" s="43">
        <v>13</v>
      </c>
      <c r="I1071" s="43">
        <v>1</v>
      </c>
      <c r="J1071" s="44">
        <f t="shared" ref="J1071:J1074" si="2153">F1071/N1071</f>
        <v>0.16923076923076924</v>
      </c>
      <c r="K1071" s="44">
        <f t="shared" ref="K1071:K1074" si="2154">G1071/N1071</f>
        <v>0.75897435897435894</v>
      </c>
      <c r="L1071" s="44">
        <f t="shared" ref="L1071:L1074" si="2155">H1071/N1071</f>
        <v>6.6666666666666666E-2</v>
      </c>
      <c r="M1071" s="44">
        <f t="shared" ref="M1071:M1074" si="2156">I1071/N1071</f>
        <v>5.1282051282051282E-3</v>
      </c>
      <c r="N1071" s="43">
        <f t="shared" ref="N1071:N1074" si="2157">F1071+G1071+H1071+I1071</f>
        <v>195</v>
      </c>
      <c r="O1071" s="43">
        <v>10</v>
      </c>
      <c r="P1071" s="43"/>
      <c r="Q1071" s="43">
        <f t="shared" ref="Q1071:Q1074" si="2158">N1071+O1071+P1071</f>
        <v>205</v>
      </c>
      <c r="R1071" s="44">
        <f>Q1071/S1071</f>
        <v>0.58571428571428574</v>
      </c>
      <c r="S1071" s="43">
        <v>350</v>
      </c>
    </row>
    <row r="1072" spans="1:19" x14ac:dyDescent="0.25">
      <c r="A1072" s="45" t="s">
        <v>277</v>
      </c>
      <c r="B1072" s="46" t="s">
        <v>281</v>
      </c>
      <c r="C1072" s="43" t="str">
        <f t="shared" si="2136"/>
        <v>PH</v>
      </c>
      <c r="D1072" s="37" t="str">
        <f t="shared" si="2137"/>
        <v>BN</v>
      </c>
      <c r="E1072" s="38">
        <f t="shared" si="2152"/>
        <v>191</v>
      </c>
      <c r="F1072" s="43">
        <v>22</v>
      </c>
      <c r="G1072" s="43">
        <v>213</v>
      </c>
      <c r="H1072" s="43">
        <v>4</v>
      </c>
      <c r="I1072" s="43">
        <v>2</v>
      </c>
      <c r="J1072" s="44">
        <f t="shared" si="2153"/>
        <v>9.1286307053941904E-2</v>
      </c>
      <c r="K1072" s="44">
        <f t="shared" si="2154"/>
        <v>0.88381742738589208</v>
      </c>
      <c r="L1072" s="44">
        <f t="shared" si="2155"/>
        <v>1.6597510373443983E-2</v>
      </c>
      <c r="M1072" s="44">
        <f t="shared" si="2156"/>
        <v>8.2987551867219917E-3</v>
      </c>
      <c r="N1072" s="43">
        <f t="shared" si="2157"/>
        <v>241</v>
      </c>
      <c r="O1072" s="43">
        <v>9</v>
      </c>
      <c r="P1072" s="43"/>
      <c r="Q1072" s="43">
        <f t="shared" si="2158"/>
        <v>250</v>
      </c>
      <c r="R1072" s="44">
        <f t="shared" ref="R1072:R1074" si="2159">Q1072/S1072</f>
        <v>0.7142857142857143</v>
      </c>
      <c r="S1072" s="43">
        <v>350</v>
      </c>
    </row>
    <row r="1073" spans="1:19" x14ac:dyDescent="0.25">
      <c r="A1073" s="45" t="s">
        <v>278</v>
      </c>
      <c r="B1073" s="46" t="s">
        <v>282</v>
      </c>
      <c r="C1073" s="43" t="str">
        <f t="shared" si="2136"/>
        <v>PH</v>
      </c>
      <c r="D1073" s="37" t="str">
        <f t="shared" si="2137"/>
        <v>BN</v>
      </c>
      <c r="E1073" s="38">
        <f t="shared" si="2152"/>
        <v>212</v>
      </c>
      <c r="F1073" s="43">
        <v>25</v>
      </c>
      <c r="G1073" s="43">
        <v>237</v>
      </c>
      <c r="H1073" s="43">
        <v>13</v>
      </c>
      <c r="I1073" s="43"/>
      <c r="J1073" s="44">
        <f t="shared" si="2153"/>
        <v>9.0909090909090912E-2</v>
      </c>
      <c r="K1073" s="44">
        <f t="shared" si="2154"/>
        <v>0.86181818181818182</v>
      </c>
      <c r="L1073" s="44">
        <f t="shared" si="2155"/>
        <v>4.7272727272727272E-2</v>
      </c>
      <c r="M1073" s="44">
        <f t="shared" si="2156"/>
        <v>0</v>
      </c>
      <c r="N1073" s="43">
        <f t="shared" si="2157"/>
        <v>275</v>
      </c>
      <c r="O1073" s="43">
        <v>8</v>
      </c>
      <c r="P1073" s="43"/>
      <c r="Q1073" s="43">
        <f t="shared" si="2158"/>
        <v>283</v>
      </c>
      <c r="R1073" s="44">
        <f t="shared" si="2159"/>
        <v>0.58471074380165289</v>
      </c>
      <c r="S1073" s="43">
        <v>484</v>
      </c>
    </row>
    <row r="1074" spans="1:19" x14ac:dyDescent="0.25">
      <c r="A1074" s="45" t="s">
        <v>279</v>
      </c>
      <c r="B1074" s="46" t="s">
        <v>283</v>
      </c>
      <c r="C1074" s="43" t="str">
        <f t="shared" si="2136"/>
        <v>PH</v>
      </c>
      <c r="D1074" s="37" t="str">
        <f t="shared" si="2137"/>
        <v>BN</v>
      </c>
      <c r="E1074" s="38">
        <f t="shared" si="2152"/>
        <v>156</v>
      </c>
      <c r="F1074" s="43">
        <v>23</v>
      </c>
      <c r="G1074" s="43">
        <v>179</v>
      </c>
      <c r="H1074" s="43">
        <v>14</v>
      </c>
      <c r="I1074" s="43">
        <v>2</v>
      </c>
      <c r="J1074" s="44">
        <f t="shared" si="2153"/>
        <v>0.10550458715596331</v>
      </c>
      <c r="K1074" s="44">
        <f t="shared" si="2154"/>
        <v>0.82110091743119262</v>
      </c>
      <c r="L1074" s="44">
        <f t="shared" si="2155"/>
        <v>6.4220183486238536E-2</v>
      </c>
      <c r="M1074" s="44">
        <f t="shared" si="2156"/>
        <v>9.1743119266055051E-3</v>
      </c>
      <c r="N1074" s="43">
        <f t="shared" si="2157"/>
        <v>218</v>
      </c>
      <c r="O1074" s="43">
        <v>1</v>
      </c>
      <c r="P1074" s="43"/>
      <c r="Q1074" s="43">
        <f t="shared" si="2158"/>
        <v>219</v>
      </c>
      <c r="R1074" s="44">
        <f t="shared" si="2159"/>
        <v>0.45154639175257733</v>
      </c>
      <c r="S1074" s="43">
        <v>485</v>
      </c>
    </row>
    <row r="1075" spans="1:19" s="12" customFormat="1" ht="15" x14ac:dyDescent="0.25">
      <c r="A1075" s="40">
        <v>10</v>
      </c>
      <c r="B1075" s="31" t="s">
        <v>217</v>
      </c>
      <c r="C1075" s="32" t="str">
        <f t="shared" si="1593"/>
        <v>PH</v>
      </c>
      <c r="D1075" s="32" t="str">
        <f t="shared" si="1573"/>
        <v>BN</v>
      </c>
      <c r="E1075" s="28">
        <f>LARGE(F1075:I1075,1)-LARGE(F1075:I1075,2)</f>
        <v>1359</v>
      </c>
      <c r="F1075" s="32">
        <f>SUM(F1076:F1083)</f>
        <v>76</v>
      </c>
      <c r="G1075" s="32">
        <f t="shared" ref="G1075" si="2160">SUM(G1076:G1083)</f>
        <v>1435</v>
      </c>
      <c r="H1075" s="32">
        <f t="shared" ref="H1075" si="2161">SUM(H1076:H1083)</f>
        <v>31</v>
      </c>
      <c r="I1075" s="32">
        <f t="shared" ref="I1075" si="2162">SUM(I1076:I1083)</f>
        <v>22</v>
      </c>
      <c r="J1075" s="33">
        <f>F1075/N1075</f>
        <v>4.859335038363171E-2</v>
      </c>
      <c r="K1075" s="33">
        <f>G1075/N1075</f>
        <v>0.9175191815856778</v>
      </c>
      <c r="L1075" s="33">
        <f>H1075/N1075</f>
        <v>1.9820971867007674E-2</v>
      </c>
      <c r="M1075" s="33">
        <f>I1075/N1075</f>
        <v>1.4066496163682864E-2</v>
      </c>
      <c r="N1075" s="32">
        <f>F1075+G1075+H1075+I1075</f>
        <v>1564</v>
      </c>
      <c r="O1075" s="32">
        <f t="shared" ref="O1075" si="2163">SUM(O1076:O1083)</f>
        <v>24</v>
      </c>
      <c r="P1075" s="32">
        <f t="shared" ref="P1075" si="2164">SUM(P1076:P1083)</f>
        <v>0</v>
      </c>
      <c r="Q1075" s="32">
        <f t="shared" si="2060"/>
        <v>1588</v>
      </c>
      <c r="R1075" s="33">
        <f t="shared" si="2061"/>
        <v>0.51827676240208875</v>
      </c>
      <c r="S1075" s="32">
        <f>SUM(S1076:S1083)</f>
        <v>3064</v>
      </c>
    </row>
    <row r="1076" spans="1:19" x14ac:dyDescent="0.25">
      <c r="A1076" s="45" t="s">
        <v>276</v>
      </c>
      <c r="B1076" s="46" t="s">
        <v>280</v>
      </c>
      <c r="C1076" s="43" t="str">
        <f t="shared" ref="C1076:C1083" si="2165">IF(AND(LARGE(F1076:I1076,1)=LARGE(F1076:I1076,2)),"TIED",IF(LARGE(F1076:I1076,1)=F1076,"BN",IF(LARGE(F1076:I1076,1)=G1076,"PH",IF(LARGE(F1076:I1076,1)=H1076,"PN","BEBAS"))))</f>
        <v>PH</v>
      </c>
      <c r="D1076" s="37" t="str">
        <f t="shared" ref="D1076:D1083" si="2166">IF(AND(LARGE(F1076:I1076,1)=LARGE(F1076:I1076,2)),"TIED",IF(LARGE(F1076:I1076,2)=F1076,"BN",IF(LARGE(F1076:I1076,2)=G1076,"PH",IF(LARGE(F1076:I1076,2)=H1076,"PN","BEBAS"))))</f>
        <v>BN</v>
      </c>
      <c r="E1076" s="38">
        <f t="shared" ref="E1076:E1083" si="2167">LARGE(F1076:I1076,1)-LARGE(F1076:I1076,2)</f>
        <v>86</v>
      </c>
      <c r="F1076" s="43">
        <v>10</v>
      </c>
      <c r="G1076" s="43">
        <v>96</v>
      </c>
      <c r="H1076" s="43">
        <v>2</v>
      </c>
      <c r="I1076" s="43">
        <v>3</v>
      </c>
      <c r="J1076" s="44">
        <f t="shared" ref="J1076:J1083" si="2168">F1076/N1076</f>
        <v>9.0090090090090086E-2</v>
      </c>
      <c r="K1076" s="44">
        <f t="shared" ref="K1076:K1083" si="2169">G1076/N1076</f>
        <v>0.86486486486486491</v>
      </c>
      <c r="L1076" s="44">
        <f t="shared" ref="L1076:L1083" si="2170">H1076/N1076</f>
        <v>1.8018018018018018E-2</v>
      </c>
      <c r="M1076" s="44">
        <f t="shared" ref="M1076:M1083" si="2171">I1076/N1076</f>
        <v>2.7027027027027029E-2</v>
      </c>
      <c r="N1076" s="43">
        <f t="shared" ref="N1076:N1083" si="2172">F1076+G1076+H1076+I1076</f>
        <v>111</v>
      </c>
      <c r="O1076" s="43">
        <v>3</v>
      </c>
      <c r="P1076" s="43"/>
      <c r="Q1076" s="43">
        <f t="shared" ref="Q1076:Q1083" si="2173">N1076+O1076+P1076</f>
        <v>114</v>
      </c>
      <c r="R1076" s="44">
        <f>Q1076/S1076</f>
        <v>0.32571428571428573</v>
      </c>
      <c r="S1076" s="43">
        <v>350</v>
      </c>
    </row>
    <row r="1077" spans="1:19" x14ac:dyDescent="0.25">
      <c r="A1077" s="45" t="s">
        <v>277</v>
      </c>
      <c r="B1077" s="46" t="s">
        <v>281</v>
      </c>
      <c r="C1077" s="43" t="str">
        <f t="shared" si="2165"/>
        <v>PH</v>
      </c>
      <c r="D1077" s="37" t="str">
        <f t="shared" si="2166"/>
        <v>BN</v>
      </c>
      <c r="E1077" s="38">
        <f t="shared" si="2167"/>
        <v>134</v>
      </c>
      <c r="F1077" s="43">
        <v>9</v>
      </c>
      <c r="G1077" s="43">
        <v>143</v>
      </c>
      <c r="H1077" s="43">
        <v>4</v>
      </c>
      <c r="I1077" s="43">
        <v>2</v>
      </c>
      <c r="J1077" s="44">
        <f t="shared" si="2168"/>
        <v>5.6962025316455694E-2</v>
      </c>
      <c r="K1077" s="44">
        <f t="shared" si="2169"/>
        <v>0.90506329113924056</v>
      </c>
      <c r="L1077" s="44">
        <f t="shared" si="2170"/>
        <v>2.5316455696202531E-2</v>
      </c>
      <c r="M1077" s="44">
        <f t="shared" si="2171"/>
        <v>1.2658227848101266E-2</v>
      </c>
      <c r="N1077" s="43">
        <f t="shared" si="2172"/>
        <v>158</v>
      </c>
      <c r="O1077" s="43">
        <v>5</v>
      </c>
      <c r="P1077" s="43"/>
      <c r="Q1077" s="43">
        <f t="shared" si="2173"/>
        <v>163</v>
      </c>
      <c r="R1077" s="44">
        <f t="shared" ref="R1077:R1083" si="2174">Q1077/S1077</f>
        <v>0.46571428571428569</v>
      </c>
      <c r="S1077" s="43">
        <v>350</v>
      </c>
    </row>
    <row r="1078" spans="1:19" x14ac:dyDescent="0.25">
      <c r="A1078" s="45" t="s">
        <v>278</v>
      </c>
      <c r="B1078" s="46" t="s">
        <v>282</v>
      </c>
      <c r="C1078" s="43" t="str">
        <f t="shared" si="2165"/>
        <v>PH</v>
      </c>
      <c r="D1078" s="37" t="str">
        <f t="shared" si="2166"/>
        <v>BN</v>
      </c>
      <c r="E1078" s="38">
        <f t="shared" si="2167"/>
        <v>177</v>
      </c>
      <c r="F1078" s="43">
        <v>9</v>
      </c>
      <c r="G1078" s="43">
        <v>186</v>
      </c>
      <c r="H1078" s="43">
        <v>7</v>
      </c>
      <c r="I1078" s="43">
        <v>1</v>
      </c>
      <c r="J1078" s="44">
        <f t="shared" si="2168"/>
        <v>4.4334975369458129E-2</v>
      </c>
      <c r="K1078" s="44">
        <f t="shared" si="2169"/>
        <v>0.91625615763546797</v>
      </c>
      <c r="L1078" s="44">
        <f t="shared" si="2170"/>
        <v>3.4482758620689655E-2</v>
      </c>
      <c r="M1078" s="44">
        <f t="shared" si="2171"/>
        <v>4.9261083743842365E-3</v>
      </c>
      <c r="N1078" s="43">
        <f t="shared" si="2172"/>
        <v>203</v>
      </c>
      <c r="O1078" s="43">
        <v>1</v>
      </c>
      <c r="P1078" s="43"/>
      <c r="Q1078" s="43">
        <f t="shared" si="2173"/>
        <v>204</v>
      </c>
      <c r="R1078" s="44">
        <f t="shared" si="2174"/>
        <v>0.58285714285714285</v>
      </c>
      <c r="S1078" s="43">
        <v>350</v>
      </c>
    </row>
    <row r="1079" spans="1:19" x14ac:dyDescent="0.25">
      <c r="A1079" s="45" t="s">
        <v>279</v>
      </c>
      <c r="B1079" s="46" t="s">
        <v>283</v>
      </c>
      <c r="C1079" s="43" t="str">
        <f t="shared" si="2165"/>
        <v>PH</v>
      </c>
      <c r="D1079" s="37" t="str">
        <f t="shared" si="2166"/>
        <v>BN</v>
      </c>
      <c r="E1079" s="38">
        <f t="shared" si="2167"/>
        <v>197</v>
      </c>
      <c r="F1079" s="43">
        <v>10</v>
      </c>
      <c r="G1079" s="43">
        <v>207</v>
      </c>
      <c r="H1079" s="43">
        <v>3</v>
      </c>
      <c r="I1079" s="43">
        <v>1</v>
      </c>
      <c r="J1079" s="44">
        <f t="shared" si="2168"/>
        <v>4.5248868778280542E-2</v>
      </c>
      <c r="K1079" s="44">
        <f t="shared" si="2169"/>
        <v>0.93665158371040724</v>
      </c>
      <c r="L1079" s="44">
        <f t="shared" si="2170"/>
        <v>1.3574660633484163E-2</v>
      </c>
      <c r="M1079" s="44">
        <f t="shared" si="2171"/>
        <v>4.5248868778280547E-3</v>
      </c>
      <c r="N1079" s="43">
        <f t="shared" si="2172"/>
        <v>221</v>
      </c>
      <c r="O1079" s="43">
        <v>5</v>
      </c>
      <c r="P1079" s="43"/>
      <c r="Q1079" s="43">
        <f t="shared" si="2173"/>
        <v>226</v>
      </c>
      <c r="R1079" s="44">
        <f t="shared" si="2174"/>
        <v>0.64571428571428569</v>
      </c>
      <c r="S1079" s="43">
        <v>350</v>
      </c>
    </row>
    <row r="1080" spans="1:19" x14ac:dyDescent="0.25">
      <c r="A1080" s="45" t="s">
        <v>285</v>
      </c>
      <c r="B1080" s="46" t="s">
        <v>286</v>
      </c>
      <c r="C1080" s="43" t="str">
        <f t="shared" si="2165"/>
        <v>PH</v>
      </c>
      <c r="D1080" s="37" t="str">
        <f t="shared" si="2166"/>
        <v>BN</v>
      </c>
      <c r="E1080" s="38">
        <f t="shared" si="2167"/>
        <v>195</v>
      </c>
      <c r="F1080" s="43">
        <v>7</v>
      </c>
      <c r="G1080" s="43">
        <v>202</v>
      </c>
      <c r="H1080" s="43">
        <v>3</v>
      </c>
      <c r="I1080" s="43">
        <v>6</v>
      </c>
      <c r="J1080" s="44">
        <f t="shared" si="2168"/>
        <v>3.2110091743119268E-2</v>
      </c>
      <c r="K1080" s="44">
        <f t="shared" si="2169"/>
        <v>0.92660550458715596</v>
      </c>
      <c r="L1080" s="44">
        <f t="shared" si="2170"/>
        <v>1.3761467889908258E-2</v>
      </c>
      <c r="M1080" s="44">
        <f t="shared" si="2171"/>
        <v>2.7522935779816515E-2</v>
      </c>
      <c r="N1080" s="43">
        <f t="shared" si="2172"/>
        <v>218</v>
      </c>
      <c r="O1080" s="43">
        <v>2</v>
      </c>
      <c r="P1080" s="43"/>
      <c r="Q1080" s="43">
        <f t="shared" si="2173"/>
        <v>220</v>
      </c>
      <c r="R1080" s="44">
        <f t="shared" si="2174"/>
        <v>0.62857142857142856</v>
      </c>
      <c r="S1080" s="43">
        <v>350</v>
      </c>
    </row>
    <row r="1081" spans="1:19" x14ac:dyDescent="0.25">
      <c r="A1081" s="45" t="s">
        <v>288</v>
      </c>
      <c r="B1081" s="46" t="s">
        <v>289</v>
      </c>
      <c r="C1081" s="43" t="str">
        <f t="shared" si="2165"/>
        <v>PH</v>
      </c>
      <c r="D1081" s="37" t="str">
        <f t="shared" si="2166"/>
        <v>BN</v>
      </c>
      <c r="E1081" s="38">
        <f t="shared" si="2167"/>
        <v>214</v>
      </c>
      <c r="F1081" s="43">
        <v>13</v>
      </c>
      <c r="G1081" s="43">
        <v>227</v>
      </c>
      <c r="H1081" s="43">
        <v>6</v>
      </c>
      <c r="I1081" s="43">
        <v>2</v>
      </c>
      <c r="J1081" s="44">
        <f t="shared" si="2168"/>
        <v>5.2419354838709679E-2</v>
      </c>
      <c r="K1081" s="44">
        <f t="shared" si="2169"/>
        <v>0.91532258064516125</v>
      </c>
      <c r="L1081" s="44">
        <f t="shared" si="2170"/>
        <v>2.4193548387096774E-2</v>
      </c>
      <c r="M1081" s="44">
        <f t="shared" si="2171"/>
        <v>8.0645161290322578E-3</v>
      </c>
      <c r="N1081" s="43">
        <f t="shared" si="2172"/>
        <v>248</v>
      </c>
      <c r="O1081" s="43">
        <v>4</v>
      </c>
      <c r="P1081" s="43"/>
      <c r="Q1081" s="43">
        <f t="shared" si="2173"/>
        <v>252</v>
      </c>
      <c r="R1081" s="44">
        <f t="shared" si="2174"/>
        <v>0.57534246575342463</v>
      </c>
      <c r="S1081" s="43">
        <v>438</v>
      </c>
    </row>
    <row r="1082" spans="1:19" x14ac:dyDescent="0.25">
      <c r="A1082" s="45" t="s">
        <v>290</v>
      </c>
      <c r="B1082" s="46" t="s">
        <v>291</v>
      </c>
      <c r="C1082" s="43" t="str">
        <f t="shared" si="2165"/>
        <v>PH</v>
      </c>
      <c r="D1082" s="37" t="str">
        <f t="shared" si="2166"/>
        <v>BEBAS</v>
      </c>
      <c r="E1082" s="38">
        <f t="shared" si="2167"/>
        <v>184</v>
      </c>
      <c r="F1082" s="43">
        <v>5</v>
      </c>
      <c r="G1082" s="43">
        <v>190</v>
      </c>
      <c r="H1082" s="43">
        <v>2</v>
      </c>
      <c r="I1082" s="43">
        <v>6</v>
      </c>
      <c r="J1082" s="44">
        <f t="shared" si="2168"/>
        <v>2.4630541871921183E-2</v>
      </c>
      <c r="K1082" s="44">
        <f t="shared" si="2169"/>
        <v>0.93596059113300489</v>
      </c>
      <c r="L1082" s="44">
        <f t="shared" si="2170"/>
        <v>9.852216748768473E-3</v>
      </c>
      <c r="M1082" s="44">
        <f t="shared" si="2171"/>
        <v>2.9556650246305417E-2</v>
      </c>
      <c r="N1082" s="43">
        <f t="shared" si="2172"/>
        <v>203</v>
      </c>
      <c r="O1082" s="43">
        <v>3</v>
      </c>
      <c r="P1082" s="43"/>
      <c r="Q1082" s="43">
        <f t="shared" si="2173"/>
        <v>206</v>
      </c>
      <c r="R1082" s="44">
        <f t="shared" si="2174"/>
        <v>0.47031963470319632</v>
      </c>
      <c r="S1082" s="43">
        <v>438</v>
      </c>
    </row>
    <row r="1083" spans="1:19" x14ac:dyDescent="0.25">
      <c r="A1083" s="45" t="s">
        <v>309</v>
      </c>
      <c r="B1083" s="46" t="s">
        <v>310</v>
      </c>
      <c r="C1083" s="43" t="str">
        <f t="shared" si="2165"/>
        <v>PH</v>
      </c>
      <c r="D1083" s="37" t="str">
        <f t="shared" si="2166"/>
        <v>BN</v>
      </c>
      <c r="E1083" s="38">
        <f t="shared" si="2167"/>
        <v>171</v>
      </c>
      <c r="F1083" s="43">
        <v>13</v>
      </c>
      <c r="G1083" s="43">
        <v>184</v>
      </c>
      <c r="H1083" s="43">
        <v>4</v>
      </c>
      <c r="I1083" s="43">
        <v>1</v>
      </c>
      <c r="J1083" s="44">
        <f t="shared" si="2168"/>
        <v>6.4356435643564358E-2</v>
      </c>
      <c r="K1083" s="44">
        <f t="shared" si="2169"/>
        <v>0.91089108910891092</v>
      </c>
      <c r="L1083" s="44">
        <f t="shared" si="2170"/>
        <v>1.9801980198019802E-2</v>
      </c>
      <c r="M1083" s="44">
        <f t="shared" si="2171"/>
        <v>4.9504950495049506E-3</v>
      </c>
      <c r="N1083" s="43">
        <f t="shared" si="2172"/>
        <v>202</v>
      </c>
      <c r="O1083" s="43">
        <v>1</v>
      </c>
      <c r="P1083" s="43"/>
      <c r="Q1083" s="43">
        <f t="shared" si="2173"/>
        <v>203</v>
      </c>
      <c r="R1083" s="44">
        <f t="shared" si="2174"/>
        <v>0.4634703196347032</v>
      </c>
      <c r="S1083" s="43">
        <v>438</v>
      </c>
    </row>
    <row r="1084" spans="1:19" s="6" customFormat="1" ht="15" x14ac:dyDescent="0.25">
      <c r="A1084" s="25" t="s">
        <v>44</v>
      </c>
      <c r="B1084" s="26" t="s">
        <v>45</v>
      </c>
      <c r="C1084" s="27" t="str">
        <f t="shared" si="1593"/>
        <v>BN</v>
      </c>
      <c r="D1084" s="27" t="str">
        <f t="shared" si="1573"/>
        <v>PN</v>
      </c>
      <c r="E1084" s="27">
        <f>LARGE(F1084:I1084,1)-LARGE(F1084:I1084,2)</f>
        <v>2076</v>
      </c>
      <c r="F1084" s="27">
        <f>F1085+F1087+F1094+F1100+F1107+F1119+F1128</f>
        <v>6052</v>
      </c>
      <c r="G1084" s="27">
        <f>G1085+G1087+G1094+G1100+G1107+G1119+G1128</f>
        <v>3891</v>
      </c>
      <c r="H1084" s="27">
        <f>H1085+H1087+H1094+H1100+H1107+H1119+H1128</f>
        <v>3976</v>
      </c>
      <c r="I1084" s="27">
        <f>I1085+I1087+I1094+I1100+I1107+I1119+I1128</f>
        <v>153</v>
      </c>
      <c r="J1084" s="29">
        <f>F1084/N1084</f>
        <v>0.43007390562819786</v>
      </c>
      <c r="K1084" s="29">
        <f>G1084/N1084</f>
        <v>0.27650653780557133</v>
      </c>
      <c r="L1084" s="29">
        <f>H1084/N1084</f>
        <v>0.28254690164866403</v>
      </c>
      <c r="M1084" s="29">
        <f>I1084/N1084</f>
        <v>1.0872654917566799E-2</v>
      </c>
      <c r="N1084" s="27">
        <f>F1084+G1084+H1084+I1084</f>
        <v>14072</v>
      </c>
      <c r="O1084" s="27">
        <f>O1085+O1087+O1094+O1100+O1107+O1119+O1128</f>
        <v>222</v>
      </c>
      <c r="P1084" s="27">
        <f>P1085+P1087+P1094+P1100+P1107+P1119+P1128</f>
        <v>0</v>
      </c>
      <c r="Q1084" s="27">
        <f t="shared" si="2060"/>
        <v>14294</v>
      </c>
      <c r="R1084" s="29">
        <f t="shared" si="2061"/>
        <v>0.68959861057506755</v>
      </c>
      <c r="S1084" s="27">
        <f>S1085+S1087+S1094+S1100+S1107+S1119+S1128</f>
        <v>20728</v>
      </c>
    </row>
    <row r="1085" spans="1:19" s="12" customFormat="1" ht="15" x14ac:dyDescent="0.25">
      <c r="A1085" s="30" t="s">
        <v>275</v>
      </c>
      <c r="B1085" s="31" t="s">
        <v>264</v>
      </c>
      <c r="C1085" s="27" t="str">
        <f t="shared" si="1593"/>
        <v>BN</v>
      </c>
      <c r="D1085" s="27" t="str">
        <f t="shared" si="1573"/>
        <v>PN</v>
      </c>
      <c r="E1085" s="28">
        <f t="shared" ref="E1085" si="2175">LARGE(F1085:I1085,1)-LARGE(F1085:I1085,2)</f>
        <v>29</v>
      </c>
      <c r="F1085" s="32">
        <f>F1086</f>
        <v>148</v>
      </c>
      <c r="G1085" s="32">
        <f t="shared" ref="G1085" si="2176">G1086</f>
        <v>39</v>
      </c>
      <c r="H1085" s="32">
        <f t="shared" ref="H1085" si="2177">H1086</f>
        <v>119</v>
      </c>
      <c r="I1085" s="32">
        <f t="shared" ref="I1085" si="2178">I1086</f>
        <v>2</v>
      </c>
      <c r="J1085" s="33">
        <f>F1085/N1085</f>
        <v>0.48051948051948051</v>
      </c>
      <c r="K1085" s="33">
        <f>G1085/N1085</f>
        <v>0.12662337662337661</v>
      </c>
      <c r="L1085" s="33">
        <f>H1085/N1085</f>
        <v>0.38636363636363635</v>
      </c>
      <c r="M1085" s="33">
        <f>I1085/N1085</f>
        <v>6.4935064935064939E-3</v>
      </c>
      <c r="N1085" s="32">
        <f>F1085+G1085+H1085+I1085</f>
        <v>308</v>
      </c>
      <c r="O1085" s="32">
        <f t="shared" ref="O1085" si="2179">O1086</f>
        <v>25</v>
      </c>
      <c r="P1085" s="32">
        <f t="shared" ref="P1085" si="2180">P1086</f>
        <v>0</v>
      </c>
      <c r="Q1085" s="32">
        <f t="shared" si="2060"/>
        <v>333</v>
      </c>
      <c r="R1085" s="33">
        <f t="shared" si="2061"/>
        <v>0.86493506493506489</v>
      </c>
      <c r="S1085" s="32">
        <f t="shared" ref="S1085" si="2181">S1086</f>
        <v>385</v>
      </c>
    </row>
    <row r="1086" spans="1:19" x14ac:dyDescent="0.25">
      <c r="A1086" s="50" t="s">
        <v>276</v>
      </c>
      <c r="B1086" s="46" t="s">
        <v>280</v>
      </c>
      <c r="C1086" s="43" t="str">
        <f t="shared" si="1593"/>
        <v>BN</v>
      </c>
      <c r="D1086" s="37" t="str">
        <f t="shared" si="1573"/>
        <v>PN</v>
      </c>
      <c r="E1086" s="38">
        <f>LARGE(F1086:I1086,1)-LARGE(F1086:I1086,2)</f>
        <v>29</v>
      </c>
      <c r="F1086" s="43">
        <v>148</v>
      </c>
      <c r="G1086" s="43">
        <v>39</v>
      </c>
      <c r="H1086" s="43">
        <v>119</v>
      </c>
      <c r="I1086" s="43">
        <v>2</v>
      </c>
      <c r="J1086" s="44">
        <f>F1086/N1086</f>
        <v>0.48051948051948051</v>
      </c>
      <c r="K1086" s="44">
        <f>G1086/N1086</f>
        <v>0.12662337662337661</v>
      </c>
      <c r="L1086" s="44">
        <f>H1086/N1086</f>
        <v>0.38636363636363635</v>
      </c>
      <c r="M1086" s="44">
        <f>I1086/N1086</f>
        <v>6.4935064935064939E-3</v>
      </c>
      <c r="N1086" s="43">
        <f>F1086+G1086+H1086+I1086</f>
        <v>308</v>
      </c>
      <c r="O1086" s="43">
        <v>25</v>
      </c>
      <c r="P1086" s="43"/>
      <c r="Q1086" s="43">
        <f t="shared" si="2060"/>
        <v>333</v>
      </c>
      <c r="R1086" s="44">
        <f t="shared" si="2061"/>
        <v>0.86493506493506489</v>
      </c>
      <c r="S1086" s="43">
        <v>385</v>
      </c>
    </row>
    <row r="1087" spans="1:19" s="12" customFormat="1" ht="15" x14ac:dyDescent="0.25">
      <c r="A1087" s="40">
        <v>1</v>
      </c>
      <c r="B1087" s="31" t="s">
        <v>220</v>
      </c>
      <c r="C1087" s="27" t="str">
        <f t="shared" ref="C1087:C1093" si="2182">IF(AND(LARGE(F1087:I1087,1)=LARGE(F1087:I1087,2)),"TIED",IF(LARGE(F1087:I1087,1)=F1087,"BN",IF(LARGE(F1087:I1087,1)=G1087,"PH",IF(LARGE(F1087:I1087,1)=H1087,"PN","BEBAS"))))</f>
        <v>PH</v>
      </c>
      <c r="D1087" s="27" t="str">
        <f t="shared" ref="D1087:D1093" si="2183">IF(AND(LARGE(F1087:I1087,1)=LARGE(F1087:I1087,2)),"TIED",IF(LARGE(F1087:I1087,2)=F1087,"BN",IF(LARGE(F1087:I1087,2)=G1087,"PH",IF(LARGE(F1087:I1087,2)=H1087,"PN","BEBAS"))))</f>
        <v>BN</v>
      </c>
      <c r="E1087" s="28">
        <f t="shared" ref="E1087:E1093" si="2184">LARGE(F1087:I1087,1)-LARGE(F1087:I1087,2)</f>
        <v>636</v>
      </c>
      <c r="F1087" s="32">
        <f>SUM(F1088:F1093)</f>
        <v>303</v>
      </c>
      <c r="G1087" s="32">
        <f t="shared" ref="G1087" si="2185">SUM(G1088:G1093)</f>
        <v>939</v>
      </c>
      <c r="H1087" s="32">
        <f t="shared" ref="H1087" si="2186">SUM(H1088:H1093)</f>
        <v>178</v>
      </c>
      <c r="I1087" s="32">
        <f t="shared" ref="I1087" si="2187">SUM(I1088:I1093)</f>
        <v>18</v>
      </c>
      <c r="J1087" s="33">
        <f>F1087/N1087</f>
        <v>0.21070931849791377</v>
      </c>
      <c r="K1087" s="33">
        <f>G1087/N1087</f>
        <v>0.652990264255911</v>
      </c>
      <c r="L1087" s="33">
        <f>H1087/N1087</f>
        <v>0.12378303198887343</v>
      </c>
      <c r="M1087" s="33">
        <f>I1087/N1087</f>
        <v>1.2517385257301807E-2</v>
      </c>
      <c r="N1087" s="32">
        <f>F1087+G1087+H1087+I1087</f>
        <v>1438</v>
      </c>
      <c r="O1087" s="32">
        <f t="shared" ref="O1087" si="2188">SUM(O1088:O1093)</f>
        <v>20</v>
      </c>
      <c r="P1087" s="32">
        <f t="shared" ref="P1087" si="2189">SUM(P1088:P1093)</f>
        <v>0</v>
      </c>
      <c r="Q1087" s="32">
        <f t="shared" ref="Q1087:Q1093" si="2190">N1087+O1087+P1087</f>
        <v>1458</v>
      </c>
      <c r="R1087" s="33">
        <f t="shared" si="2061"/>
        <v>0.69428571428571428</v>
      </c>
      <c r="S1087" s="32">
        <f>SUM(S1088:S1093)</f>
        <v>2100</v>
      </c>
    </row>
    <row r="1088" spans="1:19" x14ac:dyDescent="0.25">
      <c r="A1088" s="45" t="s">
        <v>276</v>
      </c>
      <c r="B1088" s="46" t="s">
        <v>280</v>
      </c>
      <c r="C1088" s="43" t="str">
        <f t="shared" si="2182"/>
        <v>PH</v>
      </c>
      <c r="D1088" s="37" t="str">
        <f t="shared" si="2183"/>
        <v>BN</v>
      </c>
      <c r="E1088" s="38">
        <f t="shared" si="2184"/>
        <v>89</v>
      </c>
      <c r="F1088" s="43">
        <v>21</v>
      </c>
      <c r="G1088" s="43">
        <v>110</v>
      </c>
      <c r="H1088" s="43">
        <v>14</v>
      </c>
      <c r="I1088" s="43">
        <v>5</v>
      </c>
      <c r="J1088" s="44">
        <f t="shared" ref="J1088:J1093" si="2191">F1088/N1088</f>
        <v>0.14000000000000001</v>
      </c>
      <c r="K1088" s="44">
        <f t="shared" ref="K1088:K1093" si="2192">G1088/N1088</f>
        <v>0.73333333333333328</v>
      </c>
      <c r="L1088" s="44">
        <f t="shared" ref="L1088:L1093" si="2193">H1088/N1088</f>
        <v>9.3333333333333338E-2</v>
      </c>
      <c r="M1088" s="44">
        <f t="shared" ref="M1088:M1093" si="2194">I1088/N1088</f>
        <v>3.3333333333333333E-2</v>
      </c>
      <c r="N1088" s="43">
        <f t="shared" ref="N1088:N1093" si="2195">F1088+G1088+H1088+I1088</f>
        <v>150</v>
      </c>
      <c r="O1088" s="43">
        <v>3</v>
      </c>
      <c r="P1088" s="43"/>
      <c r="Q1088" s="43">
        <f t="shared" si="2190"/>
        <v>153</v>
      </c>
      <c r="R1088" s="44">
        <f t="shared" si="2061"/>
        <v>0.43714285714285717</v>
      </c>
      <c r="S1088" s="43">
        <v>350</v>
      </c>
    </row>
    <row r="1089" spans="1:19" x14ac:dyDescent="0.25">
      <c r="A1089" s="45" t="s">
        <v>277</v>
      </c>
      <c r="B1089" s="46" t="s">
        <v>281</v>
      </c>
      <c r="C1089" s="43" t="str">
        <f t="shared" si="2182"/>
        <v>PH</v>
      </c>
      <c r="D1089" s="37" t="str">
        <f t="shared" si="2183"/>
        <v>BN</v>
      </c>
      <c r="E1089" s="38">
        <f t="shared" si="2184"/>
        <v>127</v>
      </c>
      <c r="F1089" s="43">
        <v>45</v>
      </c>
      <c r="G1089" s="43">
        <v>172</v>
      </c>
      <c r="H1089" s="43">
        <v>7</v>
      </c>
      <c r="I1089" s="43">
        <v>2</v>
      </c>
      <c r="J1089" s="44">
        <f t="shared" si="2191"/>
        <v>0.19911504424778761</v>
      </c>
      <c r="K1089" s="44">
        <f t="shared" si="2192"/>
        <v>0.76106194690265483</v>
      </c>
      <c r="L1089" s="44">
        <f t="shared" si="2193"/>
        <v>3.0973451327433628E-2</v>
      </c>
      <c r="M1089" s="44">
        <f t="shared" si="2194"/>
        <v>8.8495575221238937E-3</v>
      </c>
      <c r="N1089" s="43">
        <f t="shared" si="2195"/>
        <v>226</v>
      </c>
      <c r="O1089" s="43"/>
      <c r="P1089" s="43"/>
      <c r="Q1089" s="43">
        <f t="shared" si="2190"/>
        <v>226</v>
      </c>
      <c r="R1089" s="44">
        <f t="shared" si="2061"/>
        <v>0.64571428571428569</v>
      </c>
      <c r="S1089" s="43">
        <v>350</v>
      </c>
    </row>
    <row r="1090" spans="1:19" x14ac:dyDescent="0.25">
      <c r="A1090" s="45" t="s">
        <v>278</v>
      </c>
      <c r="B1090" s="46" t="s">
        <v>282</v>
      </c>
      <c r="C1090" s="43" t="str">
        <f t="shared" si="2182"/>
        <v>PH</v>
      </c>
      <c r="D1090" s="37" t="str">
        <f t="shared" si="2183"/>
        <v>BN</v>
      </c>
      <c r="E1090" s="38">
        <f t="shared" si="2184"/>
        <v>132</v>
      </c>
      <c r="F1090" s="43">
        <v>40</v>
      </c>
      <c r="G1090" s="43">
        <v>172</v>
      </c>
      <c r="H1090" s="43">
        <v>26</v>
      </c>
      <c r="I1090" s="43">
        <v>4</v>
      </c>
      <c r="J1090" s="44">
        <f t="shared" si="2191"/>
        <v>0.16528925619834711</v>
      </c>
      <c r="K1090" s="44">
        <f t="shared" si="2192"/>
        <v>0.71074380165289253</v>
      </c>
      <c r="L1090" s="44">
        <f t="shared" si="2193"/>
        <v>0.10743801652892562</v>
      </c>
      <c r="M1090" s="44">
        <f t="shared" si="2194"/>
        <v>1.6528925619834711E-2</v>
      </c>
      <c r="N1090" s="43">
        <f t="shared" si="2195"/>
        <v>242</v>
      </c>
      <c r="O1090" s="43">
        <v>4</v>
      </c>
      <c r="P1090" s="43"/>
      <c r="Q1090" s="43">
        <f t="shared" si="2190"/>
        <v>246</v>
      </c>
      <c r="R1090" s="44">
        <f t="shared" si="2061"/>
        <v>0.70285714285714285</v>
      </c>
      <c r="S1090" s="43">
        <v>350</v>
      </c>
    </row>
    <row r="1091" spans="1:19" x14ac:dyDescent="0.25">
      <c r="A1091" s="45" t="s">
        <v>279</v>
      </c>
      <c r="B1091" s="46" t="s">
        <v>283</v>
      </c>
      <c r="C1091" s="43" t="str">
        <f t="shared" si="2182"/>
        <v>PH</v>
      </c>
      <c r="D1091" s="37" t="str">
        <f t="shared" si="2183"/>
        <v>BN</v>
      </c>
      <c r="E1091" s="38">
        <f t="shared" si="2184"/>
        <v>143</v>
      </c>
      <c r="F1091" s="43">
        <v>56</v>
      </c>
      <c r="G1091" s="43">
        <v>199</v>
      </c>
      <c r="H1091" s="43">
        <v>44</v>
      </c>
      <c r="I1091" s="43">
        <v>4</v>
      </c>
      <c r="J1091" s="44">
        <f t="shared" si="2191"/>
        <v>0.18481848184818481</v>
      </c>
      <c r="K1091" s="44">
        <f t="shared" si="2192"/>
        <v>0.65676567656765672</v>
      </c>
      <c r="L1091" s="44">
        <f t="shared" si="2193"/>
        <v>0.14521452145214522</v>
      </c>
      <c r="M1091" s="44">
        <f t="shared" si="2194"/>
        <v>1.3201320132013201E-2</v>
      </c>
      <c r="N1091" s="43">
        <f t="shared" si="2195"/>
        <v>303</v>
      </c>
      <c r="O1091" s="43">
        <v>6</v>
      </c>
      <c r="P1091" s="43"/>
      <c r="Q1091" s="43">
        <f t="shared" si="2190"/>
        <v>309</v>
      </c>
      <c r="R1091" s="44">
        <f t="shared" si="2061"/>
        <v>0.8828571428571429</v>
      </c>
      <c r="S1091" s="43">
        <v>350</v>
      </c>
    </row>
    <row r="1092" spans="1:19" x14ac:dyDescent="0.25">
      <c r="A1092" s="45" t="s">
        <v>285</v>
      </c>
      <c r="B1092" s="46" t="s">
        <v>286</v>
      </c>
      <c r="C1092" s="43" t="str">
        <f t="shared" si="2182"/>
        <v>PH</v>
      </c>
      <c r="D1092" s="37" t="str">
        <f t="shared" si="2183"/>
        <v>BN</v>
      </c>
      <c r="E1092" s="38">
        <f t="shared" si="2184"/>
        <v>98</v>
      </c>
      <c r="F1092" s="43">
        <v>60</v>
      </c>
      <c r="G1092" s="43">
        <v>158</v>
      </c>
      <c r="H1092" s="43">
        <v>48</v>
      </c>
      <c r="I1092" s="43">
        <v>2</v>
      </c>
      <c r="J1092" s="44">
        <f t="shared" si="2191"/>
        <v>0.22388059701492538</v>
      </c>
      <c r="K1092" s="44">
        <f t="shared" si="2192"/>
        <v>0.58955223880597019</v>
      </c>
      <c r="L1092" s="44">
        <f t="shared" si="2193"/>
        <v>0.17910447761194029</v>
      </c>
      <c r="M1092" s="44">
        <f t="shared" si="2194"/>
        <v>7.462686567164179E-3</v>
      </c>
      <c r="N1092" s="43">
        <f t="shared" si="2195"/>
        <v>268</v>
      </c>
      <c r="O1092" s="43">
        <v>6</v>
      </c>
      <c r="P1092" s="43"/>
      <c r="Q1092" s="43">
        <f t="shared" si="2190"/>
        <v>274</v>
      </c>
      <c r="R1092" s="44">
        <f t="shared" si="2061"/>
        <v>0.78285714285714281</v>
      </c>
      <c r="S1092" s="43">
        <v>350</v>
      </c>
    </row>
    <row r="1093" spans="1:19" x14ac:dyDescent="0.25">
      <c r="A1093" s="45" t="s">
        <v>288</v>
      </c>
      <c r="B1093" s="46" t="s">
        <v>289</v>
      </c>
      <c r="C1093" s="43" t="str">
        <f t="shared" si="2182"/>
        <v>PH</v>
      </c>
      <c r="D1093" s="37" t="str">
        <f t="shared" si="2183"/>
        <v>BN</v>
      </c>
      <c r="E1093" s="38">
        <f t="shared" si="2184"/>
        <v>47</v>
      </c>
      <c r="F1093" s="43">
        <v>81</v>
      </c>
      <c r="G1093" s="43">
        <v>128</v>
      </c>
      <c r="H1093" s="43">
        <v>39</v>
      </c>
      <c r="I1093" s="43">
        <v>1</v>
      </c>
      <c r="J1093" s="44">
        <f t="shared" si="2191"/>
        <v>0.3253012048192771</v>
      </c>
      <c r="K1093" s="44">
        <f t="shared" si="2192"/>
        <v>0.51405622489959835</v>
      </c>
      <c r="L1093" s="44">
        <f t="shared" si="2193"/>
        <v>0.15662650602409639</v>
      </c>
      <c r="M1093" s="44">
        <f t="shared" si="2194"/>
        <v>4.0160642570281121E-3</v>
      </c>
      <c r="N1093" s="43">
        <f t="shared" si="2195"/>
        <v>249</v>
      </c>
      <c r="O1093" s="43">
        <v>1</v>
      </c>
      <c r="P1093" s="43"/>
      <c r="Q1093" s="43">
        <f t="shared" si="2190"/>
        <v>250</v>
      </c>
      <c r="R1093" s="44">
        <f t="shared" si="2061"/>
        <v>0.7142857142857143</v>
      </c>
      <c r="S1093" s="43">
        <v>350</v>
      </c>
    </row>
    <row r="1094" spans="1:19" s="12" customFormat="1" ht="30" x14ac:dyDescent="0.25">
      <c r="A1094" s="40">
        <v>2</v>
      </c>
      <c r="B1094" s="31" t="s">
        <v>225</v>
      </c>
      <c r="C1094" s="27" t="str">
        <f t="shared" ref="C1094" si="2196">IF(AND(LARGE(F1094:I1094,1)=LARGE(F1094:I1094,2)),"TIED",IF(LARGE(F1094:I1094,1)=F1094,"BN",IF(LARGE(F1094:I1094,1)=G1094,"PH",IF(LARGE(F1094:I1094,1)=H1094,"PN","BEBAS"))))</f>
        <v>PH</v>
      </c>
      <c r="D1094" s="27" t="str">
        <f t="shared" ref="D1094" si="2197">IF(AND(LARGE(F1094:I1094,1)=LARGE(F1094:I1094,2)),"TIED",IF(LARGE(F1094:I1094,2)=F1094,"BN",IF(LARGE(F1094:I1094,2)=G1094,"PH",IF(LARGE(F1094:I1094,2)=H1094,"PN","BEBAS"))))</f>
        <v>BN</v>
      </c>
      <c r="E1094" s="28">
        <f t="shared" ref="E1094" si="2198">LARGE(F1094:I1094,1)-LARGE(F1094:I1094,2)</f>
        <v>863</v>
      </c>
      <c r="F1094" s="32">
        <f>SUM(F1095:F1099)</f>
        <v>122</v>
      </c>
      <c r="G1094" s="32">
        <f t="shared" ref="G1094:I1094" si="2199">SUM(G1095:G1099)</f>
        <v>985</v>
      </c>
      <c r="H1094" s="32">
        <f t="shared" si="2199"/>
        <v>70</v>
      </c>
      <c r="I1094" s="32">
        <f t="shared" si="2199"/>
        <v>8</v>
      </c>
      <c r="J1094" s="33">
        <f>F1094/N1094</f>
        <v>0.1029535864978903</v>
      </c>
      <c r="K1094" s="33">
        <f>G1094/N1094</f>
        <v>0.83122362869198307</v>
      </c>
      <c r="L1094" s="33">
        <f>H1094/N1094</f>
        <v>5.9071729957805907E-2</v>
      </c>
      <c r="M1094" s="33">
        <f>I1094/N1094</f>
        <v>6.7510548523206752E-3</v>
      </c>
      <c r="N1094" s="32">
        <f>F1094+G1094+H1094+I1094</f>
        <v>1185</v>
      </c>
      <c r="O1094" s="32">
        <f t="shared" ref="O1094:P1094" si="2200">SUM(O1095:O1099)</f>
        <v>20</v>
      </c>
      <c r="P1094" s="32">
        <f t="shared" si="2200"/>
        <v>0</v>
      </c>
      <c r="Q1094" s="32">
        <f t="shared" ref="Q1094" si="2201">N1094+O1094+P1094</f>
        <v>1205</v>
      </c>
      <c r="R1094" s="33">
        <f t="shared" si="2061"/>
        <v>0.57600382409177819</v>
      </c>
      <c r="S1094" s="32">
        <f>SUM(S1095:S1099)</f>
        <v>2092</v>
      </c>
    </row>
    <row r="1095" spans="1:19" x14ac:dyDescent="0.25">
      <c r="A1095" s="45" t="s">
        <v>276</v>
      </c>
      <c r="B1095" s="46" t="s">
        <v>280</v>
      </c>
      <c r="C1095" s="43" t="str">
        <f t="shared" si="1593"/>
        <v>PH</v>
      </c>
      <c r="D1095" s="37" t="str">
        <f t="shared" si="1573"/>
        <v>BN</v>
      </c>
      <c r="E1095" s="38">
        <f t="shared" ref="E1095:E1100" si="2202">LARGE(F1095:I1095,1)-LARGE(F1095:I1095,2)</f>
        <v>103</v>
      </c>
      <c r="F1095" s="43">
        <v>22</v>
      </c>
      <c r="G1095" s="43">
        <v>125</v>
      </c>
      <c r="H1095" s="43">
        <v>15</v>
      </c>
      <c r="I1095" s="43">
        <v>2</v>
      </c>
      <c r="J1095" s="44">
        <f t="shared" ref="J1095:J1099" si="2203">F1095/N1095</f>
        <v>0.13414634146341464</v>
      </c>
      <c r="K1095" s="44">
        <f t="shared" ref="K1095:K1099" si="2204">G1095/N1095</f>
        <v>0.76219512195121952</v>
      </c>
      <c r="L1095" s="44">
        <f t="shared" ref="L1095:L1099" si="2205">H1095/N1095</f>
        <v>9.1463414634146339E-2</v>
      </c>
      <c r="M1095" s="44">
        <f t="shared" ref="M1095:M1099" si="2206">I1095/N1095</f>
        <v>1.2195121951219513E-2</v>
      </c>
      <c r="N1095" s="43">
        <f t="shared" ref="N1095:N1099" si="2207">F1095+G1095+H1095+I1095</f>
        <v>164</v>
      </c>
      <c r="O1095" s="43">
        <v>4</v>
      </c>
      <c r="P1095" s="43"/>
      <c r="Q1095" s="43">
        <f t="shared" si="2060"/>
        <v>168</v>
      </c>
      <c r="R1095" s="44">
        <f t="shared" si="2061"/>
        <v>0.48</v>
      </c>
      <c r="S1095" s="43">
        <v>350</v>
      </c>
    </row>
    <row r="1096" spans="1:19" x14ac:dyDescent="0.25">
      <c r="A1096" s="45" t="s">
        <v>277</v>
      </c>
      <c r="B1096" s="46" t="s">
        <v>281</v>
      </c>
      <c r="C1096" s="43" t="str">
        <f t="shared" si="1593"/>
        <v>PH</v>
      </c>
      <c r="D1096" s="37" t="str">
        <f t="shared" si="1573"/>
        <v>BN</v>
      </c>
      <c r="E1096" s="38">
        <f t="shared" si="2202"/>
        <v>172</v>
      </c>
      <c r="F1096" s="43">
        <v>28</v>
      </c>
      <c r="G1096" s="43">
        <v>200</v>
      </c>
      <c r="H1096" s="43">
        <v>18</v>
      </c>
      <c r="I1096" s="43">
        <v>3</v>
      </c>
      <c r="J1096" s="44">
        <f t="shared" si="2203"/>
        <v>0.11244979919678715</v>
      </c>
      <c r="K1096" s="44">
        <f t="shared" si="2204"/>
        <v>0.80321285140562249</v>
      </c>
      <c r="L1096" s="44">
        <f t="shared" si="2205"/>
        <v>7.2289156626506021E-2</v>
      </c>
      <c r="M1096" s="44">
        <f t="shared" si="2206"/>
        <v>1.2048192771084338E-2</v>
      </c>
      <c r="N1096" s="43">
        <f t="shared" si="2207"/>
        <v>249</v>
      </c>
      <c r="O1096" s="43">
        <v>5</v>
      </c>
      <c r="P1096" s="43"/>
      <c r="Q1096" s="43">
        <f t="shared" si="2060"/>
        <v>254</v>
      </c>
      <c r="R1096" s="44">
        <f t="shared" si="2061"/>
        <v>0.72571428571428576</v>
      </c>
      <c r="S1096" s="43">
        <v>350</v>
      </c>
    </row>
    <row r="1097" spans="1:19" x14ac:dyDescent="0.25">
      <c r="A1097" s="45" t="s">
        <v>278</v>
      </c>
      <c r="B1097" s="46" t="s">
        <v>282</v>
      </c>
      <c r="C1097" s="43" t="str">
        <f t="shared" si="1593"/>
        <v>PH</v>
      </c>
      <c r="D1097" s="37" t="str">
        <f t="shared" si="1573"/>
        <v>BN</v>
      </c>
      <c r="E1097" s="38">
        <f t="shared" si="2202"/>
        <v>223</v>
      </c>
      <c r="F1097" s="43">
        <v>32</v>
      </c>
      <c r="G1097" s="43">
        <v>255</v>
      </c>
      <c r="H1097" s="43">
        <v>12</v>
      </c>
      <c r="I1097" s="43"/>
      <c r="J1097" s="44">
        <f t="shared" si="2203"/>
        <v>0.10702341137123746</v>
      </c>
      <c r="K1097" s="44">
        <f t="shared" si="2204"/>
        <v>0.85284280936454848</v>
      </c>
      <c r="L1097" s="44">
        <f t="shared" si="2205"/>
        <v>4.0133779264214048E-2</v>
      </c>
      <c r="M1097" s="44">
        <f t="shared" si="2206"/>
        <v>0</v>
      </c>
      <c r="N1097" s="43">
        <f t="shared" si="2207"/>
        <v>299</v>
      </c>
      <c r="O1097" s="43">
        <v>3</v>
      </c>
      <c r="P1097" s="43"/>
      <c r="Q1097" s="43">
        <f t="shared" si="2060"/>
        <v>302</v>
      </c>
      <c r="R1097" s="44">
        <f t="shared" si="2061"/>
        <v>0.65086206896551724</v>
      </c>
      <c r="S1097" s="43">
        <v>464</v>
      </c>
    </row>
    <row r="1098" spans="1:19" x14ac:dyDescent="0.25">
      <c r="A1098" s="45" t="s">
        <v>279</v>
      </c>
      <c r="B1098" s="46" t="s">
        <v>283</v>
      </c>
      <c r="C1098" s="43" t="str">
        <f t="shared" si="1593"/>
        <v>PH</v>
      </c>
      <c r="D1098" s="37" t="str">
        <f t="shared" si="1573"/>
        <v>BN</v>
      </c>
      <c r="E1098" s="38">
        <f t="shared" si="2202"/>
        <v>193</v>
      </c>
      <c r="F1098" s="43">
        <v>16</v>
      </c>
      <c r="G1098" s="43">
        <v>209</v>
      </c>
      <c r="H1098" s="43">
        <v>14</v>
      </c>
      <c r="I1098" s="43">
        <v>2</v>
      </c>
      <c r="J1098" s="44">
        <f t="shared" si="2203"/>
        <v>6.6390041493775934E-2</v>
      </c>
      <c r="K1098" s="44">
        <f t="shared" si="2204"/>
        <v>0.86721991701244816</v>
      </c>
      <c r="L1098" s="44">
        <f t="shared" si="2205"/>
        <v>5.8091286307053944E-2</v>
      </c>
      <c r="M1098" s="44">
        <f t="shared" si="2206"/>
        <v>8.2987551867219917E-3</v>
      </c>
      <c r="N1098" s="43">
        <f t="shared" si="2207"/>
        <v>241</v>
      </c>
      <c r="O1098" s="43">
        <v>6</v>
      </c>
      <c r="P1098" s="43"/>
      <c r="Q1098" s="43">
        <f t="shared" si="2060"/>
        <v>247</v>
      </c>
      <c r="R1098" s="44">
        <f t="shared" si="2061"/>
        <v>0.53232758620689657</v>
      </c>
      <c r="S1098" s="43">
        <v>464</v>
      </c>
    </row>
    <row r="1099" spans="1:19" x14ac:dyDescent="0.25">
      <c r="A1099" s="45" t="s">
        <v>285</v>
      </c>
      <c r="B1099" s="46" t="s">
        <v>286</v>
      </c>
      <c r="C1099" s="43" t="str">
        <f t="shared" si="1593"/>
        <v>PH</v>
      </c>
      <c r="D1099" s="37" t="str">
        <f t="shared" si="1573"/>
        <v>BN</v>
      </c>
      <c r="E1099" s="38">
        <f t="shared" si="2202"/>
        <v>172</v>
      </c>
      <c r="F1099" s="43">
        <v>24</v>
      </c>
      <c r="G1099" s="43">
        <v>196</v>
      </c>
      <c r="H1099" s="43">
        <v>11</v>
      </c>
      <c r="I1099" s="43">
        <v>1</v>
      </c>
      <c r="J1099" s="44">
        <f t="shared" si="2203"/>
        <v>0.10344827586206896</v>
      </c>
      <c r="K1099" s="44">
        <f t="shared" si="2204"/>
        <v>0.84482758620689657</v>
      </c>
      <c r="L1099" s="44">
        <f t="shared" si="2205"/>
        <v>4.7413793103448273E-2</v>
      </c>
      <c r="M1099" s="44">
        <f t="shared" si="2206"/>
        <v>4.3103448275862068E-3</v>
      </c>
      <c r="N1099" s="43">
        <f t="shared" si="2207"/>
        <v>232</v>
      </c>
      <c r="O1099" s="43">
        <v>2</v>
      </c>
      <c r="P1099" s="43"/>
      <c r="Q1099" s="43">
        <f t="shared" si="2060"/>
        <v>234</v>
      </c>
      <c r="R1099" s="44">
        <f t="shared" si="2061"/>
        <v>0.50431034482758619</v>
      </c>
      <c r="S1099" s="43">
        <v>464</v>
      </c>
    </row>
    <row r="1100" spans="1:19" s="12" customFormat="1" ht="15" x14ac:dyDescent="0.25">
      <c r="A1100" s="40">
        <v>3</v>
      </c>
      <c r="B1100" s="31" t="s">
        <v>221</v>
      </c>
      <c r="C1100" s="27" t="str">
        <f t="shared" si="1593"/>
        <v>BN</v>
      </c>
      <c r="D1100" s="27" t="str">
        <f t="shared" si="1573"/>
        <v>PN</v>
      </c>
      <c r="E1100" s="28">
        <f t="shared" si="2202"/>
        <v>257</v>
      </c>
      <c r="F1100" s="32">
        <f>SUM(F1101:F1106)</f>
        <v>874</v>
      </c>
      <c r="G1100" s="32">
        <f t="shared" ref="G1100:I1100" si="2208">SUM(G1101:G1106)</f>
        <v>462</v>
      </c>
      <c r="H1100" s="32">
        <f t="shared" si="2208"/>
        <v>617</v>
      </c>
      <c r="I1100" s="32">
        <f t="shared" si="2208"/>
        <v>21</v>
      </c>
      <c r="J1100" s="33">
        <f>F1100/N1100</f>
        <v>0.44275582573454914</v>
      </c>
      <c r="K1100" s="33">
        <f>G1100/N1100</f>
        <v>0.23404255319148937</v>
      </c>
      <c r="L1100" s="33">
        <f>H1100/N1100</f>
        <v>0.31256332320162106</v>
      </c>
      <c r="M1100" s="33">
        <f>I1100/N1100</f>
        <v>1.0638297872340425E-2</v>
      </c>
      <c r="N1100" s="32">
        <f>F1100+G1100+H1100+I1100</f>
        <v>1974</v>
      </c>
      <c r="O1100" s="32">
        <f t="shared" ref="O1100:P1100" si="2209">SUM(O1101:O1106)</f>
        <v>21</v>
      </c>
      <c r="P1100" s="32">
        <f t="shared" si="2209"/>
        <v>0</v>
      </c>
      <c r="Q1100" s="32">
        <f t="shared" si="2060"/>
        <v>1995</v>
      </c>
      <c r="R1100" s="33">
        <f t="shared" si="2061"/>
        <v>0.6808873720136519</v>
      </c>
      <c r="S1100" s="32">
        <f>SUM(S1101:S1106)</f>
        <v>2930</v>
      </c>
    </row>
    <row r="1101" spans="1:19" x14ac:dyDescent="0.25">
      <c r="A1101" s="45" t="s">
        <v>276</v>
      </c>
      <c r="B1101" s="46" t="s">
        <v>280</v>
      </c>
      <c r="C1101" s="43" t="str">
        <f t="shared" si="1593"/>
        <v>BN</v>
      </c>
      <c r="D1101" s="37" t="str">
        <f t="shared" si="1573"/>
        <v>PN</v>
      </c>
      <c r="E1101" s="38">
        <f t="shared" ref="E1101:E1106" si="2210">LARGE(F1101:I1101,1)-LARGE(F1101:I1101,2)</f>
        <v>51</v>
      </c>
      <c r="F1101" s="43">
        <v>119</v>
      </c>
      <c r="G1101" s="43">
        <v>48</v>
      </c>
      <c r="H1101" s="43">
        <v>68</v>
      </c>
      <c r="I1101" s="43">
        <v>2</v>
      </c>
      <c r="J1101" s="44">
        <f t="shared" ref="J1101:J1106" si="2211">F1101/N1101</f>
        <v>0.50210970464135019</v>
      </c>
      <c r="K1101" s="44">
        <f t="shared" ref="K1101:K1106" si="2212">G1101/N1101</f>
        <v>0.20253164556962025</v>
      </c>
      <c r="L1101" s="44">
        <f t="shared" ref="L1101:L1106" si="2213">H1101/N1101</f>
        <v>0.28691983122362869</v>
      </c>
      <c r="M1101" s="44">
        <f t="shared" ref="M1101:M1106" si="2214">I1101/N1101</f>
        <v>8.4388185654008432E-3</v>
      </c>
      <c r="N1101" s="43">
        <f t="shared" ref="N1101:N1106" si="2215">F1101+G1101+H1101+I1101</f>
        <v>237</v>
      </c>
      <c r="O1101" s="43">
        <v>2</v>
      </c>
      <c r="P1101" s="43"/>
      <c r="Q1101" s="43">
        <f t="shared" ref="Q1101:Q1106" si="2216">N1101+O1101+P1101</f>
        <v>239</v>
      </c>
      <c r="R1101" s="44">
        <f t="shared" si="2061"/>
        <v>0.68285714285714283</v>
      </c>
      <c r="S1101" s="43">
        <v>350</v>
      </c>
    </row>
    <row r="1102" spans="1:19" x14ac:dyDescent="0.25">
      <c r="A1102" s="45" t="s">
        <v>277</v>
      </c>
      <c r="B1102" s="46" t="s">
        <v>281</v>
      </c>
      <c r="C1102" s="43" t="str">
        <f t="shared" si="1593"/>
        <v>BN</v>
      </c>
      <c r="D1102" s="37" t="str">
        <f t="shared" si="1573"/>
        <v>PN</v>
      </c>
      <c r="E1102" s="38">
        <f t="shared" si="2210"/>
        <v>69</v>
      </c>
      <c r="F1102" s="43">
        <v>139</v>
      </c>
      <c r="G1102" s="43">
        <v>69</v>
      </c>
      <c r="H1102" s="43">
        <v>70</v>
      </c>
      <c r="I1102" s="43">
        <v>4</v>
      </c>
      <c r="J1102" s="44">
        <f t="shared" si="2211"/>
        <v>0.49290780141843971</v>
      </c>
      <c r="K1102" s="44">
        <f t="shared" si="2212"/>
        <v>0.24468085106382978</v>
      </c>
      <c r="L1102" s="44">
        <f t="shared" si="2213"/>
        <v>0.24822695035460993</v>
      </c>
      <c r="M1102" s="44">
        <f t="shared" si="2214"/>
        <v>1.4184397163120567E-2</v>
      </c>
      <c r="N1102" s="43">
        <f t="shared" si="2215"/>
        <v>282</v>
      </c>
      <c r="O1102" s="43">
        <v>4</v>
      </c>
      <c r="P1102" s="43"/>
      <c r="Q1102" s="43">
        <f t="shared" si="2216"/>
        <v>286</v>
      </c>
      <c r="R1102" s="44">
        <f t="shared" si="2061"/>
        <v>0.81714285714285717</v>
      </c>
      <c r="S1102" s="43">
        <v>350</v>
      </c>
    </row>
    <row r="1103" spans="1:19" x14ac:dyDescent="0.25">
      <c r="A1103" s="45" t="s">
        <v>278</v>
      </c>
      <c r="B1103" s="46" t="s">
        <v>282</v>
      </c>
      <c r="C1103" s="43" t="str">
        <f t="shared" si="1593"/>
        <v>BN</v>
      </c>
      <c r="D1103" s="37" t="str">
        <f t="shared" si="1573"/>
        <v>PN</v>
      </c>
      <c r="E1103" s="38">
        <f t="shared" si="2210"/>
        <v>37</v>
      </c>
      <c r="F1103" s="43">
        <v>169</v>
      </c>
      <c r="G1103" s="43">
        <v>110</v>
      </c>
      <c r="H1103" s="43">
        <v>132</v>
      </c>
      <c r="I1103" s="43">
        <v>2</v>
      </c>
      <c r="J1103" s="44">
        <f t="shared" si="2211"/>
        <v>0.40920096852300242</v>
      </c>
      <c r="K1103" s="44">
        <f t="shared" si="2212"/>
        <v>0.26634382566585957</v>
      </c>
      <c r="L1103" s="44">
        <f t="shared" si="2213"/>
        <v>0.31961259079903148</v>
      </c>
      <c r="M1103" s="44">
        <f t="shared" si="2214"/>
        <v>4.8426150121065378E-3</v>
      </c>
      <c r="N1103" s="43">
        <f t="shared" si="2215"/>
        <v>413</v>
      </c>
      <c r="O1103" s="43">
        <v>2</v>
      </c>
      <c r="P1103" s="43"/>
      <c r="Q1103" s="43">
        <f t="shared" si="2216"/>
        <v>415</v>
      </c>
      <c r="R1103" s="44">
        <f t="shared" si="2061"/>
        <v>0.74506283662477557</v>
      </c>
      <c r="S1103" s="43">
        <v>557</v>
      </c>
    </row>
    <row r="1104" spans="1:19" x14ac:dyDescent="0.25">
      <c r="A1104" s="45" t="s">
        <v>279</v>
      </c>
      <c r="B1104" s="46" t="s">
        <v>283</v>
      </c>
      <c r="C1104" s="43" t="str">
        <f t="shared" si="1593"/>
        <v>BN</v>
      </c>
      <c r="D1104" s="37" t="str">
        <f t="shared" si="1573"/>
        <v>PN</v>
      </c>
      <c r="E1104" s="38">
        <f t="shared" si="2210"/>
        <v>28</v>
      </c>
      <c r="F1104" s="43">
        <v>156</v>
      </c>
      <c r="G1104" s="43">
        <v>94</v>
      </c>
      <c r="H1104" s="43">
        <v>128</v>
      </c>
      <c r="I1104" s="43">
        <v>4</v>
      </c>
      <c r="J1104" s="44">
        <f t="shared" si="2211"/>
        <v>0.40837696335078533</v>
      </c>
      <c r="K1104" s="44">
        <f t="shared" si="2212"/>
        <v>0.24607329842931938</v>
      </c>
      <c r="L1104" s="44">
        <f t="shared" si="2213"/>
        <v>0.33507853403141363</v>
      </c>
      <c r="M1104" s="44">
        <f t="shared" si="2214"/>
        <v>1.0471204188481676E-2</v>
      </c>
      <c r="N1104" s="43">
        <f t="shared" si="2215"/>
        <v>382</v>
      </c>
      <c r="O1104" s="43">
        <v>4</v>
      </c>
      <c r="P1104" s="43"/>
      <c r="Q1104" s="43">
        <f t="shared" si="2216"/>
        <v>386</v>
      </c>
      <c r="R1104" s="44">
        <f t="shared" si="2061"/>
        <v>0.69299820466786355</v>
      </c>
      <c r="S1104" s="43">
        <v>557</v>
      </c>
    </row>
    <row r="1105" spans="1:19" x14ac:dyDescent="0.25">
      <c r="A1105" s="45" t="s">
        <v>285</v>
      </c>
      <c r="B1105" s="46" t="s">
        <v>286</v>
      </c>
      <c r="C1105" s="43" t="str">
        <f t="shared" si="1593"/>
        <v>BN</v>
      </c>
      <c r="D1105" s="37" t="str">
        <f t="shared" si="1573"/>
        <v>PN</v>
      </c>
      <c r="E1105" s="38">
        <f t="shared" si="2210"/>
        <v>16</v>
      </c>
      <c r="F1105" s="43">
        <v>146</v>
      </c>
      <c r="G1105" s="43">
        <v>54</v>
      </c>
      <c r="H1105" s="43">
        <v>130</v>
      </c>
      <c r="I1105" s="43">
        <v>5</v>
      </c>
      <c r="J1105" s="44">
        <f t="shared" si="2211"/>
        <v>0.43582089552238806</v>
      </c>
      <c r="K1105" s="44">
        <f t="shared" si="2212"/>
        <v>0.16119402985074627</v>
      </c>
      <c r="L1105" s="44">
        <f t="shared" si="2213"/>
        <v>0.38805970149253732</v>
      </c>
      <c r="M1105" s="44">
        <f t="shared" si="2214"/>
        <v>1.4925373134328358E-2</v>
      </c>
      <c r="N1105" s="43">
        <f t="shared" si="2215"/>
        <v>335</v>
      </c>
      <c r="O1105" s="43">
        <v>5</v>
      </c>
      <c r="P1105" s="43"/>
      <c r="Q1105" s="43">
        <f t="shared" si="2216"/>
        <v>340</v>
      </c>
      <c r="R1105" s="44">
        <f t="shared" si="2061"/>
        <v>0.61041292639138245</v>
      </c>
      <c r="S1105" s="43">
        <v>557</v>
      </c>
    </row>
    <row r="1106" spans="1:19" x14ac:dyDescent="0.25">
      <c r="A1106" s="45" t="s">
        <v>288</v>
      </c>
      <c r="B1106" s="46" t="s">
        <v>289</v>
      </c>
      <c r="C1106" s="43" t="str">
        <f t="shared" si="1593"/>
        <v>BN</v>
      </c>
      <c r="D1106" s="37" t="str">
        <f t="shared" si="1573"/>
        <v>PN</v>
      </c>
      <c r="E1106" s="38">
        <f t="shared" si="2210"/>
        <v>56</v>
      </c>
      <c r="F1106" s="43">
        <v>145</v>
      </c>
      <c r="G1106" s="43">
        <v>87</v>
      </c>
      <c r="H1106" s="43">
        <v>89</v>
      </c>
      <c r="I1106" s="43">
        <v>4</v>
      </c>
      <c r="J1106" s="44">
        <f t="shared" si="2211"/>
        <v>0.44615384615384618</v>
      </c>
      <c r="K1106" s="44">
        <f t="shared" si="2212"/>
        <v>0.26769230769230767</v>
      </c>
      <c r="L1106" s="44">
        <f t="shared" si="2213"/>
        <v>0.27384615384615385</v>
      </c>
      <c r="M1106" s="44">
        <f t="shared" si="2214"/>
        <v>1.2307692307692308E-2</v>
      </c>
      <c r="N1106" s="43">
        <f t="shared" si="2215"/>
        <v>325</v>
      </c>
      <c r="O1106" s="43">
        <v>4</v>
      </c>
      <c r="P1106" s="43"/>
      <c r="Q1106" s="43">
        <f t="shared" si="2216"/>
        <v>329</v>
      </c>
      <c r="R1106" s="44">
        <f t="shared" si="2061"/>
        <v>0.58855098389982108</v>
      </c>
      <c r="S1106" s="43">
        <v>559</v>
      </c>
    </row>
    <row r="1107" spans="1:19" s="12" customFormat="1" ht="15" x14ac:dyDescent="0.25">
      <c r="A1107" s="40">
        <v>4</v>
      </c>
      <c r="B1107" s="31" t="s">
        <v>222</v>
      </c>
      <c r="C1107" s="27" t="str">
        <f t="shared" si="1593"/>
        <v>BN</v>
      </c>
      <c r="D1107" s="27" t="str">
        <f t="shared" si="1573"/>
        <v>PN</v>
      </c>
      <c r="E1107" s="28">
        <f t="shared" ref="E1107" si="2217">LARGE(F1107:I1107,1)-LARGE(F1107:I1107,2)</f>
        <v>1001</v>
      </c>
      <c r="F1107" s="32">
        <f>SUM(F1108:F1118)</f>
        <v>1997</v>
      </c>
      <c r="G1107" s="32">
        <f t="shared" ref="G1107:I1107" si="2218">SUM(G1108:G1118)</f>
        <v>480</v>
      </c>
      <c r="H1107" s="32">
        <f t="shared" si="2218"/>
        <v>996</v>
      </c>
      <c r="I1107" s="32">
        <f t="shared" si="2218"/>
        <v>37</v>
      </c>
      <c r="J1107" s="33">
        <f>F1107/N1107</f>
        <v>0.56894586894586896</v>
      </c>
      <c r="K1107" s="33">
        <f>G1107/N1107</f>
        <v>0.13675213675213677</v>
      </c>
      <c r="L1107" s="33">
        <f>H1107/N1107</f>
        <v>0.28376068376068375</v>
      </c>
      <c r="M1107" s="33">
        <f>I1107/N1107</f>
        <v>1.0541310541310541E-2</v>
      </c>
      <c r="N1107" s="32">
        <f>F1107+G1107+H1107+I1107</f>
        <v>3510</v>
      </c>
      <c r="O1107" s="32">
        <f t="shared" ref="O1107:P1107" si="2219">SUM(O1108:O1118)</f>
        <v>45</v>
      </c>
      <c r="P1107" s="32">
        <f t="shared" si="2219"/>
        <v>0</v>
      </c>
      <c r="Q1107" s="32">
        <f t="shared" si="2060"/>
        <v>3555</v>
      </c>
      <c r="R1107" s="33">
        <f t="shared" si="2061"/>
        <v>0.70215287379024294</v>
      </c>
      <c r="S1107" s="32">
        <f>SUM(S1108:S1118)</f>
        <v>5063</v>
      </c>
    </row>
    <row r="1108" spans="1:19" x14ac:dyDescent="0.25">
      <c r="A1108" s="45" t="s">
        <v>276</v>
      </c>
      <c r="B1108" s="46" t="s">
        <v>280</v>
      </c>
      <c r="C1108" s="43" t="str">
        <f t="shared" ref="C1108:C1119" si="2220">IF(AND(LARGE(F1108:I1108,1)=LARGE(F1108:I1108,2)),"TIED",IF(LARGE(F1108:I1108,1)=F1108,"BN",IF(LARGE(F1108:I1108,1)=G1108,"PH",IF(LARGE(F1108:I1108,1)=H1108,"PN","BEBAS"))))</f>
        <v>BN</v>
      </c>
      <c r="D1108" s="37" t="str">
        <f t="shared" ref="D1108:D1119" si="2221">IF(AND(LARGE(F1108:I1108,1)=LARGE(F1108:I1108,2)),"TIED",IF(LARGE(F1108:I1108,2)=F1108,"BN",IF(LARGE(F1108:I1108,2)=G1108,"PH",IF(LARGE(F1108:I1108,2)=H1108,"PN","BEBAS"))))</f>
        <v>PN</v>
      </c>
      <c r="E1108" s="38">
        <f t="shared" ref="E1108:E1119" si="2222">LARGE(F1108:I1108,1)-LARGE(F1108:I1108,2)</f>
        <v>120</v>
      </c>
      <c r="F1108" s="43">
        <v>161</v>
      </c>
      <c r="G1108" s="43">
        <v>21</v>
      </c>
      <c r="H1108" s="43">
        <v>41</v>
      </c>
      <c r="I1108" s="43">
        <v>6</v>
      </c>
      <c r="J1108" s="44">
        <f t="shared" ref="J1108:J1118" si="2223">F1108/N1108</f>
        <v>0.70305676855895194</v>
      </c>
      <c r="K1108" s="44">
        <f t="shared" ref="K1108:K1118" si="2224">G1108/N1108</f>
        <v>9.1703056768558958E-2</v>
      </c>
      <c r="L1108" s="44">
        <f t="shared" ref="L1108:L1118" si="2225">H1108/N1108</f>
        <v>0.17903930131004367</v>
      </c>
      <c r="M1108" s="44">
        <f t="shared" ref="M1108:M1118" si="2226">I1108/N1108</f>
        <v>2.6200873362445413E-2</v>
      </c>
      <c r="N1108" s="43">
        <f t="shared" ref="N1108:N1118" si="2227">F1108+G1108+H1108+I1108</f>
        <v>229</v>
      </c>
      <c r="O1108" s="43">
        <v>9</v>
      </c>
      <c r="P1108" s="43"/>
      <c r="Q1108" s="43">
        <f t="shared" si="2060"/>
        <v>238</v>
      </c>
      <c r="R1108" s="44">
        <f t="shared" si="2061"/>
        <v>0.65564738292011016</v>
      </c>
      <c r="S1108" s="43">
        <v>363</v>
      </c>
    </row>
    <row r="1109" spans="1:19" x14ac:dyDescent="0.25">
      <c r="A1109" s="45" t="s">
        <v>277</v>
      </c>
      <c r="B1109" s="46" t="s">
        <v>281</v>
      </c>
      <c r="C1109" s="43" t="str">
        <f t="shared" si="2220"/>
        <v>BN</v>
      </c>
      <c r="D1109" s="37" t="str">
        <f t="shared" si="2221"/>
        <v>PN</v>
      </c>
      <c r="E1109" s="38">
        <f t="shared" si="2222"/>
        <v>96</v>
      </c>
      <c r="F1109" s="43">
        <v>158</v>
      </c>
      <c r="G1109" s="43">
        <v>41</v>
      </c>
      <c r="H1109" s="43">
        <v>62</v>
      </c>
      <c r="I1109" s="43">
        <v>2</v>
      </c>
      <c r="J1109" s="44">
        <f t="shared" si="2223"/>
        <v>0.60076045627376429</v>
      </c>
      <c r="K1109" s="44">
        <f t="shared" si="2224"/>
        <v>0.155893536121673</v>
      </c>
      <c r="L1109" s="44">
        <f t="shared" si="2225"/>
        <v>0.23574144486692014</v>
      </c>
      <c r="M1109" s="44">
        <f t="shared" si="2226"/>
        <v>7.6045627376425855E-3</v>
      </c>
      <c r="N1109" s="43">
        <f t="shared" si="2227"/>
        <v>263</v>
      </c>
      <c r="O1109" s="43">
        <v>2</v>
      </c>
      <c r="P1109" s="43"/>
      <c r="Q1109" s="43">
        <f t="shared" si="2060"/>
        <v>265</v>
      </c>
      <c r="R1109" s="44">
        <f t="shared" si="2061"/>
        <v>0.75714285714285712</v>
      </c>
      <c r="S1109" s="43">
        <v>350</v>
      </c>
    </row>
    <row r="1110" spans="1:19" x14ac:dyDescent="0.25">
      <c r="A1110" s="45" t="s">
        <v>278</v>
      </c>
      <c r="B1110" s="46" t="s">
        <v>282</v>
      </c>
      <c r="C1110" s="43" t="str">
        <f t="shared" si="2220"/>
        <v>BN</v>
      </c>
      <c r="D1110" s="37" t="str">
        <f t="shared" si="2221"/>
        <v>PN</v>
      </c>
      <c r="E1110" s="38">
        <f t="shared" si="2222"/>
        <v>116</v>
      </c>
      <c r="F1110" s="43">
        <v>177</v>
      </c>
      <c r="G1110" s="43">
        <v>32</v>
      </c>
      <c r="H1110" s="43">
        <v>61</v>
      </c>
      <c r="I1110" s="43">
        <v>1</v>
      </c>
      <c r="J1110" s="44">
        <f t="shared" si="2223"/>
        <v>0.65313653136531369</v>
      </c>
      <c r="K1110" s="44">
        <f t="shared" si="2224"/>
        <v>0.11808118081180811</v>
      </c>
      <c r="L1110" s="44">
        <f t="shared" si="2225"/>
        <v>0.22509225092250923</v>
      </c>
      <c r="M1110" s="44">
        <f t="shared" si="2226"/>
        <v>3.6900369003690036E-3</v>
      </c>
      <c r="N1110" s="43">
        <f t="shared" si="2227"/>
        <v>271</v>
      </c>
      <c r="O1110" s="43">
        <v>2</v>
      </c>
      <c r="P1110" s="43"/>
      <c r="Q1110" s="43">
        <f t="shared" si="2060"/>
        <v>273</v>
      </c>
      <c r="R1110" s="44">
        <f t="shared" si="2061"/>
        <v>0.78</v>
      </c>
      <c r="S1110" s="43">
        <v>350</v>
      </c>
    </row>
    <row r="1111" spans="1:19" x14ac:dyDescent="0.25">
      <c r="A1111" s="45" t="s">
        <v>279</v>
      </c>
      <c r="B1111" s="46" t="s">
        <v>283</v>
      </c>
      <c r="C1111" s="43" t="str">
        <f t="shared" si="2220"/>
        <v>BN</v>
      </c>
      <c r="D1111" s="37" t="str">
        <f t="shared" si="2221"/>
        <v>PN</v>
      </c>
      <c r="E1111" s="38">
        <f t="shared" si="2222"/>
        <v>88</v>
      </c>
      <c r="F1111" s="43">
        <v>168</v>
      </c>
      <c r="G1111" s="43">
        <v>31</v>
      </c>
      <c r="H1111" s="43">
        <v>80</v>
      </c>
      <c r="I1111" s="43">
        <v>1</v>
      </c>
      <c r="J1111" s="44">
        <f t="shared" si="2223"/>
        <v>0.6</v>
      </c>
      <c r="K1111" s="44">
        <f t="shared" si="2224"/>
        <v>0.11071428571428571</v>
      </c>
      <c r="L1111" s="44">
        <f t="shared" si="2225"/>
        <v>0.2857142857142857</v>
      </c>
      <c r="M1111" s="44">
        <f t="shared" si="2226"/>
        <v>3.5714285714285713E-3</v>
      </c>
      <c r="N1111" s="43">
        <f t="shared" si="2227"/>
        <v>280</v>
      </c>
      <c r="O1111" s="43">
        <v>3</v>
      </c>
      <c r="P1111" s="43"/>
      <c r="Q1111" s="43">
        <f t="shared" si="2060"/>
        <v>283</v>
      </c>
      <c r="R1111" s="44">
        <f t="shared" si="2061"/>
        <v>0.80857142857142861</v>
      </c>
      <c r="S1111" s="43">
        <v>350</v>
      </c>
    </row>
    <row r="1112" spans="1:19" x14ac:dyDescent="0.25">
      <c r="A1112" s="45" t="s">
        <v>285</v>
      </c>
      <c r="B1112" s="46" t="s">
        <v>286</v>
      </c>
      <c r="C1112" s="43" t="str">
        <f t="shared" si="2220"/>
        <v>BN</v>
      </c>
      <c r="D1112" s="37" t="str">
        <f t="shared" si="2221"/>
        <v>PN</v>
      </c>
      <c r="E1112" s="38">
        <f t="shared" si="2222"/>
        <v>62</v>
      </c>
      <c r="F1112" s="43">
        <v>196</v>
      </c>
      <c r="G1112" s="43">
        <v>63</v>
      </c>
      <c r="H1112" s="43">
        <v>134</v>
      </c>
      <c r="I1112" s="43">
        <v>4</v>
      </c>
      <c r="J1112" s="44">
        <f t="shared" si="2223"/>
        <v>0.49370277078085645</v>
      </c>
      <c r="K1112" s="44">
        <f t="shared" si="2224"/>
        <v>0.15869017632241814</v>
      </c>
      <c r="L1112" s="44">
        <f t="shared" si="2225"/>
        <v>0.33753148614609574</v>
      </c>
      <c r="M1112" s="44">
        <f t="shared" si="2226"/>
        <v>1.0075566750629723E-2</v>
      </c>
      <c r="N1112" s="43">
        <f t="shared" si="2227"/>
        <v>397</v>
      </c>
      <c r="O1112" s="43">
        <v>5</v>
      </c>
      <c r="P1112" s="43"/>
      <c r="Q1112" s="43">
        <f t="shared" si="2060"/>
        <v>402</v>
      </c>
      <c r="R1112" s="44">
        <f t="shared" si="2061"/>
        <v>0.77159309021113243</v>
      </c>
      <c r="S1112" s="43">
        <v>521</v>
      </c>
    </row>
    <row r="1113" spans="1:19" x14ac:dyDescent="0.25">
      <c r="A1113" s="45" t="s">
        <v>288</v>
      </c>
      <c r="B1113" s="46" t="s">
        <v>289</v>
      </c>
      <c r="C1113" s="43" t="str">
        <f t="shared" si="2220"/>
        <v>BN</v>
      </c>
      <c r="D1113" s="37" t="str">
        <f t="shared" si="2221"/>
        <v>PN</v>
      </c>
      <c r="E1113" s="38">
        <f t="shared" si="2222"/>
        <v>93</v>
      </c>
      <c r="F1113" s="43">
        <v>199</v>
      </c>
      <c r="G1113" s="43">
        <v>52</v>
      </c>
      <c r="H1113" s="43">
        <v>106</v>
      </c>
      <c r="I1113" s="43">
        <v>6</v>
      </c>
      <c r="J1113" s="44">
        <f t="shared" si="2223"/>
        <v>0.54820936639118456</v>
      </c>
      <c r="K1113" s="44">
        <f t="shared" si="2224"/>
        <v>0.14325068870523416</v>
      </c>
      <c r="L1113" s="44">
        <f t="shared" si="2225"/>
        <v>0.29201101928374656</v>
      </c>
      <c r="M1113" s="44">
        <f t="shared" si="2226"/>
        <v>1.6528925619834711E-2</v>
      </c>
      <c r="N1113" s="43">
        <f t="shared" si="2227"/>
        <v>363</v>
      </c>
      <c r="O1113" s="43">
        <v>5</v>
      </c>
      <c r="P1113" s="43"/>
      <c r="Q1113" s="43">
        <f t="shared" si="2060"/>
        <v>368</v>
      </c>
      <c r="R1113" s="44">
        <f t="shared" si="2061"/>
        <v>0.7063339731285988</v>
      </c>
      <c r="S1113" s="43">
        <v>521</v>
      </c>
    </row>
    <row r="1114" spans="1:19" x14ac:dyDescent="0.25">
      <c r="A1114" s="45" t="s">
        <v>290</v>
      </c>
      <c r="B1114" s="46" t="s">
        <v>291</v>
      </c>
      <c r="C1114" s="43" t="str">
        <f t="shared" si="2220"/>
        <v>BN</v>
      </c>
      <c r="D1114" s="37" t="str">
        <f t="shared" si="2221"/>
        <v>PN</v>
      </c>
      <c r="E1114" s="38">
        <f t="shared" si="2222"/>
        <v>63</v>
      </c>
      <c r="F1114" s="43">
        <v>178</v>
      </c>
      <c r="G1114" s="43">
        <v>50</v>
      </c>
      <c r="H1114" s="43">
        <v>115</v>
      </c>
      <c r="I1114" s="43">
        <v>4</v>
      </c>
      <c r="J1114" s="44">
        <f t="shared" si="2223"/>
        <v>0.51296829971181557</v>
      </c>
      <c r="K1114" s="44">
        <f t="shared" si="2224"/>
        <v>0.14409221902017291</v>
      </c>
      <c r="L1114" s="44">
        <f t="shared" si="2225"/>
        <v>0.33141210374639768</v>
      </c>
      <c r="M1114" s="44">
        <f t="shared" si="2226"/>
        <v>1.1527377521613832E-2</v>
      </c>
      <c r="N1114" s="43">
        <f t="shared" si="2227"/>
        <v>347</v>
      </c>
      <c r="O1114" s="43">
        <v>8</v>
      </c>
      <c r="P1114" s="43"/>
      <c r="Q1114" s="43">
        <f t="shared" si="2060"/>
        <v>355</v>
      </c>
      <c r="R1114" s="44">
        <f t="shared" si="2061"/>
        <v>0.68138195777351251</v>
      </c>
      <c r="S1114" s="43">
        <v>521</v>
      </c>
    </row>
    <row r="1115" spans="1:19" x14ac:dyDescent="0.25">
      <c r="A1115" s="45" t="s">
        <v>309</v>
      </c>
      <c r="B1115" s="46" t="s">
        <v>310</v>
      </c>
      <c r="C1115" s="43" t="str">
        <f t="shared" si="2220"/>
        <v>BN</v>
      </c>
      <c r="D1115" s="37" t="str">
        <f t="shared" si="2221"/>
        <v>PN</v>
      </c>
      <c r="E1115" s="38">
        <f t="shared" si="2222"/>
        <v>104</v>
      </c>
      <c r="F1115" s="43">
        <v>199</v>
      </c>
      <c r="G1115" s="43">
        <v>47</v>
      </c>
      <c r="H1115" s="43">
        <v>95</v>
      </c>
      <c r="I1115" s="43">
        <v>1</v>
      </c>
      <c r="J1115" s="44">
        <f t="shared" si="2223"/>
        <v>0.58187134502923976</v>
      </c>
      <c r="K1115" s="44">
        <f t="shared" si="2224"/>
        <v>0.13742690058479531</v>
      </c>
      <c r="L1115" s="44">
        <f t="shared" si="2225"/>
        <v>0.27777777777777779</v>
      </c>
      <c r="M1115" s="44">
        <f t="shared" si="2226"/>
        <v>2.9239766081871343E-3</v>
      </c>
      <c r="N1115" s="43">
        <f t="shared" si="2227"/>
        <v>342</v>
      </c>
      <c r="O1115" s="43">
        <v>4</v>
      </c>
      <c r="P1115" s="43"/>
      <c r="Q1115" s="43">
        <f t="shared" si="2060"/>
        <v>346</v>
      </c>
      <c r="R1115" s="44">
        <f t="shared" si="2061"/>
        <v>0.66410748560460653</v>
      </c>
      <c r="S1115" s="43">
        <v>521</v>
      </c>
    </row>
    <row r="1116" spans="1:19" x14ac:dyDescent="0.25">
      <c r="A1116" s="45" t="s">
        <v>311</v>
      </c>
      <c r="B1116" s="46" t="s">
        <v>312</v>
      </c>
      <c r="C1116" s="43" t="str">
        <f t="shared" si="2220"/>
        <v>BN</v>
      </c>
      <c r="D1116" s="37" t="str">
        <f t="shared" si="2221"/>
        <v>PN</v>
      </c>
      <c r="E1116" s="38">
        <f t="shared" si="2222"/>
        <v>81</v>
      </c>
      <c r="F1116" s="43">
        <v>181</v>
      </c>
      <c r="G1116" s="43">
        <v>37</v>
      </c>
      <c r="H1116" s="43">
        <v>100</v>
      </c>
      <c r="I1116" s="43">
        <v>3</v>
      </c>
      <c r="J1116" s="44">
        <f t="shared" si="2223"/>
        <v>0.56386292834890961</v>
      </c>
      <c r="K1116" s="44">
        <f t="shared" si="2224"/>
        <v>0.11526479750778816</v>
      </c>
      <c r="L1116" s="44">
        <f t="shared" si="2225"/>
        <v>0.3115264797507788</v>
      </c>
      <c r="M1116" s="44">
        <f t="shared" si="2226"/>
        <v>9.3457943925233638E-3</v>
      </c>
      <c r="N1116" s="43">
        <f t="shared" si="2227"/>
        <v>321</v>
      </c>
      <c r="O1116" s="43">
        <v>2</v>
      </c>
      <c r="P1116" s="43"/>
      <c r="Q1116" s="43">
        <f t="shared" si="2060"/>
        <v>323</v>
      </c>
      <c r="R1116" s="44">
        <f t="shared" si="2061"/>
        <v>0.6199616122840691</v>
      </c>
      <c r="S1116" s="43">
        <v>521</v>
      </c>
    </row>
    <row r="1117" spans="1:19" x14ac:dyDescent="0.25">
      <c r="A1117" s="45" t="s">
        <v>313</v>
      </c>
      <c r="B1117" s="46" t="s">
        <v>314</v>
      </c>
      <c r="C1117" s="43" t="str">
        <f t="shared" si="2220"/>
        <v>BN</v>
      </c>
      <c r="D1117" s="37" t="str">
        <f t="shared" si="2221"/>
        <v>PN</v>
      </c>
      <c r="E1117" s="38">
        <f t="shared" si="2222"/>
        <v>96</v>
      </c>
      <c r="F1117" s="43">
        <v>191</v>
      </c>
      <c r="G1117" s="43">
        <v>42</v>
      </c>
      <c r="H1117" s="43">
        <v>95</v>
      </c>
      <c r="I1117" s="43">
        <v>6</v>
      </c>
      <c r="J1117" s="44">
        <f t="shared" si="2223"/>
        <v>0.57185628742514971</v>
      </c>
      <c r="K1117" s="44">
        <f t="shared" si="2224"/>
        <v>0.12574850299401197</v>
      </c>
      <c r="L1117" s="44">
        <f t="shared" si="2225"/>
        <v>0.28443113772455092</v>
      </c>
      <c r="M1117" s="44">
        <f t="shared" si="2226"/>
        <v>1.7964071856287425E-2</v>
      </c>
      <c r="N1117" s="43">
        <f t="shared" si="2227"/>
        <v>334</v>
      </c>
      <c r="O1117" s="43">
        <v>3</v>
      </c>
      <c r="P1117" s="43"/>
      <c r="Q1117" s="43">
        <f t="shared" si="2060"/>
        <v>337</v>
      </c>
      <c r="R1117" s="44">
        <f t="shared" si="2061"/>
        <v>0.64683301343570054</v>
      </c>
      <c r="S1117" s="43">
        <v>521</v>
      </c>
    </row>
    <row r="1118" spans="1:19" x14ac:dyDescent="0.25">
      <c r="A1118" s="45" t="s">
        <v>315</v>
      </c>
      <c r="B1118" s="46" t="s">
        <v>316</v>
      </c>
      <c r="C1118" s="43" t="str">
        <f t="shared" si="2220"/>
        <v>BN</v>
      </c>
      <c r="D1118" s="37" t="str">
        <f t="shared" si="2221"/>
        <v>PN</v>
      </c>
      <c r="E1118" s="38">
        <f t="shared" si="2222"/>
        <v>82</v>
      </c>
      <c r="F1118" s="43">
        <v>189</v>
      </c>
      <c r="G1118" s="43">
        <v>64</v>
      </c>
      <c r="H1118" s="43">
        <v>107</v>
      </c>
      <c r="I1118" s="43">
        <v>3</v>
      </c>
      <c r="J1118" s="44">
        <f t="shared" si="2223"/>
        <v>0.52066115702479343</v>
      </c>
      <c r="K1118" s="44">
        <f t="shared" si="2224"/>
        <v>0.17630853994490359</v>
      </c>
      <c r="L1118" s="44">
        <f t="shared" si="2225"/>
        <v>0.29476584022038566</v>
      </c>
      <c r="M1118" s="44">
        <f t="shared" si="2226"/>
        <v>8.2644628099173556E-3</v>
      </c>
      <c r="N1118" s="43">
        <f t="shared" si="2227"/>
        <v>363</v>
      </c>
      <c r="O1118" s="43">
        <v>2</v>
      </c>
      <c r="P1118" s="43"/>
      <c r="Q1118" s="43">
        <f t="shared" si="2060"/>
        <v>365</v>
      </c>
      <c r="R1118" s="44">
        <f t="shared" si="2061"/>
        <v>0.69656488549618323</v>
      </c>
      <c r="S1118" s="43">
        <v>524</v>
      </c>
    </row>
    <row r="1119" spans="1:19" s="12" customFormat="1" ht="15" x14ac:dyDescent="0.25">
      <c r="A1119" s="40">
        <v>5</v>
      </c>
      <c r="B1119" s="31" t="s">
        <v>223</v>
      </c>
      <c r="C1119" s="27" t="str">
        <f t="shared" si="2220"/>
        <v>BN</v>
      </c>
      <c r="D1119" s="27" t="str">
        <f t="shared" si="2221"/>
        <v>PN</v>
      </c>
      <c r="E1119" s="28">
        <f t="shared" si="2222"/>
        <v>319</v>
      </c>
      <c r="F1119" s="32">
        <f>SUM(F1120:F1127)</f>
        <v>1244</v>
      </c>
      <c r="G1119" s="32">
        <f t="shared" ref="G1119:I1119" si="2228">SUM(G1120:G1127)</f>
        <v>341</v>
      </c>
      <c r="H1119" s="32">
        <f t="shared" si="2228"/>
        <v>925</v>
      </c>
      <c r="I1119" s="32">
        <f t="shared" si="2228"/>
        <v>36</v>
      </c>
      <c r="J1119" s="33">
        <f>F1119/N1119</f>
        <v>0.48860958366064416</v>
      </c>
      <c r="K1119" s="33">
        <f>G1119/N1119</f>
        <v>0.13393558523173604</v>
      </c>
      <c r="L1119" s="33">
        <f>H1119/N1119</f>
        <v>0.36331500392772975</v>
      </c>
      <c r="M1119" s="33">
        <f>I1119/N1119</f>
        <v>1.4139827179890024E-2</v>
      </c>
      <c r="N1119" s="32">
        <f>F1119+G1119+H1119+I1119</f>
        <v>2546</v>
      </c>
      <c r="O1119" s="32">
        <f t="shared" ref="O1119:P1119" si="2229">SUM(O1120:O1127)</f>
        <v>36</v>
      </c>
      <c r="P1119" s="32">
        <f t="shared" si="2229"/>
        <v>0</v>
      </c>
      <c r="Q1119" s="32">
        <f t="shared" ref="Q1119" si="2230">N1119+O1119+P1119</f>
        <v>2582</v>
      </c>
      <c r="R1119" s="33">
        <f t="shared" si="2061"/>
        <v>0.7293785310734463</v>
      </c>
      <c r="S1119" s="32">
        <f>SUM(S1120:S1127)</f>
        <v>3540</v>
      </c>
    </row>
    <row r="1120" spans="1:19" x14ac:dyDescent="0.25">
      <c r="A1120" s="45" t="s">
        <v>276</v>
      </c>
      <c r="B1120" s="46" t="s">
        <v>280</v>
      </c>
      <c r="C1120" s="43" t="str">
        <f t="shared" ref="C1120:C1127" si="2231">IF(AND(LARGE(F1120:I1120,1)=LARGE(F1120:I1120,2)),"TIED",IF(LARGE(F1120:I1120,1)=F1120,"BN",IF(LARGE(F1120:I1120,1)=G1120,"PH",IF(LARGE(F1120:I1120,1)=H1120,"PN","BEBAS"))))</f>
        <v>BN</v>
      </c>
      <c r="D1120" s="37" t="str">
        <f t="shared" si="1573"/>
        <v>PN</v>
      </c>
      <c r="E1120" s="38">
        <f t="shared" ref="E1120:E1127" si="2232">LARGE(F1120:I1120,1)-LARGE(F1120:I1120,2)</f>
        <v>79</v>
      </c>
      <c r="F1120" s="43">
        <v>134</v>
      </c>
      <c r="G1120" s="43">
        <v>30</v>
      </c>
      <c r="H1120" s="43">
        <v>55</v>
      </c>
      <c r="I1120" s="43">
        <v>3</v>
      </c>
      <c r="J1120" s="44">
        <f t="shared" ref="J1120:J1127" si="2233">F1120/N1120</f>
        <v>0.60360360360360366</v>
      </c>
      <c r="K1120" s="44">
        <f t="shared" ref="K1120:K1127" si="2234">G1120/N1120</f>
        <v>0.13513513513513514</v>
      </c>
      <c r="L1120" s="44">
        <f t="shared" ref="L1120:L1127" si="2235">H1120/N1120</f>
        <v>0.24774774774774774</v>
      </c>
      <c r="M1120" s="44">
        <f t="shared" ref="M1120:M1127" si="2236">I1120/N1120</f>
        <v>1.3513513513513514E-2</v>
      </c>
      <c r="N1120" s="43">
        <f t="shared" ref="N1120:N1127" si="2237">F1120+G1120+H1120+I1120</f>
        <v>222</v>
      </c>
      <c r="O1120" s="43">
        <v>2</v>
      </c>
      <c r="P1120" s="43"/>
      <c r="Q1120" s="43">
        <f t="shared" ref="Q1120:Q1127" si="2238">N1120+O1120+P1120</f>
        <v>224</v>
      </c>
      <c r="R1120" s="44">
        <f t="shared" si="2061"/>
        <v>0.64</v>
      </c>
      <c r="S1120" s="43">
        <v>350</v>
      </c>
    </row>
    <row r="1121" spans="1:19" x14ac:dyDescent="0.25">
      <c r="A1121" s="45" t="s">
        <v>277</v>
      </c>
      <c r="B1121" s="46" t="s">
        <v>281</v>
      </c>
      <c r="C1121" s="43" t="str">
        <f t="shared" si="2231"/>
        <v>BN</v>
      </c>
      <c r="D1121" s="37" t="str">
        <f t="shared" si="1573"/>
        <v>PN</v>
      </c>
      <c r="E1121" s="38">
        <f t="shared" si="2232"/>
        <v>47</v>
      </c>
      <c r="F1121" s="43">
        <v>140</v>
      </c>
      <c r="G1121" s="43">
        <v>37</v>
      </c>
      <c r="H1121" s="43">
        <v>93</v>
      </c>
      <c r="I1121" s="43">
        <v>1</v>
      </c>
      <c r="J1121" s="44">
        <f t="shared" si="2233"/>
        <v>0.51660516605166051</v>
      </c>
      <c r="K1121" s="44">
        <f t="shared" si="2234"/>
        <v>0.13653136531365315</v>
      </c>
      <c r="L1121" s="44">
        <f t="shared" si="2235"/>
        <v>0.34317343173431736</v>
      </c>
      <c r="M1121" s="44">
        <f t="shared" si="2236"/>
        <v>3.6900369003690036E-3</v>
      </c>
      <c r="N1121" s="43">
        <f t="shared" si="2237"/>
        <v>271</v>
      </c>
      <c r="O1121" s="43">
        <v>4</v>
      </c>
      <c r="P1121" s="43"/>
      <c r="Q1121" s="43">
        <f t="shared" si="2238"/>
        <v>275</v>
      </c>
      <c r="R1121" s="44">
        <f t="shared" si="2061"/>
        <v>0.7857142857142857</v>
      </c>
      <c r="S1121" s="43">
        <v>350</v>
      </c>
    </row>
    <row r="1122" spans="1:19" x14ac:dyDescent="0.25">
      <c r="A1122" s="45" t="s">
        <v>278</v>
      </c>
      <c r="B1122" s="46" t="s">
        <v>282</v>
      </c>
      <c r="C1122" s="43" t="str">
        <f t="shared" si="2231"/>
        <v>BN</v>
      </c>
      <c r="D1122" s="37" t="str">
        <f t="shared" si="1573"/>
        <v>PN</v>
      </c>
      <c r="E1122" s="38">
        <f t="shared" si="2232"/>
        <v>49</v>
      </c>
      <c r="F1122" s="43">
        <v>137</v>
      </c>
      <c r="G1122" s="43">
        <v>49</v>
      </c>
      <c r="H1122" s="43">
        <v>88</v>
      </c>
      <c r="I1122" s="43">
        <v>4</v>
      </c>
      <c r="J1122" s="44">
        <f t="shared" si="2233"/>
        <v>0.49280575539568344</v>
      </c>
      <c r="K1122" s="44">
        <f t="shared" si="2234"/>
        <v>0.17625899280575538</v>
      </c>
      <c r="L1122" s="44">
        <f t="shared" si="2235"/>
        <v>0.31654676258992803</v>
      </c>
      <c r="M1122" s="44">
        <f t="shared" si="2236"/>
        <v>1.4388489208633094E-2</v>
      </c>
      <c r="N1122" s="43">
        <f t="shared" si="2237"/>
        <v>278</v>
      </c>
      <c r="O1122" s="43">
        <v>1</v>
      </c>
      <c r="P1122" s="43"/>
      <c r="Q1122" s="43">
        <f t="shared" si="2238"/>
        <v>279</v>
      </c>
      <c r="R1122" s="44">
        <f t="shared" si="2061"/>
        <v>0.79714285714285715</v>
      </c>
      <c r="S1122" s="43">
        <v>350</v>
      </c>
    </row>
    <row r="1123" spans="1:19" x14ac:dyDescent="0.25">
      <c r="A1123" s="45" t="s">
        <v>279</v>
      </c>
      <c r="B1123" s="46" t="s">
        <v>283</v>
      </c>
      <c r="C1123" s="43" t="str">
        <f t="shared" si="2231"/>
        <v>BN</v>
      </c>
      <c r="D1123" s="37" t="str">
        <f t="shared" si="1573"/>
        <v>PN</v>
      </c>
      <c r="E1123" s="38">
        <f t="shared" si="2232"/>
        <v>10</v>
      </c>
      <c r="F1123" s="43">
        <v>179</v>
      </c>
      <c r="G1123" s="43">
        <v>47</v>
      </c>
      <c r="H1123" s="43">
        <v>169</v>
      </c>
      <c r="I1123" s="43">
        <v>3</v>
      </c>
      <c r="J1123" s="44">
        <f t="shared" si="2233"/>
        <v>0.44974874371859297</v>
      </c>
      <c r="K1123" s="44">
        <f t="shared" si="2234"/>
        <v>0.11809045226130653</v>
      </c>
      <c r="L1123" s="44">
        <f t="shared" si="2235"/>
        <v>0.42462311557788945</v>
      </c>
      <c r="M1123" s="44">
        <f t="shared" si="2236"/>
        <v>7.537688442211055E-3</v>
      </c>
      <c r="N1123" s="43">
        <f t="shared" si="2237"/>
        <v>398</v>
      </c>
      <c r="O1123" s="43">
        <v>5</v>
      </c>
      <c r="P1123" s="43"/>
      <c r="Q1123" s="43">
        <f t="shared" si="2238"/>
        <v>403</v>
      </c>
      <c r="R1123" s="44">
        <f t="shared" si="2061"/>
        <v>0.80923694779116462</v>
      </c>
      <c r="S1123" s="43">
        <v>498</v>
      </c>
    </row>
    <row r="1124" spans="1:19" x14ac:dyDescent="0.25">
      <c r="A1124" s="45" t="s">
        <v>285</v>
      </c>
      <c r="B1124" s="46" t="s">
        <v>286</v>
      </c>
      <c r="C1124" s="43" t="str">
        <f t="shared" si="2231"/>
        <v>BN</v>
      </c>
      <c r="D1124" s="37" t="str">
        <f t="shared" si="1573"/>
        <v>PN</v>
      </c>
      <c r="E1124" s="38">
        <f t="shared" si="2232"/>
        <v>18</v>
      </c>
      <c r="F1124" s="43">
        <v>163</v>
      </c>
      <c r="G1124" s="43">
        <v>53</v>
      </c>
      <c r="H1124" s="43">
        <v>145</v>
      </c>
      <c r="I1124" s="43">
        <v>1</v>
      </c>
      <c r="J1124" s="44">
        <f t="shared" si="2233"/>
        <v>0.45027624309392267</v>
      </c>
      <c r="K1124" s="44">
        <f t="shared" si="2234"/>
        <v>0.14640883977900551</v>
      </c>
      <c r="L1124" s="44">
        <f t="shared" si="2235"/>
        <v>0.40055248618784528</v>
      </c>
      <c r="M1124" s="44">
        <f t="shared" si="2236"/>
        <v>2.7624309392265192E-3</v>
      </c>
      <c r="N1124" s="43">
        <f t="shared" si="2237"/>
        <v>362</v>
      </c>
      <c r="O1124" s="43">
        <v>13</v>
      </c>
      <c r="P1124" s="43"/>
      <c r="Q1124" s="43">
        <f t="shared" si="2238"/>
        <v>375</v>
      </c>
      <c r="R1124" s="44">
        <f t="shared" si="2061"/>
        <v>0.75301204819277112</v>
      </c>
      <c r="S1124" s="43">
        <v>498</v>
      </c>
    </row>
    <row r="1125" spans="1:19" x14ac:dyDescent="0.25">
      <c r="A1125" s="45" t="s">
        <v>288</v>
      </c>
      <c r="B1125" s="46" t="s">
        <v>289</v>
      </c>
      <c r="C1125" s="43" t="str">
        <f t="shared" si="2231"/>
        <v>BN</v>
      </c>
      <c r="D1125" s="37" t="str">
        <f t="shared" si="1573"/>
        <v>PN</v>
      </c>
      <c r="E1125" s="38">
        <f t="shared" si="2232"/>
        <v>51</v>
      </c>
      <c r="F1125" s="43">
        <v>160</v>
      </c>
      <c r="G1125" s="43">
        <v>53</v>
      </c>
      <c r="H1125" s="43">
        <v>109</v>
      </c>
      <c r="I1125" s="43">
        <v>4</v>
      </c>
      <c r="J1125" s="44">
        <f t="shared" si="2233"/>
        <v>0.49079754601226994</v>
      </c>
      <c r="K1125" s="44">
        <f t="shared" si="2234"/>
        <v>0.16257668711656442</v>
      </c>
      <c r="L1125" s="44">
        <f t="shared" si="2235"/>
        <v>0.33435582822085891</v>
      </c>
      <c r="M1125" s="44">
        <f t="shared" si="2236"/>
        <v>1.2269938650306749E-2</v>
      </c>
      <c r="N1125" s="43">
        <f t="shared" si="2237"/>
        <v>326</v>
      </c>
      <c r="O1125" s="43">
        <v>7</v>
      </c>
      <c r="P1125" s="43"/>
      <c r="Q1125" s="43">
        <f t="shared" si="2238"/>
        <v>333</v>
      </c>
      <c r="R1125" s="44">
        <f t="shared" si="2061"/>
        <v>0.66867469879518071</v>
      </c>
      <c r="S1125" s="43">
        <v>498</v>
      </c>
    </row>
    <row r="1126" spans="1:19" x14ac:dyDescent="0.25">
      <c r="A1126" s="45" t="s">
        <v>290</v>
      </c>
      <c r="B1126" s="46" t="s">
        <v>291</v>
      </c>
      <c r="C1126" s="43" t="str">
        <f t="shared" si="2231"/>
        <v>BN</v>
      </c>
      <c r="D1126" s="37" t="str">
        <f t="shared" si="1573"/>
        <v>PN</v>
      </c>
      <c r="E1126" s="38">
        <f t="shared" si="2232"/>
        <v>21</v>
      </c>
      <c r="F1126" s="43">
        <v>155</v>
      </c>
      <c r="G1126" s="43">
        <v>41</v>
      </c>
      <c r="H1126" s="43">
        <v>134</v>
      </c>
      <c r="I1126" s="43">
        <v>15</v>
      </c>
      <c r="J1126" s="44">
        <f t="shared" si="2233"/>
        <v>0.44927536231884058</v>
      </c>
      <c r="K1126" s="44">
        <f t="shared" si="2234"/>
        <v>0.11884057971014493</v>
      </c>
      <c r="L1126" s="44">
        <f t="shared" si="2235"/>
        <v>0.38840579710144929</v>
      </c>
      <c r="M1126" s="44">
        <f t="shared" si="2236"/>
        <v>4.3478260869565216E-2</v>
      </c>
      <c r="N1126" s="43">
        <f t="shared" si="2237"/>
        <v>345</v>
      </c>
      <c r="O1126" s="43">
        <v>2</v>
      </c>
      <c r="P1126" s="43"/>
      <c r="Q1126" s="43">
        <f t="shared" si="2238"/>
        <v>347</v>
      </c>
      <c r="R1126" s="44">
        <f t="shared" si="2061"/>
        <v>0.69678714859437751</v>
      </c>
      <c r="S1126" s="43">
        <v>498</v>
      </c>
    </row>
    <row r="1127" spans="1:19" x14ac:dyDescent="0.25">
      <c r="A1127" s="45" t="s">
        <v>309</v>
      </c>
      <c r="B1127" s="46" t="s">
        <v>310</v>
      </c>
      <c r="C1127" s="43" t="str">
        <f t="shared" si="2231"/>
        <v>BN</v>
      </c>
      <c r="D1127" s="37" t="str">
        <f t="shared" si="1573"/>
        <v>PN</v>
      </c>
      <c r="E1127" s="38">
        <f t="shared" si="2232"/>
        <v>44</v>
      </c>
      <c r="F1127" s="43">
        <v>176</v>
      </c>
      <c r="G1127" s="43">
        <v>31</v>
      </c>
      <c r="H1127" s="43">
        <v>132</v>
      </c>
      <c r="I1127" s="43">
        <v>5</v>
      </c>
      <c r="J1127" s="44">
        <f t="shared" si="2233"/>
        <v>0.51162790697674421</v>
      </c>
      <c r="K1127" s="44">
        <f t="shared" si="2234"/>
        <v>9.0116279069767435E-2</v>
      </c>
      <c r="L1127" s="44">
        <f t="shared" si="2235"/>
        <v>0.38372093023255816</v>
      </c>
      <c r="M1127" s="44">
        <f t="shared" si="2236"/>
        <v>1.4534883720930232E-2</v>
      </c>
      <c r="N1127" s="43">
        <f t="shared" si="2237"/>
        <v>344</v>
      </c>
      <c r="O1127" s="43">
        <v>2</v>
      </c>
      <c r="P1127" s="43"/>
      <c r="Q1127" s="43">
        <f t="shared" si="2238"/>
        <v>346</v>
      </c>
      <c r="R1127" s="44">
        <f t="shared" si="2061"/>
        <v>0.69477911646586343</v>
      </c>
      <c r="S1127" s="43">
        <v>498</v>
      </c>
    </row>
    <row r="1128" spans="1:19" s="12" customFormat="1" ht="15" x14ac:dyDescent="0.25">
      <c r="A1128" s="40">
        <v>6</v>
      </c>
      <c r="B1128" s="31" t="s">
        <v>224</v>
      </c>
      <c r="C1128" s="27" t="str">
        <f t="shared" ref="C1128" si="2239">IF(AND(LARGE(F1128:I1128,1)=LARGE(F1128:I1128,2)),"TIED",IF(LARGE(F1128:I1128,1)=F1128,"BN",IF(LARGE(F1128:I1128,1)=G1128,"PH",IF(LARGE(F1128:I1128,1)=H1128,"PN","BEBAS"))))</f>
        <v>BN</v>
      </c>
      <c r="D1128" s="27" t="str">
        <f t="shared" ref="D1128" si="2240">IF(AND(LARGE(F1128:I1128,1)=LARGE(F1128:I1128,2)),"TIED",IF(LARGE(F1128:I1128,2)=F1128,"BN",IF(LARGE(F1128:I1128,2)=G1128,"PH",IF(LARGE(F1128:I1128,2)=H1128,"PN","BEBAS"))))</f>
        <v>PN</v>
      </c>
      <c r="E1128" s="28">
        <f t="shared" ref="E1128" si="2241">LARGE(F1128:I1128,1)-LARGE(F1128:I1128,2)</f>
        <v>293</v>
      </c>
      <c r="F1128" s="32">
        <f t="shared" ref="F1128:I1128" si="2242">SUM(F1129:F1137)</f>
        <v>1364</v>
      </c>
      <c r="G1128" s="32">
        <f t="shared" si="2242"/>
        <v>645</v>
      </c>
      <c r="H1128" s="32">
        <f t="shared" si="2242"/>
        <v>1071</v>
      </c>
      <c r="I1128" s="32">
        <f t="shared" si="2242"/>
        <v>31</v>
      </c>
      <c r="J1128" s="33">
        <f>F1128/N1128</f>
        <v>0.43844423015107681</v>
      </c>
      <c r="K1128" s="33">
        <f>G1128/N1128</f>
        <v>0.2073288331726133</v>
      </c>
      <c r="L1128" s="33">
        <f>H1128/N1128</f>
        <v>0.34426229508196721</v>
      </c>
      <c r="M1128" s="33">
        <f>I1128/N1128</f>
        <v>9.9646415943426547E-3</v>
      </c>
      <c r="N1128" s="32">
        <f>F1128+G1128+H1128+I1128</f>
        <v>3111</v>
      </c>
      <c r="O1128" s="32">
        <f t="shared" ref="O1128:P1128" si="2243">SUM(O1129:O1137)</f>
        <v>55</v>
      </c>
      <c r="P1128" s="32">
        <f t="shared" si="2243"/>
        <v>0</v>
      </c>
      <c r="Q1128" s="32">
        <f t="shared" ref="Q1128" si="2244">N1128+O1128+P1128</f>
        <v>3166</v>
      </c>
      <c r="R1128" s="33">
        <f t="shared" si="2061"/>
        <v>0.68557817236899088</v>
      </c>
      <c r="S1128" s="32">
        <f>SUM(S1129:S1137)</f>
        <v>4618</v>
      </c>
    </row>
    <row r="1129" spans="1:19" x14ac:dyDescent="0.25">
      <c r="A1129" s="45" t="s">
        <v>276</v>
      </c>
      <c r="B1129" s="46" t="s">
        <v>280</v>
      </c>
      <c r="C1129" s="43" t="str">
        <f t="shared" ref="C1129:C1137" si="2245">IF(AND(LARGE(F1129:I1129,1)=LARGE(F1129:I1129,2)),"TIED",IF(LARGE(F1129:I1129,1)=F1129,"BN",IF(LARGE(F1129:I1129,1)=G1129,"PH",IF(LARGE(F1129:I1129,1)=H1129,"PN","BEBAS"))))</f>
        <v>BN</v>
      </c>
      <c r="D1129" s="37" t="str">
        <f t="shared" si="1573"/>
        <v>PN</v>
      </c>
      <c r="E1129" s="38">
        <f t="shared" ref="E1129:E1137" si="2246">LARGE(F1129:I1129,1)-LARGE(F1129:I1129,2)</f>
        <v>80</v>
      </c>
      <c r="F1129" s="43">
        <v>125</v>
      </c>
      <c r="G1129" s="43">
        <v>37</v>
      </c>
      <c r="H1129" s="43">
        <v>45</v>
      </c>
      <c r="I1129" s="43">
        <v>3</v>
      </c>
      <c r="J1129" s="44">
        <f t="shared" ref="J1129:J1137" si="2247">F1129/N1129</f>
        <v>0.59523809523809523</v>
      </c>
      <c r="K1129" s="44">
        <f t="shared" ref="K1129:K1137" si="2248">G1129/N1129</f>
        <v>0.1761904761904762</v>
      </c>
      <c r="L1129" s="44">
        <f t="shared" ref="L1129:L1137" si="2249">H1129/N1129</f>
        <v>0.21428571428571427</v>
      </c>
      <c r="M1129" s="44">
        <f t="shared" ref="M1129:M1137" si="2250">I1129/N1129</f>
        <v>1.4285714285714285E-2</v>
      </c>
      <c r="N1129" s="43">
        <f t="shared" ref="N1129:N1137" si="2251">F1129+G1129+H1129+I1129</f>
        <v>210</v>
      </c>
      <c r="O1129" s="43">
        <v>3</v>
      </c>
      <c r="P1129" s="43"/>
      <c r="Q1129" s="43">
        <f t="shared" si="2060"/>
        <v>213</v>
      </c>
      <c r="R1129" s="44">
        <f t="shared" si="2061"/>
        <v>0.60857142857142854</v>
      </c>
      <c r="S1129" s="43">
        <v>350</v>
      </c>
    </row>
    <row r="1130" spans="1:19" x14ac:dyDescent="0.25">
      <c r="A1130" s="45" t="s">
        <v>277</v>
      </c>
      <c r="B1130" s="46" t="s">
        <v>281</v>
      </c>
      <c r="C1130" s="43" t="str">
        <f t="shared" si="2245"/>
        <v>BN</v>
      </c>
      <c r="D1130" s="37" t="str">
        <f t="shared" si="1573"/>
        <v>PN</v>
      </c>
      <c r="E1130" s="38">
        <f t="shared" si="2246"/>
        <v>69</v>
      </c>
      <c r="F1130" s="43">
        <v>135</v>
      </c>
      <c r="G1130" s="43">
        <v>47</v>
      </c>
      <c r="H1130" s="43">
        <v>66</v>
      </c>
      <c r="I1130" s="43">
        <v>4</v>
      </c>
      <c r="J1130" s="44">
        <f t="shared" si="2247"/>
        <v>0.5357142857142857</v>
      </c>
      <c r="K1130" s="44">
        <f t="shared" si="2248"/>
        <v>0.18650793650793651</v>
      </c>
      <c r="L1130" s="44">
        <f t="shared" si="2249"/>
        <v>0.26190476190476192</v>
      </c>
      <c r="M1130" s="44">
        <f t="shared" si="2250"/>
        <v>1.5873015873015872E-2</v>
      </c>
      <c r="N1130" s="43">
        <f t="shared" si="2251"/>
        <v>252</v>
      </c>
      <c r="O1130" s="43">
        <v>3</v>
      </c>
      <c r="P1130" s="43"/>
      <c r="Q1130" s="43">
        <f t="shared" si="2060"/>
        <v>255</v>
      </c>
      <c r="R1130" s="44">
        <f t="shared" si="2061"/>
        <v>0.72857142857142854</v>
      </c>
      <c r="S1130" s="43">
        <v>350</v>
      </c>
    </row>
    <row r="1131" spans="1:19" x14ac:dyDescent="0.25">
      <c r="A1131" s="45" t="s">
        <v>278</v>
      </c>
      <c r="B1131" s="46" t="s">
        <v>282</v>
      </c>
      <c r="C1131" s="43" t="str">
        <f t="shared" si="2245"/>
        <v>BN</v>
      </c>
      <c r="D1131" s="37" t="str">
        <f t="shared" si="1573"/>
        <v>PN</v>
      </c>
      <c r="E1131" s="38">
        <f t="shared" si="2246"/>
        <v>40</v>
      </c>
      <c r="F1131" s="43">
        <v>129</v>
      </c>
      <c r="G1131" s="43">
        <v>46</v>
      </c>
      <c r="H1131" s="43">
        <v>89</v>
      </c>
      <c r="I1131" s="43">
        <v>3</v>
      </c>
      <c r="J1131" s="44">
        <f t="shared" si="2247"/>
        <v>0.48314606741573035</v>
      </c>
      <c r="K1131" s="44">
        <f t="shared" si="2248"/>
        <v>0.17228464419475656</v>
      </c>
      <c r="L1131" s="44">
        <f t="shared" si="2249"/>
        <v>0.33333333333333331</v>
      </c>
      <c r="M1131" s="44">
        <f t="shared" si="2250"/>
        <v>1.1235955056179775E-2</v>
      </c>
      <c r="N1131" s="43">
        <f t="shared" si="2251"/>
        <v>267</v>
      </c>
      <c r="O1131" s="43">
        <v>8</v>
      </c>
      <c r="P1131" s="43"/>
      <c r="Q1131" s="43">
        <f t="shared" si="2060"/>
        <v>275</v>
      </c>
      <c r="R1131" s="44">
        <f t="shared" si="2061"/>
        <v>0.7857142857142857</v>
      </c>
      <c r="S1131" s="43">
        <v>350</v>
      </c>
    </row>
    <row r="1132" spans="1:19" x14ac:dyDescent="0.25">
      <c r="A1132" s="45" t="s">
        <v>279</v>
      </c>
      <c r="B1132" s="46" t="s">
        <v>283</v>
      </c>
      <c r="C1132" s="43" t="str">
        <f t="shared" si="2245"/>
        <v>BN</v>
      </c>
      <c r="D1132" s="37" t="str">
        <f t="shared" si="1573"/>
        <v>PN</v>
      </c>
      <c r="E1132" s="38">
        <f t="shared" si="2246"/>
        <v>27</v>
      </c>
      <c r="F1132" s="43">
        <v>170</v>
      </c>
      <c r="G1132" s="43">
        <v>124</v>
      </c>
      <c r="H1132" s="43">
        <v>143</v>
      </c>
      <c r="I1132" s="43">
        <v>2</v>
      </c>
      <c r="J1132" s="44">
        <f t="shared" si="2247"/>
        <v>0.38724373576309795</v>
      </c>
      <c r="K1132" s="44">
        <f t="shared" si="2248"/>
        <v>0.28246013667425968</v>
      </c>
      <c r="L1132" s="44">
        <f t="shared" si="2249"/>
        <v>0.32574031890660593</v>
      </c>
      <c r="M1132" s="44">
        <f t="shared" si="2250"/>
        <v>4.5558086560364463E-3</v>
      </c>
      <c r="N1132" s="43">
        <f t="shared" si="2251"/>
        <v>439</v>
      </c>
      <c r="O1132" s="43">
        <v>11</v>
      </c>
      <c r="P1132" s="43"/>
      <c r="Q1132" s="43">
        <f t="shared" si="2060"/>
        <v>450</v>
      </c>
      <c r="R1132" s="44">
        <f t="shared" si="2061"/>
        <v>0.75757575757575757</v>
      </c>
      <c r="S1132" s="43">
        <v>594</v>
      </c>
    </row>
    <row r="1133" spans="1:19" x14ac:dyDescent="0.25">
      <c r="A1133" s="45" t="s">
        <v>285</v>
      </c>
      <c r="B1133" s="46" t="s">
        <v>286</v>
      </c>
      <c r="C1133" s="43" t="str">
        <f t="shared" si="2245"/>
        <v>BN</v>
      </c>
      <c r="D1133" s="37" t="str">
        <f t="shared" si="1573"/>
        <v>PN</v>
      </c>
      <c r="E1133" s="38">
        <f t="shared" si="2246"/>
        <v>20</v>
      </c>
      <c r="F1133" s="43">
        <v>164</v>
      </c>
      <c r="G1133" s="43">
        <v>118</v>
      </c>
      <c r="H1133" s="43">
        <v>144</v>
      </c>
      <c r="I1133" s="43">
        <v>3</v>
      </c>
      <c r="J1133" s="44">
        <f t="shared" si="2247"/>
        <v>0.38228438228438227</v>
      </c>
      <c r="K1133" s="44">
        <f t="shared" si="2248"/>
        <v>0.27505827505827507</v>
      </c>
      <c r="L1133" s="44">
        <f t="shared" si="2249"/>
        <v>0.33566433566433568</v>
      </c>
      <c r="M1133" s="44">
        <f t="shared" si="2250"/>
        <v>6.993006993006993E-3</v>
      </c>
      <c r="N1133" s="43">
        <f t="shared" si="2251"/>
        <v>429</v>
      </c>
      <c r="O1133" s="43">
        <v>11</v>
      </c>
      <c r="P1133" s="43"/>
      <c r="Q1133" s="43">
        <f t="shared" si="2060"/>
        <v>440</v>
      </c>
      <c r="R1133" s="44">
        <f t="shared" si="2061"/>
        <v>0.7407407407407407</v>
      </c>
      <c r="S1133" s="43">
        <v>594</v>
      </c>
    </row>
    <row r="1134" spans="1:19" x14ac:dyDescent="0.25">
      <c r="A1134" s="45" t="s">
        <v>288</v>
      </c>
      <c r="B1134" s="46" t="s">
        <v>289</v>
      </c>
      <c r="C1134" s="43" t="str">
        <f t="shared" si="2245"/>
        <v>BN</v>
      </c>
      <c r="D1134" s="37" t="str">
        <f t="shared" si="1573"/>
        <v>PN</v>
      </c>
      <c r="E1134" s="38">
        <f t="shared" si="2246"/>
        <v>9</v>
      </c>
      <c r="F1134" s="43">
        <v>160</v>
      </c>
      <c r="G1134" s="43">
        <v>82</v>
      </c>
      <c r="H1134" s="43">
        <v>151</v>
      </c>
      <c r="I1134" s="43">
        <v>2</v>
      </c>
      <c r="J1134" s="44">
        <f t="shared" si="2247"/>
        <v>0.4050632911392405</v>
      </c>
      <c r="K1134" s="44">
        <f t="shared" si="2248"/>
        <v>0.20759493670886076</v>
      </c>
      <c r="L1134" s="44">
        <f t="shared" si="2249"/>
        <v>0.38227848101265821</v>
      </c>
      <c r="M1134" s="44">
        <f t="shared" si="2250"/>
        <v>5.0632911392405064E-3</v>
      </c>
      <c r="N1134" s="43">
        <f t="shared" si="2251"/>
        <v>395</v>
      </c>
      <c r="O1134" s="43">
        <v>11</v>
      </c>
      <c r="P1134" s="43"/>
      <c r="Q1134" s="43">
        <f t="shared" si="2060"/>
        <v>406</v>
      </c>
      <c r="R1134" s="44">
        <f t="shared" si="2061"/>
        <v>0.6835016835016835</v>
      </c>
      <c r="S1134" s="43">
        <v>594</v>
      </c>
    </row>
    <row r="1135" spans="1:19" x14ac:dyDescent="0.25">
      <c r="A1135" s="45" t="s">
        <v>290</v>
      </c>
      <c r="B1135" s="46" t="s">
        <v>291</v>
      </c>
      <c r="C1135" s="43" t="str">
        <f t="shared" si="2245"/>
        <v>BN</v>
      </c>
      <c r="D1135" s="37" t="str">
        <f t="shared" si="1573"/>
        <v>PN</v>
      </c>
      <c r="E1135" s="38">
        <f t="shared" si="2246"/>
        <v>28</v>
      </c>
      <c r="F1135" s="43">
        <v>160</v>
      </c>
      <c r="G1135" s="43">
        <v>70</v>
      </c>
      <c r="H1135" s="43">
        <v>132</v>
      </c>
      <c r="I1135" s="43">
        <v>3</v>
      </c>
      <c r="J1135" s="44">
        <f t="shared" si="2247"/>
        <v>0.43835616438356162</v>
      </c>
      <c r="K1135" s="44">
        <f t="shared" si="2248"/>
        <v>0.19178082191780821</v>
      </c>
      <c r="L1135" s="44">
        <f t="shared" si="2249"/>
        <v>0.36164383561643837</v>
      </c>
      <c r="M1135" s="44">
        <f t="shared" si="2250"/>
        <v>8.21917808219178E-3</v>
      </c>
      <c r="N1135" s="43">
        <f t="shared" si="2251"/>
        <v>365</v>
      </c>
      <c r="O1135" s="43">
        <v>5</v>
      </c>
      <c r="P1135" s="43"/>
      <c r="Q1135" s="43">
        <f t="shared" si="2060"/>
        <v>370</v>
      </c>
      <c r="R1135" s="44">
        <f t="shared" si="2061"/>
        <v>0.62289562289562295</v>
      </c>
      <c r="S1135" s="43">
        <v>594</v>
      </c>
    </row>
    <row r="1136" spans="1:19" x14ac:dyDescent="0.25">
      <c r="A1136" s="45" t="s">
        <v>309</v>
      </c>
      <c r="B1136" s="46" t="s">
        <v>310</v>
      </c>
      <c r="C1136" s="43" t="str">
        <f t="shared" si="2245"/>
        <v>BN</v>
      </c>
      <c r="D1136" s="37" t="str">
        <f t="shared" si="1573"/>
        <v>PN</v>
      </c>
      <c r="E1136" s="38">
        <f t="shared" si="2246"/>
        <v>16</v>
      </c>
      <c r="F1136" s="43">
        <v>147</v>
      </c>
      <c r="G1136" s="43">
        <v>58</v>
      </c>
      <c r="H1136" s="43">
        <v>131</v>
      </c>
      <c r="I1136" s="43">
        <v>5</v>
      </c>
      <c r="J1136" s="44">
        <f t="shared" si="2247"/>
        <v>0.4310850439882698</v>
      </c>
      <c r="K1136" s="44">
        <f t="shared" si="2248"/>
        <v>0.17008797653958943</v>
      </c>
      <c r="L1136" s="44">
        <f t="shared" si="2249"/>
        <v>0.38416422287390029</v>
      </c>
      <c r="M1136" s="44">
        <f t="shared" si="2250"/>
        <v>1.466275659824047E-2</v>
      </c>
      <c r="N1136" s="43">
        <f t="shared" si="2251"/>
        <v>341</v>
      </c>
      <c r="O1136" s="43">
        <v>2</v>
      </c>
      <c r="P1136" s="43"/>
      <c r="Q1136" s="43">
        <f t="shared" si="2060"/>
        <v>343</v>
      </c>
      <c r="R1136" s="44">
        <f t="shared" si="2061"/>
        <v>0.57744107744107742</v>
      </c>
      <c r="S1136" s="43">
        <v>594</v>
      </c>
    </row>
    <row r="1137" spans="1:19" x14ac:dyDescent="0.25">
      <c r="A1137" s="45" t="s">
        <v>311</v>
      </c>
      <c r="B1137" s="46" t="s">
        <v>312</v>
      </c>
      <c r="C1137" s="43" t="str">
        <f t="shared" si="2245"/>
        <v>BN</v>
      </c>
      <c r="D1137" s="37" t="str">
        <f t="shared" si="1573"/>
        <v>PN</v>
      </c>
      <c r="E1137" s="38">
        <f t="shared" si="2246"/>
        <v>4</v>
      </c>
      <c r="F1137" s="43">
        <v>174</v>
      </c>
      <c r="G1137" s="43">
        <v>63</v>
      </c>
      <c r="H1137" s="43">
        <v>170</v>
      </c>
      <c r="I1137" s="43">
        <v>6</v>
      </c>
      <c r="J1137" s="44">
        <f t="shared" si="2247"/>
        <v>0.42130750605326878</v>
      </c>
      <c r="K1137" s="44">
        <f t="shared" si="2248"/>
        <v>0.15254237288135594</v>
      </c>
      <c r="L1137" s="44">
        <f t="shared" si="2249"/>
        <v>0.41162227602905571</v>
      </c>
      <c r="M1137" s="44">
        <f t="shared" si="2250"/>
        <v>1.4527845036319613E-2</v>
      </c>
      <c r="N1137" s="43">
        <f t="shared" si="2251"/>
        <v>413</v>
      </c>
      <c r="O1137" s="43">
        <v>1</v>
      </c>
      <c r="P1137" s="43"/>
      <c r="Q1137" s="43">
        <f t="shared" si="2060"/>
        <v>414</v>
      </c>
      <c r="R1137" s="44">
        <f t="shared" si="2061"/>
        <v>0.69230769230769229</v>
      </c>
      <c r="S1137" s="43">
        <v>598</v>
      </c>
    </row>
    <row r="1138" spans="1:19" s="5" customFormat="1" ht="15.75" x14ac:dyDescent="0.25">
      <c r="A1138" s="48" t="s">
        <v>307</v>
      </c>
      <c r="B1138" s="49" t="s">
        <v>308</v>
      </c>
      <c r="C1138" s="23"/>
      <c r="D1138" s="23"/>
      <c r="E1138" s="23"/>
      <c r="F1138" s="23"/>
      <c r="G1138" s="23"/>
      <c r="H1138" s="23"/>
      <c r="I1138" s="23"/>
      <c r="J1138" s="24"/>
      <c r="K1138" s="24"/>
      <c r="L1138" s="24"/>
      <c r="M1138" s="24"/>
      <c r="N1138" s="23"/>
      <c r="O1138" s="23"/>
      <c r="P1138" s="23"/>
      <c r="Q1138" s="23"/>
      <c r="R1138" s="24"/>
      <c r="S1138" s="23"/>
    </row>
    <row r="1139" spans="1:19" s="6" customFormat="1" ht="15" x14ac:dyDescent="0.25">
      <c r="A1139" s="25" t="s">
        <v>46</v>
      </c>
      <c r="B1139" s="26" t="s">
        <v>47</v>
      </c>
      <c r="C1139" s="27" t="str">
        <f t="shared" ref="C1139:C1350" si="2252">IF(AND(LARGE(F1139:I1139,1)=LARGE(F1139:I1139,2)),"TIED",IF(LARGE(F1139:I1139,1)=F1139,"BN",IF(LARGE(F1139:I1139,1)=G1139,"PH",IF(LARGE(F1139:I1139,1)=H1139,"PN","BEBAS"))))</f>
        <v>PN</v>
      </c>
      <c r="D1139" s="27" t="str">
        <f t="shared" si="1573"/>
        <v>BN</v>
      </c>
      <c r="E1139" s="27">
        <f>LARGE(F1139:I1139,1)-LARGE(F1139:I1139,2)</f>
        <v>328</v>
      </c>
      <c r="F1139" s="27">
        <f>F1140+F1142+F1145+F1147+F1154+F1159+F1165+F1175+F1178+F1187</f>
        <v>3883</v>
      </c>
      <c r="G1139" s="27">
        <f t="shared" ref="G1139:I1139" si="2253">G1140+G1142+G1145+G1147+G1154+G1159+G1165+G1175+G1178+G1187</f>
        <v>3095</v>
      </c>
      <c r="H1139" s="27">
        <f t="shared" si="2253"/>
        <v>4211</v>
      </c>
      <c r="I1139" s="27">
        <f t="shared" si="2253"/>
        <v>980</v>
      </c>
      <c r="J1139" s="29">
        <f>F1139/N1139</f>
        <v>0.31908948968690937</v>
      </c>
      <c r="K1139" s="29">
        <f>G1139/N1139</f>
        <v>0.25433478510970497</v>
      </c>
      <c r="L1139" s="29">
        <f>H1139/N1139</f>
        <v>0.34604322458706549</v>
      </c>
      <c r="M1139" s="29">
        <f>I1139/N1139</f>
        <v>8.0532500616320155E-2</v>
      </c>
      <c r="N1139" s="27">
        <f>F1139+G1139+H1139+I1139</f>
        <v>12169</v>
      </c>
      <c r="O1139" s="27">
        <f t="shared" ref="O1139:P1139" si="2254">O1140+O1142+O1145+O1147+O1154+O1159+O1165+O1175+O1178+O1187</f>
        <v>197</v>
      </c>
      <c r="P1139" s="27">
        <f t="shared" si="2254"/>
        <v>0</v>
      </c>
      <c r="Q1139" s="27">
        <f t="shared" si="2060"/>
        <v>12366</v>
      </c>
      <c r="R1139" s="29">
        <f t="shared" si="2061"/>
        <v>0.65508290512263601</v>
      </c>
      <c r="S1139" s="27">
        <f>S1140+S1142+S1145+S1147+S1154+S1159+S1165+S1175+S1178+S1187</f>
        <v>18877</v>
      </c>
    </row>
    <row r="1140" spans="1:19" s="12" customFormat="1" ht="15" x14ac:dyDescent="0.25">
      <c r="A1140" s="30" t="s">
        <v>275</v>
      </c>
      <c r="B1140" s="31" t="s">
        <v>264</v>
      </c>
      <c r="C1140" s="27" t="str">
        <f t="shared" si="2252"/>
        <v>PN</v>
      </c>
      <c r="D1140" s="27" t="str">
        <f t="shared" si="1573"/>
        <v>BN</v>
      </c>
      <c r="E1140" s="28">
        <f t="shared" ref="E1140" si="2255">LARGE(F1140:I1140,1)-LARGE(F1140:I1140,2)</f>
        <v>49</v>
      </c>
      <c r="F1140" s="32">
        <f>F1141</f>
        <v>79</v>
      </c>
      <c r="G1140" s="32">
        <f t="shared" ref="G1140" si="2256">G1141</f>
        <v>25</v>
      </c>
      <c r="H1140" s="32">
        <f t="shared" ref="H1140" si="2257">H1141</f>
        <v>128</v>
      </c>
      <c r="I1140" s="32">
        <f t="shared" ref="I1140" si="2258">I1141</f>
        <v>21</v>
      </c>
      <c r="J1140" s="33">
        <f>F1140/N1140</f>
        <v>0.31225296442687744</v>
      </c>
      <c r="K1140" s="33">
        <f>G1140/N1140</f>
        <v>9.8814229249011856E-2</v>
      </c>
      <c r="L1140" s="33">
        <f>H1140/N1140</f>
        <v>0.50592885375494068</v>
      </c>
      <c r="M1140" s="33">
        <f>I1140/N1140</f>
        <v>8.3003952569169967E-2</v>
      </c>
      <c r="N1140" s="32">
        <f>F1140+G1140+H1140+I1140</f>
        <v>253</v>
      </c>
      <c r="O1140" s="32">
        <f t="shared" ref="O1140" si="2259">O1141</f>
        <v>18</v>
      </c>
      <c r="P1140" s="32">
        <f t="shared" ref="P1140" si="2260">P1141</f>
        <v>0</v>
      </c>
      <c r="Q1140" s="32">
        <f t="shared" si="2060"/>
        <v>271</v>
      </c>
      <c r="R1140" s="33">
        <f t="shared" si="2061"/>
        <v>0.88273615635179148</v>
      </c>
      <c r="S1140" s="32">
        <f t="shared" ref="S1140" si="2261">S1141</f>
        <v>307</v>
      </c>
    </row>
    <row r="1141" spans="1:19" x14ac:dyDescent="0.25">
      <c r="A1141" s="50" t="s">
        <v>276</v>
      </c>
      <c r="B1141" s="46" t="s">
        <v>280</v>
      </c>
      <c r="C1141" s="43" t="str">
        <f t="shared" si="2252"/>
        <v>PN</v>
      </c>
      <c r="D1141" s="37" t="str">
        <f t="shared" si="1573"/>
        <v>BN</v>
      </c>
      <c r="E1141" s="38">
        <f>LARGE(F1141:I1141,1)-LARGE(F1141:I1141,2)</f>
        <v>49</v>
      </c>
      <c r="F1141" s="43">
        <v>79</v>
      </c>
      <c r="G1141" s="43">
        <v>25</v>
      </c>
      <c r="H1141" s="43">
        <v>128</v>
      </c>
      <c r="I1141" s="43">
        <v>21</v>
      </c>
      <c r="J1141" s="44">
        <f>F1141/N1141</f>
        <v>0.31225296442687744</v>
      </c>
      <c r="K1141" s="44">
        <f>G1141/N1141</f>
        <v>9.8814229249011856E-2</v>
      </c>
      <c r="L1141" s="44">
        <f>H1141/N1141</f>
        <v>0.50592885375494068</v>
      </c>
      <c r="M1141" s="44">
        <f>I1141/N1141</f>
        <v>8.3003952569169967E-2</v>
      </c>
      <c r="N1141" s="43">
        <f>F1141+G1141+H1141+I1141</f>
        <v>253</v>
      </c>
      <c r="O1141" s="43">
        <v>18</v>
      </c>
      <c r="P1141" s="43"/>
      <c r="Q1141" s="43">
        <f t="shared" si="2060"/>
        <v>271</v>
      </c>
      <c r="R1141" s="44">
        <f t="shared" si="2061"/>
        <v>0.88273615635179148</v>
      </c>
      <c r="S1141" s="43">
        <v>307</v>
      </c>
    </row>
    <row r="1142" spans="1:19" s="12" customFormat="1" ht="15" x14ac:dyDescent="0.25">
      <c r="A1142" s="40">
        <v>1</v>
      </c>
      <c r="B1142" s="31" t="s">
        <v>226</v>
      </c>
      <c r="C1142" s="27" t="str">
        <f t="shared" ref="C1142" si="2262">IF(AND(LARGE(F1142:I1142,1)=LARGE(F1142:I1142,2)),"TIED",IF(LARGE(F1142:I1142,1)=F1142,"BN",IF(LARGE(F1142:I1142,1)=G1142,"PH",IF(LARGE(F1142:I1142,1)=H1142,"PN","BEBAS"))))</f>
        <v>BN</v>
      </c>
      <c r="D1142" s="27" t="str">
        <f t="shared" ref="D1142" si="2263">IF(AND(LARGE(F1142:I1142,1)=LARGE(F1142:I1142,2)),"TIED",IF(LARGE(F1142:I1142,2)=F1142,"BN",IF(LARGE(F1142:I1142,2)=G1142,"PH",IF(LARGE(F1142:I1142,2)=H1142,"PN","BEBAS"))))</f>
        <v>PN</v>
      </c>
      <c r="E1142" s="28">
        <f t="shared" ref="E1142" si="2264">LARGE(F1142:I1142,1)-LARGE(F1142:I1142,2)</f>
        <v>14</v>
      </c>
      <c r="F1142" s="32">
        <f>SUM(F1143:F1144)</f>
        <v>206</v>
      </c>
      <c r="G1142" s="32">
        <f t="shared" ref="G1142:I1142" si="2265">SUM(G1143:G1144)</f>
        <v>62</v>
      </c>
      <c r="H1142" s="32">
        <f t="shared" si="2265"/>
        <v>192</v>
      </c>
      <c r="I1142" s="32">
        <f t="shared" si="2265"/>
        <v>28</v>
      </c>
      <c r="J1142" s="33">
        <f>F1142/N1142</f>
        <v>0.42213114754098363</v>
      </c>
      <c r="K1142" s="33">
        <f>G1142/N1142</f>
        <v>0.12704918032786885</v>
      </c>
      <c r="L1142" s="33">
        <f>H1142/N1142</f>
        <v>0.39344262295081966</v>
      </c>
      <c r="M1142" s="33">
        <f>I1142/N1142</f>
        <v>5.737704918032787E-2</v>
      </c>
      <c r="N1142" s="32">
        <f>F1142+G1142+H1142+I1142</f>
        <v>488</v>
      </c>
      <c r="O1142" s="32">
        <f t="shared" ref="O1142:P1142" si="2266">SUM(O1143:O1144)</f>
        <v>9</v>
      </c>
      <c r="P1142" s="32">
        <f t="shared" si="2266"/>
        <v>0</v>
      </c>
      <c r="Q1142" s="32">
        <f t="shared" ref="Q1142" si="2267">N1142+O1142+P1142</f>
        <v>497</v>
      </c>
      <c r="R1142" s="33">
        <f t="shared" si="2061"/>
        <v>0.64629388816644995</v>
      </c>
      <c r="S1142" s="32">
        <f>SUM(S1143:S1144)</f>
        <v>769</v>
      </c>
    </row>
    <row r="1143" spans="1:19" x14ac:dyDescent="0.25">
      <c r="A1143" s="45" t="s">
        <v>276</v>
      </c>
      <c r="B1143" s="46" t="s">
        <v>280</v>
      </c>
      <c r="C1143" s="43" t="str">
        <f t="shared" ref="C1143:C1145" si="2268">IF(AND(LARGE(F1143:I1143,1)=LARGE(F1143:I1143,2)),"TIED",IF(LARGE(F1143:I1143,1)=F1143,"BN",IF(LARGE(F1143:I1143,1)=G1143,"PH",IF(LARGE(F1143:I1143,1)=H1143,"PN","BEBAS"))))</f>
        <v>BN</v>
      </c>
      <c r="D1143" s="37" t="str">
        <f t="shared" si="1573"/>
        <v>PN</v>
      </c>
      <c r="E1143" s="38">
        <f t="shared" ref="E1143:E1145" si="2269">LARGE(F1143:I1143,1)-LARGE(F1143:I1143,2)</f>
        <v>44</v>
      </c>
      <c r="F1143" s="43">
        <v>114</v>
      </c>
      <c r="G1143" s="43">
        <v>31</v>
      </c>
      <c r="H1143" s="43">
        <v>70</v>
      </c>
      <c r="I1143" s="43">
        <v>15</v>
      </c>
      <c r="J1143" s="44">
        <f t="shared" ref="J1143:J1144" si="2270">F1143/N1143</f>
        <v>0.4956521739130435</v>
      </c>
      <c r="K1143" s="44">
        <f t="shared" ref="K1143:K1144" si="2271">G1143/N1143</f>
        <v>0.13478260869565217</v>
      </c>
      <c r="L1143" s="44">
        <f t="shared" ref="L1143:L1144" si="2272">H1143/N1143</f>
        <v>0.30434782608695654</v>
      </c>
      <c r="M1143" s="44">
        <f t="shared" ref="M1143:M1144" si="2273">I1143/N1143</f>
        <v>6.5217391304347824E-2</v>
      </c>
      <c r="N1143" s="43">
        <f t="shared" ref="N1143:N1144" si="2274">F1143+G1143+H1143+I1143</f>
        <v>230</v>
      </c>
      <c r="O1143" s="43">
        <v>3</v>
      </c>
      <c r="P1143" s="43"/>
      <c r="Q1143" s="43">
        <f t="shared" si="2060"/>
        <v>233</v>
      </c>
      <c r="R1143" s="44">
        <f t="shared" si="2061"/>
        <v>0.6657142857142857</v>
      </c>
      <c r="S1143" s="43">
        <v>350</v>
      </c>
    </row>
    <row r="1144" spans="1:19" x14ac:dyDescent="0.25">
      <c r="A1144" s="45" t="s">
        <v>277</v>
      </c>
      <c r="B1144" s="46" t="s">
        <v>281</v>
      </c>
      <c r="C1144" s="43" t="str">
        <f t="shared" si="2268"/>
        <v>PN</v>
      </c>
      <c r="D1144" s="37" t="str">
        <f t="shared" si="1573"/>
        <v>BN</v>
      </c>
      <c r="E1144" s="38">
        <f t="shared" si="2269"/>
        <v>30</v>
      </c>
      <c r="F1144" s="43">
        <v>92</v>
      </c>
      <c r="G1144" s="43">
        <v>31</v>
      </c>
      <c r="H1144" s="43">
        <v>122</v>
      </c>
      <c r="I1144" s="43">
        <v>13</v>
      </c>
      <c r="J1144" s="44">
        <f t="shared" si="2270"/>
        <v>0.35658914728682173</v>
      </c>
      <c r="K1144" s="44">
        <f t="shared" si="2271"/>
        <v>0.12015503875968993</v>
      </c>
      <c r="L1144" s="44">
        <f t="shared" si="2272"/>
        <v>0.47286821705426357</v>
      </c>
      <c r="M1144" s="44">
        <f t="shared" si="2273"/>
        <v>5.0387596899224806E-2</v>
      </c>
      <c r="N1144" s="43">
        <f t="shared" si="2274"/>
        <v>258</v>
      </c>
      <c r="O1144" s="43">
        <v>6</v>
      </c>
      <c r="P1144" s="43"/>
      <c r="Q1144" s="43">
        <f t="shared" si="2060"/>
        <v>264</v>
      </c>
      <c r="R1144" s="44">
        <f t="shared" si="2061"/>
        <v>0.63007159904534604</v>
      </c>
      <c r="S1144" s="43">
        <v>419</v>
      </c>
    </row>
    <row r="1145" spans="1:19" s="12" customFormat="1" ht="15" x14ac:dyDescent="0.25">
      <c r="A1145" s="40">
        <v>2</v>
      </c>
      <c r="B1145" s="31" t="s">
        <v>227</v>
      </c>
      <c r="C1145" s="27" t="str">
        <f t="shared" si="2268"/>
        <v>PN</v>
      </c>
      <c r="D1145" s="27" t="str">
        <f t="shared" ref="D1145" si="2275">IF(AND(LARGE(F1145:I1145,1)=LARGE(F1145:I1145,2)),"TIED",IF(LARGE(F1145:I1145,2)=F1145,"BN",IF(LARGE(F1145:I1145,2)=G1145,"PH",IF(LARGE(F1145:I1145,2)=H1145,"PN","BEBAS"))))</f>
        <v>BN</v>
      </c>
      <c r="E1145" s="28">
        <f t="shared" si="2269"/>
        <v>11</v>
      </c>
      <c r="F1145" s="32">
        <f>F1146</f>
        <v>169</v>
      </c>
      <c r="G1145" s="32">
        <f t="shared" ref="G1145" si="2276">G1146</f>
        <v>52</v>
      </c>
      <c r="H1145" s="32">
        <f t="shared" ref="H1145" si="2277">H1146</f>
        <v>180</v>
      </c>
      <c r="I1145" s="32">
        <f t="shared" ref="I1145" si="2278">I1146</f>
        <v>10</v>
      </c>
      <c r="J1145" s="33">
        <f>F1145/N1145</f>
        <v>0.41119221411192214</v>
      </c>
      <c r="K1145" s="33">
        <f>G1145/N1145</f>
        <v>0.12652068126520682</v>
      </c>
      <c r="L1145" s="33">
        <f>H1145/N1145</f>
        <v>0.43795620437956206</v>
      </c>
      <c r="M1145" s="33">
        <f>I1145/N1145</f>
        <v>2.4330900243309004E-2</v>
      </c>
      <c r="N1145" s="32">
        <f>F1145+G1145+H1145+I1145</f>
        <v>411</v>
      </c>
      <c r="O1145" s="32">
        <f t="shared" ref="O1145" si="2279">O1146</f>
        <v>7</v>
      </c>
      <c r="P1145" s="32">
        <f t="shared" ref="P1145" si="2280">P1146</f>
        <v>0</v>
      </c>
      <c r="Q1145" s="32">
        <f t="shared" ref="Q1145" si="2281">N1145+O1145+P1145</f>
        <v>418</v>
      </c>
      <c r="R1145" s="33">
        <f t="shared" si="2061"/>
        <v>0.72193436960276336</v>
      </c>
      <c r="S1145" s="32">
        <f t="shared" ref="S1145" si="2282">S1146</f>
        <v>579</v>
      </c>
    </row>
    <row r="1146" spans="1:19" x14ac:dyDescent="0.25">
      <c r="A1146" s="50" t="s">
        <v>276</v>
      </c>
      <c r="B1146" s="46" t="s">
        <v>280</v>
      </c>
      <c r="C1146" s="43" t="str">
        <f t="shared" ref="C1146:C1154" si="2283">IF(AND(LARGE(F1146:I1146,1)=LARGE(F1146:I1146,2)),"TIED",IF(LARGE(F1146:I1146,1)=F1146,"BN",IF(LARGE(F1146:I1146,1)=G1146,"PH",IF(LARGE(F1146:I1146,1)=H1146,"PN","BEBAS"))))</f>
        <v>PN</v>
      </c>
      <c r="D1146" s="37" t="str">
        <f t="shared" ref="D1146:D1154" si="2284">IF(AND(LARGE(F1146:I1146,1)=LARGE(F1146:I1146,2)),"TIED",IF(LARGE(F1146:I1146,2)=F1146,"BN",IF(LARGE(F1146:I1146,2)=G1146,"PH",IF(LARGE(F1146:I1146,2)=H1146,"PN","BEBAS"))))</f>
        <v>BN</v>
      </c>
      <c r="E1146" s="38">
        <f>LARGE(F1146:I1146,1)-LARGE(F1146:I1146,2)</f>
        <v>11</v>
      </c>
      <c r="F1146" s="43">
        <v>169</v>
      </c>
      <c r="G1146" s="43">
        <v>52</v>
      </c>
      <c r="H1146" s="43">
        <v>180</v>
      </c>
      <c r="I1146" s="43">
        <v>10</v>
      </c>
      <c r="J1146" s="44">
        <f>F1146/N1146</f>
        <v>0.41119221411192214</v>
      </c>
      <c r="K1146" s="44">
        <f>G1146/N1146</f>
        <v>0.12652068126520682</v>
      </c>
      <c r="L1146" s="44">
        <f>H1146/N1146</f>
        <v>0.43795620437956206</v>
      </c>
      <c r="M1146" s="44">
        <f>I1146/N1146</f>
        <v>2.4330900243309004E-2</v>
      </c>
      <c r="N1146" s="43">
        <f>F1146+G1146+H1146+I1146</f>
        <v>411</v>
      </c>
      <c r="O1146" s="43">
        <v>7</v>
      </c>
      <c r="P1146" s="43"/>
      <c r="Q1146" s="43">
        <f t="shared" ref="Q1146:Q1147" si="2285">N1146+O1146+P1146</f>
        <v>418</v>
      </c>
      <c r="R1146" s="44">
        <f t="shared" si="2061"/>
        <v>0.72193436960276336</v>
      </c>
      <c r="S1146" s="43">
        <v>579</v>
      </c>
    </row>
    <row r="1147" spans="1:19" s="12" customFormat="1" ht="15" x14ac:dyDescent="0.25">
      <c r="A1147" s="40">
        <v>3</v>
      </c>
      <c r="B1147" s="31" t="s">
        <v>228</v>
      </c>
      <c r="C1147" s="27" t="str">
        <f t="shared" si="2283"/>
        <v>PN</v>
      </c>
      <c r="D1147" s="27" t="str">
        <f t="shared" si="2284"/>
        <v>BN</v>
      </c>
      <c r="E1147" s="28">
        <f t="shared" ref="E1147:E1153" si="2286">LARGE(F1147:I1147,1)-LARGE(F1147:I1147,2)</f>
        <v>34</v>
      </c>
      <c r="F1147" s="32">
        <f>SUM(F1148:F1153)</f>
        <v>569</v>
      </c>
      <c r="G1147" s="32">
        <f t="shared" ref="G1147" si="2287">SUM(G1148:G1153)</f>
        <v>364</v>
      </c>
      <c r="H1147" s="32">
        <f t="shared" ref="H1147" si="2288">SUM(H1148:H1153)</f>
        <v>603</v>
      </c>
      <c r="I1147" s="32">
        <f t="shared" ref="I1147" si="2289">SUM(I1148:I1153)</f>
        <v>116</v>
      </c>
      <c r="J1147" s="33">
        <f>F1147/N1147</f>
        <v>0.34443099273607747</v>
      </c>
      <c r="K1147" s="33">
        <f>G1147/N1147</f>
        <v>0.22033898305084745</v>
      </c>
      <c r="L1147" s="33">
        <f>H1147/N1147</f>
        <v>0.36501210653753025</v>
      </c>
      <c r="M1147" s="33">
        <f>I1147/N1147</f>
        <v>7.0217917675544791E-2</v>
      </c>
      <c r="N1147" s="32">
        <f>F1147+G1147+H1147+I1147</f>
        <v>1652</v>
      </c>
      <c r="O1147" s="32">
        <f t="shared" ref="O1147" si="2290">SUM(O1148:O1153)</f>
        <v>30</v>
      </c>
      <c r="P1147" s="32">
        <f t="shared" ref="P1147" si="2291">SUM(P1148:P1153)</f>
        <v>0</v>
      </c>
      <c r="Q1147" s="32">
        <f t="shared" si="2285"/>
        <v>1682</v>
      </c>
      <c r="R1147" s="33">
        <f t="shared" si="2061"/>
        <v>0.64816955684007704</v>
      </c>
      <c r="S1147" s="32">
        <f>SUM(S1148:S1153)</f>
        <v>2595</v>
      </c>
    </row>
    <row r="1148" spans="1:19" x14ac:dyDescent="0.25">
      <c r="A1148" s="45" t="s">
        <v>276</v>
      </c>
      <c r="B1148" s="46" t="s">
        <v>280</v>
      </c>
      <c r="C1148" s="43" t="str">
        <f t="shared" si="2283"/>
        <v>BN</v>
      </c>
      <c r="D1148" s="37" t="str">
        <f t="shared" si="2284"/>
        <v>PN</v>
      </c>
      <c r="E1148" s="38">
        <f t="shared" si="2286"/>
        <v>45</v>
      </c>
      <c r="F1148" s="43">
        <v>94</v>
      </c>
      <c r="G1148" s="43">
        <v>41</v>
      </c>
      <c r="H1148" s="43">
        <v>49</v>
      </c>
      <c r="I1148" s="43">
        <v>18</v>
      </c>
      <c r="J1148" s="44">
        <f t="shared" ref="J1148:J1153" si="2292">F1148/N1148</f>
        <v>0.46534653465346537</v>
      </c>
      <c r="K1148" s="44">
        <f t="shared" ref="K1148:K1153" si="2293">G1148/N1148</f>
        <v>0.20297029702970298</v>
      </c>
      <c r="L1148" s="44">
        <f t="shared" ref="L1148:L1153" si="2294">H1148/N1148</f>
        <v>0.24257425742574257</v>
      </c>
      <c r="M1148" s="44">
        <f t="shared" ref="M1148:M1153" si="2295">I1148/N1148</f>
        <v>8.9108910891089105E-2</v>
      </c>
      <c r="N1148" s="43">
        <f t="shared" ref="N1148:N1153" si="2296">F1148+G1148+H1148+I1148</f>
        <v>202</v>
      </c>
      <c r="O1148" s="43">
        <v>2</v>
      </c>
      <c r="P1148" s="43"/>
      <c r="Q1148" s="43">
        <f t="shared" ref="Q1148:Q1153" si="2297">N1148+O1148+P1148</f>
        <v>204</v>
      </c>
      <c r="R1148" s="44">
        <f t="shared" si="2061"/>
        <v>0.58285714285714285</v>
      </c>
      <c r="S1148" s="43">
        <v>350</v>
      </c>
    </row>
    <row r="1149" spans="1:19" x14ac:dyDescent="0.25">
      <c r="A1149" s="45" t="s">
        <v>277</v>
      </c>
      <c r="B1149" s="46" t="s">
        <v>281</v>
      </c>
      <c r="C1149" s="43" t="str">
        <f t="shared" si="2283"/>
        <v>BN</v>
      </c>
      <c r="D1149" s="37" t="str">
        <f t="shared" si="2284"/>
        <v>PN</v>
      </c>
      <c r="E1149" s="38">
        <f t="shared" si="2286"/>
        <v>11</v>
      </c>
      <c r="F1149" s="43">
        <v>101</v>
      </c>
      <c r="G1149" s="43">
        <v>57</v>
      </c>
      <c r="H1149" s="43">
        <v>90</v>
      </c>
      <c r="I1149" s="43">
        <v>15</v>
      </c>
      <c r="J1149" s="44">
        <f t="shared" si="2292"/>
        <v>0.38403041825095058</v>
      </c>
      <c r="K1149" s="44">
        <f t="shared" si="2293"/>
        <v>0.21673003802281368</v>
      </c>
      <c r="L1149" s="44">
        <f t="shared" si="2294"/>
        <v>0.34220532319391633</v>
      </c>
      <c r="M1149" s="44">
        <f t="shared" si="2295"/>
        <v>5.7034220532319393E-2</v>
      </c>
      <c r="N1149" s="43">
        <f t="shared" si="2296"/>
        <v>263</v>
      </c>
      <c r="O1149" s="43">
        <v>4</v>
      </c>
      <c r="P1149" s="43"/>
      <c r="Q1149" s="43">
        <f t="shared" si="2297"/>
        <v>267</v>
      </c>
      <c r="R1149" s="44">
        <f t="shared" si="2061"/>
        <v>0.7628571428571429</v>
      </c>
      <c r="S1149" s="43">
        <v>350</v>
      </c>
    </row>
    <row r="1150" spans="1:19" x14ac:dyDescent="0.25">
      <c r="A1150" s="45" t="s">
        <v>278</v>
      </c>
      <c r="B1150" s="46" t="s">
        <v>282</v>
      </c>
      <c r="C1150" s="43" t="str">
        <f t="shared" si="2283"/>
        <v>BN</v>
      </c>
      <c r="D1150" s="37" t="str">
        <f t="shared" si="2284"/>
        <v>PH</v>
      </c>
      <c r="E1150" s="38">
        <f t="shared" si="2286"/>
        <v>22</v>
      </c>
      <c r="F1150" s="43">
        <v>100</v>
      </c>
      <c r="G1150" s="43">
        <v>78</v>
      </c>
      <c r="H1150" s="43">
        <v>71</v>
      </c>
      <c r="I1150" s="43">
        <v>15</v>
      </c>
      <c r="J1150" s="44">
        <f t="shared" si="2292"/>
        <v>0.37878787878787878</v>
      </c>
      <c r="K1150" s="44">
        <f t="shared" si="2293"/>
        <v>0.29545454545454547</v>
      </c>
      <c r="L1150" s="44">
        <f t="shared" si="2294"/>
        <v>0.26893939393939392</v>
      </c>
      <c r="M1150" s="44">
        <f t="shared" si="2295"/>
        <v>5.6818181818181816E-2</v>
      </c>
      <c r="N1150" s="43">
        <f t="shared" si="2296"/>
        <v>264</v>
      </c>
      <c r="O1150" s="43">
        <v>5</v>
      </c>
      <c r="P1150" s="43"/>
      <c r="Q1150" s="43">
        <f t="shared" si="2297"/>
        <v>269</v>
      </c>
      <c r="R1150" s="44">
        <f t="shared" si="2061"/>
        <v>0.76857142857142857</v>
      </c>
      <c r="S1150" s="43">
        <v>350</v>
      </c>
    </row>
    <row r="1151" spans="1:19" x14ac:dyDescent="0.25">
      <c r="A1151" s="45" t="s">
        <v>279</v>
      </c>
      <c r="B1151" s="46" t="s">
        <v>283</v>
      </c>
      <c r="C1151" s="43" t="str">
        <f t="shared" si="2283"/>
        <v>PN</v>
      </c>
      <c r="D1151" s="37" t="str">
        <f t="shared" si="2284"/>
        <v>BN</v>
      </c>
      <c r="E1151" s="38">
        <f t="shared" si="2286"/>
        <v>7</v>
      </c>
      <c r="F1151" s="43">
        <v>105</v>
      </c>
      <c r="G1151" s="43">
        <v>86</v>
      </c>
      <c r="H1151" s="43">
        <v>112</v>
      </c>
      <c r="I1151" s="43">
        <v>22</v>
      </c>
      <c r="J1151" s="44">
        <f t="shared" si="2292"/>
        <v>0.32307692307692309</v>
      </c>
      <c r="K1151" s="44">
        <f t="shared" si="2293"/>
        <v>0.26461538461538464</v>
      </c>
      <c r="L1151" s="44">
        <f t="shared" si="2294"/>
        <v>0.3446153846153846</v>
      </c>
      <c r="M1151" s="44">
        <f t="shared" si="2295"/>
        <v>6.7692307692307691E-2</v>
      </c>
      <c r="N1151" s="43">
        <f t="shared" si="2296"/>
        <v>325</v>
      </c>
      <c r="O1151" s="43">
        <v>13</v>
      </c>
      <c r="P1151" s="43"/>
      <c r="Q1151" s="43">
        <f t="shared" si="2297"/>
        <v>338</v>
      </c>
      <c r="R1151" s="44">
        <f t="shared" si="2061"/>
        <v>0.65631067961165046</v>
      </c>
      <c r="S1151" s="43">
        <v>515</v>
      </c>
    </row>
    <row r="1152" spans="1:19" x14ac:dyDescent="0.25">
      <c r="A1152" s="45" t="s">
        <v>285</v>
      </c>
      <c r="B1152" s="46" t="s">
        <v>286</v>
      </c>
      <c r="C1152" s="43" t="str">
        <f t="shared" si="2283"/>
        <v>PN</v>
      </c>
      <c r="D1152" s="37" t="str">
        <f t="shared" si="2284"/>
        <v>BN</v>
      </c>
      <c r="E1152" s="38">
        <f t="shared" si="2286"/>
        <v>57</v>
      </c>
      <c r="F1152" s="43">
        <v>81</v>
      </c>
      <c r="G1152" s="43">
        <v>59</v>
      </c>
      <c r="H1152" s="43">
        <v>138</v>
      </c>
      <c r="I1152" s="43">
        <v>17</v>
      </c>
      <c r="J1152" s="44">
        <f t="shared" si="2292"/>
        <v>0.27457627118644068</v>
      </c>
      <c r="K1152" s="44">
        <f t="shared" si="2293"/>
        <v>0.2</v>
      </c>
      <c r="L1152" s="44">
        <f t="shared" si="2294"/>
        <v>0.46779661016949153</v>
      </c>
      <c r="M1152" s="44">
        <f t="shared" si="2295"/>
        <v>5.7627118644067797E-2</v>
      </c>
      <c r="N1152" s="43">
        <f t="shared" si="2296"/>
        <v>295</v>
      </c>
      <c r="O1152" s="43">
        <v>5</v>
      </c>
      <c r="P1152" s="43"/>
      <c r="Q1152" s="43">
        <f t="shared" si="2297"/>
        <v>300</v>
      </c>
      <c r="R1152" s="44">
        <f t="shared" si="2061"/>
        <v>0.58252427184466016</v>
      </c>
      <c r="S1152" s="43">
        <v>515</v>
      </c>
    </row>
    <row r="1153" spans="1:19" x14ac:dyDescent="0.25">
      <c r="A1153" s="45" t="s">
        <v>288</v>
      </c>
      <c r="B1153" s="46" t="s">
        <v>289</v>
      </c>
      <c r="C1153" s="43" t="str">
        <f t="shared" si="2283"/>
        <v>PN</v>
      </c>
      <c r="D1153" s="37" t="str">
        <f t="shared" si="2284"/>
        <v>BN</v>
      </c>
      <c r="E1153" s="38">
        <f t="shared" si="2286"/>
        <v>55</v>
      </c>
      <c r="F1153" s="43">
        <v>88</v>
      </c>
      <c r="G1153" s="43">
        <v>43</v>
      </c>
      <c r="H1153" s="43">
        <v>143</v>
      </c>
      <c r="I1153" s="43">
        <v>29</v>
      </c>
      <c r="J1153" s="44">
        <f t="shared" si="2292"/>
        <v>0.29042904290429045</v>
      </c>
      <c r="K1153" s="44">
        <f t="shared" si="2293"/>
        <v>0.14191419141914191</v>
      </c>
      <c r="L1153" s="44">
        <f t="shared" si="2294"/>
        <v>0.47194719471947194</v>
      </c>
      <c r="M1153" s="44">
        <f t="shared" si="2295"/>
        <v>9.5709570957095716E-2</v>
      </c>
      <c r="N1153" s="43">
        <f t="shared" si="2296"/>
        <v>303</v>
      </c>
      <c r="O1153" s="43">
        <v>1</v>
      </c>
      <c r="P1153" s="43"/>
      <c r="Q1153" s="43">
        <f t="shared" si="2297"/>
        <v>304</v>
      </c>
      <c r="R1153" s="44">
        <f t="shared" si="2061"/>
        <v>0.59029126213592231</v>
      </c>
      <c r="S1153" s="43">
        <v>515</v>
      </c>
    </row>
    <row r="1154" spans="1:19" s="11" customFormat="1" ht="15" x14ac:dyDescent="0.25">
      <c r="A1154" s="40">
        <v>4</v>
      </c>
      <c r="B1154" s="31" t="s">
        <v>233</v>
      </c>
      <c r="C1154" s="32" t="str">
        <f t="shared" si="2283"/>
        <v>PN</v>
      </c>
      <c r="D1154" s="32" t="str">
        <f t="shared" si="2284"/>
        <v>BN</v>
      </c>
      <c r="E1154" s="28">
        <f>LARGE(F1154:I1154,1)-LARGE(F1154:I1154,2)</f>
        <v>48</v>
      </c>
      <c r="F1154" s="32">
        <f t="shared" ref="F1154" si="2298">SUM(F1155:F1158)</f>
        <v>365</v>
      </c>
      <c r="G1154" s="32">
        <f t="shared" ref="G1154" si="2299">SUM(G1155:G1158)</f>
        <v>265</v>
      </c>
      <c r="H1154" s="32">
        <f t="shared" ref="H1154" si="2300">SUM(H1155:H1158)</f>
        <v>413</v>
      </c>
      <c r="I1154" s="32">
        <f t="shared" ref="I1154" si="2301">SUM(I1155:I1158)</f>
        <v>75</v>
      </c>
      <c r="J1154" s="33">
        <f>F1154/N1154</f>
        <v>0.32647584973166366</v>
      </c>
      <c r="K1154" s="33">
        <f>G1154/N1154</f>
        <v>0.2370304114490161</v>
      </c>
      <c r="L1154" s="33">
        <f>H1154/N1154</f>
        <v>0.3694096601073345</v>
      </c>
      <c r="M1154" s="33">
        <f>I1154/N1154</f>
        <v>6.7084078711985684E-2</v>
      </c>
      <c r="N1154" s="32">
        <f>F1154+G1154+H1154+I1154</f>
        <v>1118</v>
      </c>
      <c r="O1154" s="32">
        <f t="shared" ref="O1154" si="2302">SUM(O1155:O1158)</f>
        <v>12</v>
      </c>
      <c r="P1154" s="32">
        <f t="shared" ref="P1154" si="2303">SUM(P1155:P1158)</f>
        <v>0</v>
      </c>
      <c r="Q1154" s="32">
        <f>N1154+O1154+P1154</f>
        <v>1130</v>
      </c>
      <c r="R1154" s="33">
        <f>Q1154/S1154</f>
        <v>0.65317919075144504</v>
      </c>
      <c r="S1154" s="32">
        <f t="shared" ref="S1154" si="2304">SUM(S1155:S1158)</f>
        <v>1730</v>
      </c>
    </row>
    <row r="1155" spans="1:19" x14ac:dyDescent="0.25">
      <c r="A1155" s="45" t="s">
        <v>276</v>
      </c>
      <c r="B1155" s="46" t="s">
        <v>280</v>
      </c>
      <c r="C1155" s="43" t="str">
        <f t="shared" ref="C1155:C1158" si="2305">IF(AND(LARGE(F1155:I1155,1)=LARGE(F1155:I1155,2)),"TIED",IF(LARGE(F1155:I1155,1)=F1155,"BN",IF(LARGE(F1155:I1155,1)=G1155,"PH",IF(LARGE(F1155:I1155,1)=H1155,"PN","BEBAS"))))</f>
        <v>BN</v>
      </c>
      <c r="D1155" s="37" t="str">
        <f t="shared" ref="D1155:D1158" si="2306">IF(AND(LARGE(F1155:I1155,1)=LARGE(F1155:I1155,2)),"TIED",IF(LARGE(F1155:I1155,2)=F1155,"BN",IF(LARGE(F1155:I1155,2)=G1155,"PH",IF(LARGE(F1155:I1155,2)=H1155,"PN","BEBAS"))))</f>
        <v>PN</v>
      </c>
      <c r="E1155" s="38">
        <f t="shared" ref="E1155:E1158" si="2307">LARGE(F1155:I1155,1)-LARGE(F1155:I1155,2)</f>
        <v>28</v>
      </c>
      <c r="F1155" s="43">
        <v>107</v>
      </c>
      <c r="G1155" s="43">
        <v>48</v>
      </c>
      <c r="H1155" s="43">
        <v>79</v>
      </c>
      <c r="I1155" s="43">
        <v>22</v>
      </c>
      <c r="J1155" s="44">
        <f t="shared" ref="J1155:J1158" si="2308">F1155/N1155</f>
        <v>0.41796875</v>
      </c>
      <c r="K1155" s="44">
        <f t="shared" ref="K1155:K1158" si="2309">G1155/N1155</f>
        <v>0.1875</v>
      </c>
      <c r="L1155" s="44">
        <f t="shared" ref="L1155:L1158" si="2310">H1155/N1155</f>
        <v>0.30859375</v>
      </c>
      <c r="M1155" s="44">
        <f t="shared" ref="M1155:M1158" si="2311">I1155/N1155</f>
        <v>8.59375E-2</v>
      </c>
      <c r="N1155" s="43">
        <f t="shared" ref="N1155:N1158" si="2312">F1155+G1155+H1155+I1155</f>
        <v>256</v>
      </c>
      <c r="O1155" s="43">
        <v>3</v>
      </c>
      <c r="P1155" s="43"/>
      <c r="Q1155" s="43">
        <f t="shared" ref="Q1155:Q1158" si="2313">N1155+O1155+P1155</f>
        <v>259</v>
      </c>
      <c r="R1155" s="44">
        <f t="shared" si="2061"/>
        <v>0.74</v>
      </c>
      <c r="S1155" s="43">
        <v>350</v>
      </c>
    </row>
    <row r="1156" spans="1:19" x14ac:dyDescent="0.25">
      <c r="A1156" s="45" t="s">
        <v>277</v>
      </c>
      <c r="B1156" s="46" t="s">
        <v>281</v>
      </c>
      <c r="C1156" s="43" t="str">
        <f t="shared" si="2305"/>
        <v>PN</v>
      </c>
      <c r="D1156" s="37" t="str">
        <f t="shared" si="2306"/>
        <v>BN</v>
      </c>
      <c r="E1156" s="38">
        <f t="shared" si="2307"/>
        <v>8</v>
      </c>
      <c r="F1156" s="43">
        <v>101</v>
      </c>
      <c r="G1156" s="43">
        <v>94</v>
      </c>
      <c r="H1156" s="43">
        <v>109</v>
      </c>
      <c r="I1156" s="43">
        <v>24</v>
      </c>
      <c r="J1156" s="44">
        <f t="shared" si="2308"/>
        <v>0.30792682926829268</v>
      </c>
      <c r="K1156" s="44">
        <f t="shared" si="2309"/>
        <v>0.28658536585365851</v>
      </c>
      <c r="L1156" s="44">
        <f t="shared" si="2310"/>
        <v>0.33231707317073172</v>
      </c>
      <c r="M1156" s="44">
        <f t="shared" si="2311"/>
        <v>7.3170731707317069E-2</v>
      </c>
      <c r="N1156" s="43">
        <f t="shared" si="2312"/>
        <v>328</v>
      </c>
      <c r="O1156" s="43">
        <v>6</v>
      </c>
      <c r="P1156" s="43"/>
      <c r="Q1156" s="43">
        <f t="shared" si="2313"/>
        <v>334</v>
      </c>
      <c r="R1156" s="44">
        <f t="shared" si="2061"/>
        <v>0.72608695652173916</v>
      </c>
      <c r="S1156" s="43">
        <v>460</v>
      </c>
    </row>
    <row r="1157" spans="1:19" x14ac:dyDescent="0.25">
      <c r="A1157" s="45" t="s">
        <v>278</v>
      </c>
      <c r="B1157" s="46" t="s">
        <v>282</v>
      </c>
      <c r="C1157" s="43" t="str">
        <f t="shared" si="2305"/>
        <v>PN</v>
      </c>
      <c r="D1157" s="37" t="str">
        <f t="shared" si="2306"/>
        <v>PH</v>
      </c>
      <c r="E1157" s="38">
        <f t="shared" si="2307"/>
        <v>22</v>
      </c>
      <c r="F1157" s="43">
        <v>67</v>
      </c>
      <c r="G1157" s="43">
        <v>76</v>
      </c>
      <c r="H1157" s="43">
        <v>98</v>
      </c>
      <c r="I1157" s="43">
        <v>16</v>
      </c>
      <c r="J1157" s="44">
        <f t="shared" si="2308"/>
        <v>0.26070038910505838</v>
      </c>
      <c r="K1157" s="44">
        <f t="shared" si="2309"/>
        <v>0.29571984435797666</v>
      </c>
      <c r="L1157" s="44">
        <f t="shared" si="2310"/>
        <v>0.38132295719844356</v>
      </c>
      <c r="M1157" s="44">
        <f t="shared" si="2311"/>
        <v>6.2256809338521402E-2</v>
      </c>
      <c r="N1157" s="43">
        <f t="shared" si="2312"/>
        <v>257</v>
      </c>
      <c r="O1157" s="43">
        <v>1</v>
      </c>
      <c r="P1157" s="43"/>
      <c r="Q1157" s="43">
        <f t="shared" si="2313"/>
        <v>258</v>
      </c>
      <c r="R1157" s="44">
        <f t="shared" si="2061"/>
        <v>0.56086956521739129</v>
      </c>
      <c r="S1157" s="43">
        <v>460</v>
      </c>
    </row>
    <row r="1158" spans="1:19" x14ac:dyDescent="0.25">
      <c r="A1158" s="45" t="s">
        <v>279</v>
      </c>
      <c r="B1158" s="46" t="s">
        <v>283</v>
      </c>
      <c r="C1158" s="43" t="str">
        <f t="shared" si="2305"/>
        <v>PN</v>
      </c>
      <c r="D1158" s="37" t="str">
        <f t="shared" si="2306"/>
        <v>BN</v>
      </c>
      <c r="E1158" s="38">
        <f t="shared" si="2307"/>
        <v>37</v>
      </c>
      <c r="F1158" s="43">
        <v>90</v>
      </c>
      <c r="G1158" s="43">
        <v>47</v>
      </c>
      <c r="H1158" s="43">
        <v>127</v>
      </c>
      <c r="I1158" s="43">
        <v>13</v>
      </c>
      <c r="J1158" s="44">
        <f t="shared" si="2308"/>
        <v>0.32490974729241878</v>
      </c>
      <c r="K1158" s="44">
        <f t="shared" si="2309"/>
        <v>0.16967509025270758</v>
      </c>
      <c r="L1158" s="44">
        <f t="shared" si="2310"/>
        <v>0.4584837545126354</v>
      </c>
      <c r="M1158" s="44">
        <f t="shared" si="2311"/>
        <v>4.6931407942238268E-2</v>
      </c>
      <c r="N1158" s="43">
        <f t="shared" si="2312"/>
        <v>277</v>
      </c>
      <c r="O1158" s="43">
        <v>2</v>
      </c>
      <c r="P1158" s="43"/>
      <c r="Q1158" s="43">
        <f t="shared" si="2313"/>
        <v>279</v>
      </c>
      <c r="R1158" s="44">
        <f t="shared" si="2061"/>
        <v>0.60652173913043483</v>
      </c>
      <c r="S1158" s="43">
        <v>460</v>
      </c>
    </row>
    <row r="1159" spans="1:19" s="12" customFormat="1" ht="15" x14ac:dyDescent="0.25">
      <c r="A1159" s="40">
        <v>5</v>
      </c>
      <c r="B1159" s="31" t="s">
        <v>229</v>
      </c>
      <c r="C1159" s="27" t="str">
        <f t="shared" si="2252"/>
        <v>PN</v>
      </c>
      <c r="D1159" s="27" t="str">
        <f t="shared" si="1573"/>
        <v>PH</v>
      </c>
      <c r="E1159" s="28">
        <f t="shared" ref="E1159:E1164" si="2314">LARGE(F1159:I1159,1)-LARGE(F1159:I1159,2)</f>
        <v>37</v>
      </c>
      <c r="F1159" s="32">
        <f>SUM(F1160:F1164)</f>
        <v>278</v>
      </c>
      <c r="G1159" s="32">
        <f t="shared" ref="G1159" si="2315">SUM(G1160:G1164)</f>
        <v>339</v>
      </c>
      <c r="H1159" s="32">
        <f t="shared" ref="H1159" si="2316">SUM(H1160:H1164)</f>
        <v>376</v>
      </c>
      <c r="I1159" s="32">
        <f t="shared" ref="I1159" si="2317">SUM(I1160:I1164)</f>
        <v>57</v>
      </c>
      <c r="J1159" s="33">
        <f>F1159/N1159</f>
        <v>0.26476190476190475</v>
      </c>
      <c r="K1159" s="33">
        <f>G1159/N1159</f>
        <v>0.32285714285714284</v>
      </c>
      <c r="L1159" s="33">
        <f>H1159/N1159</f>
        <v>0.35809523809523808</v>
      </c>
      <c r="M1159" s="33">
        <f>I1159/N1159</f>
        <v>5.4285714285714284E-2</v>
      </c>
      <c r="N1159" s="32">
        <f>F1159+G1159+H1159+I1159</f>
        <v>1050</v>
      </c>
      <c r="O1159" s="32">
        <f t="shared" ref="O1159" si="2318">SUM(O1160:O1164)</f>
        <v>13</v>
      </c>
      <c r="P1159" s="32">
        <f t="shared" ref="P1159" si="2319">SUM(P1160:P1164)</f>
        <v>0</v>
      </c>
      <c r="Q1159" s="32">
        <f t="shared" si="2060"/>
        <v>1063</v>
      </c>
      <c r="R1159" s="33">
        <f t="shared" si="2061"/>
        <v>0.59921082299887263</v>
      </c>
      <c r="S1159" s="32">
        <f>SUM(S1160:S1164)</f>
        <v>1774</v>
      </c>
    </row>
    <row r="1160" spans="1:19" x14ac:dyDescent="0.25">
      <c r="A1160" s="45" t="s">
        <v>276</v>
      </c>
      <c r="B1160" s="46" t="s">
        <v>280</v>
      </c>
      <c r="C1160" s="43" t="str">
        <f t="shared" si="2252"/>
        <v>PH</v>
      </c>
      <c r="D1160" s="37" t="str">
        <f t="shared" ref="D1160:D1164" si="2320">IF(AND(LARGE(F1160:I1160,1)=LARGE(F1160:I1160,2)),"TIED",IF(LARGE(F1160:I1160,2)=F1160,"BN",IF(LARGE(F1160:I1160,2)=G1160,"PH",IF(LARGE(F1160:I1160,2)=H1160,"PN","BEBAS"))))</f>
        <v>BN</v>
      </c>
      <c r="E1160" s="38">
        <f t="shared" si="2314"/>
        <v>7</v>
      </c>
      <c r="F1160" s="43">
        <v>48</v>
      </c>
      <c r="G1160" s="43">
        <v>55</v>
      </c>
      <c r="H1160" s="43">
        <v>28</v>
      </c>
      <c r="I1160" s="43">
        <v>13</v>
      </c>
      <c r="J1160" s="44">
        <f>F1160/N1160</f>
        <v>0.33333333333333331</v>
      </c>
      <c r="K1160" s="44">
        <f>G1160/N1160</f>
        <v>0.38194444444444442</v>
      </c>
      <c r="L1160" s="44">
        <f>H1160/N1160</f>
        <v>0.19444444444444445</v>
      </c>
      <c r="M1160" s="44">
        <f>I1160/N1160</f>
        <v>9.0277777777777776E-2</v>
      </c>
      <c r="N1160" s="43">
        <f>F1160+G1160+H1160+I1160</f>
        <v>144</v>
      </c>
      <c r="O1160" s="43">
        <v>1</v>
      </c>
      <c r="P1160" s="43"/>
      <c r="Q1160" s="43">
        <f t="shared" ref="Q1160:Q1161" si="2321">N1160+O1160+P1160</f>
        <v>145</v>
      </c>
      <c r="R1160" s="44">
        <f t="shared" si="2061"/>
        <v>0.48333333333333334</v>
      </c>
      <c r="S1160" s="43">
        <v>300</v>
      </c>
    </row>
    <row r="1161" spans="1:19" x14ac:dyDescent="0.25">
      <c r="A1161" s="45" t="s">
        <v>277</v>
      </c>
      <c r="B1161" s="46" t="s">
        <v>281</v>
      </c>
      <c r="C1161" s="43" t="str">
        <f t="shared" si="2252"/>
        <v>TIED</v>
      </c>
      <c r="D1161" s="37" t="str">
        <f t="shared" si="2320"/>
        <v>TIED</v>
      </c>
      <c r="E1161" s="38">
        <f t="shared" si="2314"/>
        <v>0</v>
      </c>
      <c r="F1161" s="43">
        <v>56</v>
      </c>
      <c r="G1161" s="43">
        <v>66</v>
      </c>
      <c r="H1161" s="43">
        <v>66</v>
      </c>
      <c r="I1161" s="43">
        <v>11</v>
      </c>
      <c r="J1161" s="44">
        <f>F1161/N1161</f>
        <v>0.28140703517587939</v>
      </c>
      <c r="K1161" s="44">
        <f>G1161/N1161</f>
        <v>0.33165829145728642</v>
      </c>
      <c r="L1161" s="44">
        <f>H1161/N1161</f>
        <v>0.33165829145728642</v>
      </c>
      <c r="M1161" s="44">
        <f>I1161/N1161</f>
        <v>5.5276381909547742E-2</v>
      </c>
      <c r="N1161" s="43">
        <f>F1161+G1161+H1161+I1161</f>
        <v>199</v>
      </c>
      <c r="O1161" s="43">
        <v>1</v>
      </c>
      <c r="P1161" s="43"/>
      <c r="Q1161" s="43">
        <f t="shared" si="2321"/>
        <v>200</v>
      </c>
      <c r="R1161" s="44">
        <f t="shared" si="2061"/>
        <v>0.66666666666666663</v>
      </c>
      <c r="S1161" s="43">
        <v>300</v>
      </c>
    </row>
    <row r="1162" spans="1:19" x14ac:dyDescent="0.25">
      <c r="A1162" s="45" t="s">
        <v>278</v>
      </c>
      <c r="B1162" s="46" t="s">
        <v>282</v>
      </c>
      <c r="C1162" s="43" t="str">
        <f t="shared" si="2252"/>
        <v>PN</v>
      </c>
      <c r="D1162" s="37" t="str">
        <f t="shared" si="2320"/>
        <v>PH</v>
      </c>
      <c r="E1162" s="38">
        <f t="shared" si="2314"/>
        <v>1</v>
      </c>
      <c r="F1162" s="43">
        <v>45</v>
      </c>
      <c r="G1162" s="43">
        <v>74</v>
      </c>
      <c r="H1162" s="43">
        <v>75</v>
      </c>
      <c r="I1162" s="43">
        <v>14</v>
      </c>
      <c r="J1162" s="44">
        <f t="shared" ref="J1162:J1164" si="2322">F1162/N1162</f>
        <v>0.21634615384615385</v>
      </c>
      <c r="K1162" s="44">
        <f t="shared" ref="K1162:K1164" si="2323">G1162/N1162</f>
        <v>0.35576923076923078</v>
      </c>
      <c r="L1162" s="44">
        <f t="shared" ref="L1162:L1164" si="2324">H1162/N1162</f>
        <v>0.36057692307692307</v>
      </c>
      <c r="M1162" s="44">
        <f t="shared" ref="M1162:M1164" si="2325">I1162/N1162</f>
        <v>6.7307692307692304E-2</v>
      </c>
      <c r="N1162" s="43">
        <f t="shared" ref="N1162:N1164" si="2326">F1162+G1162+H1162+I1162</f>
        <v>208</v>
      </c>
      <c r="O1162" s="43">
        <v>3</v>
      </c>
      <c r="P1162" s="43"/>
      <c r="Q1162" s="43">
        <f t="shared" ref="Q1162:Q1164" si="2327">N1162+O1162+P1162</f>
        <v>211</v>
      </c>
      <c r="R1162" s="44">
        <f t="shared" si="2061"/>
        <v>0.70333333333333337</v>
      </c>
      <c r="S1162" s="43">
        <v>300</v>
      </c>
    </row>
    <row r="1163" spans="1:19" x14ac:dyDescent="0.25">
      <c r="A1163" s="45" t="s">
        <v>279</v>
      </c>
      <c r="B1163" s="46" t="s">
        <v>283</v>
      </c>
      <c r="C1163" s="43" t="str">
        <f t="shared" si="2252"/>
        <v>PN</v>
      </c>
      <c r="D1163" s="37" t="str">
        <f t="shared" si="2320"/>
        <v>BN</v>
      </c>
      <c r="E1163" s="38">
        <f t="shared" si="2314"/>
        <v>22</v>
      </c>
      <c r="F1163" s="43">
        <v>78</v>
      </c>
      <c r="G1163" s="43">
        <v>77</v>
      </c>
      <c r="H1163" s="43">
        <v>100</v>
      </c>
      <c r="I1163" s="43">
        <v>11</v>
      </c>
      <c r="J1163" s="44">
        <f t="shared" si="2322"/>
        <v>0.2932330827067669</v>
      </c>
      <c r="K1163" s="44">
        <f t="shared" si="2323"/>
        <v>0.28947368421052633</v>
      </c>
      <c r="L1163" s="44">
        <f t="shared" si="2324"/>
        <v>0.37593984962406013</v>
      </c>
      <c r="M1163" s="44">
        <f t="shared" si="2325"/>
        <v>4.1353383458646614E-2</v>
      </c>
      <c r="N1163" s="43">
        <f t="shared" si="2326"/>
        <v>266</v>
      </c>
      <c r="O1163" s="43">
        <v>5</v>
      </c>
      <c r="P1163" s="43"/>
      <c r="Q1163" s="43">
        <f t="shared" si="2327"/>
        <v>271</v>
      </c>
      <c r="R1163" s="44">
        <f t="shared" si="2061"/>
        <v>0.62013729977116705</v>
      </c>
      <c r="S1163" s="43">
        <v>437</v>
      </c>
    </row>
    <row r="1164" spans="1:19" x14ac:dyDescent="0.25">
      <c r="A1164" s="45" t="s">
        <v>285</v>
      </c>
      <c r="B1164" s="46" t="s">
        <v>286</v>
      </c>
      <c r="C1164" s="43" t="str">
        <f t="shared" si="2252"/>
        <v>PN</v>
      </c>
      <c r="D1164" s="37" t="str">
        <f t="shared" si="2320"/>
        <v>PH</v>
      </c>
      <c r="E1164" s="38">
        <f t="shared" si="2314"/>
        <v>40</v>
      </c>
      <c r="F1164" s="43">
        <v>51</v>
      </c>
      <c r="G1164" s="43">
        <v>67</v>
      </c>
      <c r="H1164" s="43">
        <v>107</v>
      </c>
      <c r="I1164" s="43">
        <v>8</v>
      </c>
      <c r="J1164" s="44">
        <f t="shared" si="2322"/>
        <v>0.21888412017167383</v>
      </c>
      <c r="K1164" s="44">
        <f t="shared" si="2323"/>
        <v>0.28755364806866951</v>
      </c>
      <c r="L1164" s="44">
        <f t="shared" si="2324"/>
        <v>0.45922746781115881</v>
      </c>
      <c r="M1164" s="44">
        <f t="shared" si="2325"/>
        <v>3.4334763948497854E-2</v>
      </c>
      <c r="N1164" s="43">
        <f t="shared" si="2326"/>
        <v>233</v>
      </c>
      <c r="O1164" s="43">
        <v>3</v>
      </c>
      <c r="P1164" s="43"/>
      <c r="Q1164" s="43">
        <f t="shared" si="2327"/>
        <v>236</v>
      </c>
      <c r="R1164" s="44">
        <f t="shared" si="2061"/>
        <v>0.54004576659038905</v>
      </c>
      <c r="S1164" s="43">
        <v>437</v>
      </c>
    </row>
    <row r="1165" spans="1:19" s="12" customFormat="1" ht="15" x14ac:dyDescent="0.25">
      <c r="A1165" s="40">
        <v>6</v>
      </c>
      <c r="B1165" s="31" t="s">
        <v>230</v>
      </c>
      <c r="C1165" s="27" t="str">
        <f t="shared" si="2252"/>
        <v>PN</v>
      </c>
      <c r="D1165" s="27" t="str">
        <f t="shared" si="1573"/>
        <v>PH</v>
      </c>
      <c r="E1165" s="28">
        <f t="shared" ref="E1165:E1177" si="2328">LARGE(F1165:I1165,1)-LARGE(F1165:I1165,2)</f>
        <v>44</v>
      </c>
      <c r="F1165" s="32">
        <f t="shared" ref="F1165" si="2329">SUM(F1166:F1174)</f>
        <v>784</v>
      </c>
      <c r="G1165" s="32">
        <f t="shared" ref="G1165" si="2330">SUM(G1166:G1174)</f>
        <v>817</v>
      </c>
      <c r="H1165" s="32">
        <f t="shared" ref="H1165" si="2331">SUM(H1166:H1174)</f>
        <v>861</v>
      </c>
      <c r="I1165" s="32">
        <f t="shared" ref="I1165" si="2332">SUM(I1166:I1174)</f>
        <v>144</v>
      </c>
      <c r="J1165" s="33">
        <f>F1165/N1165</f>
        <v>0.30084420567920184</v>
      </c>
      <c r="K1165" s="33">
        <f>G1165/N1165</f>
        <v>0.31350729086722945</v>
      </c>
      <c r="L1165" s="33">
        <f>H1165/N1165</f>
        <v>0.3303914044512663</v>
      </c>
      <c r="M1165" s="33">
        <f>I1165/N1165</f>
        <v>5.5257099002302378E-2</v>
      </c>
      <c r="N1165" s="32">
        <f>F1165+G1165+H1165+I1165</f>
        <v>2606</v>
      </c>
      <c r="O1165" s="32">
        <f t="shared" ref="O1165" si="2333">SUM(O1166:O1174)</f>
        <v>37</v>
      </c>
      <c r="P1165" s="32">
        <f t="shared" ref="P1165" si="2334">SUM(P1166:P1174)</f>
        <v>0</v>
      </c>
      <c r="Q1165" s="32">
        <f t="shared" si="2060"/>
        <v>2643</v>
      </c>
      <c r="R1165" s="33">
        <f t="shared" si="2061"/>
        <v>0.60968858131487891</v>
      </c>
      <c r="S1165" s="32">
        <f>SUM(S1166:S1174)</f>
        <v>4335</v>
      </c>
    </row>
    <row r="1166" spans="1:19" x14ac:dyDescent="0.25">
      <c r="A1166" s="45" t="s">
        <v>276</v>
      </c>
      <c r="B1166" s="46" t="s">
        <v>280</v>
      </c>
      <c r="C1166" s="43" t="str">
        <f t="shared" si="2252"/>
        <v>PN</v>
      </c>
      <c r="D1166" s="37" t="str">
        <f t="shared" ref="D1166:D1177" si="2335">IF(AND(LARGE(F1166:I1166,1)=LARGE(F1166:I1166,2)),"TIED",IF(LARGE(F1166:I1166,2)=F1166,"BN",IF(LARGE(F1166:I1166,2)=G1166,"PH",IF(LARGE(F1166:I1166,2)=H1166,"PN","BEBAS"))))</f>
        <v>BN</v>
      </c>
      <c r="E1166" s="38">
        <f t="shared" si="2328"/>
        <v>7</v>
      </c>
      <c r="F1166" s="43">
        <v>162</v>
      </c>
      <c r="G1166" s="43">
        <v>77</v>
      </c>
      <c r="H1166" s="43">
        <v>169</v>
      </c>
      <c r="I1166" s="43">
        <v>21</v>
      </c>
      <c r="J1166" s="44">
        <f t="shared" ref="J1166:J1174" si="2336">F1166/N1166</f>
        <v>0.3776223776223776</v>
      </c>
      <c r="K1166" s="44">
        <f t="shared" ref="K1166:K1174" si="2337">G1166/N1166</f>
        <v>0.17948717948717949</v>
      </c>
      <c r="L1166" s="44">
        <f t="shared" ref="L1166:L1174" si="2338">H1166/N1166</f>
        <v>0.39393939393939392</v>
      </c>
      <c r="M1166" s="44">
        <f t="shared" ref="M1166:M1174" si="2339">I1166/N1166</f>
        <v>4.8951048951048952E-2</v>
      </c>
      <c r="N1166" s="43">
        <f t="shared" ref="N1166:N1174" si="2340">F1166+G1166+H1166+I1166</f>
        <v>429</v>
      </c>
      <c r="O1166" s="43">
        <v>9</v>
      </c>
      <c r="P1166" s="43"/>
      <c r="Q1166" s="43">
        <f t="shared" ref="Q1166:Q1177" si="2341">N1166+O1166+P1166</f>
        <v>438</v>
      </c>
      <c r="R1166" s="44">
        <f t="shared" si="2061"/>
        <v>0.74489795918367352</v>
      </c>
      <c r="S1166" s="43">
        <v>588</v>
      </c>
    </row>
    <row r="1167" spans="1:19" x14ac:dyDescent="0.25">
      <c r="A1167" s="45" t="s">
        <v>277</v>
      </c>
      <c r="B1167" s="46" t="s">
        <v>281</v>
      </c>
      <c r="C1167" s="43" t="str">
        <f t="shared" si="2252"/>
        <v>BN</v>
      </c>
      <c r="D1167" s="37" t="str">
        <f t="shared" si="2335"/>
        <v>PH</v>
      </c>
      <c r="E1167" s="38">
        <f t="shared" si="2328"/>
        <v>14</v>
      </c>
      <c r="F1167" s="43">
        <v>88</v>
      </c>
      <c r="G1167" s="43">
        <v>74</v>
      </c>
      <c r="H1167" s="43">
        <v>71</v>
      </c>
      <c r="I1167" s="43">
        <v>12</v>
      </c>
      <c r="J1167" s="44">
        <f t="shared" si="2336"/>
        <v>0.35918367346938773</v>
      </c>
      <c r="K1167" s="44">
        <f t="shared" si="2337"/>
        <v>0.30204081632653063</v>
      </c>
      <c r="L1167" s="44">
        <f t="shared" si="2338"/>
        <v>0.28979591836734692</v>
      </c>
      <c r="M1167" s="44">
        <f t="shared" si="2339"/>
        <v>4.8979591836734691E-2</v>
      </c>
      <c r="N1167" s="43">
        <f t="shared" si="2340"/>
        <v>245</v>
      </c>
      <c r="O1167" s="43">
        <v>3</v>
      </c>
      <c r="P1167" s="43"/>
      <c r="Q1167" s="43">
        <f t="shared" si="2341"/>
        <v>248</v>
      </c>
      <c r="R1167" s="44">
        <f t="shared" si="2061"/>
        <v>0.70857142857142852</v>
      </c>
      <c r="S1167" s="43">
        <v>350</v>
      </c>
    </row>
    <row r="1168" spans="1:19" x14ac:dyDescent="0.25">
      <c r="A1168" s="45" t="s">
        <v>278</v>
      </c>
      <c r="B1168" s="46" t="s">
        <v>282</v>
      </c>
      <c r="C1168" s="43" t="str">
        <f t="shared" si="2252"/>
        <v>BN</v>
      </c>
      <c r="D1168" s="37" t="str">
        <f t="shared" si="2335"/>
        <v>PH</v>
      </c>
      <c r="E1168" s="38">
        <f t="shared" si="2328"/>
        <v>9</v>
      </c>
      <c r="F1168" s="43">
        <v>90</v>
      </c>
      <c r="G1168" s="43">
        <v>81</v>
      </c>
      <c r="H1168" s="43">
        <v>60</v>
      </c>
      <c r="I1168" s="43">
        <v>14</v>
      </c>
      <c r="J1168" s="44">
        <f t="shared" si="2336"/>
        <v>0.36734693877551022</v>
      </c>
      <c r="K1168" s="44">
        <f t="shared" si="2337"/>
        <v>0.33061224489795921</v>
      </c>
      <c r="L1168" s="44">
        <f t="shared" si="2338"/>
        <v>0.24489795918367346</v>
      </c>
      <c r="M1168" s="44">
        <f t="shared" si="2339"/>
        <v>5.7142857142857141E-2</v>
      </c>
      <c r="N1168" s="43">
        <f t="shared" si="2340"/>
        <v>245</v>
      </c>
      <c r="O1168" s="43">
        <v>4</v>
      </c>
      <c r="P1168" s="43"/>
      <c r="Q1168" s="43">
        <f t="shared" si="2341"/>
        <v>249</v>
      </c>
      <c r="R1168" s="44">
        <f t="shared" si="2061"/>
        <v>0.71142857142857141</v>
      </c>
      <c r="S1168" s="43">
        <v>350</v>
      </c>
    </row>
    <row r="1169" spans="1:19" x14ac:dyDescent="0.25">
      <c r="A1169" s="45" t="s">
        <v>279</v>
      </c>
      <c r="B1169" s="46" t="s">
        <v>283</v>
      </c>
      <c r="C1169" s="43" t="str">
        <f t="shared" si="2252"/>
        <v>PH</v>
      </c>
      <c r="D1169" s="37" t="str">
        <f t="shared" si="2335"/>
        <v>BN</v>
      </c>
      <c r="E1169" s="38">
        <f t="shared" si="2328"/>
        <v>13</v>
      </c>
      <c r="F1169" s="43">
        <v>115</v>
      </c>
      <c r="G1169" s="43">
        <v>128</v>
      </c>
      <c r="H1169" s="43">
        <v>85</v>
      </c>
      <c r="I1169" s="43">
        <v>15</v>
      </c>
      <c r="J1169" s="44">
        <f t="shared" si="2336"/>
        <v>0.33527696793002915</v>
      </c>
      <c r="K1169" s="44">
        <f t="shared" si="2337"/>
        <v>0.37317784256559766</v>
      </c>
      <c r="L1169" s="44">
        <f t="shared" si="2338"/>
        <v>0.24781341107871721</v>
      </c>
      <c r="M1169" s="44">
        <f t="shared" si="2339"/>
        <v>4.3731778425655975E-2</v>
      </c>
      <c r="N1169" s="43">
        <f t="shared" si="2340"/>
        <v>343</v>
      </c>
      <c r="O1169" s="43">
        <v>8</v>
      </c>
      <c r="P1169" s="43"/>
      <c r="Q1169" s="43">
        <f t="shared" si="2341"/>
        <v>351</v>
      </c>
      <c r="R1169" s="44">
        <f t="shared" si="2061"/>
        <v>0.69230769230769229</v>
      </c>
      <c r="S1169" s="43">
        <v>507</v>
      </c>
    </row>
    <row r="1170" spans="1:19" x14ac:dyDescent="0.25">
      <c r="A1170" s="45" t="s">
        <v>285</v>
      </c>
      <c r="B1170" s="46" t="s">
        <v>286</v>
      </c>
      <c r="C1170" s="43" t="str">
        <f t="shared" si="2252"/>
        <v>PH</v>
      </c>
      <c r="D1170" s="37" t="str">
        <f t="shared" si="2335"/>
        <v>PN</v>
      </c>
      <c r="E1170" s="38">
        <f t="shared" si="2328"/>
        <v>6</v>
      </c>
      <c r="F1170" s="43">
        <v>73</v>
      </c>
      <c r="G1170" s="43">
        <v>104</v>
      </c>
      <c r="H1170" s="43">
        <v>98</v>
      </c>
      <c r="I1170" s="43">
        <v>15</v>
      </c>
      <c r="J1170" s="44">
        <f t="shared" si="2336"/>
        <v>0.25172413793103449</v>
      </c>
      <c r="K1170" s="44">
        <f t="shared" si="2337"/>
        <v>0.35862068965517241</v>
      </c>
      <c r="L1170" s="44">
        <f t="shared" si="2338"/>
        <v>0.33793103448275863</v>
      </c>
      <c r="M1170" s="44">
        <f t="shared" si="2339"/>
        <v>5.1724137931034482E-2</v>
      </c>
      <c r="N1170" s="43">
        <f t="shared" si="2340"/>
        <v>290</v>
      </c>
      <c r="O1170" s="43"/>
      <c r="P1170" s="43"/>
      <c r="Q1170" s="43">
        <f t="shared" si="2341"/>
        <v>290</v>
      </c>
      <c r="R1170" s="44">
        <f t="shared" si="2061"/>
        <v>0.57199211045364895</v>
      </c>
      <c r="S1170" s="43">
        <v>507</v>
      </c>
    </row>
    <row r="1171" spans="1:19" x14ac:dyDescent="0.25">
      <c r="A1171" s="45" t="s">
        <v>288</v>
      </c>
      <c r="B1171" s="46" t="s">
        <v>289</v>
      </c>
      <c r="C1171" s="43" t="str">
        <f t="shared" si="2252"/>
        <v>PH</v>
      </c>
      <c r="D1171" s="37" t="str">
        <f t="shared" si="2335"/>
        <v>PN</v>
      </c>
      <c r="E1171" s="38">
        <f t="shared" si="2328"/>
        <v>30</v>
      </c>
      <c r="F1171" s="43">
        <v>52</v>
      </c>
      <c r="G1171" s="43">
        <v>119</v>
      </c>
      <c r="H1171" s="43">
        <v>89</v>
      </c>
      <c r="I1171" s="43">
        <v>14</v>
      </c>
      <c r="J1171" s="44">
        <f t="shared" si="2336"/>
        <v>0.18978102189781021</v>
      </c>
      <c r="K1171" s="44">
        <f t="shared" si="2337"/>
        <v>0.43430656934306572</v>
      </c>
      <c r="L1171" s="44">
        <f t="shared" si="2338"/>
        <v>0.32481751824817517</v>
      </c>
      <c r="M1171" s="44">
        <f t="shared" si="2339"/>
        <v>5.1094890510948905E-2</v>
      </c>
      <c r="N1171" s="43">
        <f t="shared" si="2340"/>
        <v>274</v>
      </c>
      <c r="O1171" s="43">
        <v>4</v>
      </c>
      <c r="P1171" s="43"/>
      <c r="Q1171" s="43">
        <f t="shared" si="2341"/>
        <v>278</v>
      </c>
      <c r="R1171" s="44">
        <f t="shared" si="2061"/>
        <v>0.5483234714003945</v>
      </c>
      <c r="S1171" s="43">
        <v>507</v>
      </c>
    </row>
    <row r="1172" spans="1:19" x14ac:dyDescent="0.25">
      <c r="A1172" s="45" t="s">
        <v>290</v>
      </c>
      <c r="B1172" s="46" t="s">
        <v>291</v>
      </c>
      <c r="C1172" s="43" t="str">
        <f t="shared" si="2252"/>
        <v>PH</v>
      </c>
      <c r="D1172" s="37" t="str">
        <f t="shared" si="2335"/>
        <v>PN</v>
      </c>
      <c r="E1172" s="38">
        <f t="shared" si="2328"/>
        <v>1</v>
      </c>
      <c r="F1172" s="43">
        <v>64</v>
      </c>
      <c r="G1172" s="43">
        <v>84</v>
      </c>
      <c r="H1172" s="43">
        <v>83</v>
      </c>
      <c r="I1172" s="43">
        <v>24</v>
      </c>
      <c r="J1172" s="44">
        <f t="shared" si="2336"/>
        <v>0.25098039215686274</v>
      </c>
      <c r="K1172" s="44">
        <f t="shared" si="2337"/>
        <v>0.32941176470588235</v>
      </c>
      <c r="L1172" s="44">
        <f t="shared" si="2338"/>
        <v>0.32549019607843138</v>
      </c>
      <c r="M1172" s="44">
        <f t="shared" si="2339"/>
        <v>9.4117647058823528E-2</v>
      </c>
      <c r="N1172" s="43">
        <f t="shared" si="2340"/>
        <v>255</v>
      </c>
      <c r="O1172" s="43">
        <v>3</v>
      </c>
      <c r="P1172" s="43"/>
      <c r="Q1172" s="43">
        <f t="shared" si="2341"/>
        <v>258</v>
      </c>
      <c r="R1172" s="44">
        <f t="shared" si="2061"/>
        <v>0.50887573964497046</v>
      </c>
      <c r="S1172" s="43">
        <v>507</v>
      </c>
    </row>
    <row r="1173" spans="1:19" x14ac:dyDescent="0.25">
      <c r="A1173" s="45" t="s">
        <v>309</v>
      </c>
      <c r="B1173" s="46" t="s">
        <v>310</v>
      </c>
      <c r="C1173" s="43" t="str">
        <f t="shared" si="2252"/>
        <v>PN</v>
      </c>
      <c r="D1173" s="37" t="str">
        <f t="shared" si="2335"/>
        <v>PH</v>
      </c>
      <c r="E1173" s="38">
        <f t="shared" si="2328"/>
        <v>14</v>
      </c>
      <c r="F1173" s="43">
        <v>62</v>
      </c>
      <c r="G1173" s="43">
        <v>74</v>
      </c>
      <c r="H1173" s="43">
        <v>88</v>
      </c>
      <c r="I1173" s="43">
        <v>16</v>
      </c>
      <c r="J1173" s="44">
        <f t="shared" si="2336"/>
        <v>0.25833333333333336</v>
      </c>
      <c r="K1173" s="44">
        <f t="shared" si="2337"/>
        <v>0.30833333333333335</v>
      </c>
      <c r="L1173" s="44">
        <f t="shared" si="2338"/>
        <v>0.36666666666666664</v>
      </c>
      <c r="M1173" s="44">
        <f t="shared" si="2339"/>
        <v>6.6666666666666666E-2</v>
      </c>
      <c r="N1173" s="43">
        <f t="shared" si="2340"/>
        <v>240</v>
      </c>
      <c r="O1173" s="43">
        <v>2</v>
      </c>
      <c r="P1173" s="43"/>
      <c r="Q1173" s="43">
        <f t="shared" si="2341"/>
        <v>242</v>
      </c>
      <c r="R1173" s="44">
        <f t="shared" si="2061"/>
        <v>0.47731755424063116</v>
      </c>
      <c r="S1173" s="43">
        <v>507</v>
      </c>
    </row>
    <row r="1174" spans="1:19" x14ac:dyDescent="0.25">
      <c r="A1174" s="45" t="s">
        <v>311</v>
      </c>
      <c r="B1174" s="46" t="s">
        <v>312</v>
      </c>
      <c r="C1174" s="43" t="str">
        <f t="shared" si="2252"/>
        <v>PN</v>
      </c>
      <c r="D1174" s="37" t="str">
        <f t="shared" si="2335"/>
        <v>BN</v>
      </c>
      <c r="E1174" s="38">
        <f t="shared" si="2328"/>
        <v>40</v>
      </c>
      <c r="F1174" s="43">
        <v>78</v>
      </c>
      <c r="G1174" s="43">
        <v>76</v>
      </c>
      <c r="H1174" s="43">
        <v>118</v>
      </c>
      <c r="I1174" s="43">
        <v>13</v>
      </c>
      <c r="J1174" s="44">
        <f t="shared" si="2336"/>
        <v>0.27368421052631581</v>
      </c>
      <c r="K1174" s="44">
        <f t="shared" si="2337"/>
        <v>0.26666666666666666</v>
      </c>
      <c r="L1174" s="44">
        <f t="shared" si="2338"/>
        <v>0.41403508771929826</v>
      </c>
      <c r="M1174" s="44">
        <f t="shared" si="2339"/>
        <v>4.5614035087719301E-2</v>
      </c>
      <c r="N1174" s="43">
        <f t="shared" si="2340"/>
        <v>285</v>
      </c>
      <c r="O1174" s="43">
        <v>4</v>
      </c>
      <c r="P1174" s="43"/>
      <c r="Q1174" s="43">
        <f t="shared" si="2341"/>
        <v>289</v>
      </c>
      <c r="R1174" s="44">
        <f t="shared" si="2061"/>
        <v>0.564453125</v>
      </c>
      <c r="S1174" s="43">
        <v>512</v>
      </c>
    </row>
    <row r="1175" spans="1:19" s="12" customFormat="1" ht="15" x14ac:dyDescent="0.25">
      <c r="A1175" s="40">
        <v>7</v>
      </c>
      <c r="B1175" s="31" t="s">
        <v>234</v>
      </c>
      <c r="C1175" s="27" t="str">
        <f t="shared" si="2252"/>
        <v>PN</v>
      </c>
      <c r="D1175" s="27" t="str">
        <f t="shared" si="2335"/>
        <v>BN</v>
      </c>
      <c r="E1175" s="28">
        <f t="shared" si="2328"/>
        <v>8</v>
      </c>
      <c r="F1175" s="32">
        <f>SUM(F1176:F1177)</f>
        <v>186</v>
      </c>
      <c r="G1175" s="32">
        <f t="shared" ref="G1175" si="2342">SUM(G1176:G1177)</f>
        <v>128</v>
      </c>
      <c r="H1175" s="32">
        <f t="shared" ref="H1175" si="2343">SUM(H1176:H1177)</f>
        <v>194</v>
      </c>
      <c r="I1175" s="32">
        <f t="shared" ref="I1175" si="2344">SUM(I1176:I1177)</f>
        <v>43</v>
      </c>
      <c r="J1175" s="33">
        <f>F1175/N1175</f>
        <v>0.33756805807622503</v>
      </c>
      <c r="K1175" s="33">
        <f>G1175/N1175</f>
        <v>0.23230490018148819</v>
      </c>
      <c r="L1175" s="33">
        <f>H1175/N1175</f>
        <v>0.35208711433756806</v>
      </c>
      <c r="M1175" s="33">
        <f>I1175/N1175</f>
        <v>7.8039927404718698E-2</v>
      </c>
      <c r="N1175" s="32">
        <f>F1175+G1175+H1175+I1175</f>
        <v>551</v>
      </c>
      <c r="O1175" s="32">
        <f t="shared" ref="O1175" si="2345">SUM(O1176:O1177)</f>
        <v>12</v>
      </c>
      <c r="P1175" s="32">
        <f t="shared" ref="P1175" si="2346">SUM(P1176:P1177)</f>
        <v>0</v>
      </c>
      <c r="Q1175" s="32">
        <f t="shared" si="2341"/>
        <v>563</v>
      </c>
      <c r="R1175" s="33">
        <f t="shared" si="2061"/>
        <v>0.6276477146042363</v>
      </c>
      <c r="S1175" s="32">
        <f>SUM(S1176:S1177)</f>
        <v>897</v>
      </c>
    </row>
    <row r="1176" spans="1:19" x14ac:dyDescent="0.25">
      <c r="A1176" s="45" t="s">
        <v>276</v>
      </c>
      <c r="B1176" s="46" t="s">
        <v>280</v>
      </c>
      <c r="C1176" s="43" t="str">
        <f t="shared" si="2252"/>
        <v>BN</v>
      </c>
      <c r="D1176" s="37" t="str">
        <f t="shared" si="2335"/>
        <v>PH</v>
      </c>
      <c r="E1176" s="38">
        <f t="shared" si="2328"/>
        <v>34</v>
      </c>
      <c r="F1176" s="43">
        <v>94</v>
      </c>
      <c r="G1176" s="43">
        <v>60</v>
      </c>
      <c r="H1176" s="43">
        <v>57</v>
      </c>
      <c r="I1176" s="43">
        <v>14</v>
      </c>
      <c r="J1176" s="44">
        <f>F1176/N1176</f>
        <v>0.4177777777777778</v>
      </c>
      <c r="K1176" s="44">
        <f>G1176/N1176</f>
        <v>0.26666666666666666</v>
      </c>
      <c r="L1176" s="44">
        <f>H1176/N1176</f>
        <v>0.25333333333333335</v>
      </c>
      <c r="M1176" s="44">
        <f>I1176/N1176</f>
        <v>6.222222222222222E-2</v>
      </c>
      <c r="N1176" s="43">
        <f>F1176+G1176+H1176+I1176</f>
        <v>225</v>
      </c>
      <c r="O1176" s="43">
        <v>8</v>
      </c>
      <c r="P1176" s="43"/>
      <c r="Q1176" s="43">
        <f t="shared" si="2341"/>
        <v>233</v>
      </c>
      <c r="R1176" s="44">
        <f t="shared" si="2061"/>
        <v>0.6657142857142857</v>
      </c>
      <c r="S1176" s="43">
        <v>350</v>
      </c>
    </row>
    <row r="1177" spans="1:19" x14ac:dyDescent="0.25">
      <c r="A1177" s="45" t="s">
        <v>277</v>
      </c>
      <c r="B1177" s="46" t="s">
        <v>281</v>
      </c>
      <c r="C1177" s="43" t="str">
        <f t="shared" si="2252"/>
        <v>PN</v>
      </c>
      <c r="D1177" s="37" t="str">
        <f t="shared" si="2335"/>
        <v>BN</v>
      </c>
      <c r="E1177" s="38">
        <f t="shared" si="2328"/>
        <v>45</v>
      </c>
      <c r="F1177" s="43">
        <v>92</v>
      </c>
      <c r="G1177" s="43">
        <v>68</v>
      </c>
      <c r="H1177" s="43">
        <v>137</v>
      </c>
      <c r="I1177" s="43">
        <v>29</v>
      </c>
      <c r="J1177" s="44">
        <f>F1177/N1177</f>
        <v>0.2822085889570552</v>
      </c>
      <c r="K1177" s="44">
        <f>G1177/N1177</f>
        <v>0.20858895705521471</v>
      </c>
      <c r="L1177" s="44">
        <f>H1177/N1177</f>
        <v>0.42024539877300615</v>
      </c>
      <c r="M1177" s="44">
        <f>I1177/N1177</f>
        <v>8.8957055214723926E-2</v>
      </c>
      <c r="N1177" s="43">
        <f>F1177+G1177+H1177+I1177</f>
        <v>326</v>
      </c>
      <c r="O1177" s="43">
        <v>4</v>
      </c>
      <c r="P1177" s="43"/>
      <c r="Q1177" s="43">
        <f t="shared" si="2341"/>
        <v>330</v>
      </c>
      <c r="R1177" s="44">
        <f t="shared" si="2061"/>
        <v>0.60329067641681899</v>
      </c>
      <c r="S1177" s="43">
        <v>547</v>
      </c>
    </row>
    <row r="1178" spans="1:19" s="12" customFormat="1" ht="15" x14ac:dyDescent="0.25">
      <c r="A1178" s="40">
        <v>8</v>
      </c>
      <c r="B1178" s="31" t="s">
        <v>231</v>
      </c>
      <c r="C1178" s="27" t="str">
        <f t="shared" si="2252"/>
        <v>PN</v>
      </c>
      <c r="D1178" s="27" t="str">
        <f t="shared" si="1573"/>
        <v>BN</v>
      </c>
      <c r="E1178" s="28">
        <f t="shared" ref="E1178:E1186" si="2347">LARGE(F1178:I1178,1)-LARGE(F1178:I1178,2)</f>
        <v>44</v>
      </c>
      <c r="F1178" s="32">
        <f>SUM(F1179:F1186)</f>
        <v>691</v>
      </c>
      <c r="G1178" s="32">
        <f t="shared" ref="G1178" si="2348">SUM(G1179:G1186)</f>
        <v>668</v>
      </c>
      <c r="H1178" s="32">
        <f t="shared" ref="H1178" si="2349">SUM(H1179:H1186)</f>
        <v>735</v>
      </c>
      <c r="I1178" s="32">
        <f t="shared" ref="I1178" si="2350">SUM(I1179:I1186)</f>
        <v>331</v>
      </c>
      <c r="J1178" s="33">
        <f>F1178/N1178</f>
        <v>0.28494845360824744</v>
      </c>
      <c r="K1178" s="33">
        <f>G1178/N1178</f>
        <v>0.27546391752577321</v>
      </c>
      <c r="L1178" s="33">
        <f>H1178/N1178</f>
        <v>0.30309278350515462</v>
      </c>
      <c r="M1178" s="33">
        <f>I1178/N1178</f>
        <v>0.13649484536082473</v>
      </c>
      <c r="N1178" s="32">
        <f>F1178+G1178+H1178+I1178</f>
        <v>2425</v>
      </c>
      <c r="O1178" s="32">
        <f t="shared" ref="O1178" si="2351">SUM(O1179:O1186)</f>
        <v>40</v>
      </c>
      <c r="P1178" s="32">
        <f t="shared" ref="P1178" si="2352">SUM(P1179:P1186)</f>
        <v>0</v>
      </c>
      <c r="Q1178" s="32">
        <f t="shared" si="2060"/>
        <v>2465</v>
      </c>
      <c r="R1178" s="33">
        <f t="shared" si="2061"/>
        <v>0.67056583242655055</v>
      </c>
      <c r="S1178" s="32">
        <f>SUM(S1179:S1186)</f>
        <v>3676</v>
      </c>
    </row>
    <row r="1179" spans="1:19" x14ac:dyDescent="0.25">
      <c r="A1179" s="45" t="s">
        <v>276</v>
      </c>
      <c r="B1179" s="46" t="s">
        <v>280</v>
      </c>
      <c r="C1179" s="43" t="str">
        <f t="shared" si="2252"/>
        <v>BN</v>
      </c>
      <c r="D1179" s="37" t="str">
        <f t="shared" ref="D1179:D1186" si="2353">IF(AND(LARGE(F1179:I1179,1)=LARGE(F1179:I1179,2)),"TIED",IF(LARGE(F1179:I1179,2)=F1179,"BN",IF(LARGE(F1179:I1179,2)=G1179,"PH",IF(LARGE(F1179:I1179,2)=H1179,"PN","BEBAS"))))</f>
        <v>PH</v>
      </c>
      <c r="E1179" s="38">
        <f t="shared" si="2347"/>
        <v>41</v>
      </c>
      <c r="F1179" s="43">
        <v>91</v>
      </c>
      <c r="G1179" s="43">
        <v>50</v>
      </c>
      <c r="H1179" s="43">
        <v>34</v>
      </c>
      <c r="I1179" s="43">
        <v>37</v>
      </c>
      <c r="J1179" s="44">
        <f t="shared" ref="J1179:J1186" si="2354">F1179/N1179</f>
        <v>0.42924528301886794</v>
      </c>
      <c r="K1179" s="44">
        <f t="shared" ref="K1179:K1186" si="2355">G1179/N1179</f>
        <v>0.23584905660377359</v>
      </c>
      <c r="L1179" s="44">
        <f t="shared" ref="L1179:L1186" si="2356">H1179/N1179</f>
        <v>0.16037735849056603</v>
      </c>
      <c r="M1179" s="44">
        <f t="shared" ref="M1179:M1186" si="2357">I1179/N1179</f>
        <v>0.17452830188679244</v>
      </c>
      <c r="N1179" s="43">
        <f t="shared" ref="N1179:N1186" si="2358">F1179+G1179+H1179+I1179</f>
        <v>212</v>
      </c>
      <c r="O1179" s="43">
        <v>4</v>
      </c>
      <c r="P1179" s="43"/>
      <c r="Q1179" s="43">
        <f t="shared" ref="Q1179:Q1186" si="2359">N1179+O1179+P1179</f>
        <v>216</v>
      </c>
      <c r="R1179" s="44">
        <f t="shared" si="2061"/>
        <v>0.6171428571428571</v>
      </c>
      <c r="S1179" s="43">
        <v>350</v>
      </c>
    </row>
    <row r="1180" spans="1:19" x14ac:dyDescent="0.25">
      <c r="A1180" s="45" t="s">
        <v>277</v>
      </c>
      <c r="B1180" s="46" t="s">
        <v>281</v>
      </c>
      <c r="C1180" s="43" t="str">
        <f t="shared" si="2252"/>
        <v>BN</v>
      </c>
      <c r="D1180" s="37" t="str">
        <f t="shared" si="2353"/>
        <v>PH</v>
      </c>
      <c r="E1180" s="38">
        <f t="shared" si="2347"/>
        <v>34</v>
      </c>
      <c r="F1180" s="43">
        <v>98</v>
      </c>
      <c r="G1180" s="43">
        <v>64</v>
      </c>
      <c r="H1180" s="43">
        <v>36</v>
      </c>
      <c r="I1180" s="43">
        <v>39</v>
      </c>
      <c r="J1180" s="44">
        <f t="shared" si="2354"/>
        <v>0.41350210970464135</v>
      </c>
      <c r="K1180" s="44">
        <f t="shared" si="2355"/>
        <v>0.27004219409282698</v>
      </c>
      <c r="L1180" s="44">
        <f t="shared" si="2356"/>
        <v>0.15189873417721519</v>
      </c>
      <c r="M1180" s="44">
        <f t="shared" si="2357"/>
        <v>0.16455696202531644</v>
      </c>
      <c r="N1180" s="43">
        <f t="shared" si="2358"/>
        <v>237</v>
      </c>
      <c r="O1180" s="43"/>
      <c r="P1180" s="43"/>
      <c r="Q1180" s="43">
        <f t="shared" si="2359"/>
        <v>237</v>
      </c>
      <c r="R1180" s="44">
        <f t="shared" si="2061"/>
        <v>0.67714285714285716</v>
      </c>
      <c r="S1180" s="43">
        <v>350</v>
      </c>
    </row>
    <row r="1181" spans="1:19" x14ac:dyDescent="0.25">
      <c r="A1181" s="45" t="s">
        <v>278</v>
      </c>
      <c r="B1181" s="46" t="s">
        <v>282</v>
      </c>
      <c r="C1181" s="43" t="str">
        <f t="shared" si="2252"/>
        <v>PH</v>
      </c>
      <c r="D1181" s="37" t="str">
        <f t="shared" si="2353"/>
        <v>BN</v>
      </c>
      <c r="E1181" s="38">
        <f t="shared" si="2347"/>
        <v>2</v>
      </c>
      <c r="F1181" s="43">
        <v>78</v>
      </c>
      <c r="G1181" s="43">
        <v>80</v>
      </c>
      <c r="H1181" s="43">
        <v>72</v>
      </c>
      <c r="I1181" s="43">
        <v>36</v>
      </c>
      <c r="J1181" s="44">
        <f t="shared" si="2354"/>
        <v>0.2932330827067669</v>
      </c>
      <c r="K1181" s="44">
        <f t="shared" si="2355"/>
        <v>0.3007518796992481</v>
      </c>
      <c r="L1181" s="44">
        <f t="shared" si="2356"/>
        <v>0.27067669172932329</v>
      </c>
      <c r="M1181" s="44">
        <f t="shared" si="2357"/>
        <v>0.13533834586466165</v>
      </c>
      <c r="N1181" s="43">
        <f t="shared" si="2358"/>
        <v>266</v>
      </c>
      <c r="O1181" s="43">
        <v>6</v>
      </c>
      <c r="P1181" s="43"/>
      <c r="Q1181" s="43">
        <f t="shared" si="2359"/>
        <v>272</v>
      </c>
      <c r="R1181" s="44">
        <f t="shared" si="2061"/>
        <v>0.77714285714285714</v>
      </c>
      <c r="S1181" s="43">
        <v>350</v>
      </c>
    </row>
    <row r="1182" spans="1:19" x14ac:dyDescent="0.25">
      <c r="A1182" s="45" t="s">
        <v>279</v>
      </c>
      <c r="B1182" s="46" t="s">
        <v>283</v>
      </c>
      <c r="C1182" s="43" t="str">
        <f t="shared" si="2252"/>
        <v>PH</v>
      </c>
      <c r="D1182" s="37" t="str">
        <f t="shared" si="2353"/>
        <v>BN</v>
      </c>
      <c r="E1182" s="38">
        <f t="shared" si="2347"/>
        <v>23</v>
      </c>
      <c r="F1182" s="43">
        <v>110</v>
      </c>
      <c r="G1182" s="43">
        <v>133</v>
      </c>
      <c r="H1182" s="43">
        <v>107</v>
      </c>
      <c r="I1182" s="43">
        <v>45</v>
      </c>
      <c r="J1182" s="44">
        <f t="shared" si="2354"/>
        <v>0.27848101265822783</v>
      </c>
      <c r="K1182" s="44">
        <f t="shared" si="2355"/>
        <v>0.33670886075949369</v>
      </c>
      <c r="L1182" s="44">
        <f t="shared" si="2356"/>
        <v>0.27088607594936709</v>
      </c>
      <c r="M1182" s="44">
        <f t="shared" si="2357"/>
        <v>0.11392405063291139</v>
      </c>
      <c r="N1182" s="43">
        <f t="shared" si="2358"/>
        <v>395</v>
      </c>
      <c r="O1182" s="43">
        <v>4</v>
      </c>
      <c r="P1182" s="43"/>
      <c r="Q1182" s="43">
        <f t="shared" si="2359"/>
        <v>399</v>
      </c>
      <c r="R1182" s="44">
        <f t="shared" si="2061"/>
        <v>0.76</v>
      </c>
      <c r="S1182" s="43">
        <v>525</v>
      </c>
    </row>
    <row r="1183" spans="1:19" x14ac:dyDescent="0.25">
      <c r="A1183" s="45" t="s">
        <v>285</v>
      </c>
      <c r="B1183" s="46" t="s">
        <v>286</v>
      </c>
      <c r="C1183" s="43" t="str">
        <f t="shared" si="2252"/>
        <v>PH</v>
      </c>
      <c r="D1183" s="37" t="str">
        <f t="shared" si="2353"/>
        <v>PN</v>
      </c>
      <c r="E1183" s="38">
        <f t="shared" si="2347"/>
        <v>6</v>
      </c>
      <c r="F1183" s="43">
        <v>86</v>
      </c>
      <c r="G1183" s="43">
        <v>116</v>
      </c>
      <c r="H1183" s="43">
        <v>110</v>
      </c>
      <c r="I1183" s="43">
        <v>45</v>
      </c>
      <c r="J1183" s="44">
        <f t="shared" si="2354"/>
        <v>0.24089635854341737</v>
      </c>
      <c r="K1183" s="44">
        <f t="shared" si="2355"/>
        <v>0.32492997198879553</v>
      </c>
      <c r="L1183" s="44">
        <f t="shared" si="2356"/>
        <v>0.3081232492997199</v>
      </c>
      <c r="M1183" s="44">
        <f t="shared" si="2357"/>
        <v>0.12605042016806722</v>
      </c>
      <c r="N1183" s="43">
        <f t="shared" si="2358"/>
        <v>357</v>
      </c>
      <c r="O1183" s="43">
        <v>5</v>
      </c>
      <c r="P1183" s="43"/>
      <c r="Q1183" s="43">
        <f t="shared" si="2359"/>
        <v>362</v>
      </c>
      <c r="R1183" s="44">
        <f t="shared" si="2061"/>
        <v>0.68952380952380954</v>
      </c>
      <c r="S1183" s="43">
        <v>525</v>
      </c>
    </row>
    <row r="1184" spans="1:19" x14ac:dyDescent="0.25">
      <c r="A1184" s="45" t="s">
        <v>288</v>
      </c>
      <c r="B1184" s="46" t="s">
        <v>289</v>
      </c>
      <c r="C1184" s="43" t="str">
        <f t="shared" si="2252"/>
        <v>PN</v>
      </c>
      <c r="D1184" s="37" t="str">
        <f t="shared" si="2353"/>
        <v>PH</v>
      </c>
      <c r="E1184" s="38">
        <f t="shared" si="2347"/>
        <v>18</v>
      </c>
      <c r="F1184" s="43">
        <v>78</v>
      </c>
      <c r="G1184" s="43">
        <v>87</v>
      </c>
      <c r="H1184" s="43">
        <v>105</v>
      </c>
      <c r="I1184" s="43">
        <v>35</v>
      </c>
      <c r="J1184" s="44">
        <f t="shared" si="2354"/>
        <v>0.25573770491803277</v>
      </c>
      <c r="K1184" s="44">
        <f t="shared" si="2355"/>
        <v>0.28524590163934427</v>
      </c>
      <c r="L1184" s="44">
        <f t="shared" si="2356"/>
        <v>0.34426229508196721</v>
      </c>
      <c r="M1184" s="44">
        <f t="shared" si="2357"/>
        <v>0.11475409836065574</v>
      </c>
      <c r="N1184" s="43">
        <f t="shared" si="2358"/>
        <v>305</v>
      </c>
      <c r="O1184" s="43">
        <v>8</v>
      </c>
      <c r="P1184" s="43"/>
      <c r="Q1184" s="43">
        <f t="shared" si="2359"/>
        <v>313</v>
      </c>
      <c r="R1184" s="44">
        <f t="shared" si="2061"/>
        <v>0.59619047619047616</v>
      </c>
      <c r="S1184" s="43">
        <v>525</v>
      </c>
    </row>
    <row r="1185" spans="1:19" x14ac:dyDescent="0.25">
      <c r="A1185" s="45" t="s">
        <v>290</v>
      </c>
      <c r="B1185" s="46" t="s">
        <v>291</v>
      </c>
      <c r="C1185" s="43" t="str">
        <f t="shared" si="2252"/>
        <v>PN</v>
      </c>
      <c r="D1185" s="37" t="str">
        <f t="shared" si="2353"/>
        <v>PH</v>
      </c>
      <c r="E1185" s="38">
        <f t="shared" si="2347"/>
        <v>52</v>
      </c>
      <c r="F1185" s="43">
        <v>66</v>
      </c>
      <c r="G1185" s="43">
        <v>68</v>
      </c>
      <c r="H1185" s="43">
        <v>120</v>
      </c>
      <c r="I1185" s="43">
        <v>54</v>
      </c>
      <c r="J1185" s="44">
        <f t="shared" si="2354"/>
        <v>0.21428571428571427</v>
      </c>
      <c r="K1185" s="44">
        <f t="shared" si="2355"/>
        <v>0.22077922077922077</v>
      </c>
      <c r="L1185" s="44">
        <f t="shared" si="2356"/>
        <v>0.38961038961038963</v>
      </c>
      <c r="M1185" s="44">
        <f t="shared" si="2357"/>
        <v>0.17532467532467533</v>
      </c>
      <c r="N1185" s="43">
        <f t="shared" si="2358"/>
        <v>308</v>
      </c>
      <c r="O1185" s="43">
        <v>9</v>
      </c>
      <c r="P1185" s="43"/>
      <c r="Q1185" s="43">
        <f t="shared" si="2359"/>
        <v>317</v>
      </c>
      <c r="R1185" s="44">
        <f t="shared" si="2061"/>
        <v>0.6038095238095238</v>
      </c>
      <c r="S1185" s="43">
        <v>525</v>
      </c>
    </row>
    <row r="1186" spans="1:19" x14ac:dyDescent="0.25">
      <c r="A1186" s="45" t="s">
        <v>309</v>
      </c>
      <c r="B1186" s="46" t="s">
        <v>310</v>
      </c>
      <c r="C1186" s="43" t="str">
        <f t="shared" si="2252"/>
        <v>PN</v>
      </c>
      <c r="D1186" s="37" t="str">
        <f t="shared" si="2353"/>
        <v>BN</v>
      </c>
      <c r="E1186" s="38">
        <f t="shared" si="2347"/>
        <v>67</v>
      </c>
      <c r="F1186" s="43">
        <v>84</v>
      </c>
      <c r="G1186" s="43">
        <v>70</v>
      </c>
      <c r="H1186" s="43">
        <v>151</v>
      </c>
      <c r="I1186" s="43">
        <v>40</v>
      </c>
      <c r="J1186" s="44">
        <f t="shared" si="2354"/>
        <v>0.24347826086956523</v>
      </c>
      <c r="K1186" s="44">
        <f t="shared" si="2355"/>
        <v>0.20289855072463769</v>
      </c>
      <c r="L1186" s="44">
        <f t="shared" si="2356"/>
        <v>0.43768115942028984</v>
      </c>
      <c r="M1186" s="44">
        <f t="shared" si="2357"/>
        <v>0.11594202898550725</v>
      </c>
      <c r="N1186" s="43">
        <f t="shared" si="2358"/>
        <v>345</v>
      </c>
      <c r="O1186" s="43">
        <v>4</v>
      </c>
      <c r="P1186" s="43"/>
      <c r="Q1186" s="43">
        <f t="shared" si="2359"/>
        <v>349</v>
      </c>
      <c r="R1186" s="44">
        <f t="shared" si="2061"/>
        <v>0.66349809885931554</v>
      </c>
      <c r="S1186" s="43">
        <v>526</v>
      </c>
    </row>
    <row r="1187" spans="1:19" s="12" customFormat="1" ht="15" x14ac:dyDescent="0.25">
      <c r="A1187" s="40">
        <v>9</v>
      </c>
      <c r="B1187" s="31" t="s">
        <v>232</v>
      </c>
      <c r="C1187" s="27" t="str">
        <f t="shared" si="2252"/>
        <v>BN</v>
      </c>
      <c r="D1187" s="27" t="str">
        <f t="shared" si="1573"/>
        <v>PN</v>
      </c>
      <c r="E1187" s="28">
        <f t="shared" ref="E1187" si="2360">LARGE(F1187:I1187,1)-LARGE(F1187:I1187,2)</f>
        <v>27</v>
      </c>
      <c r="F1187" s="32">
        <f>SUM(F1188:F1192)</f>
        <v>556</v>
      </c>
      <c r="G1187" s="32">
        <f t="shared" ref="G1187:I1187" si="2361">SUM(G1188:G1192)</f>
        <v>375</v>
      </c>
      <c r="H1187" s="32">
        <f t="shared" si="2361"/>
        <v>529</v>
      </c>
      <c r="I1187" s="32">
        <f t="shared" si="2361"/>
        <v>155</v>
      </c>
      <c r="J1187" s="33">
        <f>F1187/N1187</f>
        <v>0.34427244582043343</v>
      </c>
      <c r="K1187" s="33">
        <f>G1187/N1187</f>
        <v>0.23219814241486067</v>
      </c>
      <c r="L1187" s="33">
        <f>H1187/N1187</f>
        <v>0.32755417956656346</v>
      </c>
      <c r="M1187" s="33">
        <f>I1187/N1187</f>
        <v>9.5975232198142413E-2</v>
      </c>
      <c r="N1187" s="32">
        <f>F1187+G1187+H1187+I1187</f>
        <v>1615</v>
      </c>
      <c r="O1187" s="32">
        <f t="shared" ref="O1187:P1187" si="2362">SUM(O1188:O1192)</f>
        <v>19</v>
      </c>
      <c r="P1187" s="32">
        <f t="shared" si="2362"/>
        <v>0</v>
      </c>
      <c r="Q1187" s="32">
        <f t="shared" si="2060"/>
        <v>1634</v>
      </c>
      <c r="R1187" s="33">
        <f t="shared" si="2061"/>
        <v>0.73769751693002261</v>
      </c>
      <c r="S1187" s="32">
        <f>SUM(S1188:S1192)</f>
        <v>2215</v>
      </c>
    </row>
    <row r="1188" spans="1:19" x14ac:dyDescent="0.25">
      <c r="A1188" s="45" t="s">
        <v>276</v>
      </c>
      <c r="B1188" s="46" t="s">
        <v>280</v>
      </c>
      <c r="C1188" s="43" t="str">
        <f t="shared" si="2252"/>
        <v>BN</v>
      </c>
      <c r="D1188" s="37" t="str">
        <f t="shared" ref="D1188:D1192" si="2363">IF(AND(LARGE(F1188:I1188,1)=LARGE(F1188:I1188,2)),"TIED",IF(LARGE(F1188:I1188,2)=F1188,"BN",IF(LARGE(F1188:I1188,2)=G1188,"PH",IF(LARGE(F1188:I1188,2)=H1188,"PN","BEBAS"))))</f>
        <v>PH</v>
      </c>
      <c r="E1188" s="38">
        <f t="shared" ref="E1188:E1192" si="2364">LARGE(F1188:I1188,1)-LARGE(F1188:I1188,2)</f>
        <v>36</v>
      </c>
      <c r="F1188" s="43">
        <v>99</v>
      </c>
      <c r="G1188" s="43">
        <v>63</v>
      </c>
      <c r="H1188" s="43">
        <v>52</v>
      </c>
      <c r="I1188" s="43">
        <v>18</v>
      </c>
      <c r="J1188" s="44">
        <f t="shared" ref="J1188:J1192" si="2365">F1188/N1188</f>
        <v>0.42672413793103448</v>
      </c>
      <c r="K1188" s="44">
        <f t="shared" ref="K1188:K1192" si="2366">G1188/N1188</f>
        <v>0.27155172413793105</v>
      </c>
      <c r="L1188" s="44">
        <f t="shared" ref="L1188:L1192" si="2367">H1188/N1188</f>
        <v>0.22413793103448276</v>
      </c>
      <c r="M1188" s="44">
        <f t="shared" ref="M1188:M1192" si="2368">I1188/N1188</f>
        <v>7.7586206896551727E-2</v>
      </c>
      <c r="N1188" s="43">
        <f t="shared" ref="N1188:N1192" si="2369">F1188+G1188+H1188+I1188</f>
        <v>232</v>
      </c>
      <c r="O1188" s="43">
        <v>5</v>
      </c>
      <c r="P1188" s="43"/>
      <c r="Q1188" s="43">
        <f t="shared" ref="Q1188:Q1192" si="2370">N1188+O1188+P1188</f>
        <v>237</v>
      </c>
      <c r="R1188" s="44">
        <f t="shared" si="2061"/>
        <v>0.67714285714285716</v>
      </c>
      <c r="S1188" s="43">
        <v>350</v>
      </c>
    </row>
    <row r="1189" spans="1:19" x14ac:dyDescent="0.25">
      <c r="A1189" s="45" t="s">
        <v>277</v>
      </c>
      <c r="B1189" s="46" t="s">
        <v>281</v>
      </c>
      <c r="C1189" s="43" t="str">
        <f t="shared" si="2252"/>
        <v>BN</v>
      </c>
      <c r="D1189" s="37" t="str">
        <f t="shared" si="2363"/>
        <v>PH</v>
      </c>
      <c r="E1189" s="38">
        <f t="shared" si="2364"/>
        <v>32</v>
      </c>
      <c r="F1189" s="43">
        <v>114</v>
      </c>
      <c r="G1189" s="43">
        <v>82</v>
      </c>
      <c r="H1189" s="43">
        <v>61</v>
      </c>
      <c r="I1189" s="43">
        <v>20</v>
      </c>
      <c r="J1189" s="44">
        <f t="shared" si="2365"/>
        <v>0.41155234657039713</v>
      </c>
      <c r="K1189" s="44">
        <f t="shared" si="2366"/>
        <v>0.29602888086642598</v>
      </c>
      <c r="L1189" s="44">
        <f t="shared" si="2367"/>
        <v>0.22021660649819494</v>
      </c>
      <c r="M1189" s="44">
        <f t="shared" si="2368"/>
        <v>7.2202166064981949E-2</v>
      </c>
      <c r="N1189" s="43">
        <f t="shared" si="2369"/>
        <v>277</v>
      </c>
      <c r="O1189" s="43">
        <v>5</v>
      </c>
      <c r="P1189" s="43"/>
      <c r="Q1189" s="43">
        <f t="shared" si="2370"/>
        <v>282</v>
      </c>
      <c r="R1189" s="44">
        <f t="shared" si="2061"/>
        <v>0.80571428571428572</v>
      </c>
      <c r="S1189" s="43">
        <v>350</v>
      </c>
    </row>
    <row r="1190" spans="1:19" x14ac:dyDescent="0.25">
      <c r="A1190" s="45" t="s">
        <v>278</v>
      </c>
      <c r="B1190" s="46" t="s">
        <v>282</v>
      </c>
      <c r="C1190" s="43" t="str">
        <f t="shared" si="2252"/>
        <v>PN</v>
      </c>
      <c r="D1190" s="37" t="str">
        <f t="shared" si="2363"/>
        <v>PH</v>
      </c>
      <c r="E1190" s="38">
        <f t="shared" si="2364"/>
        <v>20</v>
      </c>
      <c r="F1190" s="43">
        <v>100</v>
      </c>
      <c r="G1190" s="43">
        <v>109</v>
      </c>
      <c r="H1190" s="43">
        <v>129</v>
      </c>
      <c r="I1190" s="43">
        <v>36</v>
      </c>
      <c r="J1190" s="44">
        <f t="shared" si="2365"/>
        <v>0.26737967914438504</v>
      </c>
      <c r="K1190" s="44">
        <f t="shared" si="2366"/>
        <v>0.29144385026737968</v>
      </c>
      <c r="L1190" s="44">
        <f t="shared" si="2367"/>
        <v>0.34491978609625668</v>
      </c>
      <c r="M1190" s="44">
        <f t="shared" si="2368"/>
        <v>9.6256684491978606E-2</v>
      </c>
      <c r="N1190" s="43">
        <f t="shared" si="2369"/>
        <v>374</v>
      </c>
      <c r="O1190" s="43">
        <v>5</v>
      </c>
      <c r="P1190" s="43"/>
      <c r="Q1190" s="43">
        <f t="shared" si="2370"/>
        <v>379</v>
      </c>
      <c r="R1190" s="44">
        <f t="shared" si="2061"/>
        <v>0.7504950495049505</v>
      </c>
      <c r="S1190" s="43">
        <v>505</v>
      </c>
    </row>
    <row r="1191" spans="1:19" x14ac:dyDescent="0.25">
      <c r="A1191" s="45" t="s">
        <v>279</v>
      </c>
      <c r="B1191" s="46" t="s">
        <v>283</v>
      </c>
      <c r="C1191" s="43" t="str">
        <f t="shared" si="2252"/>
        <v>PN</v>
      </c>
      <c r="D1191" s="37" t="str">
        <f t="shared" si="2363"/>
        <v>BN</v>
      </c>
      <c r="E1191" s="38">
        <f t="shared" si="2364"/>
        <v>40</v>
      </c>
      <c r="F1191" s="43">
        <v>116</v>
      </c>
      <c r="G1191" s="43">
        <v>70</v>
      </c>
      <c r="H1191" s="43">
        <v>156</v>
      </c>
      <c r="I1191" s="43">
        <v>41</v>
      </c>
      <c r="J1191" s="44">
        <f t="shared" si="2365"/>
        <v>0.30287206266318539</v>
      </c>
      <c r="K1191" s="44">
        <f t="shared" si="2366"/>
        <v>0.18276762402088773</v>
      </c>
      <c r="L1191" s="44">
        <f t="shared" si="2367"/>
        <v>0.40731070496083549</v>
      </c>
      <c r="M1191" s="44">
        <f t="shared" si="2368"/>
        <v>0.10704960835509138</v>
      </c>
      <c r="N1191" s="43">
        <f t="shared" si="2369"/>
        <v>383</v>
      </c>
      <c r="O1191" s="43">
        <v>3</v>
      </c>
      <c r="P1191" s="43"/>
      <c r="Q1191" s="43">
        <f t="shared" si="2370"/>
        <v>386</v>
      </c>
      <c r="R1191" s="44">
        <f t="shared" si="2061"/>
        <v>0.76435643564356437</v>
      </c>
      <c r="S1191" s="43">
        <v>505</v>
      </c>
    </row>
    <row r="1192" spans="1:19" x14ac:dyDescent="0.25">
      <c r="A1192" s="45" t="s">
        <v>285</v>
      </c>
      <c r="B1192" s="46" t="s">
        <v>286</v>
      </c>
      <c r="C1192" s="43" t="str">
        <f t="shared" si="2252"/>
        <v>PN</v>
      </c>
      <c r="D1192" s="37" t="str">
        <f t="shared" si="2363"/>
        <v>BN</v>
      </c>
      <c r="E1192" s="38">
        <f t="shared" si="2364"/>
        <v>4</v>
      </c>
      <c r="F1192" s="43">
        <v>127</v>
      </c>
      <c r="G1192" s="43">
        <v>51</v>
      </c>
      <c r="H1192" s="43">
        <v>131</v>
      </c>
      <c r="I1192" s="43">
        <v>40</v>
      </c>
      <c r="J1192" s="44">
        <f t="shared" si="2365"/>
        <v>0.36389684813753581</v>
      </c>
      <c r="K1192" s="44">
        <f t="shared" si="2366"/>
        <v>0.14613180515759314</v>
      </c>
      <c r="L1192" s="44">
        <f t="shared" si="2367"/>
        <v>0.37535816618911177</v>
      </c>
      <c r="M1192" s="44">
        <f t="shared" si="2368"/>
        <v>0.11461318051575932</v>
      </c>
      <c r="N1192" s="43">
        <f t="shared" si="2369"/>
        <v>349</v>
      </c>
      <c r="O1192" s="43">
        <v>1</v>
      </c>
      <c r="P1192" s="43"/>
      <c r="Q1192" s="43">
        <f t="shared" si="2370"/>
        <v>350</v>
      </c>
      <c r="R1192" s="44">
        <f t="shared" si="2061"/>
        <v>0.69306930693069302</v>
      </c>
      <c r="S1192" s="43">
        <v>505</v>
      </c>
    </row>
    <row r="1193" spans="1:19" s="6" customFormat="1" ht="15" x14ac:dyDescent="0.25">
      <c r="A1193" s="25" t="s">
        <v>48</v>
      </c>
      <c r="B1193" s="26" t="s">
        <v>49</v>
      </c>
      <c r="C1193" s="27" t="str">
        <f t="shared" si="2252"/>
        <v>BN</v>
      </c>
      <c r="D1193" s="27" t="str">
        <f t="shared" si="1573"/>
        <v>PN</v>
      </c>
      <c r="E1193" s="27">
        <f>LARGE(F1193:I1193,1)-LARGE(F1193:I1193,2)</f>
        <v>1327</v>
      </c>
      <c r="F1193" s="27">
        <f t="shared" ref="F1193:I1193" si="2371">F1194+F1196+F1201+F1204+F1208+F1213+F1216+F1218+F1224+F1227+F1234</f>
        <v>4037</v>
      </c>
      <c r="G1193" s="27">
        <f t="shared" si="2371"/>
        <v>2163</v>
      </c>
      <c r="H1193" s="27">
        <f t="shared" si="2371"/>
        <v>2710</v>
      </c>
      <c r="I1193" s="27">
        <f t="shared" si="2371"/>
        <v>0</v>
      </c>
      <c r="J1193" s="29">
        <f>F1193/N1193</f>
        <v>0.45308641975308644</v>
      </c>
      <c r="K1193" s="29">
        <f>G1193/N1193</f>
        <v>0.24276094276094276</v>
      </c>
      <c r="L1193" s="29">
        <f>H1193/N1193</f>
        <v>0.30415263748597082</v>
      </c>
      <c r="M1193" s="29">
        <f>I1193/N1193</f>
        <v>0</v>
      </c>
      <c r="N1193" s="27">
        <f>F1193+G1193+H1193+I1193</f>
        <v>8910</v>
      </c>
      <c r="O1193" s="27">
        <f>O1194+O1196+O1201+O1204+O1208+O1213+O1216+O1218+O1224+O1227+O1234</f>
        <v>143</v>
      </c>
      <c r="P1193" s="27">
        <f>P1194+P1196+P1201+P1204+P1208+P1213+P1216+P1218+P1224+P1227+P1234</f>
        <v>0</v>
      </c>
      <c r="Q1193" s="27">
        <f t="shared" si="2060"/>
        <v>9053</v>
      </c>
      <c r="R1193" s="29">
        <f t="shared" si="2061"/>
        <v>0.65082674335010782</v>
      </c>
      <c r="S1193" s="27">
        <f>S1194+S1196+S1201+S1204+S1208+S1213+S1216+S1218+S1224+S1227+S1234</f>
        <v>13910</v>
      </c>
    </row>
    <row r="1194" spans="1:19" s="12" customFormat="1" ht="15" x14ac:dyDescent="0.25">
      <c r="A1194" s="30" t="s">
        <v>275</v>
      </c>
      <c r="B1194" s="31" t="s">
        <v>264</v>
      </c>
      <c r="C1194" s="27" t="str">
        <f t="shared" si="2252"/>
        <v>BN</v>
      </c>
      <c r="D1194" s="27" t="str">
        <f t="shared" si="1573"/>
        <v>PN</v>
      </c>
      <c r="E1194" s="28">
        <f t="shared" ref="E1194" si="2372">LARGE(F1194:I1194,1)-LARGE(F1194:I1194,2)</f>
        <v>23</v>
      </c>
      <c r="F1194" s="32">
        <f>F1195</f>
        <v>81</v>
      </c>
      <c r="G1194" s="32">
        <f t="shared" ref="G1194" si="2373">G1195</f>
        <v>15</v>
      </c>
      <c r="H1194" s="32">
        <f t="shared" ref="H1194" si="2374">H1195</f>
        <v>58</v>
      </c>
      <c r="I1194" s="32">
        <f t="shared" ref="I1194" si="2375">I1195</f>
        <v>0</v>
      </c>
      <c r="J1194" s="33">
        <f>F1194/N1194</f>
        <v>0.52597402597402598</v>
      </c>
      <c r="K1194" s="33">
        <f>G1194/N1194</f>
        <v>9.7402597402597407E-2</v>
      </c>
      <c r="L1194" s="33">
        <f>H1194/N1194</f>
        <v>0.37662337662337664</v>
      </c>
      <c r="M1194" s="33">
        <f>I1194/N1194</f>
        <v>0</v>
      </c>
      <c r="N1194" s="32">
        <f>F1194+G1194+H1194+I1194</f>
        <v>154</v>
      </c>
      <c r="O1194" s="32">
        <f t="shared" ref="O1194" si="2376">O1195</f>
        <v>9</v>
      </c>
      <c r="P1194" s="32">
        <f t="shared" ref="P1194" si="2377">P1195</f>
        <v>0</v>
      </c>
      <c r="Q1194" s="32">
        <f t="shared" si="2060"/>
        <v>163</v>
      </c>
      <c r="R1194" s="33">
        <f t="shared" si="2061"/>
        <v>0.84895833333333337</v>
      </c>
      <c r="S1194" s="32">
        <f t="shared" ref="S1194" si="2378">S1195</f>
        <v>192</v>
      </c>
    </row>
    <row r="1195" spans="1:19" x14ac:dyDescent="0.25">
      <c r="A1195" s="50" t="s">
        <v>276</v>
      </c>
      <c r="B1195" s="46" t="s">
        <v>280</v>
      </c>
      <c r="C1195" s="43" t="str">
        <f t="shared" si="2252"/>
        <v>BN</v>
      </c>
      <c r="D1195" s="37" t="str">
        <f t="shared" si="1573"/>
        <v>PN</v>
      </c>
      <c r="E1195" s="38">
        <f>LARGE(F1195:I1195,1)-LARGE(F1195:I1195,2)</f>
        <v>23</v>
      </c>
      <c r="F1195" s="43">
        <v>81</v>
      </c>
      <c r="G1195" s="43">
        <v>15</v>
      </c>
      <c r="H1195" s="43">
        <v>58</v>
      </c>
      <c r="I1195" s="43"/>
      <c r="J1195" s="44">
        <f>F1195/N1195</f>
        <v>0.52597402597402598</v>
      </c>
      <c r="K1195" s="44">
        <f>G1195/N1195</f>
        <v>9.7402597402597407E-2</v>
      </c>
      <c r="L1195" s="44">
        <f>H1195/N1195</f>
        <v>0.37662337662337664</v>
      </c>
      <c r="M1195" s="44">
        <f>I1195/N1195</f>
        <v>0</v>
      </c>
      <c r="N1195" s="43">
        <f>F1195+G1195+H1195+I1195</f>
        <v>154</v>
      </c>
      <c r="O1195" s="43">
        <v>9</v>
      </c>
      <c r="P1195" s="43"/>
      <c r="Q1195" s="43">
        <f t="shared" si="2060"/>
        <v>163</v>
      </c>
      <c r="R1195" s="44">
        <f t="shared" si="2061"/>
        <v>0.84895833333333337</v>
      </c>
      <c r="S1195" s="43">
        <v>192</v>
      </c>
    </row>
    <row r="1196" spans="1:19" s="11" customFormat="1" ht="15" x14ac:dyDescent="0.25">
      <c r="A1196" s="40">
        <v>1</v>
      </c>
      <c r="B1196" s="31" t="s">
        <v>235</v>
      </c>
      <c r="C1196" s="32" t="str">
        <f t="shared" ref="C1196:C1204" si="2379">IF(AND(LARGE(F1196:I1196,1)=LARGE(F1196:I1196,2)),"TIED",IF(LARGE(F1196:I1196,1)=F1196,"BN",IF(LARGE(F1196:I1196,1)=G1196,"PH",IF(LARGE(F1196:I1196,1)=H1196,"PN","BEBAS"))))</f>
        <v>BN</v>
      </c>
      <c r="D1196" s="32" t="str">
        <f t="shared" ref="D1196:D1204" si="2380">IF(AND(LARGE(F1196:I1196,1)=LARGE(F1196:I1196,2)),"TIED",IF(LARGE(F1196:I1196,2)=F1196,"BN",IF(LARGE(F1196:I1196,2)=G1196,"PH",IF(LARGE(F1196:I1196,2)=H1196,"PN","BEBAS"))))</f>
        <v>PH</v>
      </c>
      <c r="E1196" s="28">
        <f>LARGE(F1196:I1196,1)-LARGE(F1196:I1196,2)</f>
        <v>199</v>
      </c>
      <c r="F1196" s="32">
        <f t="shared" ref="F1196" si="2381">SUM(F1197:F1200)</f>
        <v>499</v>
      </c>
      <c r="G1196" s="32">
        <f t="shared" ref="G1196" si="2382">SUM(G1197:G1200)</f>
        <v>300</v>
      </c>
      <c r="H1196" s="32">
        <f t="shared" ref="H1196" si="2383">SUM(H1197:H1200)</f>
        <v>245</v>
      </c>
      <c r="I1196" s="32">
        <f t="shared" ref="I1196" si="2384">SUM(I1197:I1200)</f>
        <v>0</v>
      </c>
      <c r="J1196" s="33">
        <f>F1196/N1196</f>
        <v>0.47796934865900381</v>
      </c>
      <c r="K1196" s="33">
        <f>G1196/N1196</f>
        <v>0.28735632183908044</v>
      </c>
      <c r="L1196" s="33">
        <f>H1196/N1196</f>
        <v>0.23467432950191572</v>
      </c>
      <c r="M1196" s="33">
        <f>I1196/N1196</f>
        <v>0</v>
      </c>
      <c r="N1196" s="32">
        <f>F1196+G1196+H1196+I1196</f>
        <v>1044</v>
      </c>
      <c r="O1196" s="32">
        <f t="shared" ref="O1196" si="2385">SUM(O1197:O1200)</f>
        <v>8</v>
      </c>
      <c r="P1196" s="32">
        <f t="shared" ref="P1196" si="2386">SUM(P1197:P1200)</f>
        <v>0</v>
      </c>
      <c r="Q1196" s="32">
        <f>N1196+O1196+P1196</f>
        <v>1052</v>
      </c>
      <c r="R1196" s="33">
        <f>Q1196/S1196</f>
        <v>0.65058750773036489</v>
      </c>
      <c r="S1196" s="32">
        <f t="shared" ref="S1196" si="2387">SUM(S1197:S1200)</f>
        <v>1617</v>
      </c>
    </row>
    <row r="1197" spans="1:19" x14ac:dyDescent="0.25">
      <c r="A1197" s="45" t="s">
        <v>276</v>
      </c>
      <c r="B1197" s="46" t="s">
        <v>280</v>
      </c>
      <c r="C1197" s="43" t="str">
        <f t="shared" si="2379"/>
        <v>PH</v>
      </c>
      <c r="D1197" s="37" t="str">
        <f t="shared" si="2380"/>
        <v>BN</v>
      </c>
      <c r="E1197" s="38">
        <f t="shared" ref="E1197:E1203" si="2388">LARGE(F1197:I1197,1)-LARGE(F1197:I1197,2)</f>
        <v>9</v>
      </c>
      <c r="F1197" s="43">
        <v>98</v>
      </c>
      <c r="G1197" s="43">
        <v>107</v>
      </c>
      <c r="H1197" s="43">
        <v>28</v>
      </c>
      <c r="I1197" s="43"/>
      <c r="J1197" s="44">
        <f t="shared" ref="J1197:J1200" si="2389">F1197/N1197</f>
        <v>0.42060085836909872</v>
      </c>
      <c r="K1197" s="44">
        <f t="shared" ref="K1197:K1200" si="2390">G1197/N1197</f>
        <v>0.45922746781115881</v>
      </c>
      <c r="L1197" s="44">
        <f t="shared" ref="L1197:L1200" si="2391">H1197/N1197</f>
        <v>0.12017167381974249</v>
      </c>
      <c r="M1197" s="44">
        <f t="shared" ref="M1197:M1200" si="2392">I1197/N1197</f>
        <v>0</v>
      </c>
      <c r="N1197" s="43">
        <f t="shared" ref="N1197:N1200" si="2393">F1197+G1197+H1197+I1197</f>
        <v>233</v>
      </c>
      <c r="O1197" s="43">
        <v>5</v>
      </c>
      <c r="P1197" s="43"/>
      <c r="Q1197" s="43">
        <f t="shared" ref="Q1197:Q1204" si="2394">N1197+O1197+P1197</f>
        <v>238</v>
      </c>
      <c r="R1197" s="44">
        <f t="shared" si="2061"/>
        <v>0.68</v>
      </c>
      <c r="S1197" s="43">
        <v>350</v>
      </c>
    </row>
    <row r="1198" spans="1:19" x14ac:dyDescent="0.25">
      <c r="A1198" s="45" t="s">
        <v>277</v>
      </c>
      <c r="B1198" s="46" t="s">
        <v>281</v>
      </c>
      <c r="C1198" s="43" t="str">
        <f t="shared" si="2379"/>
        <v>BN</v>
      </c>
      <c r="D1198" s="37" t="str">
        <f t="shared" si="2380"/>
        <v>PH</v>
      </c>
      <c r="E1198" s="38">
        <f t="shared" si="2388"/>
        <v>56</v>
      </c>
      <c r="F1198" s="43">
        <v>133</v>
      </c>
      <c r="G1198" s="43">
        <v>77</v>
      </c>
      <c r="H1198" s="43">
        <v>72</v>
      </c>
      <c r="I1198" s="43"/>
      <c r="J1198" s="44">
        <f t="shared" si="2389"/>
        <v>0.47163120567375888</v>
      </c>
      <c r="K1198" s="44">
        <f t="shared" si="2390"/>
        <v>0.27304964539007093</v>
      </c>
      <c r="L1198" s="44">
        <f t="shared" si="2391"/>
        <v>0.25531914893617019</v>
      </c>
      <c r="M1198" s="44">
        <f t="shared" si="2392"/>
        <v>0</v>
      </c>
      <c r="N1198" s="43">
        <f t="shared" si="2393"/>
        <v>282</v>
      </c>
      <c r="O1198" s="43"/>
      <c r="P1198" s="43"/>
      <c r="Q1198" s="43">
        <f t="shared" si="2394"/>
        <v>282</v>
      </c>
      <c r="R1198" s="44">
        <f t="shared" si="2061"/>
        <v>0.80571428571428572</v>
      </c>
      <c r="S1198" s="43">
        <v>350</v>
      </c>
    </row>
    <row r="1199" spans="1:19" x14ac:dyDescent="0.25">
      <c r="A1199" s="45" t="s">
        <v>278</v>
      </c>
      <c r="B1199" s="46" t="s">
        <v>282</v>
      </c>
      <c r="C1199" s="43" t="str">
        <f t="shared" si="2379"/>
        <v>BN</v>
      </c>
      <c r="D1199" s="37" t="str">
        <f t="shared" si="2380"/>
        <v>PN</v>
      </c>
      <c r="E1199" s="38">
        <f t="shared" si="2388"/>
        <v>12</v>
      </c>
      <c r="F1199" s="43">
        <v>94</v>
      </c>
      <c r="G1199" s="43">
        <v>71</v>
      </c>
      <c r="H1199" s="43">
        <v>82</v>
      </c>
      <c r="I1199" s="43"/>
      <c r="J1199" s="44">
        <f t="shared" si="2389"/>
        <v>0.38056680161943318</v>
      </c>
      <c r="K1199" s="44">
        <f t="shared" si="2390"/>
        <v>0.2874493927125506</v>
      </c>
      <c r="L1199" s="44">
        <f t="shared" si="2391"/>
        <v>0.33198380566801622</v>
      </c>
      <c r="M1199" s="44">
        <f t="shared" si="2392"/>
        <v>0</v>
      </c>
      <c r="N1199" s="43">
        <f t="shared" si="2393"/>
        <v>247</v>
      </c>
      <c r="O1199" s="43">
        <v>1</v>
      </c>
      <c r="P1199" s="43"/>
      <c r="Q1199" s="43">
        <f t="shared" si="2394"/>
        <v>248</v>
      </c>
      <c r="R1199" s="44">
        <f t="shared" si="2061"/>
        <v>0.54148471615720528</v>
      </c>
      <c r="S1199" s="43">
        <v>458</v>
      </c>
    </row>
    <row r="1200" spans="1:19" x14ac:dyDescent="0.25">
      <c r="A1200" s="45" t="s">
        <v>279</v>
      </c>
      <c r="B1200" s="46" t="s">
        <v>283</v>
      </c>
      <c r="C1200" s="43" t="str">
        <f t="shared" si="2379"/>
        <v>BN</v>
      </c>
      <c r="D1200" s="37" t="str">
        <f t="shared" si="2380"/>
        <v>PN</v>
      </c>
      <c r="E1200" s="38">
        <f t="shared" si="2388"/>
        <v>111</v>
      </c>
      <c r="F1200" s="43">
        <v>174</v>
      </c>
      <c r="G1200" s="43">
        <v>45</v>
      </c>
      <c r="H1200" s="43">
        <v>63</v>
      </c>
      <c r="I1200" s="43"/>
      <c r="J1200" s="44">
        <f t="shared" si="2389"/>
        <v>0.61702127659574468</v>
      </c>
      <c r="K1200" s="44">
        <f t="shared" si="2390"/>
        <v>0.15957446808510639</v>
      </c>
      <c r="L1200" s="44">
        <f t="shared" si="2391"/>
        <v>0.22340425531914893</v>
      </c>
      <c r="M1200" s="44">
        <f t="shared" si="2392"/>
        <v>0</v>
      </c>
      <c r="N1200" s="43">
        <f t="shared" si="2393"/>
        <v>282</v>
      </c>
      <c r="O1200" s="43">
        <v>2</v>
      </c>
      <c r="P1200" s="43"/>
      <c r="Q1200" s="43">
        <f t="shared" si="2394"/>
        <v>284</v>
      </c>
      <c r="R1200" s="44">
        <f t="shared" si="2061"/>
        <v>0.61873638344226578</v>
      </c>
      <c r="S1200" s="43">
        <v>459</v>
      </c>
    </row>
    <row r="1201" spans="1:19" s="12" customFormat="1" ht="15" x14ac:dyDescent="0.25">
      <c r="A1201" s="40">
        <v>2</v>
      </c>
      <c r="B1201" s="31" t="s">
        <v>237</v>
      </c>
      <c r="C1201" s="27" t="str">
        <f t="shared" si="2379"/>
        <v>BN</v>
      </c>
      <c r="D1201" s="27" t="str">
        <f t="shared" si="2380"/>
        <v>PH</v>
      </c>
      <c r="E1201" s="28">
        <f t="shared" si="2388"/>
        <v>103</v>
      </c>
      <c r="F1201" s="32">
        <f>SUM(F1202:F1203)</f>
        <v>243</v>
      </c>
      <c r="G1201" s="32">
        <f t="shared" ref="G1201" si="2395">SUM(G1202:G1203)</f>
        <v>140</v>
      </c>
      <c r="H1201" s="32">
        <f t="shared" ref="H1201" si="2396">SUM(H1202:H1203)</f>
        <v>123</v>
      </c>
      <c r="I1201" s="32">
        <f t="shared" ref="I1201" si="2397">SUM(I1202:I1203)</f>
        <v>0</v>
      </c>
      <c r="J1201" s="33">
        <f>F1201/N1201</f>
        <v>0.48023715415019763</v>
      </c>
      <c r="K1201" s="33">
        <f>G1201/N1201</f>
        <v>0.27667984189723321</v>
      </c>
      <c r="L1201" s="33">
        <f>H1201/N1201</f>
        <v>0.24308300395256918</v>
      </c>
      <c r="M1201" s="33">
        <f>I1201/N1201</f>
        <v>0</v>
      </c>
      <c r="N1201" s="32">
        <f>F1201+G1201+H1201+I1201</f>
        <v>506</v>
      </c>
      <c r="O1201" s="32">
        <f t="shared" ref="O1201" si="2398">SUM(O1202:O1203)</f>
        <v>7</v>
      </c>
      <c r="P1201" s="32">
        <f t="shared" ref="P1201" si="2399">SUM(P1202:P1203)</f>
        <v>0</v>
      </c>
      <c r="Q1201" s="32">
        <f t="shared" si="2394"/>
        <v>513</v>
      </c>
      <c r="R1201" s="33">
        <f t="shared" si="2061"/>
        <v>0.71548117154811719</v>
      </c>
      <c r="S1201" s="32">
        <f>SUM(S1202:S1203)</f>
        <v>717</v>
      </c>
    </row>
    <row r="1202" spans="1:19" x14ac:dyDescent="0.25">
      <c r="A1202" s="45" t="s">
        <v>276</v>
      </c>
      <c r="B1202" s="46" t="s">
        <v>280</v>
      </c>
      <c r="C1202" s="43" t="str">
        <f t="shared" si="2379"/>
        <v>BN</v>
      </c>
      <c r="D1202" s="37" t="str">
        <f t="shared" si="2380"/>
        <v>PH</v>
      </c>
      <c r="E1202" s="38">
        <f t="shared" si="2388"/>
        <v>34</v>
      </c>
      <c r="F1202" s="43">
        <v>113</v>
      </c>
      <c r="G1202" s="43">
        <v>79</v>
      </c>
      <c r="H1202" s="43">
        <v>47</v>
      </c>
      <c r="I1202" s="43"/>
      <c r="J1202" s="44">
        <f>F1202/N1202</f>
        <v>0.47280334728033474</v>
      </c>
      <c r="K1202" s="44">
        <f>G1202/N1202</f>
        <v>0.33054393305439328</v>
      </c>
      <c r="L1202" s="44">
        <f>H1202/N1202</f>
        <v>0.19665271966527198</v>
      </c>
      <c r="M1202" s="44">
        <f>I1202/N1202</f>
        <v>0</v>
      </c>
      <c r="N1202" s="43">
        <f>F1202+G1202+H1202+I1202</f>
        <v>239</v>
      </c>
      <c r="O1202" s="43">
        <v>5</v>
      </c>
      <c r="P1202" s="43"/>
      <c r="Q1202" s="43">
        <f t="shared" si="2394"/>
        <v>244</v>
      </c>
      <c r="R1202" s="44">
        <f t="shared" si="2061"/>
        <v>0.81333333333333335</v>
      </c>
      <c r="S1202" s="43">
        <v>300</v>
      </c>
    </row>
    <row r="1203" spans="1:19" x14ac:dyDescent="0.25">
      <c r="A1203" s="45" t="s">
        <v>277</v>
      </c>
      <c r="B1203" s="46" t="s">
        <v>281</v>
      </c>
      <c r="C1203" s="43" t="str">
        <f t="shared" si="2379"/>
        <v>BN</v>
      </c>
      <c r="D1203" s="37" t="str">
        <f t="shared" si="2380"/>
        <v>PN</v>
      </c>
      <c r="E1203" s="38">
        <f t="shared" si="2388"/>
        <v>54</v>
      </c>
      <c r="F1203" s="43">
        <v>130</v>
      </c>
      <c r="G1203" s="43">
        <v>61</v>
      </c>
      <c r="H1203" s="43">
        <v>76</v>
      </c>
      <c r="I1203" s="43"/>
      <c r="J1203" s="44">
        <f>F1203/N1203</f>
        <v>0.48689138576779029</v>
      </c>
      <c r="K1203" s="44">
        <f>G1203/N1203</f>
        <v>0.22846441947565543</v>
      </c>
      <c r="L1203" s="44">
        <f>H1203/N1203</f>
        <v>0.28464419475655428</v>
      </c>
      <c r="M1203" s="44">
        <f>I1203/N1203</f>
        <v>0</v>
      </c>
      <c r="N1203" s="43">
        <f>F1203+G1203+H1203+I1203</f>
        <v>267</v>
      </c>
      <c r="O1203" s="43">
        <v>2</v>
      </c>
      <c r="P1203" s="43"/>
      <c r="Q1203" s="43">
        <f t="shared" si="2394"/>
        <v>269</v>
      </c>
      <c r="R1203" s="44">
        <f t="shared" si="2061"/>
        <v>0.64508393285371701</v>
      </c>
      <c r="S1203" s="43">
        <v>417</v>
      </c>
    </row>
    <row r="1204" spans="1:19" s="12" customFormat="1" ht="15" x14ac:dyDescent="0.25">
      <c r="A1204" s="40">
        <v>3</v>
      </c>
      <c r="B1204" s="31" t="s">
        <v>236</v>
      </c>
      <c r="C1204" s="32" t="str">
        <f t="shared" si="2379"/>
        <v>BN</v>
      </c>
      <c r="D1204" s="32" t="str">
        <f t="shared" si="2380"/>
        <v>PN</v>
      </c>
      <c r="E1204" s="28">
        <f>LARGE(F1204:I1204,1)-LARGE(F1204:I1204,2)</f>
        <v>84</v>
      </c>
      <c r="F1204" s="32">
        <f>SUM(F1205:F1207)</f>
        <v>322</v>
      </c>
      <c r="G1204" s="32">
        <f t="shared" ref="G1204" si="2400">SUM(G1205:G1207)</f>
        <v>133</v>
      </c>
      <c r="H1204" s="32">
        <f t="shared" ref="H1204" si="2401">SUM(H1205:H1207)</f>
        <v>238</v>
      </c>
      <c r="I1204" s="32">
        <f t="shared" ref="I1204" si="2402">SUM(I1205:I1207)</f>
        <v>0</v>
      </c>
      <c r="J1204" s="33">
        <f>F1204/N1204</f>
        <v>0.46464646464646464</v>
      </c>
      <c r="K1204" s="33">
        <f>G1204/N1204</f>
        <v>0.19191919191919191</v>
      </c>
      <c r="L1204" s="33">
        <f>H1204/N1204</f>
        <v>0.34343434343434343</v>
      </c>
      <c r="M1204" s="33">
        <f>I1204/N1204</f>
        <v>0</v>
      </c>
      <c r="N1204" s="32">
        <f>F1204+G1204+H1204+I1204</f>
        <v>693</v>
      </c>
      <c r="O1204" s="32">
        <f t="shared" ref="O1204" si="2403">SUM(O1205:O1207)</f>
        <v>4</v>
      </c>
      <c r="P1204" s="32">
        <f t="shared" ref="P1204" si="2404">SUM(P1205:P1207)</f>
        <v>0</v>
      </c>
      <c r="Q1204" s="32">
        <f t="shared" si="2394"/>
        <v>697</v>
      </c>
      <c r="R1204" s="33">
        <f t="shared" si="2061"/>
        <v>0.64477335800185009</v>
      </c>
      <c r="S1204" s="32">
        <f>SUM(S1205:S1207)</f>
        <v>1081</v>
      </c>
    </row>
    <row r="1205" spans="1:19" x14ac:dyDescent="0.25">
      <c r="A1205" s="45" t="s">
        <v>276</v>
      </c>
      <c r="B1205" s="46" t="s">
        <v>280</v>
      </c>
      <c r="C1205" s="43" t="str">
        <f t="shared" ref="C1205:C1207" si="2405">IF(AND(LARGE(F1205:I1205,1)=LARGE(F1205:I1205,2)),"TIED",IF(LARGE(F1205:I1205,1)=F1205,"BN",IF(LARGE(F1205:I1205,1)=G1205,"PH",IF(LARGE(F1205:I1205,1)=H1205,"PN","BEBAS"))))</f>
        <v>BN</v>
      </c>
      <c r="D1205" s="37" t="str">
        <f t="shared" ref="D1205:D1207" si="2406">IF(AND(LARGE(F1205:I1205,1)=LARGE(F1205:I1205,2)),"TIED",IF(LARGE(F1205:I1205,2)=F1205,"BN",IF(LARGE(F1205:I1205,2)=G1205,"PH",IF(LARGE(F1205:I1205,2)=H1205,"PN","BEBAS"))))</f>
        <v>PN</v>
      </c>
      <c r="E1205" s="38">
        <f t="shared" ref="E1205:E1207" si="2407">LARGE(F1205:I1205,1)-LARGE(F1205:I1205,2)</f>
        <v>74</v>
      </c>
      <c r="F1205" s="43">
        <v>122</v>
      </c>
      <c r="G1205" s="43">
        <v>46</v>
      </c>
      <c r="H1205" s="43">
        <v>48</v>
      </c>
      <c r="I1205" s="43"/>
      <c r="J1205" s="44">
        <f t="shared" ref="J1205:J1207" si="2408">F1205/N1205</f>
        <v>0.56481481481481477</v>
      </c>
      <c r="K1205" s="44">
        <f t="shared" ref="K1205:K1207" si="2409">G1205/N1205</f>
        <v>0.21296296296296297</v>
      </c>
      <c r="L1205" s="44">
        <f t="shared" ref="L1205:L1207" si="2410">H1205/N1205</f>
        <v>0.22222222222222221</v>
      </c>
      <c r="M1205" s="44">
        <f t="shared" ref="M1205:M1207" si="2411">I1205/N1205</f>
        <v>0</v>
      </c>
      <c r="N1205" s="43">
        <f t="shared" ref="N1205:N1207" si="2412">F1205+G1205+H1205+I1205</f>
        <v>216</v>
      </c>
      <c r="O1205" s="43">
        <v>1</v>
      </c>
      <c r="P1205" s="43"/>
      <c r="Q1205" s="43">
        <f t="shared" ref="Q1205:Q1207" si="2413">N1205+O1205+P1205</f>
        <v>217</v>
      </c>
      <c r="R1205" s="44">
        <f t="shared" si="2061"/>
        <v>0.62</v>
      </c>
      <c r="S1205" s="43">
        <v>350</v>
      </c>
    </row>
    <row r="1206" spans="1:19" x14ac:dyDescent="0.25">
      <c r="A1206" s="45" t="s">
        <v>277</v>
      </c>
      <c r="B1206" s="46" t="s">
        <v>281</v>
      </c>
      <c r="C1206" s="43" t="str">
        <f t="shared" si="2405"/>
        <v>BN</v>
      </c>
      <c r="D1206" s="37" t="str">
        <f t="shared" si="2406"/>
        <v>PN</v>
      </c>
      <c r="E1206" s="38">
        <f t="shared" si="2407"/>
        <v>10</v>
      </c>
      <c r="F1206" s="43">
        <v>106</v>
      </c>
      <c r="G1206" s="43">
        <v>45</v>
      </c>
      <c r="H1206" s="43">
        <v>96</v>
      </c>
      <c r="I1206" s="43"/>
      <c r="J1206" s="44">
        <f t="shared" si="2408"/>
        <v>0.4291497975708502</v>
      </c>
      <c r="K1206" s="44">
        <f t="shared" si="2409"/>
        <v>0.18218623481781376</v>
      </c>
      <c r="L1206" s="44">
        <f t="shared" si="2410"/>
        <v>0.38866396761133604</v>
      </c>
      <c r="M1206" s="44">
        <f t="shared" si="2411"/>
        <v>0</v>
      </c>
      <c r="N1206" s="43">
        <f t="shared" si="2412"/>
        <v>247</v>
      </c>
      <c r="O1206" s="43">
        <v>1</v>
      </c>
      <c r="P1206" s="43"/>
      <c r="Q1206" s="43">
        <f t="shared" si="2413"/>
        <v>248</v>
      </c>
      <c r="R1206" s="44">
        <f t="shared" si="2061"/>
        <v>0.67945205479452053</v>
      </c>
      <c r="S1206" s="43">
        <v>365</v>
      </c>
    </row>
    <row r="1207" spans="1:19" x14ac:dyDescent="0.25">
      <c r="A1207" s="45" t="s">
        <v>278</v>
      </c>
      <c r="B1207" s="46" t="s">
        <v>282</v>
      </c>
      <c r="C1207" s="43" t="str">
        <f t="shared" si="2405"/>
        <v>TIED</v>
      </c>
      <c r="D1207" s="37" t="str">
        <f t="shared" si="2406"/>
        <v>TIED</v>
      </c>
      <c r="E1207" s="38">
        <f t="shared" si="2407"/>
        <v>0</v>
      </c>
      <c r="F1207" s="43">
        <v>94</v>
      </c>
      <c r="G1207" s="43">
        <v>42</v>
      </c>
      <c r="H1207" s="43">
        <v>94</v>
      </c>
      <c r="I1207" s="43"/>
      <c r="J1207" s="44">
        <f t="shared" si="2408"/>
        <v>0.40869565217391307</v>
      </c>
      <c r="K1207" s="44">
        <f t="shared" si="2409"/>
        <v>0.18260869565217391</v>
      </c>
      <c r="L1207" s="44">
        <f t="shared" si="2410"/>
        <v>0.40869565217391307</v>
      </c>
      <c r="M1207" s="44">
        <f t="shared" si="2411"/>
        <v>0</v>
      </c>
      <c r="N1207" s="43">
        <f t="shared" si="2412"/>
        <v>230</v>
      </c>
      <c r="O1207" s="43">
        <v>2</v>
      </c>
      <c r="P1207" s="43"/>
      <c r="Q1207" s="43">
        <f t="shared" si="2413"/>
        <v>232</v>
      </c>
      <c r="R1207" s="44">
        <f t="shared" si="2061"/>
        <v>0.63387978142076506</v>
      </c>
      <c r="S1207" s="43">
        <v>366</v>
      </c>
    </row>
    <row r="1208" spans="1:19" s="11" customFormat="1" ht="15" x14ac:dyDescent="0.25">
      <c r="A1208" s="40">
        <v>4</v>
      </c>
      <c r="B1208" s="31" t="s">
        <v>243</v>
      </c>
      <c r="C1208" s="32" t="str">
        <f t="shared" si="2252"/>
        <v>BN</v>
      </c>
      <c r="D1208" s="32" t="str">
        <f t="shared" si="1573"/>
        <v>PH</v>
      </c>
      <c r="E1208" s="28">
        <f>LARGE(F1208:I1208,1)-LARGE(F1208:I1208,2)</f>
        <v>183</v>
      </c>
      <c r="F1208" s="32">
        <f t="shared" ref="F1208" si="2414">SUM(F1209:F1212)</f>
        <v>574</v>
      </c>
      <c r="G1208" s="32">
        <f t="shared" ref="G1208" si="2415">SUM(G1209:G1212)</f>
        <v>391</v>
      </c>
      <c r="H1208" s="32">
        <f t="shared" ref="H1208" si="2416">SUM(H1209:H1212)</f>
        <v>201</v>
      </c>
      <c r="I1208" s="32">
        <f t="shared" ref="I1208" si="2417">SUM(I1209:I1212)</f>
        <v>0</v>
      </c>
      <c r="J1208" s="33">
        <f>F1208/N1208</f>
        <v>0.4922813036020583</v>
      </c>
      <c r="K1208" s="33">
        <f>G1208/N1208</f>
        <v>0.33533447684391082</v>
      </c>
      <c r="L1208" s="33">
        <f>H1208/N1208</f>
        <v>0.17238421955403088</v>
      </c>
      <c r="M1208" s="33">
        <f>I1208/N1208</f>
        <v>0</v>
      </c>
      <c r="N1208" s="32">
        <f>F1208+G1208+H1208+I1208</f>
        <v>1166</v>
      </c>
      <c r="O1208" s="32">
        <f t="shared" ref="O1208" si="2418">SUM(O1209:O1212)</f>
        <v>19</v>
      </c>
      <c r="P1208" s="32">
        <f t="shared" ref="P1208" si="2419">SUM(P1209:P1212)</f>
        <v>0</v>
      </c>
      <c r="Q1208" s="32">
        <f>N1208+O1208+P1208</f>
        <v>1185</v>
      </c>
      <c r="R1208" s="33">
        <f>Q1208/S1208</f>
        <v>0.65542035398230092</v>
      </c>
      <c r="S1208" s="32">
        <f t="shared" ref="S1208" si="2420">SUM(S1209:S1212)</f>
        <v>1808</v>
      </c>
    </row>
    <row r="1209" spans="1:19" x14ac:dyDescent="0.25">
      <c r="A1209" s="45" t="s">
        <v>276</v>
      </c>
      <c r="B1209" s="46" t="s">
        <v>280</v>
      </c>
      <c r="C1209" s="43" t="str">
        <f t="shared" si="2252"/>
        <v>BN</v>
      </c>
      <c r="D1209" s="37" t="str">
        <f t="shared" ref="D1209:D1215" si="2421">IF(AND(LARGE(F1209:I1209,1)=LARGE(F1209:I1209,2)),"TIED",IF(LARGE(F1209:I1209,2)=F1209,"BN",IF(LARGE(F1209:I1209,2)=G1209,"PH",IF(LARGE(F1209:I1209,2)=H1209,"PN","BEBAS"))))</f>
        <v>PH</v>
      </c>
      <c r="E1209" s="38">
        <f t="shared" ref="E1209:E1215" si="2422">LARGE(F1209:I1209,1)-LARGE(F1209:I1209,2)</f>
        <v>66</v>
      </c>
      <c r="F1209" s="43">
        <v>131</v>
      </c>
      <c r="G1209" s="43">
        <v>65</v>
      </c>
      <c r="H1209" s="43">
        <v>23</v>
      </c>
      <c r="I1209" s="43"/>
      <c r="J1209" s="44">
        <f t="shared" ref="J1209:J1212" si="2423">F1209/N1209</f>
        <v>0.59817351598173518</v>
      </c>
      <c r="K1209" s="44">
        <f t="shared" ref="K1209:K1212" si="2424">G1209/N1209</f>
        <v>0.29680365296803651</v>
      </c>
      <c r="L1209" s="44">
        <f t="shared" ref="L1209:L1212" si="2425">H1209/N1209</f>
        <v>0.1050228310502283</v>
      </c>
      <c r="M1209" s="44">
        <f t="shared" ref="M1209:M1212" si="2426">I1209/N1209</f>
        <v>0</v>
      </c>
      <c r="N1209" s="43">
        <f t="shared" ref="N1209:N1212" si="2427">F1209+G1209+H1209+I1209</f>
        <v>219</v>
      </c>
      <c r="O1209" s="43">
        <v>12</v>
      </c>
      <c r="P1209" s="43"/>
      <c r="Q1209" s="43">
        <f t="shared" ref="Q1209:Q1215" si="2428">N1209+O1209+P1209</f>
        <v>231</v>
      </c>
      <c r="R1209" s="44">
        <f t="shared" si="2061"/>
        <v>0.66</v>
      </c>
      <c r="S1209" s="43">
        <v>350</v>
      </c>
    </row>
    <row r="1210" spans="1:19" x14ac:dyDescent="0.25">
      <c r="A1210" s="45" t="s">
        <v>277</v>
      </c>
      <c r="B1210" s="46" t="s">
        <v>281</v>
      </c>
      <c r="C1210" s="43" t="str">
        <f t="shared" si="2252"/>
        <v>BN</v>
      </c>
      <c r="D1210" s="37" t="str">
        <f t="shared" si="2421"/>
        <v>PH</v>
      </c>
      <c r="E1210" s="38">
        <f t="shared" si="2422"/>
        <v>51</v>
      </c>
      <c r="F1210" s="43">
        <v>133</v>
      </c>
      <c r="G1210" s="43">
        <v>82</v>
      </c>
      <c r="H1210" s="43">
        <v>37</v>
      </c>
      <c r="I1210" s="43"/>
      <c r="J1210" s="44">
        <f t="shared" si="2423"/>
        <v>0.52777777777777779</v>
      </c>
      <c r="K1210" s="44">
        <f t="shared" si="2424"/>
        <v>0.32539682539682541</v>
      </c>
      <c r="L1210" s="44">
        <f t="shared" si="2425"/>
        <v>0.14682539682539683</v>
      </c>
      <c r="M1210" s="44">
        <f t="shared" si="2426"/>
        <v>0</v>
      </c>
      <c r="N1210" s="43">
        <f t="shared" si="2427"/>
        <v>252</v>
      </c>
      <c r="O1210" s="43">
        <v>3</v>
      </c>
      <c r="P1210" s="43"/>
      <c r="Q1210" s="43">
        <f t="shared" si="2428"/>
        <v>255</v>
      </c>
      <c r="R1210" s="44">
        <f t="shared" si="2061"/>
        <v>0.72857142857142854</v>
      </c>
      <c r="S1210" s="43">
        <v>350</v>
      </c>
    </row>
    <row r="1211" spans="1:19" x14ac:dyDescent="0.25">
      <c r="A1211" s="45" t="s">
        <v>278</v>
      </c>
      <c r="B1211" s="46" t="s">
        <v>282</v>
      </c>
      <c r="C1211" s="43" t="str">
        <f t="shared" si="2252"/>
        <v>BN</v>
      </c>
      <c r="D1211" s="37" t="str">
        <f t="shared" si="2421"/>
        <v>PH</v>
      </c>
      <c r="E1211" s="38">
        <f t="shared" si="2422"/>
        <v>1</v>
      </c>
      <c r="F1211" s="43">
        <v>138</v>
      </c>
      <c r="G1211" s="43">
        <v>137</v>
      </c>
      <c r="H1211" s="43">
        <v>79</v>
      </c>
      <c r="I1211" s="43"/>
      <c r="J1211" s="44">
        <f t="shared" si="2423"/>
        <v>0.38983050847457629</v>
      </c>
      <c r="K1211" s="44">
        <f t="shared" si="2424"/>
        <v>0.38700564971751411</v>
      </c>
      <c r="L1211" s="44">
        <f t="shared" si="2425"/>
        <v>0.2231638418079096</v>
      </c>
      <c r="M1211" s="44">
        <f t="shared" si="2426"/>
        <v>0</v>
      </c>
      <c r="N1211" s="43">
        <f t="shared" si="2427"/>
        <v>354</v>
      </c>
      <c r="O1211" s="43">
        <v>2</v>
      </c>
      <c r="P1211" s="43"/>
      <c r="Q1211" s="43">
        <f t="shared" si="2428"/>
        <v>356</v>
      </c>
      <c r="R1211" s="44">
        <f t="shared" si="2061"/>
        <v>0.64259927797833938</v>
      </c>
      <c r="S1211" s="43">
        <v>554</v>
      </c>
    </row>
    <row r="1212" spans="1:19" x14ac:dyDescent="0.25">
      <c r="A1212" s="45" t="s">
        <v>279</v>
      </c>
      <c r="B1212" s="46" t="s">
        <v>283</v>
      </c>
      <c r="C1212" s="43" t="str">
        <f t="shared" si="2252"/>
        <v>BN</v>
      </c>
      <c r="D1212" s="37" t="str">
        <f t="shared" si="2421"/>
        <v>PH</v>
      </c>
      <c r="E1212" s="38">
        <f t="shared" si="2422"/>
        <v>65</v>
      </c>
      <c r="F1212" s="43">
        <v>172</v>
      </c>
      <c r="G1212" s="43">
        <v>107</v>
      </c>
      <c r="H1212" s="43">
        <v>62</v>
      </c>
      <c r="I1212" s="43"/>
      <c r="J1212" s="44">
        <f t="shared" si="2423"/>
        <v>0.50439882697947214</v>
      </c>
      <c r="K1212" s="44">
        <f t="shared" si="2424"/>
        <v>0.31378299120234604</v>
      </c>
      <c r="L1212" s="44">
        <f t="shared" si="2425"/>
        <v>0.18181818181818182</v>
      </c>
      <c r="M1212" s="44">
        <f t="shared" si="2426"/>
        <v>0</v>
      </c>
      <c r="N1212" s="43">
        <f t="shared" si="2427"/>
        <v>341</v>
      </c>
      <c r="O1212" s="43">
        <v>2</v>
      </c>
      <c r="P1212" s="43"/>
      <c r="Q1212" s="43">
        <f t="shared" si="2428"/>
        <v>343</v>
      </c>
      <c r="R1212" s="44">
        <f t="shared" si="2061"/>
        <v>0.61913357400722024</v>
      </c>
      <c r="S1212" s="43">
        <v>554</v>
      </c>
    </row>
    <row r="1213" spans="1:19" s="12" customFormat="1" ht="15" x14ac:dyDescent="0.25">
      <c r="A1213" s="40">
        <v>5</v>
      </c>
      <c r="B1213" s="31" t="s">
        <v>241</v>
      </c>
      <c r="C1213" s="27" t="str">
        <f t="shared" si="2252"/>
        <v>PH</v>
      </c>
      <c r="D1213" s="27" t="str">
        <f t="shared" si="2421"/>
        <v>BN</v>
      </c>
      <c r="E1213" s="28">
        <f t="shared" si="2422"/>
        <v>206</v>
      </c>
      <c r="F1213" s="32">
        <f>SUM(F1214:F1215)</f>
        <v>110</v>
      </c>
      <c r="G1213" s="32">
        <f t="shared" ref="G1213" si="2429">SUM(G1214:G1215)</f>
        <v>316</v>
      </c>
      <c r="H1213" s="32">
        <f t="shared" ref="H1213" si="2430">SUM(H1214:H1215)</f>
        <v>32</v>
      </c>
      <c r="I1213" s="32">
        <f t="shared" ref="I1213" si="2431">SUM(I1214:I1215)</f>
        <v>0</v>
      </c>
      <c r="J1213" s="33">
        <f>F1213/N1213</f>
        <v>0.24017467248908297</v>
      </c>
      <c r="K1213" s="33">
        <f>G1213/N1213</f>
        <v>0.68995633187772931</v>
      </c>
      <c r="L1213" s="33">
        <f>H1213/N1213</f>
        <v>6.9868995633187769E-2</v>
      </c>
      <c r="M1213" s="33">
        <f>I1213/N1213</f>
        <v>0</v>
      </c>
      <c r="N1213" s="32">
        <f>F1213+G1213+H1213+I1213</f>
        <v>458</v>
      </c>
      <c r="O1213" s="32">
        <f t="shared" ref="O1213" si="2432">SUM(O1214:O1215)</f>
        <v>11</v>
      </c>
      <c r="P1213" s="32">
        <f t="shared" ref="P1213" si="2433">SUM(P1214:P1215)</f>
        <v>0</v>
      </c>
      <c r="Q1213" s="32">
        <f t="shared" si="2428"/>
        <v>469</v>
      </c>
      <c r="R1213" s="33">
        <f t="shared" si="2061"/>
        <v>0.64958448753462605</v>
      </c>
      <c r="S1213" s="32">
        <f>SUM(S1214:S1215)</f>
        <v>722</v>
      </c>
    </row>
    <row r="1214" spans="1:19" x14ac:dyDescent="0.25">
      <c r="A1214" s="45" t="s">
        <v>276</v>
      </c>
      <c r="B1214" s="46" t="s">
        <v>280</v>
      </c>
      <c r="C1214" s="43" t="str">
        <f t="shared" si="2252"/>
        <v>PH</v>
      </c>
      <c r="D1214" s="37" t="str">
        <f t="shared" si="2421"/>
        <v>BN</v>
      </c>
      <c r="E1214" s="38">
        <f t="shared" si="2422"/>
        <v>71</v>
      </c>
      <c r="F1214" s="43">
        <v>62</v>
      </c>
      <c r="G1214" s="43">
        <v>133</v>
      </c>
      <c r="H1214" s="43">
        <v>9</v>
      </c>
      <c r="I1214" s="43"/>
      <c r="J1214" s="44">
        <f>F1214/N1214</f>
        <v>0.30392156862745096</v>
      </c>
      <c r="K1214" s="44">
        <f>G1214/N1214</f>
        <v>0.65196078431372551</v>
      </c>
      <c r="L1214" s="44">
        <f>H1214/N1214</f>
        <v>4.4117647058823532E-2</v>
      </c>
      <c r="M1214" s="44">
        <f>I1214/N1214</f>
        <v>0</v>
      </c>
      <c r="N1214" s="43">
        <f>F1214+G1214+H1214+I1214</f>
        <v>204</v>
      </c>
      <c r="O1214" s="43">
        <v>7</v>
      </c>
      <c r="P1214" s="43"/>
      <c r="Q1214" s="43">
        <f t="shared" si="2428"/>
        <v>211</v>
      </c>
      <c r="R1214" s="44">
        <f t="shared" si="2061"/>
        <v>0.70333333333333337</v>
      </c>
      <c r="S1214" s="43">
        <v>300</v>
      </c>
    </row>
    <row r="1215" spans="1:19" x14ac:dyDescent="0.25">
      <c r="A1215" s="45" t="s">
        <v>277</v>
      </c>
      <c r="B1215" s="46" t="s">
        <v>281</v>
      </c>
      <c r="C1215" s="43" t="str">
        <f t="shared" si="2252"/>
        <v>PH</v>
      </c>
      <c r="D1215" s="37" t="str">
        <f t="shared" si="2421"/>
        <v>BN</v>
      </c>
      <c r="E1215" s="38">
        <f t="shared" si="2422"/>
        <v>135</v>
      </c>
      <c r="F1215" s="43">
        <v>48</v>
      </c>
      <c r="G1215" s="43">
        <v>183</v>
      </c>
      <c r="H1215" s="43">
        <v>23</v>
      </c>
      <c r="I1215" s="43"/>
      <c r="J1215" s="44">
        <f>F1215/N1215</f>
        <v>0.1889763779527559</v>
      </c>
      <c r="K1215" s="44">
        <f>G1215/N1215</f>
        <v>0.72047244094488194</v>
      </c>
      <c r="L1215" s="44">
        <f>H1215/N1215</f>
        <v>9.055118110236221E-2</v>
      </c>
      <c r="M1215" s="44">
        <f>I1215/N1215</f>
        <v>0</v>
      </c>
      <c r="N1215" s="43">
        <f>F1215+G1215+H1215+I1215</f>
        <v>254</v>
      </c>
      <c r="O1215" s="43">
        <v>4</v>
      </c>
      <c r="P1215" s="43"/>
      <c r="Q1215" s="43">
        <f t="shared" si="2428"/>
        <v>258</v>
      </c>
      <c r="R1215" s="44">
        <f t="shared" si="2061"/>
        <v>0.61137440758293837</v>
      </c>
      <c r="S1215" s="43">
        <v>422</v>
      </c>
    </row>
    <row r="1216" spans="1:19" s="12" customFormat="1" ht="15" x14ac:dyDescent="0.25">
      <c r="A1216" s="40">
        <v>6</v>
      </c>
      <c r="B1216" s="31" t="s">
        <v>238</v>
      </c>
      <c r="C1216" s="27" t="str">
        <f t="shared" ref="C1216:C1223" si="2434">IF(AND(LARGE(F1216:I1216,1)=LARGE(F1216:I1216,2)),"TIED",IF(LARGE(F1216:I1216,1)=F1216,"BN",IF(LARGE(F1216:I1216,1)=G1216,"PH",IF(LARGE(F1216:I1216,1)=H1216,"PN","BEBAS"))))</f>
        <v>PH</v>
      </c>
      <c r="D1216" s="27" t="str">
        <f t="shared" ref="D1216:D1350" si="2435">IF(AND(LARGE(F1216:I1216,1)=LARGE(F1216:I1216,2)),"TIED",IF(LARGE(F1216:I1216,2)=F1216,"BN",IF(LARGE(F1216:I1216,2)=G1216,"PH",IF(LARGE(F1216:I1216,2)=H1216,"PN","BEBAS"))))</f>
        <v>BN</v>
      </c>
      <c r="E1216" s="28">
        <f t="shared" ref="E1216" si="2436">LARGE(F1216:I1216,1)-LARGE(F1216:I1216,2)</f>
        <v>10</v>
      </c>
      <c r="F1216" s="32">
        <f>F1217</f>
        <v>90</v>
      </c>
      <c r="G1216" s="32">
        <f t="shared" ref="G1216" si="2437">G1217</f>
        <v>100</v>
      </c>
      <c r="H1216" s="32">
        <f t="shared" ref="H1216" si="2438">H1217</f>
        <v>19</v>
      </c>
      <c r="I1216" s="32">
        <f t="shared" ref="I1216" si="2439">I1217</f>
        <v>0</v>
      </c>
      <c r="J1216" s="33">
        <f>F1216/N1216</f>
        <v>0.43062200956937802</v>
      </c>
      <c r="K1216" s="33">
        <f>G1216/N1216</f>
        <v>0.4784688995215311</v>
      </c>
      <c r="L1216" s="33">
        <f>H1216/N1216</f>
        <v>9.0909090909090912E-2</v>
      </c>
      <c r="M1216" s="33">
        <f>I1216/N1216</f>
        <v>0</v>
      </c>
      <c r="N1216" s="32">
        <f>F1216+G1216+H1216+I1216</f>
        <v>209</v>
      </c>
      <c r="O1216" s="32">
        <f t="shared" ref="O1216" si="2440">O1217</f>
        <v>1</v>
      </c>
      <c r="P1216" s="32">
        <f t="shared" ref="P1216" si="2441">P1217</f>
        <v>0</v>
      </c>
      <c r="Q1216" s="32">
        <f t="shared" ref="Q1216:Q1223" si="2442">N1216+O1216+P1216</f>
        <v>210</v>
      </c>
      <c r="R1216" s="33">
        <f t="shared" si="2061"/>
        <v>0.61046511627906974</v>
      </c>
      <c r="S1216" s="32">
        <f t="shared" ref="S1216" si="2443">S1217</f>
        <v>344</v>
      </c>
    </row>
    <row r="1217" spans="1:19" x14ac:dyDescent="0.25">
      <c r="A1217" s="50" t="s">
        <v>276</v>
      </c>
      <c r="B1217" s="46" t="s">
        <v>280</v>
      </c>
      <c r="C1217" s="43" t="str">
        <f t="shared" si="2434"/>
        <v>PH</v>
      </c>
      <c r="D1217" s="37" t="str">
        <f t="shared" si="2435"/>
        <v>BN</v>
      </c>
      <c r="E1217" s="38">
        <f>LARGE(F1217:I1217,1)-LARGE(F1217:I1217,2)</f>
        <v>10</v>
      </c>
      <c r="F1217" s="43">
        <v>90</v>
      </c>
      <c r="G1217" s="43">
        <v>100</v>
      </c>
      <c r="H1217" s="43">
        <v>19</v>
      </c>
      <c r="I1217" s="43"/>
      <c r="J1217" s="44">
        <f>F1217/N1217</f>
        <v>0.43062200956937802</v>
      </c>
      <c r="K1217" s="44">
        <f>G1217/N1217</f>
        <v>0.4784688995215311</v>
      </c>
      <c r="L1217" s="44">
        <f>H1217/N1217</f>
        <v>9.0909090909090912E-2</v>
      </c>
      <c r="M1217" s="44">
        <f>I1217/N1217</f>
        <v>0</v>
      </c>
      <c r="N1217" s="43">
        <f>F1217+G1217+H1217+I1217</f>
        <v>209</v>
      </c>
      <c r="O1217" s="43">
        <v>1</v>
      </c>
      <c r="P1217" s="43"/>
      <c r="Q1217" s="43">
        <f t="shared" si="2442"/>
        <v>210</v>
      </c>
      <c r="R1217" s="44">
        <f t="shared" si="2061"/>
        <v>0.61046511627906974</v>
      </c>
      <c r="S1217" s="43">
        <v>344</v>
      </c>
    </row>
    <row r="1218" spans="1:19" s="12" customFormat="1" ht="15" x14ac:dyDescent="0.25">
      <c r="A1218" s="40">
        <v>7</v>
      </c>
      <c r="B1218" s="31" t="s">
        <v>239</v>
      </c>
      <c r="C1218" s="27" t="str">
        <f t="shared" si="2434"/>
        <v>BN</v>
      </c>
      <c r="D1218" s="27" t="str">
        <f t="shared" ref="D1218:D1223" si="2444">IF(AND(LARGE(F1218:I1218,1)=LARGE(F1218:I1218,2)),"TIED",IF(LARGE(F1218:I1218,2)=F1218,"BN",IF(LARGE(F1218:I1218,2)=G1218,"PH",IF(LARGE(F1218:I1218,2)=H1218,"PN","BEBAS"))))</f>
        <v>PH</v>
      </c>
      <c r="E1218" s="28">
        <f t="shared" ref="E1218:E1223" si="2445">LARGE(F1218:I1218,1)-LARGE(F1218:I1218,2)</f>
        <v>228</v>
      </c>
      <c r="F1218" s="32">
        <f>SUM(F1219:F1223)</f>
        <v>520</v>
      </c>
      <c r="G1218" s="32">
        <f t="shared" ref="G1218" si="2446">SUM(G1219:G1223)</f>
        <v>292</v>
      </c>
      <c r="H1218" s="32">
        <f t="shared" ref="H1218" si="2447">SUM(H1219:H1223)</f>
        <v>286</v>
      </c>
      <c r="I1218" s="32">
        <f t="shared" ref="I1218" si="2448">SUM(I1219:I1223)</f>
        <v>0</v>
      </c>
      <c r="J1218" s="33">
        <f>F1218/N1218</f>
        <v>0.47358834244080145</v>
      </c>
      <c r="K1218" s="33">
        <f>G1218/N1218</f>
        <v>0.26593806921675772</v>
      </c>
      <c r="L1218" s="33">
        <f>H1218/N1218</f>
        <v>0.26047358834244078</v>
      </c>
      <c r="M1218" s="33">
        <f>I1218/N1218</f>
        <v>0</v>
      </c>
      <c r="N1218" s="32">
        <f>F1218+G1218+H1218+I1218</f>
        <v>1098</v>
      </c>
      <c r="O1218" s="32">
        <f t="shared" ref="O1218" si="2449">SUM(O1219:O1223)</f>
        <v>28</v>
      </c>
      <c r="P1218" s="32">
        <f t="shared" ref="P1218" si="2450">SUM(P1219:P1223)</f>
        <v>0</v>
      </c>
      <c r="Q1218" s="32">
        <f t="shared" si="2442"/>
        <v>1126</v>
      </c>
      <c r="R1218" s="33">
        <f t="shared" si="2061"/>
        <v>0.59388185654008441</v>
      </c>
      <c r="S1218" s="32">
        <f>SUM(S1219:S1223)</f>
        <v>1896</v>
      </c>
    </row>
    <row r="1219" spans="1:19" x14ac:dyDescent="0.25">
      <c r="A1219" s="45" t="s">
        <v>276</v>
      </c>
      <c r="B1219" s="46" t="s">
        <v>280</v>
      </c>
      <c r="C1219" s="43" t="str">
        <f t="shared" si="2434"/>
        <v>BN</v>
      </c>
      <c r="D1219" s="37" t="str">
        <f t="shared" si="2444"/>
        <v>PH</v>
      </c>
      <c r="E1219" s="38">
        <f t="shared" si="2445"/>
        <v>39</v>
      </c>
      <c r="F1219" s="43">
        <v>84</v>
      </c>
      <c r="G1219" s="43">
        <v>45</v>
      </c>
      <c r="H1219" s="43">
        <v>26</v>
      </c>
      <c r="I1219" s="43"/>
      <c r="J1219" s="44">
        <f t="shared" ref="J1219:J1223" si="2451">F1219/N1219</f>
        <v>0.54193548387096779</v>
      </c>
      <c r="K1219" s="44">
        <f t="shared" ref="K1219:K1223" si="2452">G1219/N1219</f>
        <v>0.29032258064516131</v>
      </c>
      <c r="L1219" s="44">
        <f t="shared" ref="L1219:L1223" si="2453">H1219/N1219</f>
        <v>0.16774193548387098</v>
      </c>
      <c r="M1219" s="44">
        <f t="shared" ref="M1219:M1223" si="2454">I1219/N1219</f>
        <v>0</v>
      </c>
      <c r="N1219" s="43">
        <f t="shared" ref="N1219:N1223" si="2455">F1219+G1219+H1219+I1219</f>
        <v>155</v>
      </c>
      <c r="O1219" s="43">
        <v>3</v>
      </c>
      <c r="P1219" s="43"/>
      <c r="Q1219" s="43">
        <f t="shared" si="2442"/>
        <v>158</v>
      </c>
      <c r="R1219" s="44">
        <f t="shared" si="2061"/>
        <v>0.52666666666666662</v>
      </c>
      <c r="S1219" s="43">
        <v>300</v>
      </c>
    </row>
    <row r="1220" spans="1:19" x14ac:dyDescent="0.25">
      <c r="A1220" s="45" t="s">
        <v>277</v>
      </c>
      <c r="B1220" s="46" t="s">
        <v>281</v>
      </c>
      <c r="C1220" s="43" t="str">
        <f t="shared" si="2434"/>
        <v>BN</v>
      </c>
      <c r="D1220" s="37" t="str">
        <f t="shared" si="2444"/>
        <v>PH</v>
      </c>
      <c r="E1220" s="38">
        <f t="shared" si="2445"/>
        <v>33</v>
      </c>
      <c r="F1220" s="43">
        <v>100</v>
      </c>
      <c r="G1220" s="43">
        <v>67</v>
      </c>
      <c r="H1220" s="43">
        <v>39</v>
      </c>
      <c r="I1220" s="43"/>
      <c r="J1220" s="44">
        <f t="shared" si="2451"/>
        <v>0.4854368932038835</v>
      </c>
      <c r="K1220" s="44">
        <f t="shared" si="2452"/>
        <v>0.32524271844660196</v>
      </c>
      <c r="L1220" s="44">
        <f t="shared" si="2453"/>
        <v>0.18932038834951456</v>
      </c>
      <c r="M1220" s="44">
        <f t="shared" si="2454"/>
        <v>0</v>
      </c>
      <c r="N1220" s="43">
        <f t="shared" si="2455"/>
        <v>206</v>
      </c>
      <c r="O1220" s="43">
        <v>5</v>
      </c>
      <c r="P1220" s="43"/>
      <c r="Q1220" s="43">
        <f t="shared" si="2442"/>
        <v>211</v>
      </c>
      <c r="R1220" s="44">
        <f t="shared" si="2061"/>
        <v>0.70333333333333337</v>
      </c>
      <c r="S1220" s="43">
        <v>300</v>
      </c>
    </row>
    <row r="1221" spans="1:19" x14ac:dyDescent="0.25">
      <c r="A1221" s="45" t="s">
        <v>278</v>
      </c>
      <c r="B1221" s="46" t="s">
        <v>282</v>
      </c>
      <c r="C1221" s="43" t="str">
        <f t="shared" si="2434"/>
        <v>BN</v>
      </c>
      <c r="D1221" s="37" t="str">
        <f t="shared" si="2444"/>
        <v>PH</v>
      </c>
      <c r="E1221" s="38">
        <f t="shared" si="2445"/>
        <v>21</v>
      </c>
      <c r="F1221" s="43">
        <v>108</v>
      </c>
      <c r="G1221" s="43">
        <v>87</v>
      </c>
      <c r="H1221" s="43">
        <v>61</v>
      </c>
      <c r="I1221" s="43"/>
      <c r="J1221" s="44">
        <f t="shared" si="2451"/>
        <v>0.421875</v>
      </c>
      <c r="K1221" s="44">
        <f t="shared" si="2452"/>
        <v>0.33984375</v>
      </c>
      <c r="L1221" s="44">
        <f t="shared" si="2453"/>
        <v>0.23828125</v>
      </c>
      <c r="M1221" s="44">
        <f t="shared" si="2454"/>
        <v>0</v>
      </c>
      <c r="N1221" s="43">
        <f t="shared" si="2455"/>
        <v>256</v>
      </c>
      <c r="O1221" s="43">
        <v>17</v>
      </c>
      <c r="P1221" s="43"/>
      <c r="Q1221" s="43">
        <f t="shared" si="2442"/>
        <v>273</v>
      </c>
      <c r="R1221" s="44">
        <f t="shared" si="2061"/>
        <v>0.63194444444444442</v>
      </c>
      <c r="S1221" s="43">
        <v>432</v>
      </c>
    </row>
    <row r="1222" spans="1:19" x14ac:dyDescent="0.25">
      <c r="A1222" s="45" t="s">
        <v>279</v>
      </c>
      <c r="B1222" s="46" t="s">
        <v>283</v>
      </c>
      <c r="C1222" s="43" t="str">
        <f t="shared" si="2434"/>
        <v>BN</v>
      </c>
      <c r="D1222" s="37" t="str">
        <f t="shared" si="2444"/>
        <v>PN</v>
      </c>
      <c r="E1222" s="38">
        <f t="shared" si="2445"/>
        <v>43</v>
      </c>
      <c r="F1222" s="43">
        <v>117</v>
      </c>
      <c r="G1222" s="43">
        <v>49</v>
      </c>
      <c r="H1222" s="43">
        <v>74</v>
      </c>
      <c r="I1222" s="43"/>
      <c r="J1222" s="44">
        <f t="shared" si="2451"/>
        <v>0.48749999999999999</v>
      </c>
      <c r="K1222" s="44">
        <f t="shared" si="2452"/>
        <v>0.20416666666666666</v>
      </c>
      <c r="L1222" s="44">
        <f t="shared" si="2453"/>
        <v>0.30833333333333335</v>
      </c>
      <c r="M1222" s="44">
        <f t="shared" si="2454"/>
        <v>0</v>
      </c>
      <c r="N1222" s="43">
        <f t="shared" si="2455"/>
        <v>240</v>
      </c>
      <c r="O1222" s="43">
        <v>2</v>
      </c>
      <c r="P1222" s="43"/>
      <c r="Q1222" s="43">
        <f t="shared" si="2442"/>
        <v>242</v>
      </c>
      <c r="R1222" s="44">
        <f t="shared" si="2061"/>
        <v>0.56018518518518523</v>
      </c>
      <c r="S1222" s="43">
        <v>432</v>
      </c>
    </row>
    <row r="1223" spans="1:19" x14ac:dyDescent="0.25">
      <c r="A1223" s="45" t="s">
        <v>285</v>
      </c>
      <c r="B1223" s="46" t="s">
        <v>286</v>
      </c>
      <c r="C1223" s="43" t="str">
        <f t="shared" si="2434"/>
        <v>BN</v>
      </c>
      <c r="D1223" s="37" t="str">
        <f t="shared" si="2444"/>
        <v>PN</v>
      </c>
      <c r="E1223" s="38">
        <f t="shared" si="2445"/>
        <v>25</v>
      </c>
      <c r="F1223" s="43">
        <v>111</v>
      </c>
      <c r="G1223" s="43">
        <v>44</v>
      </c>
      <c r="H1223" s="43">
        <v>86</v>
      </c>
      <c r="I1223" s="43"/>
      <c r="J1223" s="44">
        <f t="shared" si="2451"/>
        <v>0.46058091286307051</v>
      </c>
      <c r="K1223" s="44">
        <f t="shared" si="2452"/>
        <v>0.18257261410788381</v>
      </c>
      <c r="L1223" s="44">
        <f t="shared" si="2453"/>
        <v>0.35684647302904565</v>
      </c>
      <c r="M1223" s="44">
        <f t="shared" si="2454"/>
        <v>0</v>
      </c>
      <c r="N1223" s="43">
        <f t="shared" si="2455"/>
        <v>241</v>
      </c>
      <c r="O1223" s="43">
        <v>1</v>
      </c>
      <c r="P1223" s="43"/>
      <c r="Q1223" s="43">
        <f t="shared" si="2442"/>
        <v>242</v>
      </c>
      <c r="R1223" s="44">
        <f t="shared" si="2061"/>
        <v>0.56018518518518523</v>
      </c>
      <c r="S1223" s="43">
        <v>432</v>
      </c>
    </row>
    <row r="1224" spans="1:19" s="12" customFormat="1" ht="15" x14ac:dyDescent="0.25">
      <c r="A1224" s="40">
        <v>8</v>
      </c>
      <c r="B1224" s="31" t="s">
        <v>240</v>
      </c>
      <c r="C1224" s="27" t="str">
        <f t="shared" ref="C1224:C1226" si="2456">IF(AND(LARGE(F1224:I1224,1)=LARGE(F1224:I1224,2)),"TIED",IF(LARGE(F1224:I1224,1)=F1224,"BN",IF(LARGE(F1224:I1224,1)=G1224,"PH",IF(LARGE(F1224:I1224,1)=H1224,"PN","BEBAS"))))</f>
        <v>PN</v>
      </c>
      <c r="D1224" s="27" t="str">
        <f t="shared" si="2435"/>
        <v>BN</v>
      </c>
      <c r="E1224" s="28">
        <f t="shared" ref="E1224:E1226" si="2457">LARGE(F1224:I1224,1)-LARGE(F1224:I1224,2)</f>
        <v>33</v>
      </c>
      <c r="F1224" s="32">
        <f>SUM(F1225:F1226)</f>
        <v>212</v>
      </c>
      <c r="G1224" s="32">
        <f t="shared" ref="G1224" si="2458">SUM(G1225:G1226)</f>
        <v>23</v>
      </c>
      <c r="H1224" s="32">
        <f t="shared" ref="H1224" si="2459">SUM(H1225:H1226)</f>
        <v>245</v>
      </c>
      <c r="I1224" s="32">
        <f t="shared" ref="I1224" si="2460">SUM(I1225:I1226)</f>
        <v>0</v>
      </c>
      <c r="J1224" s="33">
        <f>F1224/N1224</f>
        <v>0.44166666666666665</v>
      </c>
      <c r="K1224" s="33">
        <f>G1224/N1224</f>
        <v>4.791666666666667E-2</v>
      </c>
      <c r="L1224" s="33">
        <f>H1224/N1224</f>
        <v>0.51041666666666663</v>
      </c>
      <c r="M1224" s="33">
        <f>I1224/N1224</f>
        <v>0</v>
      </c>
      <c r="N1224" s="32">
        <f>F1224+G1224+H1224+I1224</f>
        <v>480</v>
      </c>
      <c r="O1224" s="32">
        <f t="shared" ref="O1224" si="2461">SUM(O1225:O1226)</f>
        <v>8</v>
      </c>
      <c r="P1224" s="32">
        <f t="shared" ref="P1224" si="2462">SUM(P1225:P1226)</f>
        <v>0</v>
      </c>
      <c r="Q1224" s="32">
        <f t="shared" si="2060"/>
        <v>488</v>
      </c>
      <c r="R1224" s="33">
        <f t="shared" si="2061"/>
        <v>0.71033478893740898</v>
      </c>
      <c r="S1224" s="32">
        <f>SUM(S1225:S1226)</f>
        <v>687</v>
      </c>
    </row>
    <row r="1225" spans="1:19" x14ac:dyDescent="0.25">
      <c r="A1225" s="45" t="s">
        <v>276</v>
      </c>
      <c r="B1225" s="46" t="s">
        <v>280</v>
      </c>
      <c r="C1225" s="43" t="str">
        <f t="shared" si="2456"/>
        <v>BN</v>
      </c>
      <c r="D1225" s="37" t="str">
        <f t="shared" si="2435"/>
        <v>PN</v>
      </c>
      <c r="E1225" s="38">
        <f t="shared" si="2457"/>
        <v>10</v>
      </c>
      <c r="F1225" s="43">
        <v>85</v>
      </c>
      <c r="G1225" s="43">
        <v>9</v>
      </c>
      <c r="H1225" s="43">
        <v>75</v>
      </c>
      <c r="I1225" s="43"/>
      <c r="J1225" s="44">
        <f>F1225/N1225</f>
        <v>0.50295857988165682</v>
      </c>
      <c r="K1225" s="44">
        <f>G1225/N1225</f>
        <v>5.3254437869822487E-2</v>
      </c>
      <c r="L1225" s="44">
        <f>H1225/N1225</f>
        <v>0.4437869822485207</v>
      </c>
      <c r="M1225" s="44">
        <f>I1225/N1225</f>
        <v>0</v>
      </c>
      <c r="N1225" s="43">
        <f>F1225+G1225+H1225+I1225</f>
        <v>169</v>
      </c>
      <c r="O1225" s="43">
        <v>4</v>
      </c>
      <c r="P1225" s="43"/>
      <c r="Q1225" s="43">
        <f t="shared" si="2060"/>
        <v>173</v>
      </c>
      <c r="R1225" s="44">
        <f t="shared" si="2061"/>
        <v>0.69199999999999995</v>
      </c>
      <c r="S1225" s="43">
        <v>250</v>
      </c>
    </row>
    <row r="1226" spans="1:19" x14ac:dyDescent="0.25">
      <c r="A1226" s="45" t="s">
        <v>277</v>
      </c>
      <c r="B1226" s="46" t="s">
        <v>281</v>
      </c>
      <c r="C1226" s="43" t="str">
        <f t="shared" si="2456"/>
        <v>PN</v>
      </c>
      <c r="D1226" s="37" t="str">
        <f t="shared" si="2435"/>
        <v>BN</v>
      </c>
      <c r="E1226" s="38">
        <f t="shared" si="2457"/>
        <v>43</v>
      </c>
      <c r="F1226" s="43">
        <v>127</v>
      </c>
      <c r="G1226" s="43">
        <v>14</v>
      </c>
      <c r="H1226" s="43">
        <v>170</v>
      </c>
      <c r="I1226" s="43"/>
      <c r="J1226" s="44">
        <f>F1226/N1226</f>
        <v>0.40836012861736337</v>
      </c>
      <c r="K1226" s="44">
        <f>G1226/N1226</f>
        <v>4.5016077170418008E-2</v>
      </c>
      <c r="L1226" s="44">
        <f>H1226/N1226</f>
        <v>0.54662379421221863</v>
      </c>
      <c r="M1226" s="44">
        <f>I1226/N1226</f>
        <v>0</v>
      </c>
      <c r="N1226" s="43">
        <f>F1226+G1226+H1226+I1226</f>
        <v>311</v>
      </c>
      <c r="O1226" s="43">
        <v>4</v>
      </c>
      <c r="P1226" s="43"/>
      <c r="Q1226" s="43">
        <f t="shared" si="2060"/>
        <v>315</v>
      </c>
      <c r="R1226" s="44">
        <f t="shared" si="2061"/>
        <v>0.7208237986270023</v>
      </c>
      <c r="S1226" s="43">
        <v>437</v>
      </c>
    </row>
    <row r="1227" spans="1:19" s="12" customFormat="1" ht="15" x14ac:dyDescent="0.25">
      <c r="A1227" s="40">
        <v>9</v>
      </c>
      <c r="B1227" s="31" t="s">
        <v>253</v>
      </c>
      <c r="C1227" s="27" t="str">
        <f t="shared" si="2252"/>
        <v>BN</v>
      </c>
      <c r="D1227" s="27" t="str">
        <f t="shared" si="2435"/>
        <v>PN</v>
      </c>
      <c r="E1227" s="28">
        <f t="shared" ref="E1227:E1233" si="2463">LARGE(F1227:I1227,1)-LARGE(F1227:I1227,2)</f>
        <v>7</v>
      </c>
      <c r="F1227" s="32">
        <f>SUM(F1228:F1233)</f>
        <v>752</v>
      </c>
      <c r="G1227" s="32">
        <f t="shared" ref="G1227" si="2464">SUM(G1228:G1233)</f>
        <v>235</v>
      </c>
      <c r="H1227" s="32">
        <f t="shared" ref="H1227" si="2465">SUM(H1228:H1233)</f>
        <v>745</v>
      </c>
      <c r="I1227" s="32">
        <f t="shared" ref="I1227" si="2466">SUM(I1228:I1233)</f>
        <v>0</v>
      </c>
      <c r="J1227" s="33">
        <f>F1227/N1227</f>
        <v>0.43418013856812931</v>
      </c>
      <c r="K1227" s="33">
        <f>G1227/N1227</f>
        <v>0.13568129330254042</v>
      </c>
      <c r="L1227" s="33">
        <f>H1227/N1227</f>
        <v>0.43013856812933027</v>
      </c>
      <c r="M1227" s="33">
        <f>I1227/N1227</f>
        <v>0</v>
      </c>
      <c r="N1227" s="32">
        <f>F1227+G1227+H1227+I1227</f>
        <v>1732</v>
      </c>
      <c r="O1227" s="32">
        <f t="shared" ref="O1227" si="2467">SUM(O1228:O1233)</f>
        <v>26</v>
      </c>
      <c r="P1227" s="32">
        <f t="shared" ref="P1227" si="2468">SUM(P1228:P1233)</f>
        <v>0</v>
      </c>
      <c r="Q1227" s="32">
        <f t="shared" si="2060"/>
        <v>1758</v>
      </c>
      <c r="R1227" s="33">
        <f t="shared" si="2061"/>
        <v>0.6444281524926686</v>
      </c>
      <c r="S1227" s="32">
        <f>SUM(S1228:S1233)</f>
        <v>2728</v>
      </c>
    </row>
    <row r="1228" spans="1:19" x14ac:dyDescent="0.25">
      <c r="A1228" s="45" t="s">
        <v>276</v>
      </c>
      <c r="B1228" s="46" t="s">
        <v>280</v>
      </c>
      <c r="C1228" s="43" t="str">
        <f t="shared" ref="C1228:C1233" si="2469">IF(AND(LARGE(F1228:I1228,1)=LARGE(F1228:I1228,2)),"TIED",IF(LARGE(F1228:I1228,1)=F1228,"BN",IF(LARGE(F1228:I1228,1)=G1228,"PH",IF(LARGE(F1228:I1228,1)=H1228,"PN","BEBAS"))))</f>
        <v>BN</v>
      </c>
      <c r="D1228" s="37" t="str">
        <f t="shared" si="2435"/>
        <v>PN</v>
      </c>
      <c r="E1228" s="38">
        <f t="shared" si="2463"/>
        <v>41</v>
      </c>
      <c r="F1228" s="43">
        <v>112</v>
      </c>
      <c r="G1228" s="43">
        <v>23</v>
      </c>
      <c r="H1228" s="43">
        <v>71</v>
      </c>
      <c r="I1228" s="43"/>
      <c r="J1228" s="44">
        <f t="shared" ref="J1228:J1233" si="2470">F1228/N1228</f>
        <v>0.5436893203883495</v>
      </c>
      <c r="K1228" s="44">
        <f t="shared" ref="K1228:K1233" si="2471">G1228/N1228</f>
        <v>0.11165048543689321</v>
      </c>
      <c r="L1228" s="44">
        <f t="shared" ref="L1228:L1233" si="2472">H1228/N1228</f>
        <v>0.3446601941747573</v>
      </c>
      <c r="M1228" s="44">
        <f t="shared" ref="M1228:M1233" si="2473">I1228/N1228</f>
        <v>0</v>
      </c>
      <c r="N1228" s="43">
        <f t="shared" ref="N1228:N1233" si="2474">F1228+G1228+H1228+I1228</f>
        <v>206</v>
      </c>
      <c r="O1228" s="43">
        <v>4</v>
      </c>
      <c r="P1228" s="43"/>
      <c r="Q1228" s="43">
        <f t="shared" si="2060"/>
        <v>210</v>
      </c>
      <c r="R1228" s="44">
        <f t="shared" si="2061"/>
        <v>0.5817174515235457</v>
      </c>
      <c r="S1228" s="43">
        <v>361</v>
      </c>
    </row>
    <row r="1229" spans="1:19" x14ac:dyDescent="0.25">
      <c r="A1229" s="45" t="s">
        <v>277</v>
      </c>
      <c r="B1229" s="46" t="s">
        <v>281</v>
      </c>
      <c r="C1229" s="43" t="str">
        <f t="shared" si="2469"/>
        <v>BN</v>
      </c>
      <c r="D1229" s="37" t="str">
        <f t="shared" si="2435"/>
        <v>PN</v>
      </c>
      <c r="E1229" s="38">
        <f t="shared" si="2463"/>
        <v>44</v>
      </c>
      <c r="F1229" s="43">
        <v>120</v>
      </c>
      <c r="G1229" s="43">
        <v>47</v>
      </c>
      <c r="H1229" s="43">
        <v>76</v>
      </c>
      <c r="I1229" s="43"/>
      <c r="J1229" s="44">
        <f t="shared" si="2470"/>
        <v>0.49382716049382713</v>
      </c>
      <c r="K1229" s="44">
        <f t="shared" si="2471"/>
        <v>0.19341563786008231</v>
      </c>
      <c r="L1229" s="44">
        <f t="shared" si="2472"/>
        <v>0.31275720164609055</v>
      </c>
      <c r="M1229" s="44">
        <f t="shared" si="2473"/>
        <v>0</v>
      </c>
      <c r="N1229" s="43">
        <f t="shared" si="2474"/>
        <v>243</v>
      </c>
      <c r="O1229" s="43">
        <v>3</v>
      </c>
      <c r="P1229" s="43"/>
      <c r="Q1229" s="43">
        <f t="shared" si="2060"/>
        <v>246</v>
      </c>
      <c r="R1229" s="44">
        <f t="shared" si="2061"/>
        <v>0.70285714285714285</v>
      </c>
      <c r="S1229" s="43">
        <v>350</v>
      </c>
    </row>
    <row r="1230" spans="1:19" x14ac:dyDescent="0.25">
      <c r="A1230" s="45" t="s">
        <v>278</v>
      </c>
      <c r="B1230" s="46" t="s">
        <v>282</v>
      </c>
      <c r="C1230" s="43" t="str">
        <f t="shared" si="2469"/>
        <v>BN</v>
      </c>
      <c r="D1230" s="37" t="str">
        <f t="shared" si="2435"/>
        <v>PN</v>
      </c>
      <c r="E1230" s="38">
        <f t="shared" si="2463"/>
        <v>6</v>
      </c>
      <c r="F1230" s="43">
        <v>111</v>
      </c>
      <c r="G1230" s="43">
        <v>31</v>
      </c>
      <c r="H1230" s="43">
        <v>105</v>
      </c>
      <c r="I1230" s="43"/>
      <c r="J1230" s="44">
        <f t="shared" si="2470"/>
        <v>0.44939271255060731</v>
      </c>
      <c r="K1230" s="44">
        <f t="shared" si="2471"/>
        <v>0.12550607287449392</v>
      </c>
      <c r="L1230" s="44">
        <f t="shared" si="2472"/>
        <v>0.4251012145748988</v>
      </c>
      <c r="M1230" s="44">
        <f t="shared" si="2473"/>
        <v>0</v>
      </c>
      <c r="N1230" s="43">
        <f t="shared" si="2474"/>
        <v>247</v>
      </c>
      <c r="O1230" s="43">
        <v>3</v>
      </c>
      <c r="P1230" s="43"/>
      <c r="Q1230" s="43">
        <f t="shared" si="2060"/>
        <v>250</v>
      </c>
      <c r="R1230" s="44">
        <f t="shared" si="2061"/>
        <v>0.7142857142857143</v>
      </c>
      <c r="S1230" s="43">
        <v>350</v>
      </c>
    </row>
    <row r="1231" spans="1:19" x14ac:dyDescent="0.25">
      <c r="A1231" s="45" t="s">
        <v>279</v>
      </c>
      <c r="B1231" s="46" t="s">
        <v>283</v>
      </c>
      <c r="C1231" s="43" t="str">
        <f t="shared" si="2469"/>
        <v>PN</v>
      </c>
      <c r="D1231" s="37" t="str">
        <f t="shared" si="2435"/>
        <v>BN</v>
      </c>
      <c r="E1231" s="38">
        <f t="shared" si="2463"/>
        <v>24</v>
      </c>
      <c r="F1231" s="43">
        <v>145</v>
      </c>
      <c r="G1231" s="43">
        <v>53</v>
      </c>
      <c r="H1231" s="43">
        <v>169</v>
      </c>
      <c r="I1231" s="43"/>
      <c r="J1231" s="44">
        <f t="shared" si="2470"/>
        <v>0.39509536784741145</v>
      </c>
      <c r="K1231" s="44">
        <f t="shared" si="2471"/>
        <v>0.1444141689373297</v>
      </c>
      <c r="L1231" s="44">
        <f t="shared" si="2472"/>
        <v>0.46049046321525888</v>
      </c>
      <c r="M1231" s="44">
        <f t="shared" si="2473"/>
        <v>0</v>
      </c>
      <c r="N1231" s="43">
        <f t="shared" si="2474"/>
        <v>367</v>
      </c>
      <c r="O1231" s="43">
        <v>12</v>
      </c>
      <c r="P1231" s="43"/>
      <c r="Q1231" s="43">
        <f t="shared" si="2060"/>
        <v>379</v>
      </c>
      <c r="R1231" s="44">
        <f t="shared" si="2061"/>
        <v>0.6828828828828829</v>
      </c>
      <c r="S1231" s="43">
        <v>555</v>
      </c>
    </row>
    <row r="1232" spans="1:19" x14ac:dyDescent="0.25">
      <c r="A1232" s="45" t="s">
        <v>285</v>
      </c>
      <c r="B1232" s="46" t="s">
        <v>286</v>
      </c>
      <c r="C1232" s="43" t="str">
        <f t="shared" si="2469"/>
        <v>PN</v>
      </c>
      <c r="D1232" s="37" t="str">
        <f t="shared" si="2435"/>
        <v>BN</v>
      </c>
      <c r="E1232" s="38">
        <f t="shared" si="2463"/>
        <v>53</v>
      </c>
      <c r="F1232" s="43">
        <v>116</v>
      </c>
      <c r="G1232" s="43">
        <v>53</v>
      </c>
      <c r="H1232" s="43">
        <v>169</v>
      </c>
      <c r="I1232" s="43"/>
      <c r="J1232" s="44">
        <f t="shared" si="2470"/>
        <v>0.34319526627218933</v>
      </c>
      <c r="K1232" s="44">
        <f t="shared" si="2471"/>
        <v>0.15680473372781065</v>
      </c>
      <c r="L1232" s="44">
        <f t="shared" si="2472"/>
        <v>0.5</v>
      </c>
      <c r="M1232" s="44">
        <f t="shared" si="2473"/>
        <v>0</v>
      </c>
      <c r="N1232" s="43">
        <f t="shared" si="2474"/>
        <v>338</v>
      </c>
      <c r="O1232" s="43">
        <v>1</v>
      </c>
      <c r="P1232" s="43"/>
      <c r="Q1232" s="43">
        <f t="shared" si="2060"/>
        <v>339</v>
      </c>
      <c r="R1232" s="44">
        <f t="shared" si="2061"/>
        <v>0.61081081081081079</v>
      </c>
      <c r="S1232" s="43">
        <v>555</v>
      </c>
    </row>
    <row r="1233" spans="1:19" x14ac:dyDescent="0.25">
      <c r="A1233" s="45" t="s">
        <v>288</v>
      </c>
      <c r="B1233" s="46" t="s">
        <v>289</v>
      </c>
      <c r="C1233" s="43" t="str">
        <f t="shared" si="2469"/>
        <v>PN</v>
      </c>
      <c r="D1233" s="37" t="str">
        <f t="shared" si="2435"/>
        <v>BN</v>
      </c>
      <c r="E1233" s="38">
        <f t="shared" si="2463"/>
        <v>7</v>
      </c>
      <c r="F1233" s="43">
        <v>148</v>
      </c>
      <c r="G1233" s="43">
        <v>28</v>
      </c>
      <c r="H1233" s="43">
        <v>155</v>
      </c>
      <c r="I1233" s="43"/>
      <c r="J1233" s="44">
        <f t="shared" si="2470"/>
        <v>0.44712990936555891</v>
      </c>
      <c r="K1233" s="44">
        <f t="shared" si="2471"/>
        <v>8.4592145015105744E-2</v>
      </c>
      <c r="L1233" s="44">
        <f t="shared" si="2472"/>
        <v>0.46827794561933533</v>
      </c>
      <c r="M1233" s="44">
        <f t="shared" si="2473"/>
        <v>0</v>
      </c>
      <c r="N1233" s="43">
        <f t="shared" si="2474"/>
        <v>331</v>
      </c>
      <c r="O1233" s="43">
        <v>3</v>
      </c>
      <c r="P1233" s="43"/>
      <c r="Q1233" s="43">
        <f t="shared" si="2060"/>
        <v>334</v>
      </c>
      <c r="R1233" s="44">
        <f t="shared" si="2061"/>
        <v>0.59964093357271098</v>
      </c>
      <c r="S1233" s="43">
        <v>557</v>
      </c>
    </row>
    <row r="1234" spans="1:19" s="12" customFormat="1" ht="15" x14ac:dyDescent="0.25">
      <c r="A1234" s="40">
        <v>10</v>
      </c>
      <c r="B1234" s="31" t="s">
        <v>242</v>
      </c>
      <c r="C1234" s="27" t="str">
        <f t="shared" ref="C1234" si="2475">IF(AND(LARGE(F1234:I1234,1)=LARGE(F1234:I1234,2)),"TIED",IF(LARGE(F1234:I1234,1)=F1234,"BN",IF(LARGE(F1234:I1234,1)=G1234,"PH",IF(LARGE(F1234:I1234,1)=H1234,"PN","BEBAS"))))</f>
        <v>BN</v>
      </c>
      <c r="D1234" s="27" t="str">
        <f t="shared" si="2435"/>
        <v>PN</v>
      </c>
      <c r="E1234" s="28">
        <f t="shared" ref="E1234" si="2476">LARGE(F1234:I1234,1)-LARGE(F1234:I1234,2)</f>
        <v>116</v>
      </c>
      <c r="F1234" s="32">
        <f>SUM(F1235:F1239)</f>
        <v>634</v>
      </c>
      <c r="G1234" s="32">
        <f t="shared" ref="G1234" si="2477">SUM(G1235:G1239)</f>
        <v>218</v>
      </c>
      <c r="H1234" s="32">
        <f t="shared" ref="H1234" si="2478">SUM(H1235:H1239)</f>
        <v>518</v>
      </c>
      <c r="I1234" s="32">
        <f t="shared" ref="I1234" si="2479">SUM(I1235:I1239)</f>
        <v>0</v>
      </c>
      <c r="J1234" s="33">
        <f>F1234/N1234</f>
        <v>0.46277372262773725</v>
      </c>
      <c r="K1234" s="33">
        <f>G1234/N1234</f>
        <v>0.15912408759124089</v>
      </c>
      <c r="L1234" s="33">
        <f>H1234/N1234</f>
        <v>0.37810218978102189</v>
      </c>
      <c r="M1234" s="33">
        <f>I1234/N1234</f>
        <v>0</v>
      </c>
      <c r="N1234" s="32">
        <f>F1234+G1234+H1234+I1234</f>
        <v>1370</v>
      </c>
      <c r="O1234" s="32">
        <f t="shared" ref="O1234" si="2480">SUM(O1235:O1239)</f>
        <v>22</v>
      </c>
      <c r="P1234" s="32">
        <f t="shared" ref="P1234" si="2481">SUM(P1235:P1239)</f>
        <v>0</v>
      </c>
      <c r="Q1234" s="32">
        <f t="shared" ref="Q1234" si="2482">N1234+O1234+P1234</f>
        <v>1392</v>
      </c>
      <c r="R1234" s="33">
        <f t="shared" si="2061"/>
        <v>0.65722379603399439</v>
      </c>
      <c r="S1234" s="32">
        <f>SUM(S1235:S1239)</f>
        <v>2118</v>
      </c>
    </row>
    <row r="1235" spans="1:19" x14ac:dyDescent="0.25">
      <c r="A1235" s="45" t="s">
        <v>276</v>
      </c>
      <c r="B1235" s="46" t="s">
        <v>280</v>
      </c>
      <c r="C1235" s="43" t="str">
        <f t="shared" ref="C1235:C1239" si="2483">IF(AND(LARGE(F1235:I1235,1)=LARGE(F1235:I1235,2)),"TIED",IF(LARGE(F1235:I1235,1)=F1235,"BN",IF(LARGE(F1235:I1235,1)=G1235,"PH",IF(LARGE(F1235:I1235,1)=H1235,"PN","BEBAS"))))</f>
        <v>BN</v>
      </c>
      <c r="D1235" s="37" t="str">
        <f t="shared" ref="D1235:D1239" si="2484">IF(AND(LARGE(F1235:I1235,1)=LARGE(F1235:I1235,2)),"TIED",IF(LARGE(F1235:I1235,2)=F1235,"BN",IF(LARGE(F1235:I1235,2)=G1235,"PH",IF(LARGE(F1235:I1235,2)=H1235,"PN","BEBAS"))))</f>
        <v>PN</v>
      </c>
      <c r="E1235" s="38">
        <f t="shared" ref="E1235:E1239" si="2485">LARGE(F1235:I1235,1)-LARGE(F1235:I1235,2)</f>
        <v>55</v>
      </c>
      <c r="F1235" s="43">
        <v>119</v>
      </c>
      <c r="G1235" s="43">
        <v>37</v>
      </c>
      <c r="H1235" s="43">
        <v>64</v>
      </c>
      <c r="I1235" s="43"/>
      <c r="J1235" s="44">
        <f t="shared" ref="J1235:J1239" si="2486">F1235/N1235</f>
        <v>0.54090909090909089</v>
      </c>
      <c r="K1235" s="44">
        <f t="shared" ref="K1235:K1239" si="2487">G1235/N1235</f>
        <v>0.16818181818181818</v>
      </c>
      <c r="L1235" s="44">
        <f t="shared" ref="L1235:L1239" si="2488">H1235/N1235</f>
        <v>0.29090909090909089</v>
      </c>
      <c r="M1235" s="44">
        <f t="shared" ref="M1235:M1239" si="2489">I1235/N1235</f>
        <v>0</v>
      </c>
      <c r="N1235" s="43">
        <f t="shared" ref="N1235:N1239" si="2490">F1235+G1235+H1235+I1235</f>
        <v>220</v>
      </c>
      <c r="O1235" s="43">
        <v>6</v>
      </c>
      <c r="P1235" s="43"/>
      <c r="Q1235" s="43">
        <f t="shared" ref="Q1235:Q1239" si="2491">N1235+O1235+P1235</f>
        <v>226</v>
      </c>
      <c r="R1235" s="44">
        <f t="shared" si="2061"/>
        <v>0.64571428571428569</v>
      </c>
      <c r="S1235" s="43">
        <v>350</v>
      </c>
    </row>
    <row r="1236" spans="1:19" x14ac:dyDescent="0.25">
      <c r="A1236" s="45" t="s">
        <v>277</v>
      </c>
      <c r="B1236" s="46" t="s">
        <v>281</v>
      </c>
      <c r="C1236" s="43" t="str">
        <f t="shared" si="2483"/>
        <v>BN</v>
      </c>
      <c r="D1236" s="37" t="str">
        <f t="shared" si="2484"/>
        <v>PN</v>
      </c>
      <c r="E1236" s="38">
        <f t="shared" si="2485"/>
        <v>15</v>
      </c>
      <c r="F1236" s="43">
        <v>121</v>
      </c>
      <c r="G1236" s="43">
        <v>33</v>
      </c>
      <c r="H1236" s="43">
        <v>106</v>
      </c>
      <c r="I1236" s="43"/>
      <c r="J1236" s="44">
        <f t="shared" si="2486"/>
        <v>0.4653846153846154</v>
      </c>
      <c r="K1236" s="44">
        <f t="shared" si="2487"/>
        <v>0.12692307692307692</v>
      </c>
      <c r="L1236" s="44">
        <f t="shared" si="2488"/>
        <v>0.40769230769230769</v>
      </c>
      <c r="M1236" s="44">
        <f t="shared" si="2489"/>
        <v>0</v>
      </c>
      <c r="N1236" s="43">
        <f t="shared" si="2490"/>
        <v>260</v>
      </c>
      <c r="O1236" s="43">
        <v>4</v>
      </c>
      <c r="P1236" s="43"/>
      <c r="Q1236" s="43">
        <f t="shared" si="2491"/>
        <v>264</v>
      </c>
      <c r="R1236" s="44">
        <f t="shared" si="2061"/>
        <v>0.75428571428571434</v>
      </c>
      <c r="S1236" s="43">
        <v>350</v>
      </c>
    </row>
    <row r="1237" spans="1:19" x14ac:dyDescent="0.25">
      <c r="A1237" s="45" t="s">
        <v>278</v>
      </c>
      <c r="B1237" s="46" t="s">
        <v>282</v>
      </c>
      <c r="C1237" s="43" t="str">
        <f t="shared" si="2483"/>
        <v>BN</v>
      </c>
      <c r="D1237" s="37" t="str">
        <f t="shared" si="2484"/>
        <v>PN</v>
      </c>
      <c r="E1237" s="38">
        <f t="shared" si="2485"/>
        <v>24</v>
      </c>
      <c r="F1237" s="43">
        <v>126</v>
      </c>
      <c r="G1237" s="43">
        <v>66</v>
      </c>
      <c r="H1237" s="43">
        <v>102</v>
      </c>
      <c r="I1237" s="43"/>
      <c r="J1237" s="44">
        <f t="shared" si="2486"/>
        <v>0.42857142857142855</v>
      </c>
      <c r="K1237" s="44">
        <f t="shared" si="2487"/>
        <v>0.22448979591836735</v>
      </c>
      <c r="L1237" s="44">
        <f t="shared" si="2488"/>
        <v>0.34693877551020408</v>
      </c>
      <c r="M1237" s="44">
        <f t="shared" si="2489"/>
        <v>0</v>
      </c>
      <c r="N1237" s="43">
        <f t="shared" si="2490"/>
        <v>294</v>
      </c>
      <c r="O1237" s="43">
        <v>7</v>
      </c>
      <c r="P1237" s="43"/>
      <c r="Q1237" s="43">
        <f t="shared" si="2491"/>
        <v>301</v>
      </c>
      <c r="R1237" s="44">
        <f t="shared" si="2061"/>
        <v>0.63771186440677963</v>
      </c>
      <c r="S1237" s="43">
        <v>472</v>
      </c>
    </row>
    <row r="1238" spans="1:19" x14ac:dyDescent="0.25">
      <c r="A1238" s="45" t="s">
        <v>279</v>
      </c>
      <c r="B1238" s="46" t="s">
        <v>283</v>
      </c>
      <c r="C1238" s="43" t="str">
        <f t="shared" si="2483"/>
        <v>PN</v>
      </c>
      <c r="D1238" s="37" t="str">
        <f t="shared" si="2484"/>
        <v>BN</v>
      </c>
      <c r="E1238" s="38">
        <f t="shared" si="2485"/>
        <v>11</v>
      </c>
      <c r="F1238" s="43">
        <v>121</v>
      </c>
      <c r="G1238" s="43">
        <v>48</v>
      </c>
      <c r="H1238" s="43">
        <v>132</v>
      </c>
      <c r="I1238" s="43"/>
      <c r="J1238" s="44">
        <f t="shared" si="2486"/>
        <v>0.4019933554817276</v>
      </c>
      <c r="K1238" s="44">
        <f t="shared" si="2487"/>
        <v>0.15946843853820597</v>
      </c>
      <c r="L1238" s="44">
        <f t="shared" si="2488"/>
        <v>0.43853820598006643</v>
      </c>
      <c r="M1238" s="44">
        <f t="shared" si="2489"/>
        <v>0</v>
      </c>
      <c r="N1238" s="43">
        <f t="shared" si="2490"/>
        <v>301</v>
      </c>
      <c r="O1238" s="43">
        <v>1</v>
      </c>
      <c r="P1238" s="43"/>
      <c r="Q1238" s="43">
        <f t="shared" si="2491"/>
        <v>302</v>
      </c>
      <c r="R1238" s="44">
        <f t="shared" si="2061"/>
        <v>0.63983050847457623</v>
      </c>
      <c r="S1238" s="43">
        <v>472</v>
      </c>
    </row>
    <row r="1239" spans="1:19" x14ac:dyDescent="0.25">
      <c r="A1239" s="45" t="s">
        <v>285</v>
      </c>
      <c r="B1239" s="46" t="s">
        <v>286</v>
      </c>
      <c r="C1239" s="43" t="str">
        <f t="shared" si="2483"/>
        <v>BN</v>
      </c>
      <c r="D1239" s="37" t="str">
        <f t="shared" si="2484"/>
        <v>PN</v>
      </c>
      <c r="E1239" s="38">
        <f t="shared" si="2485"/>
        <v>33</v>
      </c>
      <c r="F1239" s="43">
        <v>147</v>
      </c>
      <c r="G1239" s="43">
        <v>34</v>
      </c>
      <c r="H1239" s="43">
        <v>114</v>
      </c>
      <c r="I1239" s="43"/>
      <c r="J1239" s="44">
        <f t="shared" si="2486"/>
        <v>0.49830508474576274</v>
      </c>
      <c r="K1239" s="44">
        <f t="shared" si="2487"/>
        <v>0.11525423728813559</v>
      </c>
      <c r="L1239" s="44">
        <f t="shared" si="2488"/>
        <v>0.38644067796610171</v>
      </c>
      <c r="M1239" s="44">
        <f t="shared" si="2489"/>
        <v>0</v>
      </c>
      <c r="N1239" s="43">
        <f t="shared" si="2490"/>
        <v>295</v>
      </c>
      <c r="O1239" s="43">
        <v>4</v>
      </c>
      <c r="P1239" s="43"/>
      <c r="Q1239" s="43">
        <f t="shared" si="2491"/>
        <v>299</v>
      </c>
      <c r="R1239" s="44">
        <f t="shared" si="2061"/>
        <v>0.63080168776371304</v>
      </c>
      <c r="S1239" s="43">
        <v>474</v>
      </c>
    </row>
    <row r="1240" spans="1:19" s="6" customFormat="1" ht="15" x14ac:dyDescent="0.25">
      <c r="A1240" s="25" t="s">
        <v>50</v>
      </c>
      <c r="B1240" s="26" t="s">
        <v>51</v>
      </c>
      <c r="C1240" s="27" t="str">
        <f t="shared" si="2252"/>
        <v>BN</v>
      </c>
      <c r="D1240" s="27" t="str">
        <f t="shared" si="2435"/>
        <v>PN</v>
      </c>
      <c r="E1240" s="27">
        <f>LARGE(F1240:I1240,1)-LARGE(F1240:I1240,2)</f>
        <v>79</v>
      </c>
      <c r="F1240" s="27">
        <f>F1241+F1243+F1249+F1255+F1262+F1269+F1276+F1282</f>
        <v>5038</v>
      </c>
      <c r="G1240" s="27">
        <f t="shared" ref="G1240:I1240" si="2492">G1241+G1243+G1249+G1255+G1262+G1269+G1276+G1282</f>
        <v>1535</v>
      </c>
      <c r="H1240" s="27">
        <f t="shared" si="2492"/>
        <v>4959</v>
      </c>
      <c r="I1240" s="27">
        <f t="shared" si="2492"/>
        <v>99</v>
      </c>
      <c r="J1240" s="29">
        <f>F1240/N1240</f>
        <v>0.43315278136015822</v>
      </c>
      <c r="K1240" s="29">
        <f>G1240/N1240</f>
        <v>0.13197489467801565</v>
      </c>
      <c r="L1240" s="29">
        <f>H1240/N1240</f>
        <v>0.42636058808356975</v>
      </c>
      <c r="M1240" s="29">
        <f>I1240/N1240</f>
        <v>8.5117358782563837E-3</v>
      </c>
      <c r="N1240" s="27">
        <f>F1240+G1240+H1240+I1240</f>
        <v>11631</v>
      </c>
      <c r="O1240" s="27">
        <f t="shared" ref="O1240:P1240" si="2493">O1241+O1243+O1249+O1255+O1262+O1269+O1276+O1282</f>
        <v>200</v>
      </c>
      <c r="P1240" s="27">
        <f t="shared" si="2493"/>
        <v>0</v>
      </c>
      <c r="Q1240" s="27">
        <f t="shared" si="2060"/>
        <v>11831</v>
      </c>
      <c r="R1240" s="29">
        <f t="shared" si="2061"/>
        <v>0.72689850086016217</v>
      </c>
      <c r="S1240" s="27">
        <f>S1241+S1243+S1249+S1255+S1262+S1269+S1276+S1282</f>
        <v>16276</v>
      </c>
    </row>
    <row r="1241" spans="1:19" s="12" customFormat="1" ht="15" x14ac:dyDescent="0.25">
      <c r="A1241" s="30" t="s">
        <v>275</v>
      </c>
      <c r="B1241" s="31" t="s">
        <v>264</v>
      </c>
      <c r="C1241" s="27" t="str">
        <f t="shared" si="2252"/>
        <v>BN</v>
      </c>
      <c r="D1241" s="27" t="str">
        <f t="shared" si="2435"/>
        <v>PN</v>
      </c>
      <c r="E1241" s="28">
        <f t="shared" ref="E1241" si="2494">LARGE(F1241:I1241,1)-LARGE(F1241:I1241,2)</f>
        <v>10</v>
      </c>
      <c r="F1241" s="32">
        <f>F1242</f>
        <v>115</v>
      </c>
      <c r="G1241" s="32">
        <f t="shared" ref="G1241" si="2495">G1242</f>
        <v>23</v>
      </c>
      <c r="H1241" s="32">
        <f t="shared" ref="H1241" si="2496">H1242</f>
        <v>105</v>
      </c>
      <c r="I1241" s="32">
        <f t="shared" ref="I1241" si="2497">I1242</f>
        <v>2</v>
      </c>
      <c r="J1241" s="33">
        <f>F1241/N1241</f>
        <v>0.46938775510204084</v>
      </c>
      <c r="K1241" s="33">
        <f>G1241/N1241</f>
        <v>9.3877551020408165E-2</v>
      </c>
      <c r="L1241" s="33">
        <f>H1241/N1241</f>
        <v>0.42857142857142855</v>
      </c>
      <c r="M1241" s="33">
        <f>I1241/N1241</f>
        <v>8.1632653061224497E-3</v>
      </c>
      <c r="N1241" s="32">
        <f>F1241+G1241+H1241+I1241</f>
        <v>245</v>
      </c>
      <c r="O1241" s="32">
        <f t="shared" ref="O1241" si="2498">O1242</f>
        <v>26</v>
      </c>
      <c r="P1241" s="32">
        <f t="shared" ref="P1241" si="2499">P1242</f>
        <v>0</v>
      </c>
      <c r="Q1241" s="32">
        <f t="shared" si="2060"/>
        <v>271</v>
      </c>
      <c r="R1241" s="33">
        <f t="shared" si="2061"/>
        <v>0.90333333333333332</v>
      </c>
      <c r="S1241" s="32">
        <f t="shared" ref="S1241" si="2500">S1242</f>
        <v>300</v>
      </c>
    </row>
    <row r="1242" spans="1:19" x14ac:dyDescent="0.25">
      <c r="A1242" s="50" t="s">
        <v>276</v>
      </c>
      <c r="B1242" s="46" t="s">
        <v>280</v>
      </c>
      <c r="C1242" s="43" t="str">
        <f t="shared" si="2252"/>
        <v>BN</v>
      </c>
      <c r="D1242" s="37" t="str">
        <f t="shared" si="2435"/>
        <v>PN</v>
      </c>
      <c r="E1242" s="38">
        <f>LARGE(F1242:I1242,1)-LARGE(F1242:I1242,2)</f>
        <v>10</v>
      </c>
      <c r="F1242" s="43">
        <v>115</v>
      </c>
      <c r="G1242" s="43">
        <v>23</v>
      </c>
      <c r="H1242" s="43">
        <v>105</v>
      </c>
      <c r="I1242" s="43">
        <v>2</v>
      </c>
      <c r="J1242" s="44">
        <f>F1242/N1242</f>
        <v>0.46938775510204084</v>
      </c>
      <c r="K1242" s="44">
        <f>G1242/N1242</f>
        <v>9.3877551020408165E-2</v>
      </c>
      <c r="L1242" s="44">
        <f>H1242/N1242</f>
        <v>0.42857142857142855</v>
      </c>
      <c r="M1242" s="44">
        <f>I1242/N1242</f>
        <v>8.1632653061224497E-3</v>
      </c>
      <c r="N1242" s="43">
        <f>F1242+G1242+H1242+I1242</f>
        <v>245</v>
      </c>
      <c r="O1242" s="43">
        <v>26</v>
      </c>
      <c r="P1242" s="43"/>
      <c r="Q1242" s="43">
        <f t="shared" si="2060"/>
        <v>271</v>
      </c>
      <c r="R1242" s="44">
        <f t="shared" si="2061"/>
        <v>0.90333333333333332</v>
      </c>
      <c r="S1242" s="43">
        <v>300</v>
      </c>
    </row>
    <row r="1243" spans="1:19" s="12" customFormat="1" ht="15" x14ac:dyDescent="0.25">
      <c r="A1243" s="40">
        <v>1</v>
      </c>
      <c r="B1243" s="31" t="s">
        <v>244</v>
      </c>
      <c r="C1243" s="27" t="str">
        <f t="shared" si="2252"/>
        <v>BN</v>
      </c>
      <c r="D1243" s="27" t="str">
        <f t="shared" ref="D1243:D1248" si="2501">IF(AND(LARGE(F1243:I1243,1)=LARGE(F1243:I1243,2)),"TIED",IF(LARGE(F1243:I1243,2)=F1243,"BN",IF(LARGE(F1243:I1243,2)=G1243,"PH",IF(LARGE(F1243:I1243,2)=H1243,"PN","BEBAS"))))</f>
        <v>PN</v>
      </c>
      <c r="E1243" s="28">
        <f t="shared" ref="E1243:E1248" si="2502">LARGE(F1243:I1243,1)-LARGE(F1243:I1243,2)</f>
        <v>120</v>
      </c>
      <c r="F1243" s="32">
        <f>SUM(F1244:F1248)</f>
        <v>652</v>
      </c>
      <c r="G1243" s="32">
        <f t="shared" ref="G1243" si="2503">SUM(G1244:G1248)</f>
        <v>207</v>
      </c>
      <c r="H1243" s="32">
        <f t="shared" ref="H1243" si="2504">SUM(H1244:H1248)</f>
        <v>532</v>
      </c>
      <c r="I1243" s="32">
        <f t="shared" ref="I1243" si="2505">SUM(I1244:I1248)</f>
        <v>7</v>
      </c>
      <c r="J1243" s="33">
        <f>F1243/N1243</f>
        <v>0.46638054363376252</v>
      </c>
      <c r="K1243" s="33">
        <f>G1243/N1243</f>
        <v>0.14806866952789699</v>
      </c>
      <c r="L1243" s="33">
        <f>H1243/N1243</f>
        <v>0.38054363376251787</v>
      </c>
      <c r="M1243" s="33">
        <f>I1243/N1243</f>
        <v>5.0071530758226037E-3</v>
      </c>
      <c r="N1243" s="32">
        <f>F1243+G1243+H1243+I1243</f>
        <v>1398</v>
      </c>
      <c r="O1243" s="32">
        <f t="shared" ref="O1243" si="2506">SUM(O1244:O1248)</f>
        <v>24</v>
      </c>
      <c r="P1243" s="32">
        <f t="shared" ref="P1243" si="2507">SUM(P1244:P1248)</f>
        <v>0</v>
      </c>
      <c r="Q1243" s="32">
        <f t="shared" si="2060"/>
        <v>1422</v>
      </c>
      <c r="R1243" s="33">
        <f t="shared" si="2061"/>
        <v>0.71818181818181814</v>
      </c>
      <c r="S1243" s="32">
        <f>SUM(S1244:S1248)</f>
        <v>1980</v>
      </c>
    </row>
    <row r="1244" spans="1:19" x14ac:dyDescent="0.25">
      <c r="A1244" s="45" t="s">
        <v>276</v>
      </c>
      <c r="B1244" s="46" t="s">
        <v>280</v>
      </c>
      <c r="C1244" s="43" t="str">
        <f t="shared" si="2252"/>
        <v>BN</v>
      </c>
      <c r="D1244" s="37" t="str">
        <f t="shared" si="2501"/>
        <v>PN</v>
      </c>
      <c r="E1244" s="38">
        <f t="shared" si="2502"/>
        <v>67</v>
      </c>
      <c r="F1244" s="43">
        <v>115</v>
      </c>
      <c r="G1244" s="43">
        <v>42</v>
      </c>
      <c r="H1244" s="43">
        <v>48</v>
      </c>
      <c r="I1244" s="43">
        <v>1</v>
      </c>
      <c r="J1244" s="44">
        <f t="shared" ref="J1244:J1248" si="2508">F1244/N1244</f>
        <v>0.55825242718446599</v>
      </c>
      <c r="K1244" s="44">
        <f t="shared" ref="K1244:K1248" si="2509">G1244/N1244</f>
        <v>0.20388349514563106</v>
      </c>
      <c r="L1244" s="44">
        <f t="shared" ref="L1244:L1248" si="2510">H1244/N1244</f>
        <v>0.23300970873786409</v>
      </c>
      <c r="M1244" s="44">
        <f t="shared" ref="M1244:M1248" si="2511">I1244/N1244</f>
        <v>4.8543689320388345E-3</v>
      </c>
      <c r="N1244" s="43">
        <f t="shared" ref="N1244:N1248" si="2512">F1244+G1244+H1244+I1244</f>
        <v>206</v>
      </c>
      <c r="O1244" s="43">
        <v>5</v>
      </c>
      <c r="P1244" s="43"/>
      <c r="Q1244" s="43">
        <f t="shared" ref="Q1244:Q1249" si="2513">N1244+O1244+P1244</f>
        <v>211</v>
      </c>
      <c r="R1244" s="44">
        <f t="shared" si="2061"/>
        <v>0.60285714285714287</v>
      </c>
      <c r="S1244" s="43">
        <v>350</v>
      </c>
    </row>
    <row r="1245" spans="1:19" x14ac:dyDescent="0.25">
      <c r="A1245" s="45" t="s">
        <v>277</v>
      </c>
      <c r="B1245" s="46" t="s">
        <v>281</v>
      </c>
      <c r="C1245" s="43" t="str">
        <f t="shared" si="2252"/>
        <v>BN</v>
      </c>
      <c r="D1245" s="37" t="str">
        <f t="shared" si="2501"/>
        <v>PN</v>
      </c>
      <c r="E1245" s="38">
        <f t="shared" si="2502"/>
        <v>49</v>
      </c>
      <c r="F1245" s="43">
        <v>139</v>
      </c>
      <c r="G1245" s="43">
        <v>52</v>
      </c>
      <c r="H1245" s="43">
        <v>90</v>
      </c>
      <c r="I1245" s="43">
        <v>1</v>
      </c>
      <c r="J1245" s="44">
        <f t="shared" si="2508"/>
        <v>0.49290780141843971</v>
      </c>
      <c r="K1245" s="44">
        <f t="shared" si="2509"/>
        <v>0.18439716312056736</v>
      </c>
      <c r="L1245" s="44">
        <f t="shared" si="2510"/>
        <v>0.31914893617021278</v>
      </c>
      <c r="M1245" s="44">
        <f t="shared" si="2511"/>
        <v>3.5460992907801418E-3</v>
      </c>
      <c r="N1245" s="43">
        <f t="shared" si="2512"/>
        <v>282</v>
      </c>
      <c r="O1245" s="43">
        <v>2</v>
      </c>
      <c r="P1245" s="43"/>
      <c r="Q1245" s="43">
        <f t="shared" si="2513"/>
        <v>284</v>
      </c>
      <c r="R1245" s="44">
        <f t="shared" si="2061"/>
        <v>0.81142857142857139</v>
      </c>
      <c r="S1245" s="43">
        <v>350</v>
      </c>
    </row>
    <row r="1246" spans="1:19" x14ac:dyDescent="0.25">
      <c r="A1246" s="45" t="s">
        <v>278</v>
      </c>
      <c r="B1246" s="46" t="s">
        <v>282</v>
      </c>
      <c r="C1246" s="43" t="str">
        <f t="shared" si="2252"/>
        <v>BN</v>
      </c>
      <c r="D1246" s="37" t="str">
        <f t="shared" si="2501"/>
        <v>PN</v>
      </c>
      <c r="E1246" s="38">
        <f t="shared" si="2502"/>
        <v>19</v>
      </c>
      <c r="F1246" s="43">
        <v>141</v>
      </c>
      <c r="G1246" s="43">
        <v>54</v>
      </c>
      <c r="H1246" s="43">
        <v>122</v>
      </c>
      <c r="I1246" s="43">
        <v>4</v>
      </c>
      <c r="J1246" s="44">
        <f t="shared" si="2508"/>
        <v>0.43925233644859812</v>
      </c>
      <c r="K1246" s="44">
        <f t="shared" si="2509"/>
        <v>0.16822429906542055</v>
      </c>
      <c r="L1246" s="44">
        <f t="shared" si="2510"/>
        <v>0.38006230529595014</v>
      </c>
      <c r="M1246" s="44">
        <f t="shared" si="2511"/>
        <v>1.2461059190031152E-2</v>
      </c>
      <c r="N1246" s="43">
        <f t="shared" si="2512"/>
        <v>321</v>
      </c>
      <c r="O1246" s="43">
        <v>9</v>
      </c>
      <c r="P1246" s="43"/>
      <c r="Q1246" s="43">
        <f t="shared" si="2513"/>
        <v>330</v>
      </c>
      <c r="R1246" s="44">
        <f t="shared" si="2061"/>
        <v>0.77464788732394363</v>
      </c>
      <c r="S1246" s="43">
        <v>426</v>
      </c>
    </row>
    <row r="1247" spans="1:19" x14ac:dyDescent="0.25">
      <c r="A1247" s="45" t="s">
        <v>279</v>
      </c>
      <c r="B1247" s="46" t="s">
        <v>283</v>
      </c>
      <c r="C1247" s="43" t="str">
        <f t="shared" si="2252"/>
        <v>PN</v>
      </c>
      <c r="D1247" s="37" t="str">
        <f t="shared" si="2501"/>
        <v>BN</v>
      </c>
      <c r="E1247" s="38">
        <f t="shared" si="2502"/>
        <v>2</v>
      </c>
      <c r="F1247" s="43">
        <v>119</v>
      </c>
      <c r="G1247" s="43">
        <v>33</v>
      </c>
      <c r="H1247" s="43">
        <v>121</v>
      </c>
      <c r="I1247" s="43">
        <v>1</v>
      </c>
      <c r="J1247" s="44">
        <f t="shared" si="2508"/>
        <v>0.43430656934306572</v>
      </c>
      <c r="K1247" s="44">
        <f t="shared" si="2509"/>
        <v>0.12043795620437957</v>
      </c>
      <c r="L1247" s="44">
        <f t="shared" si="2510"/>
        <v>0.44160583941605841</v>
      </c>
      <c r="M1247" s="44">
        <f t="shared" si="2511"/>
        <v>3.6496350364963502E-3</v>
      </c>
      <c r="N1247" s="43">
        <f t="shared" si="2512"/>
        <v>274</v>
      </c>
      <c r="O1247" s="43">
        <v>7</v>
      </c>
      <c r="P1247" s="43"/>
      <c r="Q1247" s="43">
        <f t="shared" si="2513"/>
        <v>281</v>
      </c>
      <c r="R1247" s="44">
        <f t="shared" si="2061"/>
        <v>0.65962441314553988</v>
      </c>
      <c r="S1247" s="43">
        <v>426</v>
      </c>
    </row>
    <row r="1248" spans="1:19" x14ac:dyDescent="0.25">
      <c r="A1248" s="45" t="s">
        <v>285</v>
      </c>
      <c r="B1248" s="46" t="s">
        <v>286</v>
      </c>
      <c r="C1248" s="43" t="str">
        <f t="shared" si="2252"/>
        <v>PN</v>
      </c>
      <c r="D1248" s="37" t="str">
        <f t="shared" si="2501"/>
        <v>BN</v>
      </c>
      <c r="E1248" s="38">
        <f t="shared" si="2502"/>
        <v>13</v>
      </c>
      <c r="F1248" s="43">
        <v>138</v>
      </c>
      <c r="G1248" s="43">
        <v>26</v>
      </c>
      <c r="H1248" s="43">
        <v>151</v>
      </c>
      <c r="I1248" s="43"/>
      <c r="J1248" s="44">
        <f t="shared" si="2508"/>
        <v>0.43809523809523809</v>
      </c>
      <c r="K1248" s="44">
        <f t="shared" si="2509"/>
        <v>8.2539682539682538E-2</v>
      </c>
      <c r="L1248" s="44">
        <f t="shared" si="2510"/>
        <v>0.47936507936507938</v>
      </c>
      <c r="M1248" s="44">
        <f t="shared" si="2511"/>
        <v>0</v>
      </c>
      <c r="N1248" s="43">
        <f t="shared" si="2512"/>
        <v>315</v>
      </c>
      <c r="O1248" s="43">
        <v>1</v>
      </c>
      <c r="P1248" s="43"/>
      <c r="Q1248" s="43">
        <f t="shared" si="2513"/>
        <v>316</v>
      </c>
      <c r="R1248" s="44">
        <f t="shared" si="2061"/>
        <v>0.73831775700934577</v>
      </c>
      <c r="S1248" s="43">
        <v>428</v>
      </c>
    </row>
    <row r="1249" spans="1:19" s="12" customFormat="1" ht="15" x14ac:dyDescent="0.25">
      <c r="A1249" s="40">
        <v>2</v>
      </c>
      <c r="B1249" s="31" t="s">
        <v>245</v>
      </c>
      <c r="C1249" s="27" t="str">
        <f t="shared" ref="C1249:C1254" si="2514">IF(AND(LARGE(F1249:I1249,1)=LARGE(F1249:I1249,2)),"TIED",IF(LARGE(F1249:I1249,1)=F1249,"BN",IF(LARGE(F1249:I1249,1)=G1249,"PH",IF(LARGE(F1249:I1249,1)=H1249,"PN","BEBAS"))))</f>
        <v>BN</v>
      </c>
      <c r="D1249" s="27" t="str">
        <f t="shared" ref="D1249:D1254" si="2515">IF(AND(LARGE(F1249:I1249,1)=LARGE(F1249:I1249,2)),"TIED",IF(LARGE(F1249:I1249,2)=F1249,"BN",IF(LARGE(F1249:I1249,2)=G1249,"PH",IF(LARGE(F1249:I1249,2)=H1249,"PN","BEBAS"))))</f>
        <v>PN</v>
      </c>
      <c r="E1249" s="28">
        <f t="shared" ref="E1249:E1254" si="2516">LARGE(F1249:I1249,1)-LARGE(F1249:I1249,2)</f>
        <v>30</v>
      </c>
      <c r="F1249" s="32">
        <f>SUM(F1250:F1254)</f>
        <v>720</v>
      </c>
      <c r="G1249" s="32">
        <f t="shared" ref="G1249" si="2517">SUM(G1250:G1254)</f>
        <v>150</v>
      </c>
      <c r="H1249" s="32">
        <f t="shared" ref="H1249" si="2518">SUM(H1250:H1254)</f>
        <v>690</v>
      </c>
      <c r="I1249" s="32">
        <f t="shared" ref="I1249" si="2519">SUM(I1250:I1254)</f>
        <v>11</v>
      </c>
      <c r="J1249" s="33">
        <f>F1249/N1249</f>
        <v>0.4583068109484405</v>
      </c>
      <c r="K1249" s="33">
        <f>G1249/N1249</f>
        <v>9.5480585614258429E-2</v>
      </c>
      <c r="L1249" s="33">
        <f>H1249/N1249</f>
        <v>0.4392106938255888</v>
      </c>
      <c r="M1249" s="33">
        <f>I1249/N1249</f>
        <v>7.0019096117122856E-3</v>
      </c>
      <c r="N1249" s="32">
        <f>F1249+G1249+H1249+I1249</f>
        <v>1571</v>
      </c>
      <c r="O1249" s="32">
        <f t="shared" ref="O1249" si="2520">SUM(O1250:O1254)</f>
        <v>32</v>
      </c>
      <c r="P1249" s="32">
        <f t="shared" ref="P1249" si="2521">SUM(P1250:P1254)</f>
        <v>0</v>
      </c>
      <c r="Q1249" s="32">
        <f t="shared" si="2513"/>
        <v>1603</v>
      </c>
      <c r="R1249" s="33">
        <f t="shared" si="2061"/>
        <v>0.75187617260787998</v>
      </c>
      <c r="S1249" s="32">
        <f>SUM(S1250:S1254)</f>
        <v>2132</v>
      </c>
    </row>
    <row r="1250" spans="1:19" x14ac:dyDescent="0.25">
      <c r="A1250" s="45" t="s">
        <v>276</v>
      </c>
      <c r="B1250" s="46" t="s">
        <v>280</v>
      </c>
      <c r="C1250" s="43" t="str">
        <f t="shared" si="2514"/>
        <v>BN</v>
      </c>
      <c r="D1250" s="37" t="str">
        <f t="shared" si="2515"/>
        <v>PN</v>
      </c>
      <c r="E1250" s="38">
        <f t="shared" si="2516"/>
        <v>80</v>
      </c>
      <c r="F1250" s="43">
        <v>151</v>
      </c>
      <c r="G1250" s="43">
        <v>21</v>
      </c>
      <c r="H1250" s="43">
        <v>71</v>
      </c>
      <c r="I1250" s="43">
        <v>1</v>
      </c>
      <c r="J1250" s="44">
        <f t="shared" ref="J1250:J1254" si="2522">F1250/N1250</f>
        <v>0.61885245901639341</v>
      </c>
      <c r="K1250" s="44">
        <f t="shared" ref="K1250:K1254" si="2523">G1250/N1250</f>
        <v>8.6065573770491802E-2</v>
      </c>
      <c r="L1250" s="44">
        <f t="shared" ref="L1250:L1254" si="2524">H1250/N1250</f>
        <v>0.29098360655737704</v>
      </c>
      <c r="M1250" s="44">
        <f t="shared" ref="M1250:M1254" si="2525">I1250/N1250</f>
        <v>4.0983606557377051E-3</v>
      </c>
      <c r="N1250" s="43">
        <f t="shared" ref="N1250:N1254" si="2526">F1250+G1250+H1250+I1250</f>
        <v>244</v>
      </c>
      <c r="O1250" s="43">
        <v>13</v>
      </c>
      <c r="P1250" s="43"/>
      <c r="Q1250" s="43">
        <f t="shared" ref="Q1250:Q1254" si="2527">N1250+O1250+P1250</f>
        <v>257</v>
      </c>
      <c r="R1250" s="44">
        <f t="shared" si="2061"/>
        <v>0.73428571428571432</v>
      </c>
      <c r="S1250" s="43">
        <v>350</v>
      </c>
    </row>
    <row r="1251" spans="1:19" x14ac:dyDescent="0.25">
      <c r="A1251" s="45" t="s">
        <v>277</v>
      </c>
      <c r="B1251" s="46" t="s">
        <v>281</v>
      </c>
      <c r="C1251" s="43" t="str">
        <f t="shared" si="2514"/>
        <v>BN</v>
      </c>
      <c r="D1251" s="37" t="str">
        <f t="shared" si="2515"/>
        <v>PN</v>
      </c>
      <c r="E1251" s="38">
        <f t="shared" si="2516"/>
        <v>13</v>
      </c>
      <c r="F1251" s="43">
        <v>135</v>
      </c>
      <c r="G1251" s="43">
        <v>29</v>
      </c>
      <c r="H1251" s="43">
        <v>122</v>
      </c>
      <c r="I1251" s="43"/>
      <c r="J1251" s="44">
        <f t="shared" si="2522"/>
        <v>0.47202797202797203</v>
      </c>
      <c r="K1251" s="44">
        <f t="shared" si="2523"/>
        <v>0.10139860139860139</v>
      </c>
      <c r="L1251" s="44">
        <f t="shared" si="2524"/>
        <v>0.42657342657342656</v>
      </c>
      <c r="M1251" s="44">
        <f t="shared" si="2525"/>
        <v>0</v>
      </c>
      <c r="N1251" s="43">
        <f t="shared" si="2526"/>
        <v>286</v>
      </c>
      <c r="O1251" s="43">
        <v>5</v>
      </c>
      <c r="P1251" s="43"/>
      <c r="Q1251" s="43">
        <f t="shared" si="2527"/>
        <v>291</v>
      </c>
      <c r="R1251" s="44">
        <f t="shared" si="2061"/>
        <v>0.83142857142857141</v>
      </c>
      <c r="S1251" s="43">
        <v>350</v>
      </c>
    </row>
    <row r="1252" spans="1:19" x14ac:dyDescent="0.25">
      <c r="A1252" s="45" t="s">
        <v>278</v>
      </c>
      <c r="B1252" s="46" t="s">
        <v>282</v>
      </c>
      <c r="C1252" s="43" t="str">
        <f t="shared" si="2514"/>
        <v>PN</v>
      </c>
      <c r="D1252" s="37" t="str">
        <f t="shared" si="2515"/>
        <v>BN</v>
      </c>
      <c r="E1252" s="38">
        <f t="shared" si="2516"/>
        <v>16</v>
      </c>
      <c r="F1252" s="43">
        <v>148</v>
      </c>
      <c r="G1252" s="43">
        <v>43</v>
      </c>
      <c r="H1252" s="43">
        <v>164</v>
      </c>
      <c r="I1252" s="43">
        <v>5</v>
      </c>
      <c r="J1252" s="44">
        <f t="shared" si="2522"/>
        <v>0.41111111111111109</v>
      </c>
      <c r="K1252" s="44">
        <f t="shared" si="2523"/>
        <v>0.11944444444444445</v>
      </c>
      <c r="L1252" s="44">
        <f t="shared" si="2524"/>
        <v>0.45555555555555555</v>
      </c>
      <c r="M1252" s="44">
        <f t="shared" si="2525"/>
        <v>1.3888888888888888E-2</v>
      </c>
      <c r="N1252" s="43">
        <f t="shared" si="2526"/>
        <v>360</v>
      </c>
      <c r="O1252" s="43">
        <v>7</v>
      </c>
      <c r="P1252" s="43"/>
      <c r="Q1252" s="43">
        <f t="shared" si="2527"/>
        <v>367</v>
      </c>
      <c r="R1252" s="44">
        <f t="shared" ref="R1252:R1254" si="2528">Q1252/S1252</f>
        <v>0.76939203354297692</v>
      </c>
      <c r="S1252" s="43">
        <v>477</v>
      </c>
    </row>
    <row r="1253" spans="1:19" x14ac:dyDescent="0.25">
      <c r="A1253" s="45" t="s">
        <v>279</v>
      </c>
      <c r="B1253" s="46" t="s">
        <v>283</v>
      </c>
      <c r="C1253" s="43" t="str">
        <f t="shared" si="2514"/>
        <v>PN</v>
      </c>
      <c r="D1253" s="37" t="str">
        <f t="shared" si="2515"/>
        <v>BN</v>
      </c>
      <c r="E1253" s="38">
        <f t="shared" si="2516"/>
        <v>40</v>
      </c>
      <c r="F1253" s="43">
        <v>132</v>
      </c>
      <c r="G1253" s="43">
        <v>35</v>
      </c>
      <c r="H1253" s="43">
        <v>172</v>
      </c>
      <c r="I1253" s="43">
        <v>2</v>
      </c>
      <c r="J1253" s="44">
        <f t="shared" si="2522"/>
        <v>0.38709677419354838</v>
      </c>
      <c r="K1253" s="44">
        <f t="shared" si="2523"/>
        <v>0.10263929618768329</v>
      </c>
      <c r="L1253" s="44">
        <f t="shared" si="2524"/>
        <v>0.50439882697947214</v>
      </c>
      <c r="M1253" s="44">
        <f t="shared" si="2525"/>
        <v>5.8651026392961877E-3</v>
      </c>
      <c r="N1253" s="43">
        <f t="shared" si="2526"/>
        <v>341</v>
      </c>
      <c r="O1253" s="43">
        <v>2</v>
      </c>
      <c r="P1253" s="43"/>
      <c r="Q1253" s="43">
        <f t="shared" si="2527"/>
        <v>343</v>
      </c>
      <c r="R1253" s="44">
        <f t="shared" si="2528"/>
        <v>0.7190775681341719</v>
      </c>
      <c r="S1253" s="43">
        <v>477</v>
      </c>
    </row>
    <row r="1254" spans="1:19" x14ac:dyDescent="0.25">
      <c r="A1254" s="45" t="s">
        <v>285</v>
      </c>
      <c r="B1254" s="46" t="s">
        <v>286</v>
      </c>
      <c r="C1254" s="43" t="str">
        <f t="shared" si="2514"/>
        <v>PN</v>
      </c>
      <c r="D1254" s="37" t="str">
        <f t="shared" si="2515"/>
        <v>BN</v>
      </c>
      <c r="E1254" s="38">
        <f t="shared" si="2516"/>
        <v>7</v>
      </c>
      <c r="F1254" s="43">
        <v>154</v>
      </c>
      <c r="G1254" s="43">
        <v>22</v>
      </c>
      <c r="H1254" s="43">
        <v>161</v>
      </c>
      <c r="I1254" s="43">
        <v>3</v>
      </c>
      <c r="J1254" s="44">
        <f t="shared" si="2522"/>
        <v>0.45294117647058824</v>
      </c>
      <c r="K1254" s="44">
        <f t="shared" si="2523"/>
        <v>6.4705882352941183E-2</v>
      </c>
      <c r="L1254" s="44">
        <f t="shared" si="2524"/>
        <v>0.47352941176470587</v>
      </c>
      <c r="M1254" s="44">
        <f t="shared" si="2525"/>
        <v>8.8235294117647058E-3</v>
      </c>
      <c r="N1254" s="43">
        <f t="shared" si="2526"/>
        <v>340</v>
      </c>
      <c r="O1254" s="43">
        <v>5</v>
      </c>
      <c r="P1254" s="43"/>
      <c r="Q1254" s="43">
        <f t="shared" si="2527"/>
        <v>345</v>
      </c>
      <c r="R1254" s="44">
        <f t="shared" si="2528"/>
        <v>0.72175732217573219</v>
      </c>
      <c r="S1254" s="43">
        <v>478</v>
      </c>
    </row>
    <row r="1255" spans="1:19" s="12" customFormat="1" ht="15" x14ac:dyDescent="0.25">
      <c r="A1255" s="40">
        <v>3</v>
      </c>
      <c r="B1255" s="31" t="s">
        <v>251</v>
      </c>
      <c r="C1255" s="27" t="str">
        <f t="shared" ref="C1255:C1261" si="2529">IF(AND(LARGE(F1255:I1255,1)=LARGE(F1255:I1255,2)),"TIED",IF(LARGE(F1255:I1255,1)=F1255,"BN",IF(LARGE(F1255:I1255,1)=G1255,"PH",IF(LARGE(F1255:I1255,1)=H1255,"PN","BEBAS"))))</f>
        <v>BN</v>
      </c>
      <c r="D1255" s="27" t="str">
        <f t="shared" ref="D1255:D1261" si="2530">IF(AND(LARGE(F1255:I1255,1)=LARGE(F1255:I1255,2)),"TIED",IF(LARGE(F1255:I1255,2)=F1255,"BN",IF(LARGE(F1255:I1255,2)=G1255,"PH",IF(LARGE(F1255:I1255,2)=H1255,"PN","BEBAS"))))</f>
        <v>PN</v>
      </c>
      <c r="E1255" s="28">
        <f t="shared" ref="E1255:E1261" si="2531">LARGE(F1255:I1255,1)-LARGE(F1255:I1255,2)</f>
        <v>90</v>
      </c>
      <c r="F1255" s="32">
        <f>SUM(F1256:F1261)</f>
        <v>721</v>
      </c>
      <c r="G1255" s="32">
        <f t="shared" ref="G1255" si="2532">SUM(G1256:G1261)</f>
        <v>306</v>
      </c>
      <c r="H1255" s="32">
        <f t="shared" ref="H1255" si="2533">SUM(H1256:H1261)</f>
        <v>631</v>
      </c>
      <c r="I1255" s="32">
        <f t="shared" ref="I1255" si="2534">SUM(I1256:I1261)</f>
        <v>25</v>
      </c>
      <c r="J1255" s="33">
        <f>F1255/N1255</f>
        <v>0.42840166369578137</v>
      </c>
      <c r="K1255" s="33">
        <f>G1255/N1255</f>
        <v>0.18181818181818182</v>
      </c>
      <c r="L1255" s="33">
        <f>H1255/N1255</f>
        <v>0.37492572786690431</v>
      </c>
      <c r="M1255" s="33">
        <f>I1255/N1255</f>
        <v>1.4854426619132501E-2</v>
      </c>
      <c r="N1255" s="32">
        <f>F1255+G1255+H1255+I1255</f>
        <v>1683</v>
      </c>
      <c r="O1255" s="32">
        <f t="shared" ref="O1255" si="2535">SUM(O1256:O1261)</f>
        <v>17</v>
      </c>
      <c r="P1255" s="32">
        <f t="shared" ref="P1255" si="2536">SUM(P1256:P1261)</f>
        <v>0</v>
      </c>
      <c r="Q1255" s="32">
        <f t="shared" si="2060"/>
        <v>1700</v>
      </c>
      <c r="R1255" s="33">
        <f t="shared" si="2061"/>
        <v>0.69501226492232215</v>
      </c>
      <c r="S1255" s="32">
        <f>SUM(S1256:S1261)</f>
        <v>2446</v>
      </c>
    </row>
    <row r="1256" spans="1:19" x14ac:dyDescent="0.25">
      <c r="A1256" s="45" t="s">
        <v>276</v>
      </c>
      <c r="B1256" s="46" t="s">
        <v>280</v>
      </c>
      <c r="C1256" s="43" t="str">
        <f t="shared" si="2529"/>
        <v>BN</v>
      </c>
      <c r="D1256" s="37" t="str">
        <f t="shared" si="2530"/>
        <v>PN</v>
      </c>
      <c r="E1256" s="38">
        <f t="shared" si="2531"/>
        <v>105</v>
      </c>
      <c r="F1256" s="43">
        <v>154</v>
      </c>
      <c r="G1256" s="43">
        <v>32</v>
      </c>
      <c r="H1256" s="43">
        <v>49</v>
      </c>
      <c r="I1256" s="43">
        <v>4</v>
      </c>
      <c r="J1256" s="44">
        <f t="shared" ref="J1256:J1261" si="2537">F1256/N1256</f>
        <v>0.64435146443514646</v>
      </c>
      <c r="K1256" s="44">
        <f t="shared" ref="K1256:K1261" si="2538">G1256/N1256</f>
        <v>0.13389121338912133</v>
      </c>
      <c r="L1256" s="44">
        <f t="shared" ref="L1256:L1261" si="2539">H1256/N1256</f>
        <v>0.20502092050209206</v>
      </c>
      <c r="M1256" s="44">
        <f t="shared" ref="M1256:M1261" si="2540">I1256/N1256</f>
        <v>1.6736401673640166E-2</v>
      </c>
      <c r="N1256" s="43">
        <f t="shared" ref="N1256:N1261" si="2541">F1256+G1256+H1256+I1256</f>
        <v>239</v>
      </c>
      <c r="O1256" s="43">
        <v>5</v>
      </c>
      <c r="P1256" s="43"/>
      <c r="Q1256" s="43">
        <f t="shared" si="2060"/>
        <v>244</v>
      </c>
      <c r="R1256" s="44">
        <f t="shared" si="2061"/>
        <v>0.69714285714285718</v>
      </c>
      <c r="S1256" s="43">
        <v>350</v>
      </c>
    </row>
    <row r="1257" spans="1:19" x14ac:dyDescent="0.25">
      <c r="A1257" s="45" t="s">
        <v>277</v>
      </c>
      <c r="B1257" s="46" t="s">
        <v>281</v>
      </c>
      <c r="C1257" s="43" t="str">
        <f t="shared" si="2529"/>
        <v>BN</v>
      </c>
      <c r="D1257" s="37" t="str">
        <f t="shared" si="2530"/>
        <v>PN</v>
      </c>
      <c r="E1257" s="38">
        <f t="shared" si="2531"/>
        <v>35</v>
      </c>
      <c r="F1257" s="43">
        <v>118</v>
      </c>
      <c r="G1257" s="43">
        <v>50</v>
      </c>
      <c r="H1257" s="43">
        <v>83</v>
      </c>
      <c r="I1257" s="43">
        <v>2</v>
      </c>
      <c r="J1257" s="44">
        <f t="shared" si="2537"/>
        <v>0.466403162055336</v>
      </c>
      <c r="K1257" s="44">
        <f t="shared" si="2538"/>
        <v>0.19762845849802371</v>
      </c>
      <c r="L1257" s="44">
        <f t="shared" si="2539"/>
        <v>0.32806324110671936</v>
      </c>
      <c r="M1257" s="44">
        <f t="shared" si="2540"/>
        <v>7.9051383399209481E-3</v>
      </c>
      <c r="N1257" s="43">
        <f t="shared" si="2541"/>
        <v>253</v>
      </c>
      <c r="O1257" s="43">
        <v>4</v>
      </c>
      <c r="P1257" s="43"/>
      <c r="Q1257" s="43">
        <f t="shared" si="2060"/>
        <v>257</v>
      </c>
      <c r="R1257" s="44">
        <f t="shared" si="2061"/>
        <v>0.73428571428571432</v>
      </c>
      <c r="S1257" s="43">
        <v>350</v>
      </c>
    </row>
    <row r="1258" spans="1:19" x14ac:dyDescent="0.25">
      <c r="A1258" s="45" t="s">
        <v>278</v>
      </c>
      <c r="B1258" s="46" t="s">
        <v>282</v>
      </c>
      <c r="C1258" s="43" t="str">
        <f t="shared" si="2529"/>
        <v>PN</v>
      </c>
      <c r="D1258" s="37" t="str">
        <f t="shared" si="2530"/>
        <v>BN</v>
      </c>
      <c r="E1258" s="38">
        <f t="shared" si="2531"/>
        <v>15</v>
      </c>
      <c r="F1258" s="43">
        <v>109</v>
      </c>
      <c r="G1258" s="43">
        <v>69</v>
      </c>
      <c r="H1258" s="43">
        <v>124</v>
      </c>
      <c r="I1258" s="43">
        <v>5</v>
      </c>
      <c r="J1258" s="44">
        <f t="shared" si="2537"/>
        <v>0.35504885993485341</v>
      </c>
      <c r="K1258" s="44">
        <f t="shared" si="2538"/>
        <v>0.22475570032573289</v>
      </c>
      <c r="L1258" s="44">
        <f t="shared" si="2539"/>
        <v>0.40390879478827363</v>
      </c>
      <c r="M1258" s="44">
        <f t="shared" si="2540"/>
        <v>1.6286644951140065E-2</v>
      </c>
      <c r="N1258" s="43">
        <f t="shared" si="2541"/>
        <v>307</v>
      </c>
      <c r="O1258" s="43">
        <v>2</v>
      </c>
      <c r="P1258" s="43"/>
      <c r="Q1258" s="43">
        <f t="shared" si="2060"/>
        <v>309</v>
      </c>
      <c r="R1258" s="44">
        <f t="shared" si="2061"/>
        <v>0.70871559633027525</v>
      </c>
      <c r="S1258" s="43">
        <v>436</v>
      </c>
    </row>
    <row r="1259" spans="1:19" x14ac:dyDescent="0.25">
      <c r="A1259" s="45" t="s">
        <v>279</v>
      </c>
      <c r="B1259" s="46" t="s">
        <v>283</v>
      </c>
      <c r="C1259" s="43" t="str">
        <f t="shared" si="2529"/>
        <v>PN</v>
      </c>
      <c r="D1259" s="37" t="str">
        <f t="shared" si="2530"/>
        <v>BN</v>
      </c>
      <c r="E1259" s="38">
        <f t="shared" si="2531"/>
        <v>12</v>
      </c>
      <c r="F1259" s="43">
        <v>115</v>
      </c>
      <c r="G1259" s="43">
        <v>57</v>
      </c>
      <c r="H1259" s="43">
        <v>127</v>
      </c>
      <c r="I1259" s="43">
        <v>5</v>
      </c>
      <c r="J1259" s="44">
        <f t="shared" si="2537"/>
        <v>0.37828947368421051</v>
      </c>
      <c r="K1259" s="44">
        <f t="shared" si="2538"/>
        <v>0.1875</v>
      </c>
      <c r="L1259" s="44">
        <f t="shared" si="2539"/>
        <v>0.41776315789473684</v>
      </c>
      <c r="M1259" s="44">
        <f t="shared" si="2540"/>
        <v>1.6447368421052631E-2</v>
      </c>
      <c r="N1259" s="43">
        <f t="shared" si="2541"/>
        <v>304</v>
      </c>
      <c r="O1259" s="43">
        <v>2</v>
      </c>
      <c r="P1259" s="43"/>
      <c r="Q1259" s="43">
        <f t="shared" si="2060"/>
        <v>306</v>
      </c>
      <c r="R1259" s="44">
        <f t="shared" si="2061"/>
        <v>0.70183486238532111</v>
      </c>
      <c r="S1259" s="43">
        <v>436</v>
      </c>
    </row>
    <row r="1260" spans="1:19" x14ac:dyDescent="0.25">
      <c r="A1260" s="45" t="s">
        <v>285</v>
      </c>
      <c r="B1260" s="46" t="s">
        <v>286</v>
      </c>
      <c r="C1260" s="43" t="str">
        <f t="shared" si="2529"/>
        <v>PN</v>
      </c>
      <c r="D1260" s="37" t="str">
        <f t="shared" si="2530"/>
        <v>BN</v>
      </c>
      <c r="E1260" s="38">
        <f t="shared" si="2531"/>
        <v>22</v>
      </c>
      <c r="F1260" s="43">
        <v>98</v>
      </c>
      <c r="G1260" s="43">
        <v>47</v>
      </c>
      <c r="H1260" s="43">
        <v>120</v>
      </c>
      <c r="I1260" s="43">
        <v>7</v>
      </c>
      <c r="J1260" s="44">
        <f t="shared" si="2537"/>
        <v>0.36029411764705882</v>
      </c>
      <c r="K1260" s="44">
        <f t="shared" si="2538"/>
        <v>0.17279411764705882</v>
      </c>
      <c r="L1260" s="44">
        <f t="shared" si="2539"/>
        <v>0.44117647058823528</v>
      </c>
      <c r="M1260" s="44">
        <f t="shared" si="2540"/>
        <v>2.5735294117647058E-2</v>
      </c>
      <c r="N1260" s="43">
        <f t="shared" si="2541"/>
        <v>272</v>
      </c>
      <c r="O1260" s="43">
        <v>2</v>
      </c>
      <c r="P1260" s="43"/>
      <c r="Q1260" s="43">
        <f t="shared" si="2060"/>
        <v>274</v>
      </c>
      <c r="R1260" s="44">
        <f t="shared" si="2061"/>
        <v>0.62844036697247707</v>
      </c>
      <c r="S1260" s="43">
        <v>436</v>
      </c>
    </row>
    <row r="1261" spans="1:19" x14ac:dyDescent="0.25">
      <c r="A1261" s="45" t="s">
        <v>288</v>
      </c>
      <c r="B1261" s="46" t="s">
        <v>289</v>
      </c>
      <c r="C1261" s="43" t="str">
        <f t="shared" si="2529"/>
        <v>PN</v>
      </c>
      <c r="D1261" s="37" t="str">
        <f t="shared" si="2530"/>
        <v>BN</v>
      </c>
      <c r="E1261" s="38">
        <f t="shared" si="2531"/>
        <v>1</v>
      </c>
      <c r="F1261" s="43">
        <v>127</v>
      </c>
      <c r="G1261" s="43">
        <v>51</v>
      </c>
      <c r="H1261" s="43">
        <v>128</v>
      </c>
      <c r="I1261" s="43">
        <v>2</v>
      </c>
      <c r="J1261" s="44">
        <f t="shared" si="2537"/>
        <v>0.41233766233766234</v>
      </c>
      <c r="K1261" s="44">
        <f t="shared" si="2538"/>
        <v>0.16558441558441558</v>
      </c>
      <c r="L1261" s="44">
        <f t="shared" si="2539"/>
        <v>0.41558441558441561</v>
      </c>
      <c r="M1261" s="44">
        <f t="shared" si="2540"/>
        <v>6.4935064935064939E-3</v>
      </c>
      <c r="N1261" s="43">
        <f t="shared" si="2541"/>
        <v>308</v>
      </c>
      <c r="O1261" s="43">
        <v>2</v>
      </c>
      <c r="P1261" s="43"/>
      <c r="Q1261" s="43">
        <f t="shared" si="2060"/>
        <v>310</v>
      </c>
      <c r="R1261" s="44">
        <f t="shared" si="2061"/>
        <v>0.70776255707762559</v>
      </c>
      <c r="S1261" s="43">
        <v>438</v>
      </c>
    </row>
    <row r="1262" spans="1:19" s="12" customFormat="1" ht="15" x14ac:dyDescent="0.25">
      <c r="A1262" s="40">
        <v>4</v>
      </c>
      <c r="B1262" s="31" t="s">
        <v>246</v>
      </c>
      <c r="C1262" s="27" t="str">
        <f t="shared" si="2252"/>
        <v>BN</v>
      </c>
      <c r="D1262" s="27" t="str">
        <f t="shared" si="2435"/>
        <v>PN</v>
      </c>
      <c r="E1262" s="28">
        <f t="shared" ref="E1262:E1268" si="2542">LARGE(F1262:I1262,1)-LARGE(F1262:I1262,2)</f>
        <v>37</v>
      </c>
      <c r="F1262" s="32">
        <f>SUM(F1263:F1268)</f>
        <v>783</v>
      </c>
      <c r="G1262" s="32">
        <f t="shared" ref="G1262" si="2543">SUM(G1263:G1268)</f>
        <v>339</v>
      </c>
      <c r="H1262" s="32">
        <f t="shared" ref="H1262" si="2544">SUM(H1263:H1268)</f>
        <v>746</v>
      </c>
      <c r="I1262" s="32">
        <f t="shared" ref="I1262" si="2545">SUM(I1263:I1268)</f>
        <v>21</v>
      </c>
      <c r="J1262" s="33">
        <f>F1262/N1262</f>
        <v>0.41450502911593434</v>
      </c>
      <c r="K1262" s="33">
        <f>G1262/N1262</f>
        <v>0.17946003176283748</v>
      </c>
      <c r="L1262" s="33">
        <f>H1262/N1262</f>
        <v>0.39491794600317626</v>
      </c>
      <c r="M1262" s="33">
        <f>I1262/N1262</f>
        <v>1.1116993118051879E-2</v>
      </c>
      <c r="N1262" s="32">
        <f>F1262+G1262+H1262+I1262</f>
        <v>1889</v>
      </c>
      <c r="O1262" s="32">
        <f t="shared" ref="O1262" si="2546">SUM(O1263:O1268)</f>
        <v>27</v>
      </c>
      <c r="P1262" s="32">
        <f t="shared" ref="P1262" si="2547">SUM(P1263:P1268)</f>
        <v>0</v>
      </c>
      <c r="Q1262" s="32">
        <f t="shared" ref="Q1262:Q1268" si="2548">N1262+O1262+P1262</f>
        <v>1916</v>
      </c>
      <c r="R1262" s="33">
        <f t="shared" si="2061"/>
        <v>0.7133283693224125</v>
      </c>
      <c r="S1262" s="32">
        <f>SUM(S1263:S1268)</f>
        <v>2686</v>
      </c>
    </row>
    <row r="1263" spans="1:19" x14ac:dyDescent="0.25">
      <c r="A1263" s="45" t="s">
        <v>276</v>
      </c>
      <c r="B1263" s="46" t="s">
        <v>280</v>
      </c>
      <c r="C1263" s="43" t="str">
        <f t="shared" si="2252"/>
        <v>BN</v>
      </c>
      <c r="D1263" s="37" t="str">
        <f t="shared" ref="D1263:D1269" si="2549">IF(AND(LARGE(F1263:I1263,1)=LARGE(F1263:I1263,2)),"TIED",IF(LARGE(F1263:I1263,2)=F1263,"BN",IF(LARGE(F1263:I1263,2)=G1263,"PH",IF(LARGE(F1263:I1263,2)=H1263,"PN","BEBAS"))))</f>
        <v>PN</v>
      </c>
      <c r="E1263" s="38">
        <f t="shared" si="2542"/>
        <v>58</v>
      </c>
      <c r="F1263" s="43">
        <v>115</v>
      </c>
      <c r="G1263" s="43">
        <v>48</v>
      </c>
      <c r="H1263" s="43">
        <v>57</v>
      </c>
      <c r="I1263" s="43"/>
      <c r="J1263" s="44">
        <f t="shared" ref="J1263:J1268" si="2550">F1263/N1263</f>
        <v>0.52272727272727271</v>
      </c>
      <c r="K1263" s="44">
        <f t="shared" ref="K1263:K1268" si="2551">G1263/N1263</f>
        <v>0.21818181818181817</v>
      </c>
      <c r="L1263" s="44">
        <f t="shared" ref="L1263:L1268" si="2552">H1263/N1263</f>
        <v>0.25909090909090909</v>
      </c>
      <c r="M1263" s="44">
        <f t="shared" ref="M1263:M1268" si="2553">I1263/N1263</f>
        <v>0</v>
      </c>
      <c r="N1263" s="43">
        <f t="shared" ref="N1263:N1268" si="2554">F1263+G1263+H1263+I1263</f>
        <v>220</v>
      </c>
      <c r="O1263" s="43">
        <v>13</v>
      </c>
      <c r="P1263" s="43"/>
      <c r="Q1263" s="43">
        <f t="shared" si="2548"/>
        <v>233</v>
      </c>
      <c r="R1263" s="44">
        <f t="shared" si="2061"/>
        <v>0.6657142857142857</v>
      </c>
      <c r="S1263" s="43">
        <v>350</v>
      </c>
    </row>
    <row r="1264" spans="1:19" x14ac:dyDescent="0.25">
      <c r="A1264" s="45" t="s">
        <v>277</v>
      </c>
      <c r="B1264" s="46" t="s">
        <v>281</v>
      </c>
      <c r="C1264" s="43" t="str">
        <f t="shared" si="2252"/>
        <v>BN</v>
      </c>
      <c r="D1264" s="37" t="str">
        <f t="shared" si="2549"/>
        <v>PN</v>
      </c>
      <c r="E1264" s="38">
        <f t="shared" si="2542"/>
        <v>26</v>
      </c>
      <c r="F1264" s="43">
        <v>132</v>
      </c>
      <c r="G1264" s="43">
        <v>55</v>
      </c>
      <c r="H1264" s="43">
        <v>106</v>
      </c>
      <c r="I1264" s="43">
        <v>1</v>
      </c>
      <c r="J1264" s="44">
        <f t="shared" si="2550"/>
        <v>0.44897959183673469</v>
      </c>
      <c r="K1264" s="44">
        <f t="shared" si="2551"/>
        <v>0.1870748299319728</v>
      </c>
      <c r="L1264" s="44">
        <f t="shared" si="2552"/>
        <v>0.36054421768707484</v>
      </c>
      <c r="M1264" s="44">
        <f t="shared" si="2553"/>
        <v>3.4013605442176869E-3</v>
      </c>
      <c r="N1264" s="43">
        <f t="shared" si="2554"/>
        <v>294</v>
      </c>
      <c r="O1264" s="43">
        <v>1</v>
      </c>
      <c r="P1264" s="43"/>
      <c r="Q1264" s="43">
        <f t="shared" si="2548"/>
        <v>295</v>
      </c>
      <c r="R1264" s="44">
        <f t="shared" si="2061"/>
        <v>0.84285714285714286</v>
      </c>
      <c r="S1264" s="43">
        <v>350</v>
      </c>
    </row>
    <row r="1265" spans="1:19" x14ac:dyDescent="0.25">
      <c r="A1265" s="45" t="s">
        <v>278</v>
      </c>
      <c r="B1265" s="46" t="s">
        <v>282</v>
      </c>
      <c r="C1265" s="43" t="str">
        <f t="shared" si="2252"/>
        <v>BN</v>
      </c>
      <c r="D1265" s="37" t="str">
        <f t="shared" si="2549"/>
        <v>PN</v>
      </c>
      <c r="E1265" s="38">
        <f t="shared" si="2542"/>
        <v>17</v>
      </c>
      <c r="F1265" s="43">
        <v>160</v>
      </c>
      <c r="G1265" s="43">
        <v>67</v>
      </c>
      <c r="H1265" s="43">
        <v>143</v>
      </c>
      <c r="I1265" s="43">
        <v>5</v>
      </c>
      <c r="J1265" s="44">
        <f t="shared" si="2550"/>
        <v>0.42666666666666669</v>
      </c>
      <c r="K1265" s="44">
        <f t="shared" si="2551"/>
        <v>0.17866666666666667</v>
      </c>
      <c r="L1265" s="44">
        <f t="shared" si="2552"/>
        <v>0.38133333333333336</v>
      </c>
      <c r="M1265" s="44">
        <f t="shared" si="2553"/>
        <v>1.3333333333333334E-2</v>
      </c>
      <c r="N1265" s="43">
        <f t="shared" si="2554"/>
        <v>375</v>
      </c>
      <c r="O1265" s="43">
        <v>2</v>
      </c>
      <c r="P1265" s="43"/>
      <c r="Q1265" s="43">
        <f t="shared" si="2548"/>
        <v>377</v>
      </c>
      <c r="R1265" s="44">
        <f t="shared" si="2061"/>
        <v>0.76008064516129037</v>
      </c>
      <c r="S1265" s="43">
        <v>496</v>
      </c>
    </row>
    <row r="1266" spans="1:19" x14ac:dyDescent="0.25">
      <c r="A1266" s="45" t="s">
        <v>279</v>
      </c>
      <c r="B1266" s="46" t="s">
        <v>283</v>
      </c>
      <c r="C1266" s="43" t="str">
        <f t="shared" si="2252"/>
        <v>PN</v>
      </c>
      <c r="D1266" s="37" t="str">
        <f t="shared" si="2549"/>
        <v>BN</v>
      </c>
      <c r="E1266" s="38">
        <f t="shared" si="2542"/>
        <v>13</v>
      </c>
      <c r="F1266" s="43">
        <v>124</v>
      </c>
      <c r="G1266" s="43">
        <v>85</v>
      </c>
      <c r="H1266" s="43">
        <v>137</v>
      </c>
      <c r="I1266" s="43">
        <v>4</v>
      </c>
      <c r="J1266" s="44">
        <f t="shared" si="2550"/>
        <v>0.35428571428571426</v>
      </c>
      <c r="K1266" s="44">
        <f t="shared" si="2551"/>
        <v>0.24285714285714285</v>
      </c>
      <c r="L1266" s="44">
        <f t="shared" si="2552"/>
        <v>0.3914285714285714</v>
      </c>
      <c r="M1266" s="44">
        <f t="shared" si="2553"/>
        <v>1.1428571428571429E-2</v>
      </c>
      <c r="N1266" s="43">
        <f t="shared" si="2554"/>
        <v>350</v>
      </c>
      <c r="O1266" s="43">
        <v>2</v>
      </c>
      <c r="P1266" s="43"/>
      <c r="Q1266" s="43">
        <f t="shared" si="2548"/>
        <v>352</v>
      </c>
      <c r="R1266" s="44">
        <f t="shared" si="2061"/>
        <v>0.70967741935483875</v>
      </c>
      <c r="S1266" s="43">
        <v>496</v>
      </c>
    </row>
    <row r="1267" spans="1:19" x14ac:dyDescent="0.25">
      <c r="A1267" s="45" t="s">
        <v>285</v>
      </c>
      <c r="B1267" s="46" t="s">
        <v>286</v>
      </c>
      <c r="C1267" s="43" t="str">
        <f t="shared" si="2252"/>
        <v>PN</v>
      </c>
      <c r="D1267" s="37" t="str">
        <f t="shared" si="2549"/>
        <v>BN</v>
      </c>
      <c r="E1267" s="38">
        <f t="shared" si="2542"/>
        <v>29</v>
      </c>
      <c r="F1267" s="43">
        <v>113</v>
      </c>
      <c r="G1267" s="43">
        <v>50</v>
      </c>
      <c r="H1267" s="43">
        <v>142</v>
      </c>
      <c r="I1267" s="43">
        <v>7</v>
      </c>
      <c r="J1267" s="44">
        <f t="shared" si="2550"/>
        <v>0.36217948717948717</v>
      </c>
      <c r="K1267" s="44">
        <f t="shared" si="2551"/>
        <v>0.16025641025641027</v>
      </c>
      <c r="L1267" s="44">
        <f t="shared" si="2552"/>
        <v>0.45512820512820512</v>
      </c>
      <c r="M1267" s="44">
        <f t="shared" si="2553"/>
        <v>2.2435897435897436E-2</v>
      </c>
      <c r="N1267" s="43">
        <f t="shared" si="2554"/>
        <v>312</v>
      </c>
      <c r="O1267" s="43">
        <v>2</v>
      </c>
      <c r="P1267" s="43"/>
      <c r="Q1267" s="43">
        <f t="shared" si="2548"/>
        <v>314</v>
      </c>
      <c r="R1267" s="44">
        <f t="shared" si="2061"/>
        <v>0.63306451612903225</v>
      </c>
      <c r="S1267" s="43">
        <v>496</v>
      </c>
    </row>
    <row r="1268" spans="1:19" x14ac:dyDescent="0.25">
      <c r="A1268" s="45" t="s">
        <v>288</v>
      </c>
      <c r="B1268" s="46" t="s">
        <v>289</v>
      </c>
      <c r="C1268" s="43" t="str">
        <f t="shared" si="2252"/>
        <v>PN</v>
      </c>
      <c r="D1268" s="37" t="str">
        <f t="shared" si="2549"/>
        <v>BN</v>
      </c>
      <c r="E1268" s="38">
        <f t="shared" si="2542"/>
        <v>22</v>
      </c>
      <c r="F1268" s="43">
        <v>139</v>
      </c>
      <c r="G1268" s="43">
        <v>34</v>
      </c>
      <c r="H1268" s="43">
        <v>161</v>
      </c>
      <c r="I1268" s="43">
        <v>4</v>
      </c>
      <c r="J1268" s="44">
        <f t="shared" si="2550"/>
        <v>0.41124260355029585</v>
      </c>
      <c r="K1268" s="44">
        <f t="shared" si="2551"/>
        <v>0.10059171597633136</v>
      </c>
      <c r="L1268" s="44">
        <f t="shared" si="2552"/>
        <v>0.47633136094674555</v>
      </c>
      <c r="M1268" s="44">
        <f t="shared" si="2553"/>
        <v>1.1834319526627219E-2</v>
      </c>
      <c r="N1268" s="43">
        <f t="shared" si="2554"/>
        <v>338</v>
      </c>
      <c r="O1268" s="43">
        <v>7</v>
      </c>
      <c r="P1268" s="43"/>
      <c r="Q1268" s="43">
        <f t="shared" si="2548"/>
        <v>345</v>
      </c>
      <c r="R1268" s="44">
        <f t="shared" si="2061"/>
        <v>0.69277108433734935</v>
      </c>
      <c r="S1268" s="43">
        <v>498</v>
      </c>
    </row>
    <row r="1269" spans="1:19" s="12" customFormat="1" ht="15" x14ac:dyDescent="0.25">
      <c r="A1269" s="40">
        <v>5</v>
      </c>
      <c r="B1269" s="31" t="s">
        <v>247</v>
      </c>
      <c r="C1269" s="27" t="str">
        <f t="shared" ref="C1269:C1275" si="2555">IF(AND(LARGE(F1269:I1269,1)=LARGE(F1269:I1269,2)),"TIED",IF(LARGE(F1269:I1269,1)=F1269,"BN",IF(LARGE(F1269:I1269,1)=G1269,"PH",IF(LARGE(F1269:I1269,1)=H1269,"PN","BEBAS"))))</f>
        <v>PN</v>
      </c>
      <c r="D1269" s="27" t="str">
        <f t="shared" si="2549"/>
        <v>BN</v>
      </c>
      <c r="E1269" s="28">
        <f t="shared" ref="E1269:E1275" si="2556">LARGE(F1269:I1269,1)-LARGE(F1269:I1269,2)</f>
        <v>44</v>
      </c>
      <c r="F1269" s="32">
        <f>SUM(F1270:F1275)</f>
        <v>711</v>
      </c>
      <c r="G1269" s="32">
        <f t="shared" ref="G1269" si="2557">SUM(G1270:G1275)</f>
        <v>207</v>
      </c>
      <c r="H1269" s="32">
        <f t="shared" ref="H1269" si="2558">SUM(H1270:H1275)</f>
        <v>755</v>
      </c>
      <c r="I1269" s="32">
        <f t="shared" ref="I1269" si="2559">SUM(I1270:I1275)</f>
        <v>8</v>
      </c>
      <c r="J1269" s="33">
        <f>F1269/N1269</f>
        <v>0.4229625223081499</v>
      </c>
      <c r="K1269" s="33">
        <f>G1269/N1269</f>
        <v>0.12314098750743604</v>
      </c>
      <c r="L1269" s="33">
        <f>H1269/N1269</f>
        <v>0.44913741820345032</v>
      </c>
      <c r="M1269" s="33">
        <f>I1269/N1269</f>
        <v>4.7590719809637123E-3</v>
      </c>
      <c r="N1269" s="32">
        <f>F1269+G1269+H1269+I1269</f>
        <v>1681</v>
      </c>
      <c r="O1269" s="32">
        <f t="shared" ref="O1269" si="2560">SUM(O1270:O1275)</f>
        <v>18</v>
      </c>
      <c r="P1269" s="32">
        <f t="shared" ref="P1269" si="2561">SUM(P1270:P1275)</f>
        <v>0</v>
      </c>
      <c r="Q1269" s="32">
        <f t="shared" ref="Q1269:Q1275" si="2562">N1269+O1269+P1269</f>
        <v>1699</v>
      </c>
      <c r="R1269" s="33">
        <f t="shared" si="2061"/>
        <v>0.70497925311203324</v>
      </c>
      <c r="S1269" s="32">
        <f>SUM(S1270:S1275)</f>
        <v>2410</v>
      </c>
    </row>
    <row r="1270" spans="1:19" x14ac:dyDescent="0.25">
      <c r="A1270" s="45" t="s">
        <v>276</v>
      </c>
      <c r="B1270" s="46" t="s">
        <v>280</v>
      </c>
      <c r="C1270" s="43" t="str">
        <f t="shared" si="2555"/>
        <v>BN</v>
      </c>
      <c r="D1270" s="37" t="str">
        <f t="shared" ref="D1270:D1275" si="2563">IF(AND(LARGE(F1270:I1270,1)=LARGE(F1270:I1270,2)),"TIED",IF(LARGE(F1270:I1270,2)=F1270,"BN",IF(LARGE(F1270:I1270,2)=G1270,"PH",IF(LARGE(F1270:I1270,2)=H1270,"PN","BEBAS"))))</f>
        <v>PN</v>
      </c>
      <c r="E1270" s="38">
        <f t="shared" si="2556"/>
        <v>75</v>
      </c>
      <c r="F1270" s="43">
        <v>142</v>
      </c>
      <c r="G1270" s="43">
        <v>28</v>
      </c>
      <c r="H1270" s="43">
        <v>67</v>
      </c>
      <c r="I1270" s="43">
        <v>1</v>
      </c>
      <c r="J1270" s="44">
        <f t="shared" ref="J1270:J1275" si="2564">F1270/N1270</f>
        <v>0.59663865546218486</v>
      </c>
      <c r="K1270" s="44">
        <f t="shared" ref="K1270:K1275" si="2565">G1270/N1270</f>
        <v>0.11764705882352941</v>
      </c>
      <c r="L1270" s="44">
        <f t="shared" ref="L1270:L1275" si="2566">H1270/N1270</f>
        <v>0.28151260504201681</v>
      </c>
      <c r="M1270" s="44">
        <f t="shared" ref="M1270:M1275" si="2567">I1270/N1270</f>
        <v>4.2016806722689074E-3</v>
      </c>
      <c r="N1270" s="43">
        <f t="shared" ref="N1270:N1275" si="2568">F1270+G1270+H1270+I1270</f>
        <v>238</v>
      </c>
      <c r="O1270" s="43">
        <v>2</v>
      </c>
      <c r="P1270" s="43"/>
      <c r="Q1270" s="43">
        <f t="shared" si="2562"/>
        <v>240</v>
      </c>
      <c r="R1270" s="44">
        <f t="shared" si="2061"/>
        <v>0.68571428571428572</v>
      </c>
      <c r="S1270" s="43">
        <v>350</v>
      </c>
    </row>
    <row r="1271" spans="1:19" x14ac:dyDescent="0.25">
      <c r="A1271" s="45" t="s">
        <v>277</v>
      </c>
      <c r="B1271" s="46" t="s">
        <v>281</v>
      </c>
      <c r="C1271" s="43" t="str">
        <f t="shared" si="2555"/>
        <v>BN</v>
      </c>
      <c r="D1271" s="37" t="str">
        <f t="shared" si="2563"/>
        <v>PN</v>
      </c>
      <c r="E1271" s="38">
        <f t="shared" si="2556"/>
        <v>22</v>
      </c>
      <c r="F1271" s="43">
        <v>132</v>
      </c>
      <c r="G1271" s="43">
        <v>40</v>
      </c>
      <c r="H1271" s="43">
        <v>110</v>
      </c>
      <c r="I1271" s="43">
        <v>2</v>
      </c>
      <c r="J1271" s="44">
        <f t="shared" si="2564"/>
        <v>0.46478873239436619</v>
      </c>
      <c r="K1271" s="44">
        <f t="shared" si="2565"/>
        <v>0.14084507042253522</v>
      </c>
      <c r="L1271" s="44">
        <f t="shared" si="2566"/>
        <v>0.38732394366197181</v>
      </c>
      <c r="M1271" s="44">
        <f t="shared" si="2567"/>
        <v>7.0422535211267607E-3</v>
      </c>
      <c r="N1271" s="43">
        <f t="shared" si="2568"/>
        <v>284</v>
      </c>
      <c r="O1271" s="43">
        <v>1</v>
      </c>
      <c r="P1271" s="43"/>
      <c r="Q1271" s="43">
        <f t="shared" si="2562"/>
        <v>285</v>
      </c>
      <c r="R1271" s="44">
        <f t="shared" si="2061"/>
        <v>0.81428571428571428</v>
      </c>
      <c r="S1271" s="43">
        <v>350</v>
      </c>
    </row>
    <row r="1272" spans="1:19" x14ac:dyDescent="0.25">
      <c r="A1272" s="45" t="s">
        <v>278</v>
      </c>
      <c r="B1272" s="46" t="s">
        <v>282</v>
      </c>
      <c r="C1272" s="43" t="str">
        <f t="shared" si="2555"/>
        <v>PN</v>
      </c>
      <c r="D1272" s="37" t="str">
        <f t="shared" si="2563"/>
        <v>BN</v>
      </c>
      <c r="E1272" s="38">
        <f t="shared" si="2556"/>
        <v>27</v>
      </c>
      <c r="F1272" s="43">
        <v>126</v>
      </c>
      <c r="G1272" s="43">
        <v>49</v>
      </c>
      <c r="H1272" s="43">
        <v>153</v>
      </c>
      <c r="I1272" s="43">
        <v>1</v>
      </c>
      <c r="J1272" s="44">
        <f t="shared" si="2564"/>
        <v>0.38297872340425532</v>
      </c>
      <c r="K1272" s="44">
        <f t="shared" si="2565"/>
        <v>0.14893617021276595</v>
      </c>
      <c r="L1272" s="44">
        <f t="shared" si="2566"/>
        <v>0.46504559270516715</v>
      </c>
      <c r="M1272" s="44">
        <f t="shared" si="2567"/>
        <v>3.0395136778115501E-3</v>
      </c>
      <c r="N1272" s="43">
        <f t="shared" si="2568"/>
        <v>329</v>
      </c>
      <c r="O1272" s="43">
        <v>5</v>
      </c>
      <c r="P1272" s="43"/>
      <c r="Q1272" s="43">
        <f t="shared" si="2562"/>
        <v>334</v>
      </c>
      <c r="R1272" s="44">
        <f t="shared" si="2061"/>
        <v>0.7822014051522248</v>
      </c>
      <c r="S1272" s="43">
        <v>427</v>
      </c>
    </row>
    <row r="1273" spans="1:19" x14ac:dyDescent="0.25">
      <c r="A1273" s="45" t="s">
        <v>279</v>
      </c>
      <c r="B1273" s="46" t="s">
        <v>283</v>
      </c>
      <c r="C1273" s="43" t="str">
        <f t="shared" si="2555"/>
        <v>PN</v>
      </c>
      <c r="D1273" s="37" t="str">
        <f t="shared" si="2563"/>
        <v>BN</v>
      </c>
      <c r="E1273" s="38">
        <f t="shared" si="2556"/>
        <v>48</v>
      </c>
      <c r="F1273" s="43">
        <v>95</v>
      </c>
      <c r="G1273" s="43">
        <v>33</v>
      </c>
      <c r="H1273" s="43">
        <v>143</v>
      </c>
      <c r="I1273" s="43">
        <v>2</v>
      </c>
      <c r="J1273" s="44">
        <f t="shared" si="2564"/>
        <v>0.34798534798534797</v>
      </c>
      <c r="K1273" s="44">
        <f t="shared" si="2565"/>
        <v>0.12087912087912088</v>
      </c>
      <c r="L1273" s="44">
        <f t="shared" si="2566"/>
        <v>0.52380952380952384</v>
      </c>
      <c r="M1273" s="44">
        <f t="shared" si="2567"/>
        <v>7.326007326007326E-3</v>
      </c>
      <c r="N1273" s="43">
        <f t="shared" si="2568"/>
        <v>273</v>
      </c>
      <c r="O1273" s="43">
        <v>5</v>
      </c>
      <c r="P1273" s="43"/>
      <c r="Q1273" s="43">
        <f t="shared" si="2562"/>
        <v>278</v>
      </c>
      <c r="R1273" s="44">
        <f t="shared" si="2061"/>
        <v>0.65105386416861821</v>
      </c>
      <c r="S1273" s="43">
        <v>427</v>
      </c>
    </row>
    <row r="1274" spans="1:19" x14ac:dyDescent="0.25">
      <c r="A1274" s="45" t="s">
        <v>285</v>
      </c>
      <c r="B1274" s="46" t="s">
        <v>286</v>
      </c>
      <c r="C1274" s="43" t="str">
        <f t="shared" si="2555"/>
        <v>PN</v>
      </c>
      <c r="D1274" s="37" t="str">
        <f t="shared" si="2563"/>
        <v>BN</v>
      </c>
      <c r="E1274" s="38">
        <f t="shared" si="2556"/>
        <v>51</v>
      </c>
      <c r="F1274" s="43">
        <v>92</v>
      </c>
      <c r="G1274" s="43">
        <v>30</v>
      </c>
      <c r="H1274" s="43">
        <v>143</v>
      </c>
      <c r="I1274" s="43">
        <v>1</v>
      </c>
      <c r="J1274" s="44">
        <f t="shared" si="2564"/>
        <v>0.34586466165413532</v>
      </c>
      <c r="K1274" s="44">
        <f t="shared" si="2565"/>
        <v>0.11278195488721804</v>
      </c>
      <c r="L1274" s="44">
        <f t="shared" si="2566"/>
        <v>0.53759398496240607</v>
      </c>
      <c r="M1274" s="44">
        <f t="shared" si="2567"/>
        <v>3.7593984962406013E-3</v>
      </c>
      <c r="N1274" s="43">
        <f t="shared" si="2568"/>
        <v>266</v>
      </c>
      <c r="O1274" s="43">
        <v>4</v>
      </c>
      <c r="P1274" s="43"/>
      <c r="Q1274" s="43">
        <f t="shared" si="2562"/>
        <v>270</v>
      </c>
      <c r="R1274" s="44">
        <f t="shared" si="2061"/>
        <v>0.63231850117096022</v>
      </c>
      <c r="S1274" s="43">
        <v>427</v>
      </c>
    </row>
    <row r="1275" spans="1:19" x14ac:dyDescent="0.25">
      <c r="A1275" s="45" t="s">
        <v>288</v>
      </c>
      <c r="B1275" s="46" t="s">
        <v>289</v>
      </c>
      <c r="C1275" s="43" t="str">
        <f t="shared" si="2555"/>
        <v>PN</v>
      </c>
      <c r="D1275" s="37" t="str">
        <f t="shared" si="2563"/>
        <v>BN</v>
      </c>
      <c r="E1275" s="38">
        <f t="shared" si="2556"/>
        <v>15</v>
      </c>
      <c r="F1275" s="43">
        <v>124</v>
      </c>
      <c r="G1275" s="43">
        <v>27</v>
      </c>
      <c r="H1275" s="43">
        <v>139</v>
      </c>
      <c r="I1275" s="43">
        <v>1</v>
      </c>
      <c r="J1275" s="44">
        <f t="shared" si="2564"/>
        <v>0.42611683848797249</v>
      </c>
      <c r="K1275" s="44">
        <f t="shared" si="2565"/>
        <v>9.2783505154639179E-2</v>
      </c>
      <c r="L1275" s="44">
        <f t="shared" si="2566"/>
        <v>0.47766323024054985</v>
      </c>
      <c r="M1275" s="44">
        <f t="shared" si="2567"/>
        <v>3.4364261168384879E-3</v>
      </c>
      <c r="N1275" s="43">
        <f t="shared" si="2568"/>
        <v>291</v>
      </c>
      <c r="O1275" s="43">
        <v>1</v>
      </c>
      <c r="P1275" s="43"/>
      <c r="Q1275" s="43">
        <f t="shared" si="2562"/>
        <v>292</v>
      </c>
      <c r="R1275" s="44">
        <f t="shared" si="2061"/>
        <v>0.6806526806526807</v>
      </c>
      <c r="S1275" s="43">
        <v>429</v>
      </c>
    </row>
    <row r="1276" spans="1:19" s="12" customFormat="1" ht="15" x14ac:dyDescent="0.25">
      <c r="A1276" s="40">
        <v>6</v>
      </c>
      <c r="B1276" s="31" t="s">
        <v>248</v>
      </c>
      <c r="C1276" s="27" t="str">
        <f t="shared" ref="C1276:C1281" si="2569">IF(AND(LARGE(F1276:I1276,1)=LARGE(F1276:I1276,2)),"TIED",IF(LARGE(F1276:I1276,1)=F1276,"BN",IF(LARGE(F1276:I1276,1)=G1276,"PH",IF(LARGE(F1276:I1276,1)=H1276,"PN","BEBAS"))))</f>
        <v>PN</v>
      </c>
      <c r="D1276" s="27" t="str">
        <f t="shared" si="2435"/>
        <v>BN</v>
      </c>
      <c r="E1276" s="28">
        <f t="shared" ref="E1276:E1281" si="2570">LARGE(F1276:I1276,1)-LARGE(F1276:I1276,2)</f>
        <v>363</v>
      </c>
      <c r="F1276" s="32">
        <f>SUM(F1277:F1281)</f>
        <v>460</v>
      </c>
      <c r="G1276" s="32">
        <f t="shared" ref="G1276" si="2571">SUM(G1277:G1281)</f>
        <v>121</v>
      </c>
      <c r="H1276" s="32">
        <f t="shared" ref="H1276" si="2572">SUM(H1277:H1281)</f>
        <v>823</v>
      </c>
      <c r="I1276" s="32">
        <f t="shared" ref="I1276" si="2573">SUM(I1277:I1281)</f>
        <v>15</v>
      </c>
      <c r="J1276" s="33">
        <f>F1276/N1276</f>
        <v>0.32417195207892885</v>
      </c>
      <c r="K1276" s="33">
        <f>G1276/N1276</f>
        <v>8.5271317829457363E-2</v>
      </c>
      <c r="L1276" s="33">
        <f>H1276/N1276</f>
        <v>0.5799859055673009</v>
      </c>
      <c r="M1276" s="33">
        <f>I1276/N1276</f>
        <v>1.0570824524312896E-2</v>
      </c>
      <c r="N1276" s="32">
        <f>F1276+G1276+H1276+I1276</f>
        <v>1419</v>
      </c>
      <c r="O1276" s="32">
        <f t="shared" ref="O1276" si="2574">SUM(O1277:O1281)</f>
        <v>17</v>
      </c>
      <c r="P1276" s="32">
        <f t="shared" ref="P1276" si="2575">SUM(P1277:P1281)</f>
        <v>0</v>
      </c>
      <c r="Q1276" s="32">
        <f t="shared" ref="Q1276:Q1281" si="2576">N1276+O1276+P1276</f>
        <v>1436</v>
      </c>
      <c r="R1276" s="33">
        <f t="shared" si="2061"/>
        <v>0.74597402597402596</v>
      </c>
      <c r="S1276" s="32">
        <f>SUM(S1277:S1281)</f>
        <v>1925</v>
      </c>
    </row>
    <row r="1277" spans="1:19" x14ac:dyDescent="0.25">
      <c r="A1277" s="45" t="s">
        <v>276</v>
      </c>
      <c r="B1277" s="46" t="s">
        <v>280</v>
      </c>
      <c r="C1277" s="43" t="str">
        <f t="shared" si="2569"/>
        <v>TIED</v>
      </c>
      <c r="D1277" s="37" t="str">
        <f t="shared" si="2435"/>
        <v>TIED</v>
      </c>
      <c r="E1277" s="38">
        <f t="shared" si="2570"/>
        <v>0</v>
      </c>
      <c r="F1277" s="43">
        <v>100</v>
      </c>
      <c r="G1277" s="43">
        <v>24</v>
      </c>
      <c r="H1277" s="43">
        <v>100</v>
      </c>
      <c r="I1277" s="43">
        <v>6</v>
      </c>
      <c r="J1277" s="44">
        <f t="shared" ref="J1277:J1281" si="2577">F1277/N1277</f>
        <v>0.43478260869565216</v>
      </c>
      <c r="K1277" s="44">
        <f t="shared" ref="K1277:K1281" si="2578">G1277/N1277</f>
        <v>0.10434782608695652</v>
      </c>
      <c r="L1277" s="44">
        <f t="shared" ref="L1277:L1281" si="2579">H1277/N1277</f>
        <v>0.43478260869565216</v>
      </c>
      <c r="M1277" s="44">
        <f t="shared" ref="M1277:M1281" si="2580">I1277/N1277</f>
        <v>2.6086956521739129E-2</v>
      </c>
      <c r="N1277" s="43">
        <f t="shared" ref="N1277:N1281" si="2581">F1277+G1277+H1277+I1277</f>
        <v>230</v>
      </c>
      <c r="O1277" s="43">
        <v>5</v>
      </c>
      <c r="P1277" s="43"/>
      <c r="Q1277" s="43">
        <f t="shared" si="2576"/>
        <v>235</v>
      </c>
      <c r="R1277" s="44">
        <f t="shared" si="2061"/>
        <v>0.67142857142857137</v>
      </c>
      <c r="S1277" s="43">
        <v>350</v>
      </c>
    </row>
    <row r="1278" spans="1:19" x14ac:dyDescent="0.25">
      <c r="A1278" s="45" t="s">
        <v>277</v>
      </c>
      <c r="B1278" s="46" t="s">
        <v>281</v>
      </c>
      <c r="C1278" s="43" t="str">
        <f t="shared" si="2569"/>
        <v>PN</v>
      </c>
      <c r="D1278" s="37" t="str">
        <f t="shared" si="2435"/>
        <v>BN</v>
      </c>
      <c r="E1278" s="38">
        <f t="shared" si="2570"/>
        <v>75</v>
      </c>
      <c r="F1278" s="43">
        <v>90</v>
      </c>
      <c r="G1278" s="43">
        <v>30</v>
      </c>
      <c r="H1278" s="43">
        <v>165</v>
      </c>
      <c r="I1278" s="43"/>
      <c r="J1278" s="44">
        <f t="shared" si="2577"/>
        <v>0.31578947368421051</v>
      </c>
      <c r="K1278" s="44">
        <f t="shared" si="2578"/>
        <v>0.10526315789473684</v>
      </c>
      <c r="L1278" s="44">
        <f t="shared" si="2579"/>
        <v>0.57894736842105265</v>
      </c>
      <c r="M1278" s="44">
        <f t="shared" si="2580"/>
        <v>0</v>
      </c>
      <c r="N1278" s="43">
        <f t="shared" si="2581"/>
        <v>285</v>
      </c>
      <c r="O1278" s="43">
        <v>5</v>
      </c>
      <c r="P1278" s="43"/>
      <c r="Q1278" s="43">
        <f t="shared" si="2576"/>
        <v>290</v>
      </c>
      <c r="R1278" s="44">
        <f t="shared" si="2061"/>
        <v>0.82857142857142863</v>
      </c>
      <c r="S1278" s="43">
        <v>350</v>
      </c>
    </row>
    <row r="1279" spans="1:19" x14ac:dyDescent="0.25">
      <c r="A1279" s="45" t="s">
        <v>278</v>
      </c>
      <c r="B1279" s="46" t="s">
        <v>282</v>
      </c>
      <c r="C1279" s="43" t="str">
        <f t="shared" si="2569"/>
        <v>PN</v>
      </c>
      <c r="D1279" s="37" t="str">
        <f t="shared" si="2435"/>
        <v>BN</v>
      </c>
      <c r="E1279" s="38">
        <f t="shared" si="2570"/>
        <v>99</v>
      </c>
      <c r="F1279" s="43">
        <v>89</v>
      </c>
      <c r="G1279" s="43">
        <v>35</v>
      </c>
      <c r="H1279" s="43">
        <v>188</v>
      </c>
      <c r="I1279" s="43">
        <v>2</v>
      </c>
      <c r="J1279" s="44">
        <f t="shared" si="2577"/>
        <v>0.28343949044585987</v>
      </c>
      <c r="K1279" s="44">
        <f t="shared" si="2578"/>
        <v>0.11146496815286625</v>
      </c>
      <c r="L1279" s="44">
        <f t="shared" si="2579"/>
        <v>0.59872611464968151</v>
      </c>
      <c r="M1279" s="44">
        <f t="shared" si="2580"/>
        <v>6.369426751592357E-3</v>
      </c>
      <c r="N1279" s="43">
        <f t="shared" si="2581"/>
        <v>314</v>
      </c>
      <c r="O1279" s="43">
        <v>4</v>
      </c>
      <c r="P1279" s="43"/>
      <c r="Q1279" s="43">
        <f t="shared" si="2576"/>
        <v>318</v>
      </c>
      <c r="R1279" s="44">
        <f t="shared" si="2061"/>
        <v>0.77941176470588236</v>
      </c>
      <c r="S1279" s="43">
        <v>408</v>
      </c>
    </row>
    <row r="1280" spans="1:19" x14ac:dyDescent="0.25">
      <c r="A1280" s="45" t="s">
        <v>279</v>
      </c>
      <c r="B1280" s="46" t="s">
        <v>283</v>
      </c>
      <c r="C1280" s="43" t="str">
        <f t="shared" si="2569"/>
        <v>PN</v>
      </c>
      <c r="D1280" s="37" t="str">
        <f t="shared" si="2435"/>
        <v>BN</v>
      </c>
      <c r="E1280" s="38">
        <f t="shared" si="2570"/>
        <v>76</v>
      </c>
      <c r="F1280" s="43">
        <v>90</v>
      </c>
      <c r="G1280" s="43">
        <v>21</v>
      </c>
      <c r="H1280" s="43">
        <v>166</v>
      </c>
      <c r="I1280" s="43">
        <v>5</v>
      </c>
      <c r="J1280" s="44">
        <f t="shared" si="2577"/>
        <v>0.31914893617021278</v>
      </c>
      <c r="K1280" s="44">
        <f t="shared" si="2578"/>
        <v>7.4468085106382975E-2</v>
      </c>
      <c r="L1280" s="44">
        <f t="shared" si="2579"/>
        <v>0.58865248226950351</v>
      </c>
      <c r="M1280" s="44">
        <f t="shared" si="2580"/>
        <v>1.7730496453900711E-2</v>
      </c>
      <c r="N1280" s="43">
        <f t="shared" si="2581"/>
        <v>282</v>
      </c>
      <c r="O1280" s="43">
        <v>3</v>
      </c>
      <c r="P1280" s="43"/>
      <c r="Q1280" s="43">
        <f t="shared" si="2576"/>
        <v>285</v>
      </c>
      <c r="R1280" s="44">
        <f t="shared" si="2061"/>
        <v>0.69852941176470584</v>
      </c>
      <c r="S1280" s="43">
        <v>408</v>
      </c>
    </row>
    <row r="1281" spans="1:19" x14ac:dyDescent="0.25">
      <c r="A1281" s="45" t="s">
        <v>285</v>
      </c>
      <c r="B1281" s="46" t="s">
        <v>286</v>
      </c>
      <c r="C1281" s="43" t="str">
        <f t="shared" si="2569"/>
        <v>PN</v>
      </c>
      <c r="D1281" s="37" t="str">
        <f t="shared" si="2435"/>
        <v>BN</v>
      </c>
      <c r="E1281" s="38">
        <f t="shared" si="2570"/>
        <v>113</v>
      </c>
      <c r="F1281" s="43">
        <v>91</v>
      </c>
      <c r="G1281" s="43">
        <v>11</v>
      </c>
      <c r="H1281" s="43">
        <v>204</v>
      </c>
      <c r="I1281" s="43">
        <v>2</v>
      </c>
      <c r="J1281" s="44">
        <f t="shared" si="2577"/>
        <v>0.29545454545454547</v>
      </c>
      <c r="K1281" s="44">
        <f t="shared" si="2578"/>
        <v>3.5714285714285712E-2</v>
      </c>
      <c r="L1281" s="44">
        <f t="shared" si="2579"/>
        <v>0.66233766233766234</v>
      </c>
      <c r="M1281" s="44">
        <f t="shared" si="2580"/>
        <v>6.4935064935064939E-3</v>
      </c>
      <c r="N1281" s="43">
        <f t="shared" si="2581"/>
        <v>308</v>
      </c>
      <c r="O1281" s="43"/>
      <c r="P1281" s="43"/>
      <c r="Q1281" s="43">
        <f t="shared" si="2576"/>
        <v>308</v>
      </c>
      <c r="R1281" s="44">
        <f t="shared" si="2061"/>
        <v>0.75305623471882643</v>
      </c>
      <c r="S1281" s="43">
        <v>409</v>
      </c>
    </row>
    <row r="1282" spans="1:19" s="12" customFormat="1" ht="15" x14ac:dyDescent="0.25">
      <c r="A1282" s="40">
        <v>7</v>
      </c>
      <c r="B1282" s="31" t="s">
        <v>249</v>
      </c>
      <c r="C1282" s="27" t="str">
        <f t="shared" si="2252"/>
        <v>BN</v>
      </c>
      <c r="D1282" s="27" t="str">
        <f t="shared" ref="D1282:D1287" si="2582">IF(AND(LARGE(F1282:I1282,1)=LARGE(F1282:I1282,2)),"TIED",IF(LARGE(F1282:I1282,2)=F1282,"BN",IF(LARGE(F1282:I1282,2)=G1282,"PH",IF(LARGE(F1282:I1282,2)=H1282,"PN","BEBAS"))))</f>
        <v>PN</v>
      </c>
      <c r="E1282" s="28">
        <f t="shared" ref="E1282:E1287" si="2583">LARGE(F1282:I1282,1)-LARGE(F1282:I1282,2)</f>
        <v>199</v>
      </c>
      <c r="F1282" s="32">
        <f>SUM(F1283:F1287)</f>
        <v>876</v>
      </c>
      <c r="G1282" s="32">
        <f t="shared" ref="G1282" si="2584">SUM(G1283:G1287)</f>
        <v>182</v>
      </c>
      <c r="H1282" s="32">
        <f t="shared" ref="H1282" si="2585">SUM(H1283:H1287)</f>
        <v>677</v>
      </c>
      <c r="I1282" s="32">
        <f t="shared" ref="I1282" si="2586">SUM(I1283:I1287)</f>
        <v>10</v>
      </c>
      <c r="J1282" s="33">
        <f>F1282/N1282</f>
        <v>0.50200573065902576</v>
      </c>
      <c r="K1282" s="33">
        <f>G1282/N1282</f>
        <v>0.10429799426934097</v>
      </c>
      <c r="L1282" s="33">
        <f>H1282/N1282</f>
        <v>0.38796561604584529</v>
      </c>
      <c r="M1282" s="33">
        <f>I1282/N1282</f>
        <v>5.7306590257879654E-3</v>
      </c>
      <c r="N1282" s="32">
        <f>F1282+G1282+H1282+I1282</f>
        <v>1745</v>
      </c>
      <c r="O1282" s="32">
        <f t="shared" ref="O1282" si="2587">SUM(O1283:O1287)</f>
        <v>39</v>
      </c>
      <c r="P1282" s="32">
        <f t="shared" ref="P1282" si="2588">SUM(P1283:P1287)</f>
        <v>0</v>
      </c>
      <c r="Q1282" s="32">
        <f t="shared" si="2060"/>
        <v>1784</v>
      </c>
      <c r="R1282" s="33">
        <f t="shared" si="2061"/>
        <v>0.74426366291197332</v>
      </c>
      <c r="S1282" s="32">
        <f>SUM(S1283:S1287)</f>
        <v>2397</v>
      </c>
    </row>
    <row r="1283" spans="1:19" x14ac:dyDescent="0.25">
      <c r="A1283" s="45" t="s">
        <v>276</v>
      </c>
      <c r="B1283" s="46" t="s">
        <v>280</v>
      </c>
      <c r="C1283" s="43" t="str">
        <f t="shared" si="2252"/>
        <v>BN</v>
      </c>
      <c r="D1283" s="37" t="str">
        <f t="shared" si="2582"/>
        <v>PN</v>
      </c>
      <c r="E1283" s="38">
        <f t="shared" si="2583"/>
        <v>92</v>
      </c>
      <c r="F1283" s="43">
        <v>145</v>
      </c>
      <c r="G1283" s="43">
        <v>28</v>
      </c>
      <c r="H1283" s="43">
        <v>53</v>
      </c>
      <c r="I1283" s="43">
        <v>1</v>
      </c>
      <c r="J1283" s="44">
        <f t="shared" ref="J1283:J1287" si="2589">F1283/N1283</f>
        <v>0.63876651982378851</v>
      </c>
      <c r="K1283" s="44">
        <f t="shared" ref="K1283:K1287" si="2590">G1283/N1283</f>
        <v>0.12334801762114538</v>
      </c>
      <c r="L1283" s="44">
        <f t="shared" ref="L1283:L1287" si="2591">H1283/N1283</f>
        <v>0.23348017621145375</v>
      </c>
      <c r="M1283" s="44">
        <f t="shared" ref="M1283:M1287" si="2592">I1283/N1283</f>
        <v>4.4052863436123352E-3</v>
      </c>
      <c r="N1283" s="43">
        <f t="shared" ref="N1283:N1287" si="2593">F1283+G1283+H1283+I1283</f>
        <v>227</v>
      </c>
      <c r="O1283" s="43">
        <v>9</v>
      </c>
      <c r="P1283" s="43"/>
      <c r="Q1283" s="43">
        <f t="shared" si="2060"/>
        <v>236</v>
      </c>
      <c r="R1283" s="44">
        <f t="shared" si="2061"/>
        <v>0.67428571428571427</v>
      </c>
      <c r="S1283" s="43">
        <v>350</v>
      </c>
    </row>
    <row r="1284" spans="1:19" x14ac:dyDescent="0.25">
      <c r="A1284" s="45" t="s">
        <v>277</v>
      </c>
      <c r="B1284" s="46" t="s">
        <v>281</v>
      </c>
      <c r="C1284" s="43" t="str">
        <f t="shared" si="2252"/>
        <v>BN</v>
      </c>
      <c r="D1284" s="37" t="str">
        <f t="shared" si="2582"/>
        <v>PN</v>
      </c>
      <c r="E1284" s="38">
        <f t="shared" si="2583"/>
        <v>69</v>
      </c>
      <c r="F1284" s="43">
        <v>160</v>
      </c>
      <c r="G1284" s="43">
        <v>29</v>
      </c>
      <c r="H1284" s="43">
        <v>91</v>
      </c>
      <c r="I1284" s="43"/>
      <c r="J1284" s="44">
        <f t="shared" si="2589"/>
        <v>0.5714285714285714</v>
      </c>
      <c r="K1284" s="44">
        <f t="shared" si="2590"/>
        <v>0.10357142857142858</v>
      </c>
      <c r="L1284" s="44">
        <f t="shared" si="2591"/>
        <v>0.32500000000000001</v>
      </c>
      <c r="M1284" s="44">
        <f t="shared" si="2592"/>
        <v>0</v>
      </c>
      <c r="N1284" s="43">
        <f t="shared" si="2593"/>
        <v>280</v>
      </c>
      <c r="O1284" s="43">
        <v>3</v>
      </c>
      <c r="P1284" s="43"/>
      <c r="Q1284" s="43">
        <f t="shared" si="2060"/>
        <v>283</v>
      </c>
      <c r="R1284" s="44">
        <f t="shared" si="2061"/>
        <v>0.80857142857142861</v>
      </c>
      <c r="S1284" s="43">
        <v>350</v>
      </c>
    </row>
    <row r="1285" spans="1:19" x14ac:dyDescent="0.25">
      <c r="A1285" s="45" t="s">
        <v>278</v>
      </c>
      <c r="B1285" s="46" t="s">
        <v>282</v>
      </c>
      <c r="C1285" s="43" t="str">
        <f t="shared" si="2252"/>
        <v>BN</v>
      </c>
      <c r="D1285" s="37" t="str">
        <f t="shared" si="2582"/>
        <v>PN</v>
      </c>
      <c r="E1285" s="38">
        <f t="shared" si="2583"/>
        <v>20</v>
      </c>
      <c r="F1285" s="43">
        <v>201</v>
      </c>
      <c r="G1285" s="43">
        <v>45</v>
      </c>
      <c r="H1285" s="43">
        <v>181</v>
      </c>
      <c r="I1285" s="43">
        <v>2</v>
      </c>
      <c r="J1285" s="44">
        <f t="shared" si="2589"/>
        <v>0.46853146853146854</v>
      </c>
      <c r="K1285" s="44">
        <f t="shared" si="2590"/>
        <v>0.1048951048951049</v>
      </c>
      <c r="L1285" s="44">
        <f t="shared" si="2591"/>
        <v>0.42191142191142189</v>
      </c>
      <c r="M1285" s="44">
        <f t="shared" si="2592"/>
        <v>4.662004662004662E-3</v>
      </c>
      <c r="N1285" s="43">
        <f t="shared" si="2593"/>
        <v>429</v>
      </c>
      <c r="O1285" s="43">
        <v>10</v>
      </c>
      <c r="P1285" s="43"/>
      <c r="Q1285" s="43">
        <f t="shared" si="2060"/>
        <v>439</v>
      </c>
      <c r="R1285" s="44">
        <f t="shared" si="2061"/>
        <v>0.77699115044247791</v>
      </c>
      <c r="S1285" s="43">
        <v>565</v>
      </c>
    </row>
    <row r="1286" spans="1:19" x14ac:dyDescent="0.25">
      <c r="A1286" s="45" t="s">
        <v>279</v>
      </c>
      <c r="B1286" s="46" t="s">
        <v>283</v>
      </c>
      <c r="C1286" s="43" t="str">
        <f t="shared" si="2252"/>
        <v>PN</v>
      </c>
      <c r="D1286" s="37" t="str">
        <f t="shared" si="2582"/>
        <v>BN</v>
      </c>
      <c r="E1286" s="38">
        <f t="shared" si="2583"/>
        <v>6</v>
      </c>
      <c r="F1286" s="43">
        <v>177</v>
      </c>
      <c r="G1286" s="43">
        <v>49</v>
      </c>
      <c r="H1286" s="43">
        <v>183</v>
      </c>
      <c r="I1286" s="43">
        <v>3</v>
      </c>
      <c r="J1286" s="44">
        <f t="shared" si="2589"/>
        <v>0.42961165048543687</v>
      </c>
      <c r="K1286" s="44">
        <f t="shared" si="2590"/>
        <v>0.11893203883495146</v>
      </c>
      <c r="L1286" s="44">
        <f t="shared" si="2591"/>
        <v>0.44417475728155342</v>
      </c>
      <c r="M1286" s="44">
        <f t="shared" si="2592"/>
        <v>7.2815533980582527E-3</v>
      </c>
      <c r="N1286" s="43">
        <f t="shared" si="2593"/>
        <v>412</v>
      </c>
      <c r="O1286" s="43">
        <v>8</v>
      </c>
      <c r="P1286" s="43"/>
      <c r="Q1286" s="43">
        <f t="shared" si="2060"/>
        <v>420</v>
      </c>
      <c r="R1286" s="44">
        <f t="shared" si="2061"/>
        <v>0.74336283185840712</v>
      </c>
      <c r="S1286" s="43">
        <v>565</v>
      </c>
    </row>
    <row r="1287" spans="1:19" x14ac:dyDescent="0.25">
      <c r="A1287" s="45" t="s">
        <v>285</v>
      </c>
      <c r="B1287" s="46" t="s">
        <v>286</v>
      </c>
      <c r="C1287" s="43" t="str">
        <f t="shared" si="2252"/>
        <v>BN</v>
      </c>
      <c r="D1287" s="37" t="str">
        <f t="shared" si="2582"/>
        <v>PN</v>
      </c>
      <c r="E1287" s="38">
        <f t="shared" si="2583"/>
        <v>24</v>
      </c>
      <c r="F1287" s="43">
        <v>193</v>
      </c>
      <c r="G1287" s="43">
        <v>31</v>
      </c>
      <c r="H1287" s="43">
        <v>169</v>
      </c>
      <c r="I1287" s="43">
        <v>4</v>
      </c>
      <c r="J1287" s="44">
        <f t="shared" si="2589"/>
        <v>0.48614609571788414</v>
      </c>
      <c r="K1287" s="44">
        <f t="shared" si="2590"/>
        <v>7.8085642317380355E-2</v>
      </c>
      <c r="L1287" s="44">
        <f t="shared" si="2591"/>
        <v>0.4256926952141058</v>
      </c>
      <c r="M1287" s="44">
        <f t="shared" si="2592"/>
        <v>1.0075566750629723E-2</v>
      </c>
      <c r="N1287" s="43">
        <f t="shared" si="2593"/>
        <v>397</v>
      </c>
      <c r="O1287" s="43">
        <v>9</v>
      </c>
      <c r="P1287" s="43"/>
      <c r="Q1287" s="43">
        <f t="shared" si="2060"/>
        <v>406</v>
      </c>
      <c r="R1287" s="44">
        <f t="shared" si="2061"/>
        <v>0.71604938271604934</v>
      </c>
      <c r="S1287" s="43">
        <v>567</v>
      </c>
    </row>
    <row r="1288" spans="1:19" s="6" customFormat="1" ht="15" x14ac:dyDescent="0.25">
      <c r="A1288" s="25" t="s">
        <v>52</v>
      </c>
      <c r="B1288" s="26" t="s">
        <v>53</v>
      </c>
      <c r="C1288" s="27" t="str">
        <f t="shared" si="2252"/>
        <v>BN</v>
      </c>
      <c r="D1288" s="27" t="str">
        <f t="shared" si="2435"/>
        <v>PH</v>
      </c>
      <c r="E1288" s="27">
        <f>LARGE(F1288:I1288,1)-LARGE(F1288:I1288,2)</f>
        <v>3248</v>
      </c>
      <c r="F1288" s="27">
        <f>F1289+F1291+F1295+F1299+F1302+F1310+F1316+F1323</f>
        <v>5633</v>
      </c>
      <c r="G1288" s="27">
        <f t="shared" ref="G1288:I1288" si="2594">G1289+G1291+G1295+G1299+G1302+G1310+G1316+G1323</f>
        <v>2385</v>
      </c>
      <c r="H1288" s="27">
        <f t="shared" si="2594"/>
        <v>1642</v>
      </c>
      <c r="I1288" s="27">
        <f t="shared" si="2594"/>
        <v>0</v>
      </c>
      <c r="J1288" s="29">
        <f>F1288/N1288</f>
        <v>0.58312629399585925</v>
      </c>
      <c r="K1288" s="29">
        <f>G1288/N1288</f>
        <v>0.24689440993788819</v>
      </c>
      <c r="L1288" s="29">
        <f>H1288/N1288</f>
        <v>0.16997929606625259</v>
      </c>
      <c r="M1288" s="29">
        <f>I1288/N1288</f>
        <v>0</v>
      </c>
      <c r="N1288" s="27">
        <f>F1288+G1288+H1288+I1288</f>
        <v>9660</v>
      </c>
      <c r="O1288" s="27">
        <f t="shared" ref="O1288:P1288" si="2595">O1289+O1291+O1295+O1299+O1302+O1310+O1316+O1323</f>
        <v>122</v>
      </c>
      <c r="P1288" s="27">
        <f t="shared" si="2595"/>
        <v>0</v>
      </c>
      <c r="Q1288" s="27">
        <f t="shared" si="2060"/>
        <v>9782</v>
      </c>
      <c r="R1288" s="29">
        <f t="shared" si="2061"/>
        <v>0.68911588587530825</v>
      </c>
      <c r="S1288" s="27">
        <f>S1289+S1291+S1295+S1299+S1302+S1310+S1316+S1323</f>
        <v>14195</v>
      </c>
    </row>
    <row r="1289" spans="1:19" s="12" customFormat="1" ht="15" x14ac:dyDescent="0.25">
      <c r="A1289" s="30" t="s">
        <v>275</v>
      </c>
      <c r="B1289" s="31" t="s">
        <v>264</v>
      </c>
      <c r="C1289" s="27" t="str">
        <f t="shared" si="2252"/>
        <v>BN</v>
      </c>
      <c r="D1289" s="27" t="str">
        <f t="shared" si="2435"/>
        <v>PN</v>
      </c>
      <c r="E1289" s="28">
        <f t="shared" ref="E1289" si="2596">LARGE(F1289:I1289,1)-LARGE(F1289:I1289,2)</f>
        <v>70</v>
      </c>
      <c r="F1289" s="32">
        <f>F1290</f>
        <v>105</v>
      </c>
      <c r="G1289" s="32">
        <f t="shared" ref="G1289" si="2597">G1290</f>
        <v>9</v>
      </c>
      <c r="H1289" s="32">
        <f t="shared" ref="H1289" si="2598">H1290</f>
        <v>35</v>
      </c>
      <c r="I1289" s="32">
        <f t="shared" ref="I1289" si="2599">I1290</f>
        <v>0</v>
      </c>
      <c r="J1289" s="33">
        <f>F1289/N1289</f>
        <v>0.70469798657718119</v>
      </c>
      <c r="K1289" s="33">
        <f>G1289/N1289</f>
        <v>6.0402684563758392E-2</v>
      </c>
      <c r="L1289" s="33">
        <f>H1289/N1289</f>
        <v>0.2348993288590604</v>
      </c>
      <c r="M1289" s="33">
        <f>I1289/N1289</f>
        <v>0</v>
      </c>
      <c r="N1289" s="32">
        <f>F1289+G1289+H1289+I1289</f>
        <v>149</v>
      </c>
      <c r="O1289" s="32">
        <f t="shared" ref="O1289" si="2600">O1290</f>
        <v>6</v>
      </c>
      <c r="P1289" s="32">
        <f t="shared" ref="P1289" si="2601">P1290</f>
        <v>0</v>
      </c>
      <c r="Q1289" s="32">
        <f t="shared" si="2060"/>
        <v>155</v>
      </c>
      <c r="R1289" s="33">
        <f t="shared" si="2061"/>
        <v>0.85635359116022103</v>
      </c>
      <c r="S1289" s="32">
        <f t="shared" ref="S1289" si="2602">S1290</f>
        <v>181</v>
      </c>
    </row>
    <row r="1290" spans="1:19" x14ac:dyDescent="0.25">
      <c r="A1290" s="50" t="s">
        <v>276</v>
      </c>
      <c r="B1290" s="46" t="s">
        <v>280</v>
      </c>
      <c r="C1290" s="43" t="str">
        <f t="shared" si="2252"/>
        <v>BN</v>
      </c>
      <c r="D1290" s="37" t="str">
        <f t="shared" si="2435"/>
        <v>PN</v>
      </c>
      <c r="E1290" s="38">
        <f>LARGE(F1290:I1290,1)-LARGE(F1290:I1290,2)</f>
        <v>70</v>
      </c>
      <c r="F1290" s="43">
        <v>105</v>
      </c>
      <c r="G1290" s="43">
        <v>9</v>
      </c>
      <c r="H1290" s="43">
        <v>35</v>
      </c>
      <c r="I1290" s="43"/>
      <c r="J1290" s="44">
        <f>F1290/N1290</f>
        <v>0.70469798657718119</v>
      </c>
      <c r="K1290" s="44">
        <f>G1290/N1290</f>
        <v>6.0402684563758392E-2</v>
      </c>
      <c r="L1290" s="44">
        <f>H1290/N1290</f>
        <v>0.2348993288590604</v>
      </c>
      <c r="M1290" s="44">
        <f>I1290/N1290</f>
        <v>0</v>
      </c>
      <c r="N1290" s="43">
        <f>F1290+G1290+H1290+I1290</f>
        <v>149</v>
      </c>
      <c r="O1290" s="43">
        <v>6</v>
      </c>
      <c r="P1290" s="43"/>
      <c r="Q1290" s="43">
        <f t="shared" si="2060"/>
        <v>155</v>
      </c>
      <c r="R1290" s="44">
        <f t="shared" si="2061"/>
        <v>0.85635359116022103</v>
      </c>
      <c r="S1290" s="43">
        <v>181</v>
      </c>
    </row>
    <row r="1291" spans="1:19" s="12" customFormat="1" ht="15" x14ac:dyDescent="0.25">
      <c r="A1291" s="40">
        <v>1</v>
      </c>
      <c r="B1291" s="31" t="s">
        <v>252</v>
      </c>
      <c r="C1291" s="32" t="str">
        <f t="shared" ref="C1291:C1294" si="2603">IF(AND(LARGE(F1291:I1291,1)=LARGE(F1291:I1291,2)),"TIED",IF(LARGE(F1291:I1291,1)=F1291,"BN",IF(LARGE(F1291:I1291,1)=G1291,"PH",IF(LARGE(F1291:I1291,1)=H1291,"PN","BEBAS"))))</f>
        <v>BN</v>
      </c>
      <c r="D1291" s="32" t="str">
        <f t="shared" ref="D1291:D1294" si="2604">IF(AND(LARGE(F1291:I1291,1)=LARGE(F1291:I1291,2)),"TIED",IF(LARGE(F1291:I1291,2)=F1291,"BN",IF(LARGE(F1291:I1291,2)=G1291,"PH",IF(LARGE(F1291:I1291,2)=H1291,"PN","BEBAS"))))</f>
        <v>PH</v>
      </c>
      <c r="E1291" s="28">
        <f>LARGE(F1291:I1291,1)-LARGE(F1291:I1291,2)</f>
        <v>49</v>
      </c>
      <c r="F1291" s="32">
        <f>SUM(F1292:F1294)</f>
        <v>322</v>
      </c>
      <c r="G1291" s="32">
        <f t="shared" ref="G1291" si="2605">SUM(G1292:G1294)</f>
        <v>273</v>
      </c>
      <c r="H1291" s="32">
        <f t="shared" ref="H1291" si="2606">SUM(H1292:H1294)</f>
        <v>139</v>
      </c>
      <c r="I1291" s="32">
        <f t="shared" ref="I1291" si="2607">SUM(I1292:I1294)</f>
        <v>0</v>
      </c>
      <c r="J1291" s="33">
        <f>F1291/N1291</f>
        <v>0.43869209809264303</v>
      </c>
      <c r="K1291" s="33">
        <f>G1291/N1291</f>
        <v>0.37193460490463215</v>
      </c>
      <c r="L1291" s="33">
        <f>H1291/N1291</f>
        <v>0.18937329700272479</v>
      </c>
      <c r="M1291" s="33">
        <f>I1291/N1291</f>
        <v>0</v>
      </c>
      <c r="N1291" s="32">
        <f>F1291+G1291+H1291+I1291</f>
        <v>734</v>
      </c>
      <c r="O1291" s="32">
        <f t="shared" ref="O1291" si="2608">SUM(O1292:O1294)</f>
        <v>11</v>
      </c>
      <c r="P1291" s="32">
        <f t="shared" ref="P1291" si="2609">SUM(P1292:P1294)</f>
        <v>0</v>
      </c>
      <c r="Q1291" s="32">
        <f t="shared" ref="Q1291:Q1294" si="2610">N1291+O1291+P1291</f>
        <v>745</v>
      </c>
      <c r="R1291" s="33">
        <f t="shared" ref="R1291:R1294" si="2611">Q1291/S1291</f>
        <v>0.65523306948109061</v>
      </c>
      <c r="S1291" s="32">
        <f>SUM(S1292:S1294)</f>
        <v>1137</v>
      </c>
    </row>
    <row r="1292" spans="1:19" x14ac:dyDescent="0.25">
      <c r="A1292" s="45" t="s">
        <v>276</v>
      </c>
      <c r="B1292" s="46" t="s">
        <v>280</v>
      </c>
      <c r="C1292" s="43" t="str">
        <f t="shared" si="2603"/>
        <v>PH</v>
      </c>
      <c r="D1292" s="37" t="str">
        <f t="shared" si="2604"/>
        <v>BN</v>
      </c>
      <c r="E1292" s="38">
        <f t="shared" ref="E1292:E1294" si="2612">LARGE(F1292:I1292,1)-LARGE(F1292:I1292,2)</f>
        <v>11</v>
      </c>
      <c r="F1292" s="43">
        <v>76</v>
      </c>
      <c r="G1292" s="43">
        <v>87</v>
      </c>
      <c r="H1292" s="43">
        <v>22</v>
      </c>
      <c r="I1292" s="43"/>
      <c r="J1292" s="44">
        <f t="shared" ref="J1292:J1294" si="2613">F1292/N1292</f>
        <v>0.41081081081081083</v>
      </c>
      <c r="K1292" s="44">
        <f t="shared" ref="K1292:K1294" si="2614">G1292/N1292</f>
        <v>0.4702702702702703</v>
      </c>
      <c r="L1292" s="44">
        <f t="shared" ref="L1292:L1294" si="2615">H1292/N1292</f>
        <v>0.11891891891891893</v>
      </c>
      <c r="M1292" s="44">
        <f t="shared" ref="M1292:M1294" si="2616">I1292/N1292</f>
        <v>0</v>
      </c>
      <c r="N1292" s="43">
        <f t="shared" ref="N1292:N1294" si="2617">F1292+G1292+H1292+I1292</f>
        <v>185</v>
      </c>
      <c r="O1292" s="43">
        <v>6</v>
      </c>
      <c r="P1292" s="43"/>
      <c r="Q1292" s="43">
        <f t="shared" si="2610"/>
        <v>191</v>
      </c>
      <c r="R1292" s="44">
        <f t="shared" si="2611"/>
        <v>0.63666666666666671</v>
      </c>
      <c r="S1292" s="43">
        <v>300</v>
      </c>
    </row>
    <row r="1293" spans="1:19" x14ac:dyDescent="0.25">
      <c r="A1293" s="45" t="s">
        <v>277</v>
      </c>
      <c r="B1293" s="46" t="s">
        <v>281</v>
      </c>
      <c r="C1293" s="43" t="str">
        <f t="shared" si="2603"/>
        <v>BN</v>
      </c>
      <c r="D1293" s="37" t="str">
        <f t="shared" si="2604"/>
        <v>PH</v>
      </c>
      <c r="E1293" s="38">
        <f t="shared" si="2612"/>
        <v>21</v>
      </c>
      <c r="F1293" s="43">
        <v>124</v>
      </c>
      <c r="G1293" s="43">
        <v>103</v>
      </c>
      <c r="H1293" s="43">
        <v>65</v>
      </c>
      <c r="I1293" s="43"/>
      <c r="J1293" s="44">
        <f t="shared" si="2613"/>
        <v>0.42465753424657532</v>
      </c>
      <c r="K1293" s="44">
        <f t="shared" si="2614"/>
        <v>0.35273972602739728</v>
      </c>
      <c r="L1293" s="44">
        <f t="shared" si="2615"/>
        <v>0.2226027397260274</v>
      </c>
      <c r="M1293" s="44">
        <f t="shared" si="2616"/>
        <v>0</v>
      </c>
      <c r="N1293" s="43">
        <f t="shared" si="2617"/>
        <v>292</v>
      </c>
      <c r="O1293" s="43">
        <v>2</v>
      </c>
      <c r="P1293" s="43"/>
      <c r="Q1293" s="43">
        <f t="shared" si="2610"/>
        <v>294</v>
      </c>
      <c r="R1293" s="44">
        <f t="shared" si="2611"/>
        <v>0.70334928229665072</v>
      </c>
      <c r="S1293" s="43">
        <v>418</v>
      </c>
    </row>
    <row r="1294" spans="1:19" x14ac:dyDescent="0.25">
      <c r="A1294" s="45" t="s">
        <v>278</v>
      </c>
      <c r="B1294" s="46" t="s">
        <v>282</v>
      </c>
      <c r="C1294" s="43" t="str">
        <f t="shared" si="2603"/>
        <v>BN</v>
      </c>
      <c r="D1294" s="37" t="str">
        <f t="shared" si="2604"/>
        <v>PH</v>
      </c>
      <c r="E1294" s="38">
        <f t="shared" si="2612"/>
        <v>39</v>
      </c>
      <c r="F1294" s="43">
        <v>122</v>
      </c>
      <c r="G1294" s="43">
        <v>83</v>
      </c>
      <c r="H1294" s="43">
        <v>52</v>
      </c>
      <c r="I1294" s="43"/>
      <c r="J1294" s="44">
        <f t="shared" si="2613"/>
        <v>0.47470817120622566</v>
      </c>
      <c r="K1294" s="44">
        <f t="shared" si="2614"/>
        <v>0.32295719844357978</v>
      </c>
      <c r="L1294" s="44">
        <f t="shared" si="2615"/>
        <v>0.20233463035019456</v>
      </c>
      <c r="M1294" s="44">
        <f t="shared" si="2616"/>
        <v>0</v>
      </c>
      <c r="N1294" s="43">
        <f t="shared" si="2617"/>
        <v>257</v>
      </c>
      <c r="O1294" s="43">
        <v>3</v>
      </c>
      <c r="P1294" s="43"/>
      <c r="Q1294" s="43">
        <f t="shared" si="2610"/>
        <v>260</v>
      </c>
      <c r="R1294" s="44">
        <f t="shared" si="2611"/>
        <v>0.62052505966587113</v>
      </c>
      <c r="S1294" s="43">
        <v>419</v>
      </c>
    </row>
    <row r="1295" spans="1:19" s="12" customFormat="1" ht="15" x14ac:dyDescent="0.25">
      <c r="A1295" s="40">
        <v>2</v>
      </c>
      <c r="B1295" s="31" t="s">
        <v>254</v>
      </c>
      <c r="C1295" s="32" t="str">
        <f t="shared" si="2252"/>
        <v>BN</v>
      </c>
      <c r="D1295" s="32" t="str">
        <f t="shared" si="2435"/>
        <v>PH</v>
      </c>
      <c r="E1295" s="28">
        <f>LARGE(F1295:I1295,1)-LARGE(F1295:I1295,2)</f>
        <v>108</v>
      </c>
      <c r="F1295" s="32">
        <f>SUM(F1296:F1298)</f>
        <v>339</v>
      </c>
      <c r="G1295" s="32">
        <f t="shared" ref="G1295" si="2618">SUM(G1296:G1298)</f>
        <v>231</v>
      </c>
      <c r="H1295" s="32">
        <f t="shared" ref="H1295" si="2619">SUM(H1296:H1298)</f>
        <v>95</v>
      </c>
      <c r="I1295" s="32">
        <f t="shared" ref="I1295" si="2620">SUM(I1296:I1298)</f>
        <v>0</v>
      </c>
      <c r="J1295" s="33">
        <f>F1295/N1295</f>
        <v>0.50977443609022555</v>
      </c>
      <c r="K1295" s="33">
        <f>G1295/N1295</f>
        <v>0.3473684210526316</v>
      </c>
      <c r="L1295" s="33">
        <f>H1295/N1295</f>
        <v>0.14285714285714285</v>
      </c>
      <c r="M1295" s="33">
        <f>I1295/N1295</f>
        <v>0</v>
      </c>
      <c r="N1295" s="32">
        <f>F1295+G1295+H1295+I1295</f>
        <v>665</v>
      </c>
      <c r="O1295" s="32">
        <f t="shared" ref="O1295" si="2621">SUM(O1296:O1298)</f>
        <v>8</v>
      </c>
      <c r="P1295" s="32">
        <f t="shared" ref="P1295" si="2622">SUM(P1296:P1298)</f>
        <v>0</v>
      </c>
      <c r="Q1295" s="32">
        <f t="shared" si="2060"/>
        <v>673</v>
      </c>
      <c r="R1295" s="33">
        <f t="shared" si="2061"/>
        <v>0.69740932642487041</v>
      </c>
      <c r="S1295" s="32">
        <f>SUM(S1296:S1298)</f>
        <v>965</v>
      </c>
    </row>
    <row r="1296" spans="1:19" x14ac:dyDescent="0.25">
      <c r="A1296" s="45" t="s">
        <v>276</v>
      </c>
      <c r="B1296" s="46" t="s">
        <v>280</v>
      </c>
      <c r="C1296" s="43" t="str">
        <f t="shared" si="2252"/>
        <v>BN</v>
      </c>
      <c r="D1296" s="37" t="str">
        <f t="shared" si="2435"/>
        <v>PH</v>
      </c>
      <c r="E1296" s="38">
        <f t="shared" ref="E1296:E1298" si="2623">LARGE(F1296:I1296,1)-LARGE(F1296:I1296,2)</f>
        <v>39</v>
      </c>
      <c r="F1296" s="43">
        <v>112</v>
      </c>
      <c r="G1296" s="43">
        <v>73</v>
      </c>
      <c r="H1296" s="43">
        <v>20</v>
      </c>
      <c r="I1296" s="43"/>
      <c r="J1296" s="44">
        <f t="shared" ref="J1296:J1298" si="2624">F1296/N1296</f>
        <v>0.54634146341463419</v>
      </c>
      <c r="K1296" s="44">
        <f t="shared" ref="K1296:K1298" si="2625">G1296/N1296</f>
        <v>0.35609756097560974</v>
      </c>
      <c r="L1296" s="44">
        <f t="shared" ref="L1296:L1298" si="2626">H1296/N1296</f>
        <v>9.7560975609756101E-2</v>
      </c>
      <c r="M1296" s="44">
        <f t="shared" ref="M1296:M1298" si="2627">I1296/N1296</f>
        <v>0</v>
      </c>
      <c r="N1296" s="43">
        <f t="shared" ref="N1296:N1298" si="2628">F1296+G1296+H1296+I1296</f>
        <v>205</v>
      </c>
      <c r="O1296" s="43">
        <v>6</v>
      </c>
      <c r="P1296" s="43"/>
      <c r="Q1296" s="43">
        <f t="shared" si="2060"/>
        <v>211</v>
      </c>
      <c r="R1296" s="44">
        <f t="shared" si="2061"/>
        <v>0.70333333333333337</v>
      </c>
      <c r="S1296" s="43">
        <v>300</v>
      </c>
    </row>
    <row r="1297" spans="1:19" x14ac:dyDescent="0.25">
      <c r="A1297" s="45" t="s">
        <v>277</v>
      </c>
      <c r="B1297" s="46" t="s">
        <v>281</v>
      </c>
      <c r="C1297" s="43" t="str">
        <f t="shared" si="2252"/>
        <v>BN</v>
      </c>
      <c r="D1297" s="37" t="str">
        <f t="shared" si="2435"/>
        <v>PH</v>
      </c>
      <c r="E1297" s="38">
        <f t="shared" si="2623"/>
        <v>43</v>
      </c>
      <c r="F1297" s="43">
        <v>121</v>
      </c>
      <c r="G1297" s="43">
        <v>78</v>
      </c>
      <c r="H1297" s="43">
        <v>42</v>
      </c>
      <c r="I1297" s="43"/>
      <c r="J1297" s="44">
        <f t="shared" si="2624"/>
        <v>0.50207468879668049</v>
      </c>
      <c r="K1297" s="44">
        <f t="shared" si="2625"/>
        <v>0.32365145228215769</v>
      </c>
      <c r="L1297" s="44">
        <f t="shared" si="2626"/>
        <v>0.17427385892116182</v>
      </c>
      <c r="M1297" s="44">
        <f t="shared" si="2627"/>
        <v>0</v>
      </c>
      <c r="N1297" s="43">
        <f t="shared" si="2628"/>
        <v>241</v>
      </c>
      <c r="O1297" s="43">
        <v>1</v>
      </c>
      <c r="P1297" s="43"/>
      <c r="Q1297" s="43">
        <f t="shared" si="2060"/>
        <v>242</v>
      </c>
      <c r="R1297" s="44">
        <f t="shared" ref="R1297:R1298" si="2629">Q1297/S1297</f>
        <v>0.72891566265060237</v>
      </c>
      <c r="S1297" s="43">
        <v>332</v>
      </c>
    </row>
    <row r="1298" spans="1:19" x14ac:dyDescent="0.25">
      <c r="A1298" s="45" t="s">
        <v>278</v>
      </c>
      <c r="B1298" s="46" t="s">
        <v>282</v>
      </c>
      <c r="C1298" s="43" t="str">
        <f t="shared" si="2252"/>
        <v>BN</v>
      </c>
      <c r="D1298" s="37" t="str">
        <f t="shared" si="2435"/>
        <v>PH</v>
      </c>
      <c r="E1298" s="38">
        <f t="shared" si="2623"/>
        <v>26</v>
      </c>
      <c r="F1298" s="43">
        <v>106</v>
      </c>
      <c r="G1298" s="43">
        <v>80</v>
      </c>
      <c r="H1298" s="43">
        <v>33</v>
      </c>
      <c r="I1298" s="43"/>
      <c r="J1298" s="44">
        <f t="shared" si="2624"/>
        <v>0.48401826484018262</v>
      </c>
      <c r="K1298" s="44">
        <f t="shared" si="2625"/>
        <v>0.36529680365296802</v>
      </c>
      <c r="L1298" s="44">
        <f t="shared" si="2626"/>
        <v>0.15068493150684931</v>
      </c>
      <c r="M1298" s="44">
        <f t="shared" si="2627"/>
        <v>0</v>
      </c>
      <c r="N1298" s="43">
        <f t="shared" si="2628"/>
        <v>219</v>
      </c>
      <c r="O1298" s="43">
        <v>1</v>
      </c>
      <c r="P1298" s="43"/>
      <c r="Q1298" s="43">
        <f t="shared" si="2060"/>
        <v>220</v>
      </c>
      <c r="R1298" s="44">
        <f t="shared" si="2629"/>
        <v>0.66066066066066065</v>
      </c>
      <c r="S1298" s="43">
        <v>333</v>
      </c>
    </row>
    <row r="1299" spans="1:19" s="12" customFormat="1" ht="15" x14ac:dyDescent="0.25">
      <c r="A1299" s="40">
        <v>3</v>
      </c>
      <c r="B1299" s="31" t="s">
        <v>255</v>
      </c>
      <c r="C1299" s="27" t="str">
        <f t="shared" si="2252"/>
        <v>BN</v>
      </c>
      <c r="D1299" s="27" t="str">
        <f t="shared" ref="D1299:D1315" si="2630">IF(AND(LARGE(F1299:I1299,1)=LARGE(F1299:I1299,2)),"TIED",IF(LARGE(F1299:I1299,2)=F1299,"BN",IF(LARGE(F1299:I1299,2)=G1299,"PH",IF(LARGE(F1299:I1299,2)=H1299,"PN","BEBAS"))))</f>
        <v>PH</v>
      </c>
      <c r="E1299" s="28">
        <f t="shared" ref="E1299:E1315" si="2631">LARGE(F1299:I1299,1)-LARGE(F1299:I1299,2)</f>
        <v>247</v>
      </c>
      <c r="F1299" s="32">
        <f>SUM(F1300:F1301)</f>
        <v>401</v>
      </c>
      <c r="G1299" s="32">
        <f t="shared" ref="G1299" si="2632">SUM(G1300:G1301)</f>
        <v>154</v>
      </c>
      <c r="H1299" s="32">
        <f t="shared" ref="H1299" si="2633">SUM(H1300:H1301)</f>
        <v>83</v>
      </c>
      <c r="I1299" s="32">
        <f t="shared" ref="I1299" si="2634">SUM(I1300:I1301)</f>
        <v>0</v>
      </c>
      <c r="J1299" s="33">
        <f>F1299/N1299</f>
        <v>0.62852664576802508</v>
      </c>
      <c r="K1299" s="33">
        <f>G1299/N1299</f>
        <v>0.2413793103448276</v>
      </c>
      <c r="L1299" s="33">
        <f>H1299/N1299</f>
        <v>0.13009404388714735</v>
      </c>
      <c r="M1299" s="33">
        <f>I1299/N1299</f>
        <v>0</v>
      </c>
      <c r="N1299" s="32">
        <f>F1299+G1299+H1299+I1299</f>
        <v>638</v>
      </c>
      <c r="O1299" s="32">
        <f t="shared" ref="O1299" si="2635">SUM(O1300:O1301)</f>
        <v>13</v>
      </c>
      <c r="P1299" s="32">
        <f t="shared" ref="P1299" si="2636">SUM(P1300:P1301)</f>
        <v>0</v>
      </c>
      <c r="Q1299" s="32">
        <f t="shared" ref="Q1299:Q1315" si="2637">N1299+O1299+P1299</f>
        <v>651</v>
      </c>
      <c r="R1299" s="33">
        <f t="shared" si="2061"/>
        <v>0.72333333333333338</v>
      </c>
      <c r="S1299" s="32">
        <f>SUM(S1300:S1301)</f>
        <v>900</v>
      </c>
    </row>
    <row r="1300" spans="1:19" x14ac:dyDescent="0.25">
      <c r="A1300" s="45" t="s">
        <v>276</v>
      </c>
      <c r="B1300" s="46" t="s">
        <v>280</v>
      </c>
      <c r="C1300" s="43" t="str">
        <f t="shared" ref="C1300:C1315" si="2638">IF(AND(LARGE(F1300:I1300,1)=LARGE(F1300:I1300,2)),"TIED",IF(LARGE(F1300:I1300,1)=F1300,"BN",IF(LARGE(F1300:I1300,1)=G1300,"PH",IF(LARGE(F1300:I1300,1)=H1300,"PN","BEBAS"))))</f>
        <v>BN</v>
      </c>
      <c r="D1300" s="37" t="str">
        <f t="shared" si="2630"/>
        <v>PH</v>
      </c>
      <c r="E1300" s="38">
        <f t="shared" si="2631"/>
        <v>73</v>
      </c>
      <c r="F1300" s="43">
        <v>153</v>
      </c>
      <c r="G1300" s="43">
        <v>80</v>
      </c>
      <c r="H1300" s="43">
        <v>16</v>
      </c>
      <c r="I1300" s="43"/>
      <c r="J1300" s="44">
        <f t="shared" ref="J1300:J1301" si="2639">F1300/N1300</f>
        <v>0.61445783132530118</v>
      </c>
      <c r="K1300" s="44">
        <f t="shared" ref="K1300:K1301" si="2640">G1300/N1300</f>
        <v>0.32128514056224899</v>
      </c>
      <c r="L1300" s="44">
        <f t="shared" ref="L1300:L1301" si="2641">H1300/N1300</f>
        <v>6.4257028112449793E-2</v>
      </c>
      <c r="M1300" s="44">
        <f t="shared" ref="M1300:M1301" si="2642">I1300/N1300</f>
        <v>0</v>
      </c>
      <c r="N1300" s="43">
        <f t="shared" ref="N1300:N1301" si="2643">F1300+G1300+H1300+I1300</f>
        <v>249</v>
      </c>
      <c r="O1300" s="43">
        <v>10</v>
      </c>
      <c r="P1300" s="43"/>
      <c r="Q1300" s="43">
        <f t="shared" si="2637"/>
        <v>259</v>
      </c>
      <c r="R1300" s="44">
        <f t="shared" ref="R1300:R1309" si="2644">Q1300/S1300</f>
        <v>0.74</v>
      </c>
      <c r="S1300" s="43">
        <v>350</v>
      </c>
    </row>
    <row r="1301" spans="1:19" x14ac:dyDescent="0.25">
      <c r="A1301" s="45" t="s">
        <v>277</v>
      </c>
      <c r="B1301" s="46" t="s">
        <v>281</v>
      </c>
      <c r="C1301" s="43" t="str">
        <f t="shared" si="2638"/>
        <v>BN</v>
      </c>
      <c r="D1301" s="37" t="str">
        <f t="shared" si="2630"/>
        <v>PH</v>
      </c>
      <c r="E1301" s="38">
        <f t="shared" si="2631"/>
        <v>174</v>
      </c>
      <c r="F1301" s="43">
        <v>248</v>
      </c>
      <c r="G1301" s="43">
        <v>74</v>
      </c>
      <c r="H1301" s="43">
        <v>67</v>
      </c>
      <c r="I1301" s="43"/>
      <c r="J1301" s="44">
        <f t="shared" si="2639"/>
        <v>0.63753213367609252</v>
      </c>
      <c r="K1301" s="44">
        <f t="shared" si="2640"/>
        <v>0.19023136246786632</v>
      </c>
      <c r="L1301" s="44">
        <f t="shared" si="2641"/>
        <v>0.17223650385604114</v>
      </c>
      <c r="M1301" s="44">
        <f t="shared" si="2642"/>
        <v>0</v>
      </c>
      <c r="N1301" s="43">
        <f t="shared" si="2643"/>
        <v>389</v>
      </c>
      <c r="O1301" s="43">
        <v>3</v>
      </c>
      <c r="P1301" s="43"/>
      <c r="Q1301" s="43">
        <f t="shared" si="2637"/>
        <v>392</v>
      </c>
      <c r="R1301" s="44">
        <f t="shared" si="2644"/>
        <v>0.71272727272727276</v>
      </c>
      <c r="S1301" s="43">
        <v>550</v>
      </c>
    </row>
    <row r="1302" spans="1:19" s="12" customFormat="1" ht="15" x14ac:dyDescent="0.25">
      <c r="A1302" s="40">
        <v>4</v>
      </c>
      <c r="B1302" s="31" t="s">
        <v>256</v>
      </c>
      <c r="C1302" s="27" t="str">
        <f t="shared" si="2638"/>
        <v>BN</v>
      </c>
      <c r="D1302" s="27" t="str">
        <f t="shared" si="2630"/>
        <v>PH</v>
      </c>
      <c r="E1302" s="28">
        <f t="shared" si="2631"/>
        <v>563</v>
      </c>
      <c r="F1302" s="32">
        <f t="shared" ref="F1302" si="2645">SUM(F1303:F1309)</f>
        <v>1255</v>
      </c>
      <c r="G1302" s="32">
        <f t="shared" ref="G1302" si="2646">SUM(G1303:G1309)</f>
        <v>692</v>
      </c>
      <c r="H1302" s="32">
        <f t="shared" ref="H1302" si="2647">SUM(H1303:H1309)</f>
        <v>282</v>
      </c>
      <c r="I1302" s="32">
        <f t="shared" ref="I1302" si="2648">SUM(I1303:I1309)</f>
        <v>0</v>
      </c>
      <c r="J1302" s="33">
        <f>F1302/N1302</f>
        <v>0.56303275011215792</v>
      </c>
      <c r="K1302" s="33">
        <f>G1302/N1302</f>
        <v>0.31045311799013009</v>
      </c>
      <c r="L1302" s="33">
        <f>H1302/N1302</f>
        <v>0.12651413189771199</v>
      </c>
      <c r="M1302" s="33">
        <f>I1302/N1302</f>
        <v>0</v>
      </c>
      <c r="N1302" s="32">
        <f>F1302+G1302+H1302+I1302</f>
        <v>2229</v>
      </c>
      <c r="O1302" s="32">
        <f t="shared" ref="O1302" si="2649">SUM(O1303:O1309)</f>
        <v>21</v>
      </c>
      <c r="P1302" s="32">
        <f t="shared" ref="P1302" si="2650">SUM(P1303:P1309)</f>
        <v>0</v>
      </c>
      <c r="Q1302" s="32">
        <f t="shared" si="2637"/>
        <v>2250</v>
      </c>
      <c r="R1302" s="33">
        <f t="shared" si="2644"/>
        <v>0.67873303167420818</v>
      </c>
      <c r="S1302" s="32">
        <f>SUM(S1303:S1309)</f>
        <v>3315</v>
      </c>
    </row>
    <row r="1303" spans="1:19" x14ac:dyDescent="0.25">
      <c r="A1303" s="45" t="s">
        <v>276</v>
      </c>
      <c r="B1303" s="46" t="s">
        <v>280</v>
      </c>
      <c r="C1303" s="43" t="str">
        <f t="shared" si="2638"/>
        <v>BN</v>
      </c>
      <c r="D1303" s="37" t="str">
        <f t="shared" si="2630"/>
        <v>PH</v>
      </c>
      <c r="E1303" s="38">
        <f t="shared" si="2631"/>
        <v>67</v>
      </c>
      <c r="F1303" s="43">
        <v>133</v>
      </c>
      <c r="G1303" s="43">
        <v>66</v>
      </c>
      <c r="H1303" s="43">
        <v>7</v>
      </c>
      <c r="I1303" s="43"/>
      <c r="J1303" s="44">
        <f t="shared" ref="J1303:J1309" si="2651">F1303/N1303</f>
        <v>0.64563106796116509</v>
      </c>
      <c r="K1303" s="44">
        <f t="shared" ref="K1303:K1309" si="2652">G1303/N1303</f>
        <v>0.32038834951456313</v>
      </c>
      <c r="L1303" s="44">
        <f t="shared" ref="L1303:L1309" si="2653">H1303/N1303</f>
        <v>3.3980582524271843E-2</v>
      </c>
      <c r="M1303" s="44">
        <f t="shared" ref="M1303:M1309" si="2654">I1303/N1303</f>
        <v>0</v>
      </c>
      <c r="N1303" s="43">
        <f t="shared" ref="N1303:N1309" si="2655">F1303+G1303+H1303+I1303</f>
        <v>206</v>
      </c>
      <c r="O1303" s="43">
        <v>7</v>
      </c>
      <c r="P1303" s="43"/>
      <c r="Q1303" s="43">
        <f t="shared" si="2637"/>
        <v>213</v>
      </c>
      <c r="R1303" s="44">
        <f t="shared" si="2644"/>
        <v>0.60857142857142854</v>
      </c>
      <c r="S1303" s="43">
        <v>350</v>
      </c>
    </row>
    <row r="1304" spans="1:19" x14ac:dyDescent="0.25">
      <c r="A1304" s="45" t="s">
        <v>277</v>
      </c>
      <c r="B1304" s="46" t="s">
        <v>281</v>
      </c>
      <c r="C1304" s="43" t="str">
        <f t="shared" si="2638"/>
        <v>BN</v>
      </c>
      <c r="D1304" s="37" t="str">
        <f t="shared" si="2630"/>
        <v>PH</v>
      </c>
      <c r="E1304" s="38">
        <f t="shared" si="2631"/>
        <v>70</v>
      </c>
      <c r="F1304" s="43">
        <v>153</v>
      </c>
      <c r="G1304" s="43">
        <v>83</v>
      </c>
      <c r="H1304" s="43">
        <v>60</v>
      </c>
      <c r="I1304" s="43"/>
      <c r="J1304" s="44">
        <f t="shared" si="2651"/>
        <v>0.51689189189189189</v>
      </c>
      <c r="K1304" s="44">
        <f t="shared" si="2652"/>
        <v>0.28040540540540543</v>
      </c>
      <c r="L1304" s="44">
        <f t="shared" si="2653"/>
        <v>0.20270270270270271</v>
      </c>
      <c r="M1304" s="44">
        <f t="shared" si="2654"/>
        <v>0</v>
      </c>
      <c r="N1304" s="43">
        <f t="shared" si="2655"/>
        <v>296</v>
      </c>
      <c r="O1304" s="43">
        <v>3</v>
      </c>
      <c r="P1304" s="43"/>
      <c r="Q1304" s="43">
        <f t="shared" si="2637"/>
        <v>299</v>
      </c>
      <c r="R1304" s="44">
        <f t="shared" si="2644"/>
        <v>0.85428571428571431</v>
      </c>
      <c r="S1304" s="43">
        <v>350</v>
      </c>
    </row>
    <row r="1305" spans="1:19" x14ac:dyDescent="0.25">
      <c r="A1305" s="45" t="s">
        <v>278</v>
      </c>
      <c r="B1305" s="46" t="s">
        <v>282</v>
      </c>
      <c r="C1305" s="43" t="str">
        <f t="shared" si="2638"/>
        <v>BN</v>
      </c>
      <c r="D1305" s="37" t="str">
        <f t="shared" si="2630"/>
        <v>PH</v>
      </c>
      <c r="E1305" s="38">
        <f t="shared" si="2631"/>
        <v>51</v>
      </c>
      <c r="F1305" s="43">
        <v>194</v>
      </c>
      <c r="G1305" s="43">
        <v>143</v>
      </c>
      <c r="H1305" s="43">
        <v>39</v>
      </c>
      <c r="I1305" s="43"/>
      <c r="J1305" s="44">
        <f t="shared" si="2651"/>
        <v>0.51595744680851063</v>
      </c>
      <c r="K1305" s="44">
        <f t="shared" si="2652"/>
        <v>0.38031914893617019</v>
      </c>
      <c r="L1305" s="44">
        <f t="shared" si="2653"/>
        <v>0.10372340425531915</v>
      </c>
      <c r="M1305" s="44">
        <f t="shared" si="2654"/>
        <v>0</v>
      </c>
      <c r="N1305" s="43">
        <f t="shared" si="2655"/>
        <v>376</v>
      </c>
      <c r="O1305" s="43">
        <v>2</v>
      </c>
      <c r="P1305" s="43"/>
      <c r="Q1305" s="43">
        <f t="shared" si="2637"/>
        <v>378</v>
      </c>
      <c r="R1305" s="44">
        <f t="shared" si="2644"/>
        <v>0.72275334608030595</v>
      </c>
      <c r="S1305" s="43">
        <v>523</v>
      </c>
    </row>
    <row r="1306" spans="1:19" x14ac:dyDescent="0.25">
      <c r="A1306" s="45" t="s">
        <v>279</v>
      </c>
      <c r="B1306" s="46" t="s">
        <v>283</v>
      </c>
      <c r="C1306" s="43" t="str">
        <f t="shared" si="2638"/>
        <v>BN</v>
      </c>
      <c r="D1306" s="37" t="str">
        <f t="shared" si="2630"/>
        <v>PH</v>
      </c>
      <c r="E1306" s="38">
        <f t="shared" si="2631"/>
        <v>67</v>
      </c>
      <c r="F1306" s="43">
        <v>181</v>
      </c>
      <c r="G1306" s="43">
        <v>114</v>
      </c>
      <c r="H1306" s="43">
        <v>47</v>
      </c>
      <c r="I1306" s="43"/>
      <c r="J1306" s="44">
        <f t="shared" si="2651"/>
        <v>0.5292397660818714</v>
      </c>
      <c r="K1306" s="44">
        <f t="shared" si="2652"/>
        <v>0.33333333333333331</v>
      </c>
      <c r="L1306" s="44">
        <f t="shared" si="2653"/>
        <v>0.13742690058479531</v>
      </c>
      <c r="M1306" s="44">
        <f t="shared" si="2654"/>
        <v>0</v>
      </c>
      <c r="N1306" s="43">
        <f t="shared" si="2655"/>
        <v>342</v>
      </c>
      <c r="O1306" s="43">
        <v>3</v>
      </c>
      <c r="P1306" s="43"/>
      <c r="Q1306" s="43">
        <f t="shared" si="2637"/>
        <v>345</v>
      </c>
      <c r="R1306" s="44">
        <f t="shared" si="2644"/>
        <v>0.65965583173996178</v>
      </c>
      <c r="S1306" s="43">
        <v>523</v>
      </c>
    </row>
    <row r="1307" spans="1:19" x14ac:dyDescent="0.25">
      <c r="A1307" s="45" t="s">
        <v>285</v>
      </c>
      <c r="B1307" s="46" t="s">
        <v>286</v>
      </c>
      <c r="C1307" s="43" t="str">
        <f t="shared" si="2638"/>
        <v>BN</v>
      </c>
      <c r="D1307" s="37" t="str">
        <f t="shared" si="2630"/>
        <v>PH</v>
      </c>
      <c r="E1307" s="38">
        <f t="shared" si="2631"/>
        <v>72</v>
      </c>
      <c r="F1307" s="43">
        <v>184</v>
      </c>
      <c r="G1307" s="43">
        <v>112</v>
      </c>
      <c r="H1307" s="43">
        <v>46</v>
      </c>
      <c r="I1307" s="43"/>
      <c r="J1307" s="44">
        <f t="shared" si="2651"/>
        <v>0.53801169590643272</v>
      </c>
      <c r="K1307" s="44">
        <f t="shared" si="2652"/>
        <v>0.32748538011695905</v>
      </c>
      <c r="L1307" s="44">
        <f t="shared" si="2653"/>
        <v>0.13450292397660818</v>
      </c>
      <c r="M1307" s="44">
        <f t="shared" si="2654"/>
        <v>0</v>
      </c>
      <c r="N1307" s="43">
        <f t="shared" si="2655"/>
        <v>342</v>
      </c>
      <c r="O1307" s="43">
        <v>3</v>
      </c>
      <c r="P1307" s="43"/>
      <c r="Q1307" s="43">
        <f t="shared" si="2637"/>
        <v>345</v>
      </c>
      <c r="R1307" s="44">
        <f t="shared" si="2644"/>
        <v>0.65965583173996178</v>
      </c>
      <c r="S1307" s="43">
        <v>523</v>
      </c>
    </row>
    <row r="1308" spans="1:19" x14ac:dyDescent="0.25">
      <c r="A1308" s="45" t="s">
        <v>288</v>
      </c>
      <c r="B1308" s="46" t="s">
        <v>289</v>
      </c>
      <c r="C1308" s="43" t="str">
        <f t="shared" si="2638"/>
        <v>BN</v>
      </c>
      <c r="D1308" s="37" t="str">
        <f t="shared" si="2630"/>
        <v>PH</v>
      </c>
      <c r="E1308" s="38">
        <f t="shared" si="2631"/>
        <v>87</v>
      </c>
      <c r="F1308" s="43">
        <v>177</v>
      </c>
      <c r="G1308" s="43">
        <v>90</v>
      </c>
      <c r="H1308" s="43">
        <v>47</v>
      </c>
      <c r="I1308" s="43"/>
      <c r="J1308" s="44">
        <f t="shared" si="2651"/>
        <v>0.56369426751592355</v>
      </c>
      <c r="K1308" s="44">
        <f t="shared" si="2652"/>
        <v>0.28662420382165604</v>
      </c>
      <c r="L1308" s="44">
        <f t="shared" si="2653"/>
        <v>0.14968152866242038</v>
      </c>
      <c r="M1308" s="44">
        <f t="shared" si="2654"/>
        <v>0</v>
      </c>
      <c r="N1308" s="43">
        <f t="shared" si="2655"/>
        <v>314</v>
      </c>
      <c r="O1308" s="43"/>
      <c r="P1308" s="43"/>
      <c r="Q1308" s="43">
        <f t="shared" si="2637"/>
        <v>314</v>
      </c>
      <c r="R1308" s="44">
        <f t="shared" si="2644"/>
        <v>0.60038240917782026</v>
      </c>
      <c r="S1308" s="43">
        <v>523</v>
      </c>
    </row>
    <row r="1309" spans="1:19" x14ac:dyDescent="0.25">
      <c r="A1309" s="45" t="s">
        <v>290</v>
      </c>
      <c r="B1309" s="46" t="s">
        <v>291</v>
      </c>
      <c r="C1309" s="43" t="str">
        <f t="shared" si="2638"/>
        <v>BN</v>
      </c>
      <c r="D1309" s="37" t="str">
        <f t="shared" si="2630"/>
        <v>PH</v>
      </c>
      <c r="E1309" s="38">
        <f t="shared" si="2631"/>
        <v>149</v>
      </c>
      <c r="F1309" s="43">
        <v>233</v>
      </c>
      <c r="G1309" s="43">
        <v>84</v>
      </c>
      <c r="H1309" s="43">
        <v>36</v>
      </c>
      <c r="I1309" s="43"/>
      <c r="J1309" s="44">
        <f t="shared" si="2651"/>
        <v>0.66005665722379603</v>
      </c>
      <c r="K1309" s="44">
        <f t="shared" si="2652"/>
        <v>0.23796033994334279</v>
      </c>
      <c r="L1309" s="44">
        <f t="shared" si="2653"/>
        <v>0.10198300283286119</v>
      </c>
      <c r="M1309" s="44">
        <f t="shared" si="2654"/>
        <v>0</v>
      </c>
      <c r="N1309" s="43">
        <f t="shared" si="2655"/>
        <v>353</v>
      </c>
      <c r="O1309" s="43">
        <v>3</v>
      </c>
      <c r="P1309" s="43"/>
      <c r="Q1309" s="43">
        <f t="shared" si="2637"/>
        <v>356</v>
      </c>
      <c r="R1309" s="44">
        <f t="shared" si="2644"/>
        <v>0.68068833652007643</v>
      </c>
      <c r="S1309" s="43">
        <v>523</v>
      </c>
    </row>
    <row r="1310" spans="1:19" s="12" customFormat="1" ht="15" x14ac:dyDescent="0.25">
      <c r="A1310" s="40">
        <v>5</v>
      </c>
      <c r="B1310" s="31" t="s">
        <v>250</v>
      </c>
      <c r="C1310" s="27" t="str">
        <f t="shared" si="2638"/>
        <v>BN</v>
      </c>
      <c r="D1310" s="27" t="str">
        <f t="shared" si="2630"/>
        <v>PN</v>
      </c>
      <c r="E1310" s="28">
        <f t="shared" si="2631"/>
        <v>675</v>
      </c>
      <c r="F1310" s="32">
        <f>SUM(F1311:F1315)</f>
        <v>1038</v>
      </c>
      <c r="G1310" s="32">
        <f t="shared" ref="G1310" si="2656">SUM(G1311:G1315)</f>
        <v>219</v>
      </c>
      <c r="H1310" s="32">
        <f t="shared" ref="H1310" si="2657">SUM(H1311:H1315)</f>
        <v>363</v>
      </c>
      <c r="I1310" s="32">
        <f t="shared" ref="I1310" si="2658">SUM(I1311:I1315)</f>
        <v>0</v>
      </c>
      <c r="J1310" s="33">
        <f>F1310/N1310</f>
        <v>0.64074074074074072</v>
      </c>
      <c r="K1310" s="33">
        <f>G1310/N1310</f>
        <v>0.13518518518518519</v>
      </c>
      <c r="L1310" s="33">
        <f>H1310/N1310</f>
        <v>0.22407407407407406</v>
      </c>
      <c r="M1310" s="33">
        <f>I1310/N1310</f>
        <v>0</v>
      </c>
      <c r="N1310" s="32">
        <f>F1310+G1310+H1310+I1310</f>
        <v>1620</v>
      </c>
      <c r="O1310" s="32">
        <f t="shared" ref="O1310" si="2659">SUM(O1311:O1315)</f>
        <v>19</v>
      </c>
      <c r="P1310" s="32">
        <f t="shared" ref="P1310" si="2660">SUM(P1311:P1315)</f>
        <v>0</v>
      </c>
      <c r="Q1310" s="32">
        <f t="shared" si="2637"/>
        <v>1639</v>
      </c>
      <c r="R1310" s="33">
        <f t="shared" si="2061"/>
        <v>0.73071778867588055</v>
      </c>
      <c r="S1310" s="32">
        <f>SUM(S1311:S1315)</f>
        <v>2243</v>
      </c>
    </row>
    <row r="1311" spans="1:19" x14ac:dyDescent="0.25">
      <c r="A1311" s="45" t="s">
        <v>276</v>
      </c>
      <c r="B1311" s="46" t="s">
        <v>280</v>
      </c>
      <c r="C1311" s="43" t="str">
        <f t="shared" si="2638"/>
        <v>BN</v>
      </c>
      <c r="D1311" s="37" t="str">
        <f t="shared" si="2630"/>
        <v>PN</v>
      </c>
      <c r="E1311" s="38">
        <f t="shared" si="2631"/>
        <v>104</v>
      </c>
      <c r="F1311" s="43">
        <v>160</v>
      </c>
      <c r="G1311" s="43">
        <v>30</v>
      </c>
      <c r="H1311" s="43">
        <v>56</v>
      </c>
      <c r="I1311" s="43"/>
      <c r="J1311" s="44">
        <f t="shared" ref="J1311:J1315" si="2661">F1311/N1311</f>
        <v>0.65040650406504064</v>
      </c>
      <c r="K1311" s="44">
        <f t="shared" ref="K1311:K1315" si="2662">G1311/N1311</f>
        <v>0.12195121951219512</v>
      </c>
      <c r="L1311" s="44">
        <f t="shared" ref="L1311:L1315" si="2663">H1311/N1311</f>
        <v>0.22764227642276422</v>
      </c>
      <c r="M1311" s="44">
        <f t="shared" ref="M1311:M1315" si="2664">I1311/N1311</f>
        <v>0</v>
      </c>
      <c r="N1311" s="43">
        <f t="shared" ref="N1311:N1315" si="2665">F1311+G1311+H1311+I1311</f>
        <v>246</v>
      </c>
      <c r="O1311" s="43">
        <v>5</v>
      </c>
      <c r="P1311" s="43"/>
      <c r="Q1311" s="43">
        <f t="shared" si="2637"/>
        <v>251</v>
      </c>
      <c r="R1311" s="44">
        <f t="shared" ref="R1311:R1315" si="2666">Q1311/S1311</f>
        <v>0.71714285714285719</v>
      </c>
      <c r="S1311" s="43">
        <v>350</v>
      </c>
    </row>
    <row r="1312" spans="1:19" x14ac:dyDescent="0.25">
      <c r="A1312" s="45" t="s">
        <v>277</v>
      </c>
      <c r="B1312" s="46" t="s">
        <v>281</v>
      </c>
      <c r="C1312" s="43" t="str">
        <f t="shared" si="2638"/>
        <v>BN</v>
      </c>
      <c r="D1312" s="37" t="str">
        <f t="shared" si="2630"/>
        <v>PN</v>
      </c>
      <c r="E1312" s="38">
        <f t="shared" si="2631"/>
        <v>143</v>
      </c>
      <c r="F1312" s="43">
        <v>192</v>
      </c>
      <c r="G1312" s="43">
        <v>43</v>
      </c>
      <c r="H1312" s="43">
        <v>49</v>
      </c>
      <c r="I1312" s="43"/>
      <c r="J1312" s="44">
        <f t="shared" si="2661"/>
        <v>0.676056338028169</v>
      </c>
      <c r="K1312" s="44">
        <f t="shared" si="2662"/>
        <v>0.15140845070422534</v>
      </c>
      <c r="L1312" s="44">
        <f t="shared" si="2663"/>
        <v>0.17253521126760563</v>
      </c>
      <c r="M1312" s="44">
        <f t="shared" si="2664"/>
        <v>0</v>
      </c>
      <c r="N1312" s="43">
        <f t="shared" si="2665"/>
        <v>284</v>
      </c>
      <c r="O1312" s="43">
        <v>8</v>
      </c>
      <c r="P1312" s="43"/>
      <c r="Q1312" s="43">
        <f t="shared" si="2637"/>
        <v>292</v>
      </c>
      <c r="R1312" s="44">
        <f t="shared" si="2666"/>
        <v>0.8342857142857143</v>
      </c>
      <c r="S1312" s="43">
        <v>350</v>
      </c>
    </row>
    <row r="1313" spans="1:19" x14ac:dyDescent="0.25">
      <c r="A1313" s="45" t="s">
        <v>278</v>
      </c>
      <c r="B1313" s="46" t="s">
        <v>282</v>
      </c>
      <c r="C1313" s="43" t="str">
        <f t="shared" si="2638"/>
        <v>BN</v>
      </c>
      <c r="D1313" s="37" t="str">
        <f t="shared" si="2630"/>
        <v>PN</v>
      </c>
      <c r="E1313" s="38">
        <f t="shared" si="2631"/>
        <v>149</v>
      </c>
      <c r="F1313" s="43">
        <v>246</v>
      </c>
      <c r="G1313" s="43">
        <v>41</v>
      </c>
      <c r="H1313" s="43">
        <v>97</v>
      </c>
      <c r="I1313" s="43"/>
      <c r="J1313" s="44">
        <f t="shared" si="2661"/>
        <v>0.640625</v>
      </c>
      <c r="K1313" s="44">
        <f t="shared" si="2662"/>
        <v>0.10677083333333333</v>
      </c>
      <c r="L1313" s="44">
        <f t="shared" si="2663"/>
        <v>0.25260416666666669</v>
      </c>
      <c r="M1313" s="44">
        <f t="shared" si="2664"/>
        <v>0</v>
      </c>
      <c r="N1313" s="43">
        <f t="shared" si="2665"/>
        <v>384</v>
      </c>
      <c r="O1313" s="43">
        <v>5</v>
      </c>
      <c r="P1313" s="43"/>
      <c r="Q1313" s="43">
        <f t="shared" si="2637"/>
        <v>389</v>
      </c>
      <c r="R1313" s="44">
        <f t="shared" si="2666"/>
        <v>0.75680933852140075</v>
      </c>
      <c r="S1313" s="43">
        <v>514</v>
      </c>
    </row>
    <row r="1314" spans="1:19" x14ac:dyDescent="0.25">
      <c r="A1314" s="45" t="s">
        <v>279</v>
      </c>
      <c r="B1314" s="46" t="s">
        <v>283</v>
      </c>
      <c r="C1314" s="43" t="str">
        <f t="shared" si="2638"/>
        <v>BN</v>
      </c>
      <c r="D1314" s="37" t="str">
        <f t="shared" si="2630"/>
        <v>PN</v>
      </c>
      <c r="E1314" s="38">
        <f t="shared" si="2631"/>
        <v>101</v>
      </c>
      <c r="F1314" s="43">
        <v>196</v>
      </c>
      <c r="G1314" s="43">
        <v>55</v>
      </c>
      <c r="H1314" s="43">
        <v>95</v>
      </c>
      <c r="I1314" s="43"/>
      <c r="J1314" s="44">
        <f t="shared" si="2661"/>
        <v>0.56647398843930641</v>
      </c>
      <c r="K1314" s="44">
        <f t="shared" si="2662"/>
        <v>0.15895953757225434</v>
      </c>
      <c r="L1314" s="44">
        <f t="shared" si="2663"/>
        <v>0.27456647398843931</v>
      </c>
      <c r="M1314" s="44">
        <f t="shared" si="2664"/>
        <v>0</v>
      </c>
      <c r="N1314" s="43">
        <f t="shared" si="2665"/>
        <v>346</v>
      </c>
      <c r="O1314" s="43">
        <v>1</v>
      </c>
      <c r="P1314" s="43"/>
      <c r="Q1314" s="43">
        <f t="shared" si="2637"/>
        <v>347</v>
      </c>
      <c r="R1314" s="44">
        <f t="shared" si="2666"/>
        <v>0.67509727626459148</v>
      </c>
      <c r="S1314" s="43">
        <v>514</v>
      </c>
    </row>
    <row r="1315" spans="1:19" x14ac:dyDescent="0.25">
      <c r="A1315" s="45" t="s">
        <v>285</v>
      </c>
      <c r="B1315" s="46" t="s">
        <v>286</v>
      </c>
      <c r="C1315" s="43" t="str">
        <f t="shared" si="2638"/>
        <v>BN</v>
      </c>
      <c r="D1315" s="37" t="str">
        <f t="shared" si="2630"/>
        <v>PN</v>
      </c>
      <c r="E1315" s="38">
        <f t="shared" si="2631"/>
        <v>178</v>
      </c>
      <c r="F1315" s="43">
        <v>244</v>
      </c>
      <c r="G1315" s="43">
        <v>50</v>
      </c>
      <c r="H1315" s="43">
        <v>66</v>
      </c>
      <c r="I1315" s="43"/>
      <c r="J1315" s="44">
        <f t="shared" si="2661"/>
        <v>0.67777777777777781</v>
      </c>
      <c r="K1315" s="44">
        <f t="shared" si="2662"/>
        <v>0.1388888888888889</v>
      </c>
      <c r="L1315" s="44">
        <f t="shared" si="2663"/>
        <v>0.18333333333333332</v>
      </c>
      <c r="M1315" s="44">
        <f t="shared" si="2664"/>
        <v>0</v>
      </c>
      <c r="N1315" s="43">
        <f t="shared" si="2665"/>
        <v>360</v>
      </c>
      <c r="O1315" s="43"/>
      <c r="P1315" s="43"/>
      <c r="Q1315" s="43">
        <f t="shared" si="2637"/>
        <v>360</v>
      </c>
      <c r="R1315" s="44">
        <f t="shared" si="2666"/>
        <v>0.69902912621359226</v>
      </c>
      <c r="S1315" s="43">
        <v>515</v>
      </c>
    </row>
    <row r="1316" spans="1:19" s="12" customFormat="1" ht="15" x14ac:dyDescent="0.25">
      <c r="A1316" s="40">
        <v>6</v>
      </c>
      <c r="B1316" s="31" t="s">
        <v>258</v>
      </c>
      <c r="C1316" s="27" t="str">
        <f t="shared" ref="C1316:C1322" si="2667">IF(AND(LARGE(F1316:I1316,1)=LARGE(F1316:I1316,2)),"TIED",IF(LARGE(F1316:I1316,1)=F1316,"BN",IF(LARGE(F1316:I1316,1)=G1316,"PH",IF(LARGE(F1316:I1316,1)=H1316,"PN","BEBAS"))))</f>
        <v>BN</v>
      </c>
      <c r="D1316" s="27" t="str">
        <f t="shared" ref="D1316:D1322" si="2668">IF(AND(LARGE(F1316:I1316,1)=LARGE(F1316:I1316,2)),"TIED",IF(LARGE(F1316:I1316,2)=F1316,"BN",IF(LARGE(F1316:I1316,2)=G1316,"PH",IF(LARGE(F1316:I1316,2)=H1316,"PN","BEBAS"))))</f>
        <v>PH</v>
      </c>
      <c r="E1316" s="28">
        <f t="shared" ref="E1316:E1322" si="2669">LARGE(F1316:I1316,1)-LARGE(F1316:I1316,2)</f>
        <v>494</v>
      </c>
      <c r="F1316" s="32">
        <f>SUM(F1317:F1322)</f>
        <v>996</v>
      </c>
      <c r="G1316" s="32">
        <f t="shared" ref="G1316" si="2670">SUM(G1317:G1322)</f>
        <v>502</v>
      </c>
      <c r="H1316" s="32">
        <f t="shared" ref="H1316" si="2671">SUM(H1317:H1322)</f>
        <v>275</v>
      </c>
      <c r="I1316" s="32">
        <f t="shared" ref="I1316" si="2672">SUM(I1317:I1322)</f>
        <v>0</v>
      </c>
      <c r="J1316" s="33">
        <f>F1316/N1316</f>
        <v>0.56175972927241957</v>
      </c>
      <c r="K1316" s="33">
        <f>G1316/N1316</f>
        <v>0.28313592780597857</v>
      </c>
      <c r="L1316" s="33">
        <f>H1316/N1316</f>
        <v>0.1551043429216018</v>
      </c>
      <c r="M1316" s="33">
        <f>I1316/N1316</f>
        <v>0</v>
      </c>
      <c r="N1316" s="32">
        <f>F1316+G1316+H1316+I1316</f>
        <v>1773</v>
      </c>
      <c r="O1316" s="32">
        <f t="shared" ref="O1316" si="2673">SUM(O1317:O1322)</f>
        <v>29</v>
      </c>
      <c r="P1316" s="32">
        <f t="shared" ref="P1316" si="2674">SUM(P1317:P1322)</f>
        <v>0</v>
      </c>
      <c r="Q1316" s="32">
        <f t="shared" ref="Q1316:Q1322" si="2675">N1316+O1316+P1316</f>
        <v>1802</v>
      </c>
      <c r="R1316" s="33">
        <f t="shared" si="2061"/>
        <v>0.66765468692108187</v>
      </c>
      <c r="S1316" s="32">
        <f>SUM(S1317:S1322)</f>
        <v>2699</v>
      </c>
    </row>
    <row r="1317" spans="1:19" x14ac:dyDescent="0.25">
      <c r="A1317" s="45" t="s">
        <v>276</v>
      </c>
      <c r="B1317" s="46" t="s">
        <v>280</v>
      </c>
      <c r="C1317" s="43" t="str">
        <f t="shared" si="2667"/>
        <v>BN</v>
      </c>
      <c r="D1317" s="37" t="str">
        <f t="shared" si="2668"/>
        <v>PH</v>
      </c>
      <c r="E1317" s="38">
        <f t="shared" si="2669"/>
        <v>85</v>
      </c>
      <c r="F1317" s="43">
        <v>137</v>
      </c>
      <c r="G1317" s="43">
        <v>52</v>
      </c>
      <c r="H1317" s="43">
        <v>21</v>
      </c>
      <c r="I1317" s="43"/>
      <c r="J1317" s="44">
        <f t="shared" ref="J1317:J1322" si="2676">F1317/N1317</f>
        <v>0.65238095238095239</v>
      </c>
      <c r="K1317" s="44">
        <f t="shared" ref="K1317:K1322" si="2677">G1317/N1317</f>
        <v>0.24761904761904763</v>
      </c>
      <c r="L1317" s="44">
        <f t="shared" ref="L1317:L1322" si="2678">H1317/N1317</f>
        <v>0.1</v>
      </c>
      <c r="M1317" s="44">
        <f t="shared" ref="M1317:M1322" si="2679">I1317/N1317</f>
        <v>0</v>
      </c>
      <c r="N1317" s="43">
        <f t="shared" ref="N1317:N1322" si="2680">F1317+G1317+H1317+I1317</f>
        <v>210</v>
      </c>
      <c r="O1317" s="43">
        <v>4</v>
      </c>
      <c r="P1317" s="43"/>
      <c r="Q1317" s="43">
        <f t="shared" si="2675"/>
        <v>214</v>
      </c>
      <c r="R1317" s="44">
        <f t="shared" ref="R1317:R1322" si="2681">Q1317/S1317</f>
        <v>0.61142857142857143</v>
      </c>
      <c r="S1317" s="43">
        <v>350</v>
      </c>
    </row>
    <row r="1318" spans="1:19" x14ac:dyDescent="0.25">
      <c r="A1318" s="45" t="s">
        <v>277</v>
      </c>
      <c r="B1318" s="46" t="s">
        <v>281</v>
      </c>
      <c r="C1318" s="43" t="str">
        <f t="shared" si="2667"/>
        <v>BN</v>
      </c>
      <c r="D1318" s="37" t="str">
        <f t="shared" si="2668"/>
        <v>PH</v>
      </c>
      <c r="E1318" s="38">
        <f t="shared" si="2669"/>
        <v>52</v>
      </c>
      <c r="F1318" s="43">
        <v>137</v>
      </c>
      <c r="G1318" s="43">
        <v>85</v>
      </c>
      <c r="H1318" s="43">
        <v>32</v>
      </c>
      <c r="I1318" s="43"/>
      <c r="J1318" s="44">
        <f t="shared" si="2676"/>
        <v>0.53937007874015752</v>
      </c>
      <c r="K1318" s="44">
        <f t="shared" si="2677"/>
        <v>0.3346456692913386</v>
      </c>
      <c r="L1318" s="44">
        <f t="shared" si="2678"/>
        <v>0.12598425196850394</v>
      </c>
      <c r="M1318" s="44">
        <f t="shared" si="2679"/>
        <v>0</v>
      </c>
      <c r="N1318" s="43">
        <f t="shared" si="2680"/>
        <v>254</v>
      </c>
      <c r="O1318" s="43">
        <v>3</v>
      </c>
      <c r="P1318" s="43"/>
      <c r="Q1318" s="43">
        <f t="shared" si="2675"/>
        <v>257</v>
      </c>
      <c r="R1318" s="44">
        <f t="shared" si="2681"/>
        <v>0.73428571428571432</v>
      </c>
      <c r="S1318" s="43">
        <v>350</v>
      </c>
    </row>
    <row r="1319" spans="1:19" x14ac:dyDescent="0.25">
      <c r="A1319" s="45" t="s">
        <v>278</v>
      </c>
      <c r="B1319" s="46" t="s">
        <v>282</v>
      </c>
      <c r="C1319" s="43" t="str">
        <f t="shared" si="2667"/>
        <v>BN</v>
      </c>
      <c r="D1319" s="37" t="str">
        <f t="shared" si="2668"/>
        <v>PH</v>
      </c>
      <c r="E1319" s="38">
        <f t="shared" si="2669"/>
        <v>55</v>
      </c>
      <c r="F1319" s="43">
        <v>178</v>
      </c>
      <c r="G1319" s="43">
        <v>123</v>
      </c>
      <c r="H1319" s="43">
        <v>63</v>
      </c>
      <c r="I1319" s="43"/>
      <c r="J1319" s="44">
        <f t="shared" si="2676"/>
        <v>0.48901098901098899</v>
      </c>
      <c r="K1319" s="44">
        <f t="shared" si="2677"/>
        <v>0.33791208791208793</v>
      </c>
      <c r="L1319" s="44">
        <f t="shared" si="2678"/>
        <v>0.17307692307692307</v>
      </c>
      <c r="M1319" s="44">
        <f t="shared" si="2679"/>
        <v>0</v>
      </c>
      <c r="N1319" s="43">
        <f t="shared" si="2680"/>
        <v>364</v>
      </c>
      <c r="O1319" s="43">
        <v>10</v>
      </c>
      <c r="P1319" s="43"/>
      <c r="Q1319" s="43">
        <f t="shared" si="2675"/>
        <v>374</v>
      </c>
      <c r="R1319" s="44">
        <f t="shared" si="2681"/>
        <v>0.74949899799599196</v>
      </c>
      <c r="S1319" s="43">
        <v>499</v>
      </c>
    </row>
    <row r="1320" spans="1:19" x14ac:dyDescent="0.25">
      <c r="A1320" s="45" t="s">
        <v>279</v>
      </c>
      <c r="B1320" s="46" t="s">
        <v>283</v>
      </c>
      <c r="C1320" s="43" t="str">
        <f t="shared" si="2667"/>
        <v>BN</v>
      </c>
      <c r="D1320" s="37" t="str">
        <f t="shared" si="2668"/>
        <v>PH</v>
      </c>
      <c r="E1320" s="38">
        <f t="shared" si="2669"/>
        <v>69</v>
      </c>
      <c r="F1320" s="43">
        <v>174</v>
      </c>
      <c r="G1320" s="43">
        <v>105</v>
      </c>
      <c r="H1320" s="43">
        <v>50</v>
      </c>
      <c r="I1320" s="43"/>
      <c r="J1320" s="44">
        <f t="shared" si="2676"/>
        <v>0.52887537993920974</v>
      </c>
      <c r="K1320" s="44">
        <f t="shared" si="2677"/>
        <v>0.31914893617021278</v>
      </c>
      <c r="L1320" s="44">
        <f t="shared" si="2678"/>
        <v>0.1519756838905775</v>
      </c>
      <c r="M1320" s="44">
        <f t="shared" si="2679"/>
        <v>0</v>
      </c>
      <c r="N1320" s="43">
        <f t="shared" si="2680"/>
        <v>329</v>
      </c>
      <c r="O1320" s="43">
        <v>1</v>
      </c>
      <c r="P1320" s="43"/>
      <c r="Q1320" s="43">
        <f t="shared" si="2675"/>
        <v>330</v>
      </c>
      <c r="R1320" s="44">
        <f t="shared" si="2681"/>
        <v>0.66132264529058116</v>
      </c>
      <c r="S1320" s="43">
        <v>499</v>
      </c>
    </row>
    <row r="1321" spans="1:19" x14ac:dyDescent="0.25">
      <c r="A1321" s="45" t="s">
        <v>285</v>
      </c>
      <c r="B1321" s="46" t="s">
        <v>286</v>
      </c>
      <c r="C1321" s="43" t="str">
        <f t="shared" si="2667"/>
        <v>BN</v>
      </c>
      <c r="D1321" s="37" t="str">
        <f t="shared" si="2668"/>
        <v>PH</v>
      </c>
      <c r="E1321" s="38">
        <f t="shared" si="2669"/>
        <v>106</v>
      </c>
      <c r="F1321" s="43">
        <v>172</v>
      </c>
      <c r="G1321" s="43">
        <v>66</v>
      </c>
      <c r="H1321" s="43">
        <v>54</v>
      </c>
      <c r="I1321" s="43"/>
      <c r="J1321" s="44">
        <f t="shared" si="2676"/>
        <v>0.58904109589041098</v>
      </c>
      <c r="K1321" s="44">
        <f t="shared" si="2677"/>
        <v>0.22602739726027396</v>
      </c>
      <c r="L1321" s="44">
        <f t="shared" si="2678"/>
        <v>0.18493150684931506</v>
      </c>
      <c r="M1321" s="44">
        <f t="shared" si="2679"/>
        <v>0</v>
      </c>
      <c r="N1321" s="43">
        <f t="shared" si="2680"/>
        <v>292</v>
      </c>
      <c r="O1321" s="43">
        <v>7</v>
      </c>
      <c r="P1321" s="43"/>
      <c r="Q1321" s="43">
        <f t="shared" si="2675"/>
        <v>299</v>
      </c>
      <c r="R1321" s="44">
        <f t="shared" si="2681"/>
        <v>0.59919839679358722</v>
      </c>
      <c r="S1321" s="43">
        <v>499</v>
      </c>
    </row>
    <row r="1322" spans="1:19" x14ac:dyDescent="0.25">
      <c r="A1322" s="45" t="s">
        <v>288</v>
      </c>
      <c r="B1322" s="46" t="s">
        <v>289</v>
      </c>
      <c r="C1322" s="43" t="str">
        <f t="shared" si="2667"/>
        <v>BN</v>
      </c>
      <c r="D1322" s="37" t="str">
        <f t="shared" si="2668"/>
        <v>PH</v>
      </c>
      <c r="E1322" s="38">
        <f t="shared" si="2669"/>
        <v>127</v>
      </c>
      <c r="F1322" s="43">
        <v>198</v>
      </c>
      <c r="G1322" s="43">
        <v>71</v>
      </c>
      <c r="H1322" s="43">
        <v>55</v>
      </c>
      <c r="I1322" s="43"/>
      <c r="J1322" s="44">
        <f t="shared" si="2676"/>
        <v>0.61111111111111116</v>
      </c>
      <c r="K1322" s="44">
        <f t="shared" si="2677"/>
        <v>0.2191358024691358</v>
      </c>
      <c r="L1322" s="44">
        <f t="shared" si="2678"/>
        <v>0.16975308641975309</v>
      </c>
      <c r="M1322" s="44">
        <f t="shared" si="2679"/>
        <v>0</v>
      </c>
      <c r="N1322" s="43">
        <f t="shared" si="2680"/>
        <v>324</v>
      </c>
      <c r="O1322" s="43">
        <v>4</v>
      </c>
      <c r="P1322" s="43"/>
      <c r="Q1322" s="43">
        <f t="shared" si="2675"/>
        <v>328</v>
      </c>
      <c r="R1322" s="44">
        <f t="shared" si="2681"/>
        <v>0.65338645418326691</v>
      </c>
      <c r="S1322" s="43">
        <v>502</v>
      </c>
    </row>
    <row r="1323" spans="1:19" s="12" customFormat="1" ht="15" x14ac:dyDescent="0.25">
      <c r="A1323" s="40">
        <v>7</v>
      </c>
      <c r="B1323" s="31" t="s">
        <v>257</v>
      </c>
      <c r="C1323" s="27" t="str">
        <f t="shared" si="2252"/>
        <v>BN</v>
      </c>
      <c r="D1323" s="27" t="str">
        <f t="shared" si="2435"/>
        <v>PN</v>
      </c>
      <c r="E1323" s="28">
        <f t="shared" ref="E1323:E1329" si="2682">LARGE(F1323:I1323,1)-LARGE(F1323:I1323,2)</f>
        <v>807</v>
      </c>
      <c r="F1323" s="32">
        <f>SUM(F1324:F1329)</f>
        <v>1177</v>
      </c>
      <c r="G1323" s="32">
        <f t="shared" ref="G1323" si="2683">SUM(G1324:G1329)</f>
        <v>305</v>
      </c>
      <c r="H1323" s="32">
        <f t="shared" ref="H1323" si="2684">SUM(H1324:H1329)</f>
        <v>370</v>
      </c>
      <c r="I1323" s="32">
        <f t="shared" ref="I1323" si="2685">SUM(I1324:I1329)</f>
        <v>0</v>
      </c>
      <c r="J1323" s="33">
        <f>F1323/N1323</f>
        <v>0.6355291576673866</v>
      </c>
      <c r="K1323" s="33">
        <f>G1323/N1323</f>
        <v>0.16468682505399568</v>
      </c>
      <c r="L1323" s="33">
        <f>H1323/N1323</f>
        <v>0.19978401727861772</v>
      </c>
      <c r="M1323" s="33">
        <f>I1323/N1323</f>
        <v>0</v>
      </c>
      <c r="N1323" s="32">
        <f>F1323+G1323+H1323+I1323</f>
        <v>1852</v>
      </c>
      <c r="O1323" s="32">
        <f t="shared" ref="O1323" si="2686">SUM(O1324:O1329)</f>
        <v>15</v>
      </c>
      <c r="P1323" s="32">
        <f t="shared" ref="P1323" si="2687">SUM(P1324:P1329)</f>
        <v>0</v>
      </c>
      <c r="Q1323" s="32">
        <f t="shared" si="2060"/>
        <v>1867</v>
      </c>
      <c r="R1323" s="33">
        <f t="shared" si="2061"/>
        <v>0.67767695099818515</v>
      </c>
      <c r="S1323" s="32">
        <f>SUM(S1324:S1329)</f>
        <v>2755</v>
      </c>
    </row>
    <row r="1324" spans="1:19" x14ac:dyDescent="0.25">
      <c r="A1324" s="45" t="s">
        <v>276</v>
      </c>
      <c r="B1324" s="46" t="s">
        <v>280</v>
      </c>
      <c r="C1324" s="43" t="str">
        <f t="shared" si="2252"/>
        <v>BN</v>
      </c>
      <c r="D1324" s="37" t="str">
        <f t="shared" si="2435"/>
        <v>PH</v>
      </c>
      <c r="E1324" s="38">
        <f t="shared" si="2682"/>
        <v>106</v>
      </c>
      <c r="F1324" s="43">
        <v>153</v>
      </c>
      <c r="G1324" s="43">
        <v>47</v>
      </c>
      <c r="H1324" s="43">
        <v>27</v>
      </c>
      <c r="I1324" s="43"/>
      <c r="J1324" s="44">
        <f t="shared" ref="J1324:J1329" si="2688">F1324/N1324</f>
        <v>0.67400881057268724</v>
      </c>
      <c r="K1324" s="44">
        <f t="shared" ref="K1324:K1329" si="2689">G1324/N1324</f>
        <v>0.20704845814977973</v>
      </c>
      <c r="L1324" s="44">
        <f t="shared" ref="L1324:L1329" si="2690">H1324/N1324</f>
        <v>0.11894273127753303</v>
      </c>
      <c r="M1324" s="44">
        <f t="shared" ref="M1324:M1329" si="2691">I1324/N1324</f>
        <v>0</v>
      </c>
      <c r="N1324" s="43">
        <f t="shared" ref="N1324:N1329" si="2692">F1324+G1324+H1324+I1324</f>
        <v>227</v>
      </c>
      <c r="O1324" s="43">
        <v>6</v>
      </c>
      <c r="P1324" s="43"/>
      <c r="Q1324" s="43">
        <f t="shared" si="2060"/>
        <v>233</v>
      </c>
      <c r="R1324" s="44">
        <f t="shared" ref="R1324:R1329" si="2693">Q1324/S1324</f>
        <v>0.63315217391304346</v>
      </c>
      <c r="S1324" s="43">
        <v>368</v>
      </c>
    </row>
    <row r="1325" spans="1:19" x14ac:dyDescent="0.25">
      <c r="A1325" s="45" t="s">
        <v>277</v>
      </c>
      <c r="B1325" s="46" t="s">
        <v>281</v>
      </c>
      <c r="C1325" s="43" t="str">
        <f t="shared" si="2252"/>
        <v>BN</v>
      </c>
      <c r="D1325" s="37" t="str">
        <f t="shared" si="2435"/>
        <v>PH</v>
      </c>
      <c r="E1325" s="38">
        <f t="shared" si="2682"/>
        <v>111</v>
      </c>
      <c r="F1325" s="43">
        <v>165</v>
      </c>
      <c r="G1325" s="43">
        <v>54</v>
      </c>
      <c r="H1325" s="43">
        <v>40</v>
      </c>
      <c r="I1325" s="43"/>
      <c r="J1325" s="44">
        <f t="shared" si="2688"/>
        <v>0.63706563706563701</v>
      </c>
      <c r="K1325" s="44">
        <f t="shared" si="2689"/>
        <v>0.20849420849420849</v>
      </c>
      <c r="L1325" s="44">
        <f t="shared" si="2690"/>
        <v>0.15444015444015444</v>
      </c>
      <c r="M1325" s="44">
        <f t="shared" si="2691"/>
        <v>0</v>
      </c>
      <c r="N1325" s="43">
        <f t="shared" si="2692"/>
        <v>259</v>
      </c>
      <c r="O1325" s="43">
        <v>1</v>
      </c>
      <c r="P1325" s="43"/>
      <c r="Q1325" s="43">
        <f t="shared" si="2060"/>
        <v>260</v>
      </c>
      <c r="R1325" s="44">
        <f t="shared" si="2693"/>
        <v>0.74285714285714288</v>
      </c>
      <c r="S1325" s="43">
        <v>350</v>
      </c>
    </row>
    <row r="1326" spans="1:19" x14ac:dyDescent="0.25">
      <c r="A1326" s="45" t="s">
        <v>278</v>
      </c>
      <c r="B1326" s="46" t="s">
        <v>282</v>
      </c>
      <c r="C1326" s="43" t="str">
        <f t="shared" si="2252"/>
        <v>BN</v>
      </c>
      <c r="D1326" s="37" t="str">
        <f t="shared" si="2435"/>
        <v>PH</v>
      </c>
      <c r="E1326" s="38">
        <f t="shared" si="2682"/>
        <v>106</v>
      </c>
      <c r="F1326" s="43">
        <v>164</v>
      </c>
      <c r="G1326" s="43">
        <v>58</v>
      </c>
      <c r="H1326" s="43">
        <v>51</v>
      </c>
      <c r="I1326" s="43"/>
      <c r="J1326" s="44">
        <f t="shared" si="2688"/>
        <v>0.60073260073260071</v>
      </c>
      <c r="K1326" s="44">
        <f t="shared" si="2689"/>
        <v>0.21245421245421245</v>
      </c>
      <c r="L1326" s="44">
        <f t="shared" si="2690"/>
        <v>0.18681318681318682</v>
      </c>
      <c r="M1326" s="44">
        <f t="shared" si="2691"/>
        <v>0</v>
      </c>
      <c r="N1326" s="43">
        <f t="shared" si="2692"/>
        <v>273</v>
      </c>
      <c r="O1326" s="43">
        <v>3</v>
      </c>
      <c r="P1326" s="43"/>
      <c r="Q1326" s="43">
        <f t="shared" si="2060"/>
        <v>276</v>
      </c>
      <c r="R1326" s="44">
        <f t="shared" si="2693"/>
        <v>0.78857142857142859</v>
      </c>
      <c r="S1326" s="43">
        <v>350</v>
      </c>
    </row>
    <row r="1327" spans="1:19" x14ac:dyDescent="0.25">
      <c r="A1327" s="45" t="s">
        <v>279</v>
      </c>
      <c r="B1327" s="46" t="s">
        <v>283</v>
      </c>
      <c r="C1327" s="43" t="str">
        <f t="shared" si="2252"/>
        <v>BN</v>
      </c>
      <c r="D1327" s="37" t="str">
        <f t="shared" si="2435"/>
        <v>PN</v>
      </c>
      <c r="E1327" s="38">
        <f t="shared" si="2682"/>
        <v>121</v>
      </c>
      <c r="F1327" s="43">
        <v>211</v>
      </c>
      <c r="G1327" s="43">
        <v>67</v>
      </c>
      <c r="H1327" s="43">
        <v>90</v>
      </c>
      <c r="I1327" s="43"/>
      <c r="J1327" s="44">
        <f t="shared" si="2688"/>
        <v>0.57336956521739135</v>
      </c>
      <c r="K1327" s="44">
        <f t="shared" si="2689"/>
        <v>0.18206521739130435</v>
      </c>
      <c r="L1327" s="44">
        <f t="shared" si="2690"/>
        <v>0.24456521739130435</v>
      </c>
      <c r="M1327" s="44">
        <f t="shared" si="2691"/>
        <v>0</v>
      </c>
      <c r="N1327" s="43">
        <f t="shared" si="2692"/>
        <v>368</v>
      </c>
      <c r="O1327" s="43">
        <v>1</v>
      </c>
      <c r="P1327" s="43"/>
      <c r="Q1327" s="43">
        <f t="shared" si="2060"/>
        <v>369</v>
      </c>
      <c r="R1327" s="44">
        <f t="shared" si="2693"/>
        <v>0.65658362989323849</v>
      </c>
      <c r="S1327" s="43">
        <v>562</v>
      </c>
    </row>
    <row r="1328" spans="1:19" x14ac:dyDescent="0.25">
      <c r="A1328" s="45" t="s">
        <v>285</v>
      </c>
      <c r="B1328" s="46" t="s">
        <v>286</v>
      </c>
      <c r="C1328" s="43" t="str">
        <f t="shared" si="2252"/>
        <v>BN</v>
      </c>
      <c r="D1328" s="37" t="str">
        <f t="shared" si="2435"/>
        <v>PN</v>
      </c>
      <c r="E1328" s="38">
        <f t="shared" si="2682"/>
        <v>134</v>
      </c>
      <c r="F1328" s="43">
        <v>219</v>
      </c>
      <c r="G1328" s="43">
        <v>43</v>
      </c>
      <c r="H1328" s="43">
        <v>85</v>
      </c>
      <c r="I1328" s="43"/>
      <c r="J1328" s="44">
        <f t="shared" si="2688"/>
        <v>0.63112391930835732</v>
      </c>
      <c r="K1328" s="44">
        <f t="shared" si="2689"/>
        <v>0.1239193083573487</v>
      </c>
      <c r="L1328" s="44">
        <f t="shared" si="2690"/>
        <v>0.24495677233429394</v>
      </c>
      <c r="M1328" s="44">
        <f t="shared" si="2691"/>
        <v>0</v>
      </c>
      <c r="N1328" s="43">
        <f t="shared" si="2692"/>
        <v>347</v>
      </c>
      <c r="O1328" s="43">
        <v>2</v>
      </c>
      <c r="P1328" s="43"/>
      <c r="Q1328" s="43">
        <f t="shared" si="2060"/>
        <v>349</v>
      </c>
      <c r="R1328" s="44">
        <f t="shared" si="2693"/>
        <v>0.62099644128113884</v>
      </c>
      <c r="S1328" s="43">
        <v>562</v>
      </c>
    </row>
    <row r="1329" spans="1:19" x14ac:dyDescent="0.25">
      <c r="A1329" s="45" t="s">
        <v>288</v>
      </c>
      <c r="B1329" s="46" t="s">
        <v>289</v>
      </c>
      <c r="C1329" s="43" t="str">
        <f t="shared" si="2252"/>
        <v>BN</v>
      </c>
      <c r="D1329" s="37" t="str">
        <f t="shared" si="2435"/>
        <v>PN</v>
      </c>
      <c r="E1329" s="38">
        <f t="shared" si="2682"/>
        <v>188</v>
      </c>
      <c r="F1329" s="43">
        <v>265</v>
      </c>
      <c r="G1329" s="43">
        <v>36</v>
      </c>
      <c r="H1329" s="43">
        <v>77</v>
      </c>
      <c r="I1329" s="43"/>
      <c r="J1329" s="44">
        <f t="shared" si="2688"/>
        <v>0.70105820105820105</v>
      </c>
      <c r="K1329" s="44">
        <f t="shared" si="2689"/>
        <v>9.5238095238095233E-2</v>
      </c>
      <c r="L1329" s="44">
        <f t="shared" si="2690"/>
        <v>0.20370370370370369</v>
      </c>
      <c r="M1329" s="44">
        <f t="shared" si="2691"/>
        <v>0</v>
      </c>
      <c r="N1329" s="43">
        <f t="shared" si="2692"/>
        <v>378</v>
      </c>
      <c r="O1329" s="43">
        <v>2</v>
      </c>
      <c r="P1329" s="43"/>
      <c r="Q1329" s="43">
        <f t="shared" si="2060"/>
        <v>380</v>
      </c>
      <c r="R1329" s="44">
        <f t="shared" si="2693"/>
        <v>0.67495559502664293</v>
      </c>
      <c r="S1329" s="43">
        <v>563</v>
      </c>
    </row>
    <row r="1330" spans="1:19" s="6" customFormat="1" ht="15" x14ac:dyDescent="0.25">
      <c r="A1330" s="25" t="s">
        <v>54</v>
      </c>
      <c r="B1330" s="26" t="s">
        <v>55</v>
      </c>
      <c r="C1330" s="27" t="str">
        <f t="shared" si="2252"/>
        <v>BN</v>
      </c>
      <c r="D1330" s="27" t="str">
        <f t="shared" si="2435"/>
        <v>PN</v>
      </c>
      <c r="E1330" s="27">
        <f>LARGE(F1330:I1330,1)-LARGE(F1330:I1330,2)</f>
        <v>1137</v>
      </c>
      <c r="F1330" s="27">
        <f>F1331+F1333+F1337+F1343+F1350+F1358</f>
        <v>3801</v>
      </c>
      <c r="G1330" s="27">
        <f t="shared" ref="G1330:I1330" si="2694">G1331+G1333+G1337+G1343+G1350+G1358</f>
        <v>1356</v>
      </c>
      <c r="H1330" s="27">
        <f t="shared" si="2694"/>
        <v>2664</v>
      </c>
      <c r="I1330" s="27">
        <f t="shared" si="2694"/>
        <v>84</v>
      </c>
      <c r="J1330" s="29">
        <f>F1330/N1330</f>
        <v>0.48083491461100569</v>
      </c>
      <c r="K1330" s="29">
        <f>G1330/N1330</f>
        <v>0.17153700189753321</v>
      </c>
      <c r="L1330" s="29">
        <f>H1330/N1330</f>
        <v>0.33700189753320681</v>
      </c>
      <c r="M1330" s="29">
        <f>I1330/N1330</f>
        <v>1.0626185958254269E-2</v>
      </c>
      <c r="N1330" s="27">
        <f>F1330+G1330+H1330+I1330</f>
        <v>7905</v>
      </c>
      <c r="O1330" s="27">
        <f t="shared" ref="O1330:P1330" si="2695">O1331+O1333+O1337+O1343+O1350+O1358</f>
        <v>189</v>
      </c>
      <c r="P1330" s="27">
        <f t="shared" si="2695"/>
        <v>0</v>
      </c>
      <c r="Q1330" s="27">
        <f t="shared" si="2060"/>
        <v>8094</v>
      </c>
      <c r="R1330" s="29">
        <f t="shared" si="2061"/>
        <v>0.67472490830276755</v>
      </c>
      <c r="S1330" s="27">
        <f>S1331+S1333+S1337+S1343+S1350+S1358</f>
        <v>11996</v>
      </c>
    </row>
    <row r="1331" spans="1:19" s="12" customFormat="1" ht="15" x14ac:dyDescent="0.25">
      <c r="A1331" s="30" t="s">
        <v>275</v>
      </c>
      <c r="B1331" s="31" t="s">
        <v>264</v>
      </c>
      <c r="C1331" s="27" t="str">
        <f t="shared" si="2252"/>
        <v>BN</v>
      </c>
      <c r="D1331" s="27" t="str">
        <f t="shared" si="2435"/>
        <v>PN</v>
      </c>
      <c r="E1331" s="28">
        <f t="shared" ref="E1331" si="2696">LARGE(F1331:I1331,1)-LARGE(F1331:I1331,2)</f>
        <v>36</v>
      </c>
      <c r="F1331" s="32">
        <f>F1332</f>
        <v>75</v>
      </c>
      <c r="G1331" s="32">
        <f t="shared" ref="G1331" si="2697">G1332</f>
        <v>14</v>
      </c>
      <c r="H1331" s="32">
        <f t="shared" ref="H1331" si="2698">H1332</f>
        <v>39</v>
      </c>
      <c r="I1331" s="32">
        <f t="shared" ref="I1331" si="2699">I1332</f>
        <v>2</v>
      </c>
      <c r="J1331" s="33">
        <f>F1331/N1331</f>
        <v>0.57692307692307687</v>
      </c>
      <c r="K1331" s="33">
        <f>G1331/N1331</f>
        <v>0.1076923076923077</v>
      </c>
      <c r="L1331" s="33">
        <f>H1331/N1331</f>
        <v>0.3</v>
      </c>
      <c r="M1331" s="33">
        <f>I1331/N1331</f>
        <v>1.5384615384615385E-2</v>
      </c>
      <c r="N1331" s="32">
        <f>F1331+G1331+H1331+I1331</f>
        <v>130</v>
      </c>
      <c r="O1331" s="32">
        <f t="shared" ref="O1331" si="2700">O1332</f>
        <v>13</v>
      </c>
      <c r="P1331" s="32">
        <f t="shared" ref="P1331" si="2701">P1332</f>
        <v>0</v>
      </c>
      <c r="Q1331" s="32">
        <f t="shared" si="2060"/>
        <v>143</v>
      </c>
      <c r="R1331" s="33">
        <f t="shared" si="2061"/>
        <v>0.88819875776397517</v>
      </c>
      <c r="S1331" s="32">
        <f t="shared" ref="S1331" si="2702">S1332</f>
        <v>161</v>
      </c>
    </row>
    <row r="1332" spans="1:19" x14ac:dyDescent="0.25">
      <c r="A1332" s="50" t="s">
        <v>276</v>
      </c>
      <c r="B1332" s="46" t="s">
        <v>280</v>
      </c>
      <c r="C1332" s="43" t="str">
        <f t="shared" si="2252"/>
        <v>BN</v>
      </c>
      <c r="D1332" s="37" t="str">
        <f t="shared" si="2435"/>
        <v>PN</v>
      </c>
      <c r="E1332" s="38">
        <f>LARGE(F1332:I1332,1)-LARGE(F1332:I1332,2)</f>
        <v>36</v>
      </c>
      <c r="F1332" s="43">
        <v>75</v>
      </c>
      <c r="G1332" s="43">
        <v>14</v>
      </c>
      <c r="H1332" s="43">
        <v>39</v>
      </c>
      <c r="I1332" s="43">
        <v>2</v>
      </c>
      <c r="J1332" s="44">
        <f>F1332/N1332</f>
        <v>0.57692307692307687</v>
      </c>
      <c r="K1332" s="44">
        <f>G1332/N1332</f>
        <v>0.1076923076923077</v>
      </c>
      <c r="L1332" s="44">
        <f>H1332/N1332</f>
        <v>0.3</v>
      </c>
      <c r="M1332" s="44">
        <f>I1332/N1332</f>
        <v>1.5384615384615385E-2</v>
      </c>
      <c r="N1332" s="43">
        <f>F1332+G1332+H1332+I1332</f>
        <v>130</v>
      </c>
      <c r="O1332" s="43">
        <v>13</v>
      </c>
      <c r="P1332" s="43"/>
      <c r="Q1332" s="43">
        <f t="shared" si="2060"/>
        <v>143</v>
      </c>
      <c r="R1332" s="44">
        <f t="shared" si="2061"/>
        <v>0.88819875776397517</v>
      </c>
      <c r="S1332" s="43">
        <v>161</v>
      </c>
    </row>
    <row r="1333" spans="1:19" s="12" customFormat="1" ht="15" x14ac:dyDescent="0.25">
      <c r="A1333" s="40">
        <v>1</v>
      </c>
      <c r="B1333" s="31" t="s">
        <v>259</v>
      </c>
      <c r="C1333" s="32" t="str">
        <f t="shared" ref="C1333:C1349" si="2703">IF(AND(LARGE(F1333:I1333,1)=LARGE(F1333:I1333,2)),"TIED",IF(LARGE(F1333:I1333,1)=F1333,"BN",IF(LARGE(F1333:I1333,1)=G1333,"PH",IF(LARGE(F1333:I1333,1)=H1333,"PN","BEBAS"))))</f>
        <v>BN</v>
      </c>
      <c r="D1333" s="32" t="str">
        <f t="shared" ref="D1333:D1349" si="2704">IF(AND(LARGE(F1333:I1333,1)=LARGE(F1333:I1333,2)),"TIED",IF(LARGE(F1333:I1333,2)=F1333,"BN",IF(LARGE(F1333:I1333,2)=G1333,"PH",IF(LARGE(F1333:I1333,2)=H1333,"PN","BEBAS"))))</f>
        <v>PN</v>
      </c>
      <c r="E1333" s="28">
        <f>LARGE(F1333:I1333,1)-LARGE(F1333:I1333,2)</f>
        <v>219</v>
      </c>
      <c r="F1333" s="32">
        <f>SUM(F1334:F1336)</f>
        <v>514</v>
      </c>
      <c r="G1333" s="32">
        <f t="shared" ref="G1333" si="2705">SUM(G1334:G1336)</f>
        <v>159</v>
      </c>
      <c r="H1333" s="32">
        <f t="shared" ref="H1333" si="2706">SUM(H1334:H1336)</f>
        <v>295</v>
      </c>
      <c r="I1333" s="32">
        <f t="shared" ref="I1333" si="2707">SUM(I1334:I1336)</f>
        <v>10</v>
      </c>
      <c r="J1333" s="33">
        <f>F1333/N1333</f>
        <v>0.52556237218813906</v>
      </c>
      <c r="K1333" s="33">
        <f>G1333/N1333</f>
        <v>0.16257668711656442</v>
      </c>
      <c r="L1333" s="33">
        <f>H1333/N1333</f>
        <v>0.30163599182004092</v>
      </c>
      <c r="M1333" s="33">
        <f>I1333/N1333</f>
        <v>1.0224948875255624E-2</v>
      </c>
      <c r="N1333" s="32">
        <f>F1333+G1333+H1333+I1333</f>
        <v>978</v>
      </c>
      <c r="O1333" s="32">
        <f t="shared" ref="O1333" si="2708">SUM(O1334:O1336)</f>
        <v>25</v>
      </c>
      <c r="P1333" s="32">
        <f t="shared" ref="P1333" si="2709">SUM(P1334:P1336)</f>
        <v>0</v>
      </c>
      <c r="Q1333" s="32">
        <f t="shared" ref="Q1333:Q1349" si="2710">N1333+O1333+P1333</f>
        <v>1003</v>
      </c>
      <c r="R1333" s="33">
        <f t="shared" si="2061"/>
        <v>0.73587674247982393</v>
      </c>
      <c r="S1333" s="32">
        <f>SUM(S1334:S1336)</f>
        <v>1363</v>
      </c>
    </row>
    <row r="1334" spans="1:19" x14ac:dyDescent="0.25">
      <c r="A1334" s="45" t="s">
        <v>276</v>
      </c>
      <c r="B1334" s="46" t="s">
        <v>280</v>
      </c>
      <c r="C1334" s="43" t="str">
        <f t="shared" si="2703"/>
        <v>BN</v>
      </c>
      <c r="D1334" s="37" t="str">
        <f t="shared" si="2704"/>
        <v>PN</v>
      </c>
      <c r="E1334" s="38">
        <f t="shared" ref="E1334:E1349" si="2711">LARGE(F1334:I1334,1)-LARGE(F1334:I1334,2)</f>
        <v>96</v>
      </c>
      <c r="F1334" s="43">
        <v>148</v>
      </c>
      <c r="G1334" s="43">
        <v>41</v>
      </c>
      <c r="H1334" s="43">
        <v>52</v>
      </c>
      <c r="I1334" s="43">
        <v>8</v>
      </c>
      <c r="J1334" s="44">
        <f t="shared" ref="J1334:J1336" si="2712">F1334/N1334</f>
        <v>0.59437751004016059</v>
      </c>
      <c r="K1334" s="44">
        <f t="shared" ref="K1334:K1336" si="2713">G1334/N1334</f>
        <v>0.1646586345381526</v>
      </c>
      <c r="L1334" s="44">
        <f t="shared" ref="L1334:L1336" si="2714">H1334/N1334</f>
        <v>0.20883534136546184</v>
      </c>
      <c r="M1334" s="44">
        <f t="shared" ref="M1334:M1336" si="2715">I1334/N1334</f>
        <v>3.2128514056224897E-2</v>
      </c>
      <c r="N1334" s="43">
        <f t="shared" ref="N1334:N1336" si="2716">F1334+G1334+H1334+I1334</f>
        <v>249</v>
      </c>
      <c r="O1334" s="43">
        <v>7</v>
      </c>
      <c r="P1334" s="43"/>
      <c r="Q1334" s="43">
        <f t="shared" si="2710"/>
        <v>256</v>
      </c>
      <c r="R1334" s="44">
        <f t="shared" si="2061"/>
        <v>0.73142857142857143</v>
      </c>
      <c r="S1334" s="43">
        <v>350</v>
      </c>
    </row>
    <row r="1335" spans="1:19" x14ac:dyDescent="0.25">
      <c r="A1335" s="45" t="s">
        <v>277</v>
      </c>
      <c r="B1335" s="46" t="s">
        <v>281</v>
      </c>
      <c r="C1335" s="43" t="str">
        <f t="shared" si="2703"/>
        <v>BN</v>
      </c>
      <c r="D1335" s="37" t="str">
        <f t="shared" si="2704"/>
        <v>PN</v>
      </c>
      <c r="E1335" s="38">
        <f t="shared" si="2711"/>
        <v>81</v>
      </c>
      <c r="F1335" s="43">
        <v>196</v>
      </c>
      <c r="G1335" s="43">
        <v>65</v>
      </c>
      <c r="H1335" s="43">
        <v>115</v>
      </c>
      <c r="I1335" s="43"/>
      <c r="J1335" s="44">
        <f t="shared" si="2712"/>
        <v>0.52127659574468088</v>
      </c>
      <c r="K1335" s="44">
        <f t="shared" si="2713"/>
        <v>0.17287234042553193</v>
      </c>
      <c r="L1335" s="44">
        <f t="shared" si="2714"/>
        <v>0.30585106382978722</v>
      </c>
      <c r="M1335" s="44">
        <f t="shared" si="2715"/>
        <v>0</v>
      </c>
      <c r="N1335" s="43">
        <f t="shared" si="2716"/>
        <v>376</v>
      </c>
      <c r="O1335" s="43">
        <v>10</v>
      </c>
      <c r="P1335" s="43"/>
      <c r="Q1335" s="43">
        <f t="shared" si="2710"/>
        <v>386</v>
      </c>
      <c r="R1335" s="44">
        <f t="shared" ref="R1335:R1336" si="2717">Q1335/S1335</f>
        <v>0.76284584980237158</v>
      </c>
      <c r="S1335" s="43">
        <v>506</v>
      </c>
    </row>
    <row r="1336" spans="1:19" x14ac:dyDescent="0.25">
      <c r="A1336" s="45" t="s">
        <v>278</v>
      </c>
      <c r="B1336" s="46" t="s">
        <v>282</v>
      </c>
      <c r="C1336" s="43" t="str">
        <f t="shared" si="2703"/>
        <v>BN</v>
      </c>
      <c r="D1336" s="37" t="str">
        <f t="shared" si="2704"/>
        <v>PN</v>
      </c>
      <c r="E1336" s="38">
        <f t="shared" si="2711"/>
        <v>42</v>
      </c>
      <c r="F1336" s="43">
        <v>170</v>
      </c>
      <c r="G1336" s="43">
        <v>53</v>
      </c>
      <c r="H1336" s="43">
        <v>128</v>
      </c>
      <c r="I1336" s="43">
        <v>2</v>
      </c>
      <c r="J1336" s="44">
        <f t="shared" si="2712"/>
        <v>0.48158640226628896</v>
      </c>
      <c r="K1336" s="44">
        <f t="shared" si="2713"/>
        <v>0.1501416430594901</v>
      </c>
      <c r="L1336" s="44">
        <f t="shared" si="2714"/>
        <v>0.36260623229461758</v>
      </c>
      <c r="M1336" s="44">
        <f t="shared" si="2715"/>
        <v>5.6657223796033997E-3</v>
      </c>
      <c r="N1336" s="43">
        <f t="shared" si="2716"/>
        <v>353</v>
      </c>
      <c r="O1336" s="43">
        <v>8</v>
      </c>
      <c r="P1336" s="43"/>
      <c r="Q1336" s="43">
        <f t="shared" si="2710"/>
        <v>361</v>
      </c>
      <c r="R1336" s="44">
        <f t="shared" si="2717"/>
        <v>0.71203155818540431</v>
      </c>
      <c r="S1336" s="43">
        <v>507</v>
      </c>
    </row>
    <row r="1337" spans="1:19" s="12" customFormat="1" ht="15" x14ac:dyDescent="0.25">
      <c r="A1337" s="40">
        <v>2</v>
      </c>
      <c r="B1337" s="31" t="s">
        <v>260</v>
      </c>
      <c r="C1337" s="27" t="str">
        <f t="shared" si="2703"/>
        <v>BN</v>
      </c>
      <c r="D1337" s="27" t="str">
        <f t="shared" si="2704"/>
        <v>PN</v>
      </c>
      <c r="E1337" s="28">
        <f t="shared" si="2711"/>
        <v>45</v>
      </c>
      <c r="F1337" s="32">
        <f>SUM(F1338:F1342)</f>
        <v>516</v>
      </c>
      <c r="G1337" s="32">
        <f t="shared" ref="G1337" si="2718">SUM(G1338:G1342)</f>
        <v>230</v>
      </c>
      <c r="H1337" s="32">
        <f t="shared" ref="H1337" si="2719">SUM(H1338:H1342)</f>
        <v>471</v>
      </c>
      <c r="I1337" s="32">
        <f t="shared" ref="I1337" si="2720">SUM(I1338:I1342)</f>
        <v>17</v>
      </c>
      <c r="J1337" s="33">
        <f>F1337/N1337</f>
        <v>0.41815235008103729</v>
      </c>
      <c r="K1337" s="33">
        <f>G1337/N1337</f>
        <v>0.18638573743922204</v>
      </c>
      <c r="L1337" s="33">
        <f>H1337/N1337</f>
        <v>0.38168557536466774</v>
      </c>
      <c r="M1337" s="33">
        <f>I1337/N1337</f>
        <v>1.3776337115072933E-2</v>
      </c>
      <c r="N1337" s="32">
        <f>F1337+G1337+H1337+I1337</f>
        <v>1234</v>
      </c>
      <c r="O1337" s="32">
        <f t="shared" ref="O1337" si="2721">SUM(O1338:O1342)</f>
        <v>30</v>
      </c>
      <c r="P1337" s="32">
        <f t="shared" ref="P1337" si="2722">SUM(P1338:P1342)</f>
        <v>0</v>
      </c>
      <c r="Q1337" s="32">
        <f t="shared" si="2710"/>
        <v>1264</v>
      </c>
      <c r="R1337" s="33">
        <f t="shared" si="2061"/>
        <v>0.67956989247311828</v>
      </c>
      <c r="S1337" s="32">
        <f>SUM(S1338:S1342)</f>
        <v>1860</v>
      </c>
    </row>
    <row r="1338" spans="1:19" x14ac:dyDescent="0.25">
      <c r="A1338" s="45" t="s">
        <v>276</v>
      </c>
      <c r="B1338" s="46" t="s">
        <v>280</v>
      </c>
      <c r="C1338" s="43" t="str">
        <f t="shared" si="2703"/>
        <v>BN</v>
      </c>
      <c r="D1338" s="37" t="str">
        <f t="shared" si="2704"/>
        <v>PN</v>
      </c>
      <c r="E1338" s="38">
        <f t="shared" si="2711"/>
        <v>36</v>
      </c>
      <c r="F1338" s="43">
        <v>85</v>
      </c>
      <c r="G1338" s="43">
        <v>37</v>
      </c>
      <c r="H1338" s="43">
        <v>49</v>
      </c>
      <c r="I1338" s="43">
        <v>5</v>
      </c>
      <c r="J1338" s="44">
        <f t="shared" ref="J1338:J1342" si="2723">F1338/N1338</f>
        <v>0.48295454545454547</v>
      </c>
      <c r="K1338" s="44">
        <f t="shared" ref="K1338:K1342" si="2724">G1338/N1338</f>
        <v>0.21022727272727273</v>
      </c>
      <c r="L1338" s="44">
        <f t="shared" ref="L1338:L1342" si="2725">H1338/N1338</f>
        <v>0.27840909090909088</v>
      </c>
      <c r="M1338" s="44">
        <f t="shared" ref="M1338:M1342" si="2726">I1338/N1338</f>
        <v>2.8409090909090908E-2</v>
      </c>
      <c r="N1338" s="43">
        <f t="shared" ref="N1338:N1342" si="2727">F1338+G1338+H1338+I1338</f>
        <v>176</v>
      </c>
      <c r="O1338" s="43">
        <v>5</v>
      </c>
      <c r="P1338" s="43"/>
      <c r="Q1338" s="43">
        <f t="shared" si="2710"/>
        <v>181</v>
      </c>
      <c r="R1338" s="44">
        <f t="shared" ref="R1338:R1343" si="2728">Q1338/S1338</f>
        <v>0.60333333333333339</v>
      </c>
      <c r="S1338" s="43">
        <v>300</v>
      </c>
    </row>
    <row r="1339" spans="1:19" x14ac:dyDescent="0.25">
      <c r="A1339" s="45" t="s">
        <v>277</v>
      </c>
      <c r="B1339" s="46" t="s">
        <v>281</v>
      </c>
      <c r="C1339" s="43" t="str">
        <f t="shared" si="2703"/>
        <v>BN</v>
      </c>
      <c r="D1339" s="37" t="str">
        <f t="shared" si="2704"/>
        <v>PN</v>
      </c>
      <c r="E1339" s="38">
        <f t="shared" si="2711"/>
        <v>46</v>
      </c>
      <c r="F1339" s="43">
        <v>109</v>
      </c>
      <c r="G1339" s="43">
        <v>51</v>
      </c>
      <c r="H1339" s="43">
        <v>63</v>
      </c>
      <c r="I1339" s="43">
        <v>2</v>
      </c>
      <c r="J1339" s="44">
        <f t="shared" si="2723"/>
        <v>0.48444444444444446</v>
      </c>
      <c r="K1339" s="44">
        <f t="shared" si="2724"/>
        <v>0.22666666666666666</v>
      </c>
      <c r="L1339" s="44">
        <f t="shared" si="2725"/>
        <v>0.28000000000000003</v>
      </c>
      <c r="M1339" s="44">
        <f t="shared" si="2726"/>
        <v>8.8888888888888889E-3</v>
      </c>
      <c r="N1339" s="43">
        <f t="shared" si="2727"/>
        <v>225</v>
      </c>
      <c r="O1339" s="43">
        <v>8</v>
      </c>
      <c r="P1339" s="43"/>
      <c r="Q1339" s="43">
        <f t="shared" si="2710"/>
        <v>233</v>
      </c>
      <c r="R1339" s="44">
        <f t="shared" si="2728"/>
        <v>0.77666666666666662</v>
      </c>
      <c r="S1339" s="43">
        <v>300</v>
      </c>
    </row>
    <row r="1340" spans="1:19" x14ac:dyDescent="0.25">
      <c r="A1340" s="45" t="s">
        <v>278</v>
      </c>
      <c r="B1340" s="46" t="s">
        <v>282</v>
      </c>
      <c r="C1340" s="43" t="str">
        <f t="shared" si="2703"/>
        <v>BN</v>
      </c>
      <c r="D1340" s="37" t="str">
        <f t="shared" si="2704"/>
        <v>PN</v>
      </c>
      <c r="E1340" s="38">
        <f t="shared" si="2711"/>
        <v>17</v>
      </c>
      <c r="F1340" s="43">
        <v>129</v>
      </c>
      <c r="G1340" s="43">
        <v>57</v>
      </c>
      <c r="H1340" s="43">
        <v>112</v>
      </c>
      <c r="I1340" s="43">
        <v>4</v>
      </c>
      <c r="J1340" s="44">
        <f t="shared" si="2723"/>
        <v>0.42715231788079472</v>
      </c>
      <c r="K1340" s="44">
        <f t="shared" si="2724"/>
        <v>0.18874172185430463</v>
      </c>
      <c r="L1340" s="44">
        <f t="shared" si="2725"/>
        <v>0.37086092715231789</v>
      </c>
      <c r="M1340" s="44">
        <f t="shared" si="2726"/>
        <v>1.3245033112582781E-2</v>
      </c>
      <c r="N1340" s="43">
        <f t="shared" si="2727"/>
        <v>302</v>
      </c>
      <c r="O1340" s="43">
        <v>5</v>
      </c>
      <c r="P1340" s="43"/>
      <c r="Q1340" s="43">
        <f t="shared" si="2710"/>
        <v>307</v>
      </c>
      <c r="R1340" s="44">
        <f t="shared" si="2728"/>
        <v>0.73095238095238091</v>
      </c>
      <c r="S1340" s="43">
        <v>420</v>
      </c>
    </row>
    <row r="1341" spans="1:19" x14ac:dyDescent="0.25">
      <c r="A1341" s="45" t="s">
        <v>279</v>
      </c>
      <c r="B1341" s="46" t="s">
        <v>283</v>
      </c>
      <c r="C1341" s="43" t="str">
        <f t="shared" si="2703"/>
        <v>PN</v>
      </c>
      <c r="D1341" s="37" t="str">
        <f t="shared" si="2704"/>
        <v>BN</v>
      </c>
      <c r="E1341" s="38">
        <f t="shared" si="2711"/>
        <v>30</v>
      </c>
      <c r="F1341" s="43">
        <v>90</v>
      </c>
      <c r="G1341" s="43">
        <v>47</v>
      </c>
      <c r="H1341" s="43">
        <v>120</v>
      </c>
      <c r="I1341" s="43">
        <v>2</v>
      </c>
      <c r="J1341" s="44">
        <f t="shared" si="2723"/>
        <v>0.34749034749034752</v>
      </c>
      <c r="K1341" s="44">
        <f t="shared" si="2724"/>
        <v>0.18146718146718147</v>
      </c>
      <c r="L1341" s="44">
        <f t="shared" si="2725"/>
        <v>0.46332046332046334</v>
      </c>
      <c r="M1341" s="44">
        <f t="shared" si="2726"/>
        <v>7.7220077220077222E-3</v>
      </c>
      <c r="N1341" s="43">
        <f t="shared" si="2727"/>
        <v>259</v>
      </c>
      <c r="O1341" s="43">
        <v>7</v>
      </c>
      <c r="P1341" s="43"/>
      <c r="Q1341" s="43">
        <f t="shared" si="2710"/>
        <v>266</v>
      </c>
      <c r="R1341" s="44">
        <f t="shared" si="2728"/>
        <v>0.6333333333333333</v>
      </c>
      <c r="S1341" s="43">
        <v>420</v>
      </c>
    </row>
    <row r="1342" spans="1:19" x14ac:dyDescent="0.25">
      <c r="A1342" s="45" t="s">
        <v>285</v>
      </c>
      <c r="B1342" s="46" t="s">
        <v>286</v>
      </c>
      <c r="C1342" s="43" t="str">
        <f t="shared" si="2703"/>
        <v>PN</v>
      </c>
      <c r="D1342" s="37" t="str">
        <f t="shared" si="2704"/>
        <v>BN</v>
      </c>
      <c r="E1342" s="38">
        <f t="shared" si="2711"/>
        <v>24</v>
      </c>
      <c r="F1342" s="43">
        <v>103</v>
      </c>
      <c r="G1342" s="43">
        <v>38</v>
      </c>
      <c r="H1342" s="43">
        <v>127</v>
      </c>
      <c r="I1342" s="43">
        <v>4</v>
      </c>
      <c r="J1342" s="44">
        <f t="shared" si="2723"/>
        <v>0.37867647058823528</v>
      </c>
      <c r="K1342" s="44">
        <f t="shared" si="2724"/>
        <v>0.13970588235294118</v>
      </c>
      <c r="L1342" s="44">
        <f t="shared" si="2725"/>
        <v>0.46691176470588236</v>
      </c>
      <c r="M1342" s="44">
        <f t="shared" si="2726"/>
        <v>1.4705882352941176E-2</v>
      </c>
      <c r="N1342" s="43">
        <f t="shared" si="2727"/>
        <v>272</v>
      </c>
      <c r="O1342" s="43">
        <v>5</v>
      </c>
      <c r="P1342" s="43"/>
      <c r="Q1342" s="43">
        <f t="shared" si="2710"/>
        <v>277</v>
      </c>
      <c r="R1342" s="44">
        <f t="shared" si="2728"/>
        <v>0.65952380952380951</v>
      </c>
      <c r="S1342" s="43">
        <v>420</v>
      </c>
    </row>
    <row r="1343" spans="1:19" s="12" customFormat="1" ht="15" x14ac:dyDescent="0.25">
      <c r="A1343" s="40">
        <v>3</v>
      </c>
      <c r="B1343" s="31" t="s">
        <v>263</v>
      </c>
      <c r="C1343" s="27" t="str">
        <f t="shared" si="2703"/>
        <v>BN</v>
      </c>
      <c r="D1343" s="27" t="str">
        <f t="shared" si="2704"/>
        <v>PN</v>
      </c>
      <c r="E1343" s="28">
        <f t="shared" si="2711"/>
        <v>25</v>
      </c>
      <c r="F1343" s="32">
        <f>SUM(F1344:F1349)</f>
        <v>776</v>
      </c>
      <c r="G1343" s="32">
        <f t="shared" ref="G1343" si="2729">SUM(G1344:G1349)</f>
        <v>311</v>
      </c>
      <c r="H1343" s="32">
        <f t="shared" ref="H1343" si="2730">SUM(H1344:H1349)</f>
        <v>751</v>
      </c>
      <c r="I1343" s="32">
        <f t="shared" ref="I1343" si="2731">SUM(I1344:I1349)</f>
        <v>20</v>
      </c>
      <c r="J1343" s="33">
        <f>F1343/N1343</f>
        <v>0.41765339074273411</v>
      </c>
      <c r="K1343" s="33">
        <f>G1343/N1343</f>
        <v>0.16738428417653392</v>
      </c>
      <c r="L1343" s="33">
        <f>H1343/N1343</f>
        <v>0.40419806243272338</v>
      </c>
      <c r="M1343" s="33">
        <f>I1343/N1343</f>
        <v>1.0764262648008612E-2</v>
      </c>
      <c r="N1343" s="32">
        <f>F1343+G1343+H1343+I1343</f>
        <v>1858</v>
      </c>
      <c r="O1343" s="32">
        <f t="shared" ref="O1343" si="2732">SUM(O1344:O1349)</f>
        <v>39</v>
      </c>
      <c r="P1343" s="32">
        <f t="shared" ref="P1343" si="2733">SUM(P1344:P1349)</f>
        <v>0</v>
      </c>
      <c r="Q1343" s="32">
        <f t="shared" si="2710"/>
        <v>1897</v>
      </c>
      <c r="R1343" s="33">
        <f t="shared" si="2728"/>
        <v>0.6561743341404358</v>
      </c>
      <c r="S1343" s="32">
        <f>SUM(S1344:S1349)</f>
        <v>2891</v>
      </c>
    </row>
    <row r="1344" spans="1:19" x14ac:dyDescent="0.25">
      <c r="A1344" s="45" t="s">
        <v>276</v>
      </c>
      <c r="B1344" s="46" t="s">
        <v>280</v>
      </c>
      <c r="C1344" s="43" t="str">
        <f t="shared" si="2703"/>
        <v>BN</v>
      </c>
      <c r="D1344" s="37" t="str">
        <f t="shared" si="2704"/>
        <v>PN</v>
      </c>
      <c r="E1344" s="38">
        <f t="shared" si="2711"/>
        <v>59</v>
      </c>
      <c r="F1344" s="43">
        <v>109</v>
      </c>
      <c r="G1344" s="43">
        <v>43</v>
      </c>
      <c r="H1344" s="43">
        <v>50</v>
      </c>
      <c r="I1344" s="43">
        <v>2</v>
      </c>
      <c r="J1344" s="44">
        <f t="shared" ref="J1344:J1349" si="2734">F1344/N1344</f>
        <v>0.53431372549019607</v>
      </c>
      <c r="K1344" s="44">
        <f t="shared" ref="K1344:K1349" si="2735">G1344/N1344</f>
        <v>0.2107843137254902</v>
      </c>
      <c r="L1344" s="44">
        <f t="shared" ref="L1344:L1349" si="2736">H1344/N1344</f>
        <v>0.24509803921568626</v>
      </c>
      <c r="M1344" s="44">
        <f t="shared" ref="M1344:M1349" si="2737">I1344/N1344</f>
        <v>9.8039215686274508E-3</v>
      </c>
      <c r="N1344" s="43">
        <f t="shared" ref="N1344:N1349" si="2738">F1344+G1344+H1344+I1344</f>
        <v>204</v>
      </c>
      <c r="O1344" s="43">
        <v>7</v>
      </c>
      <c r="P1344" s="43"/>
      <c r="Q1344" s="43">
        <f t="shared" si="2710"/>
        <v>211</v>
      </c>
      <c r="R1344" s="44">
        <f t="shared" si="2061"/>
        <v>0.60285714285714287</v>
      </c>
      <c r="S1344" s="43">
        <v>350</v>
      </c>
    </row>
    <row r="1345" spans="1:19" x14ac:dyDescent="0.25">
      <c r="A1345" s="45" t="s">
        <v>277</v>
      </c>
      <c r="B1345" s="46" t="s">
        <v>281</v>
      </c>
      <c r="C1345" s="43" t="str">
        <f t="shared" si="2703"/>
        <v>BN</v>
      </c>
      <c r="D1345" s="37" t="str">
        <f t="shared" si="2704"/>
        <v>PN</v>
      </c>
      <c r="E1345" s="38">
        <f t="shared" si="2711"/>
        <v>25</v>
      </c>
      <c r="F1345" s="43">
        <v>109</v>
      </c>
      <c r="G1345" s="43">
        <v>54</v>
      </c>
      <c r="H1345" s="43">
        <v>84</v>
      </c>
      <c r="I1345" s="43">
        <v>4</v>
      </c>
      <c r="J1345" s="44">
        <f t="shared" si="2734"/>
        <v>0.43426294820717132</v>
      </c>
      <c r="K1345" s="44">
        <f t="shared" si="2735"/>
        <v>0.2151394422310757</v>
      </c>
      <c r="L1345" s="44">
        <f t="shared" si="2736"/>
        <v>0.33466135458167329</v>
      </c>
      <c r="M1345" s="44">
        <f t="shared" si="2737"/>
        <v>1.5936254980079681E-2</v>
      </c>
      <c r="N1345" s="43">
        <f t="shared" si="2738"/>
        <v>251</v>
      </c>
      <c r="O1345" s="43">
        <v>7</v>
      </c>
      <c r="P1345" s="43"/>
      <c r="Q1345" s="43">
        <f t="shared" si="2710"/>
        <v>258</v>
      </c>
      <c r="R1345" s="44">
        <f t="shared" ref="R1345:R1349" si="2739">Q1345/S1345</f>
        <v>0.7371428571428571</v>
      </c>
      <c r="S1345" s="43">
        <v>350</v>
      </c>
    </row>
    <row r="1346" spans="1:19" x14ac:dyDescent="0.25">
      <c r="A1346" s="45" t="s">
        <v>278</v>
      </c>
      <c r="B1346" s="46" t="s">
        <v>282</v>
      </c>
      <c r="C1346" s="43" t="str">
        <f t="shared" si="2703"/>
        <v>BN</v>
      </c>
      <c r="D1346" s="37" t="str">
        <f t="shared" si="2704"/>
        <v>PN</v>
      </c>
      <c r="E1346" s="38">
        <f t="shared" si="2711"/>
        <v>28</v>
      </c>
      <c r="F1346" s="43">
        <v>175</v>
      </c>
      <c r="G1346" s="43">
        <v>71</v>
      </c>
      <c r="H1346" s="43">
        <v>147</v>
      </c>
      <c r="I1346" s="43">
        <v>2</v>
      </c>
      <c r="J1346" s="44">
        <f t="shared" si="2734"/>
        <v>0.44303797468354428</v>
      </c>
      <c r="K1346" s="44">
        <f t="shared" si="2735"/>
        <v>0.17974683544303796</v>
      </c>
      <c r="L1346" s="44">
        <f t="shared" si="2736"/>
        <v>0.3721518987341772</v>
      </c>
      <c r="M1346" s="44">
        <f t="shared" si="2737"/>
        <v>5.0632911392405064E-3</v>
      </c>
      <c r="N1346" s="43">
        <f t="shared" si="2738"/>
        <v>395</v>
      </c>
      <c r="O1346" s="43">
        <v>8</v>
      </c>
      <c r="P1346" s="43"/>
      <c r="Q1346" s="43">
        <f t="shared" si="2710"/>
        <v>403</v>
      </c>
      <c r="R1346" s="44">
        <f t="shared" si="2739"/>
        <v>0.73674588665447893</v>
      </c>
      <c r="S1346" s="43">
        <v>547</v>
      </c>
    </row>
    <row r="1347" spans="1:19" x14ac:dyDescent="0.25">
      <c r="A1347" s="45" t="s">
        <v>279</v>
      </c>
      <c r="B1347" s="46" t="s">
        <v>283</v>
      </c>
      <c r="C1347" s="43" t="str">
        <f t="shared" si="2703"/>
        <v>PN</v>
      </c>
      <c r="D1347" s="37" t="str">
        <f t="shared" si="2704"/>
        <v>BN</v>
      </c>
      <c r="E1347" s="38">
        <f t="shared" si="2711"/>
        <v>44</v>
      </c>
      <c r="F1347" s="43">
        <v>120</v>
      </c>
      <c r="G1347" s="43">
        <v>63</v>
      </c>
      <c r="H1347" s="43">
        <v>164</v>
      </c>
      <c r="I1347" s="43">
        <v>3</v>
      </c>
      <c r="J1347" s="44">
        <f t="shared" si="2734"/>
        <v>0.34285714285714286</v>
      </c>
      <c r="K1347" s="44">
        <f t="shared" si="2735"/>
        <v>0.18</v>
      </c>
      <c r="L1347" s="44">
        <f t="shared" si="2736"/>
        <v>0.46857142857142858</v>
      </c>
      <c r="M1347" s="44">
        <f t="shared" si="2737"/>
        <v>8.5714285714285719E-3</v>
      </c>
      <c r="N1347" s="43">
        <f t="shared" si="2738"/>
        <v>350</v>
      </c>
      <c r="O1347" s="43">
        <v>5</v>
      </c>
      <c r="P1347" s="43"/>
      <c r="Q1347" s="43">
        <f t="shared" si="2710"/>
        <v>355</v>
      </c>
      <c r="R1347" s="44">
        <f t="shared" si="2739"/>
        <v>0.64899451553930532</v>
      </c>
      <c r="S1347" s="43">
        <v>547</v>
      </c>
    </row>
    <row r="1348" spans="1:19" x14ac:dyDescent="0.25">
      <c r="A1348" s="45" t="s">
        <v>285</v>
      </c>
      <c r="B1348" s="46" t="s">
        <v>286</v>
      </c>
      <c r="C1348" s="43" t="str">
        <f t="shared" si="2703"/>
        <v>PN</v>
      </c>
      <c r="D1348" s="37" t="str">
        <f t="shared" si="2704"/>
        <v>BN</v>
      </c>
      <c r="E1348" s="38">
        <f t="shared" si="2711"/>
        <v>38</v>
      </c>
      <c r="F1348" s="43">
        <v>118</v>
      </c>
      <c r="G1348" s="43">
        <v>40</v>
      </c>
      <c r="H1348" s="43">
        <v>156</v>
      </c>
      <c r="I1348" s="43">
        <v>6</v>
      </c>
      <c r="J1348" s="44">
        <f t="shared" si="2734"/>
        <v>0.36875000000000002</v>
      </c>
      <c r="K1348" s="44">
        <f t="shared" si="2735"/>
        <v>0.125</v>
      </c>
      <c r="L1348" s="44">
        <f t="shared" si="2736"/>
        <v>0.48749999999999999</v>
      </c>
      <c r="M1348" s="44">
        <f t="shared" si="2737"/>
        <v>1.8749999999999999E-2</v>
      </c>
      <c r="N1348" s="43">
        <f t="shared" si="2738"/>
        <v>320</v>
      </c>
      <c r="O1348" s="43">
        <v>7</v>
      </c>
      <c r="P1348" s="43"/>
      <c r="Q1348" s="43">
        <f t="shared" si="2710"/>
        <v>327</v>
      </c>
      <c r="R1348" s="44">
        <f t="shared" si="2739"/>
        <v>0.59780621572212067</v>
      </c>
      <c r="S1348" s="43">
        <v>547</v>
      </c>
    </row>
    <row r="1349" spans="1:19" x14ac:dyDescent="0.25">
      <c r="A1349" s="45" t="s">
        <v>288</v>
      </c>
      <c r="B1349" s="46" t="s">
        <v>289</v>
      </c>
      <c r="C1349" s="43" t="str">
        <f t="shared" si="2703"/>
        <v>PN</v>
      </c>
      <c r="D1349" s="37" t="str">
        <f t="shared" si="2704"/>
        <v>BN</v>
      </c>
      <c r="E1349" s="38">
        <f t="shared" si="2711"/>
        <v>5</v>
      </c>
      <c r="F1349" s="43">
        <v>145</v>
      </c>
      <c r="G1349" s="43">
        <v>40</v>
      </c>
      <c r="H1349" s="43">
        <v>150</v>
      </c>
      <c r="I1349" s="43">
        <v>3</v>
      </c>
      <c r="J1349" s="44">
        <f t="shared" si="2734"/>
        <v>0.42899408284023671</v>
      </c>
      <c r="K1349" s="44">
        <f t="shared" si="2735"/>
        <v>0.11834319526627218</v>
      </c>
      <c r="L1349" s="44">
        <f t="shared" si="2736"/>
        <v>0.4437869822485207</v>
      </c>
      <c r="M1349" s="44">
        <f t="shared" si="2737"/>
        <v>8.8757396449704144E-3</v>
      </c>
      <c r="N1349" s="43">
        <f t="shared" si="2738"/>
        <v>338</v>
      </c>
      <c r="O1349" s="43">
        <v>5</v>
      </c>
      <c r="P1349" s="43"/>
      <c r="Q1349" s="43">
        <f t="shared" si="2710"/>
        <v>343</v>
      </c>
      <c r="R1349" s="44">
        <f t="shared" si="2739"/>
        <v>0.62363636363636366</v>
      </c>
      <c r="S1349" s="43">
        <v>550</v>
      </c>
    </row>
    <row r="1350" spans="1:19" s="12" customFormat="1" ht="15" x14ac:dyDescent="0.25">
      <c r="A1350" s="40">
        <v>4</v>
      </c>
      <c r="B1350" s="31" t="s">
        <v>261</v>
      </c>
      <c r="C1350" s="27" t="str">
        <f t="shared" si="2252"/>
        <v>BN</v>
      </c>
      <c r="D1350" s="27" t="str">
        <f t="shared" si="2435"/>
        <v>PN</v>
      </c>
      <c r="E1350" s="28">
        <f t="shared" ref="E1350:E1357" si="2740">LARGE(F1350:I1350,1)-LARGE(F1350:I1350,2)</f>
        <v>508</v>
      </c>
      <c r="F1350" s="32">
        <f t="shared" ref="F1350" si="2741">SUM(F1351:F1357)</f>
        <v>1094</v>
      </c>
      <c r="G1350" s="32">
        <f t="shared" ref="G1350" si="2742">SUM(G1351:G1357)</f>
        <v>377</v>
      </c>
      <c r="H1350" s="32">
        <f t="shared" ref="H1350" si="2743">SUM(H1351:H1357)</f>
        <v>586</v>
      </c>
      <c r="I1350" s="32">
        <f t="shared" ref="I1350" si="2744">SUM(I1351:I1357)</f>
        <v>22</v>
      </c>
      <c r="J1350" s="33">
        <f>F1350/N1350</f>
        <v>0.52621452621452625</v>
      </c>
      <c r="K1350" s="33">
        <f>G1350/N1350</f>
        <v>0.18133718133718132</v>
      </c>
      <c r="L1350" s="33">
        <f>H1350/N1350</f>
        <v>0.28186628186628188</v>
      </c>
      <c r="M1350" s="33">
        <f>I1350/N1350</f>
        <v>1.0582010582010581E-2</v>
      </c>
      <c r="N1350" s="32">
        <f>F1350+G1350+H1350+I1350</f>
        <v>2079</v>
      </c>
      <c r="O1350" s="32">
        <f t="shared" ref="O1350" si="2745">SUM(O1351:O1357)</f>
        <v>45</v>
      </c>
      <c r="P1350" s="32">
        <f t="shared" ref="P1350" si="2746">SUM(P1351:P1357)</f>
        <v>0</v>
      </c>
      <c r="Q1350" s="32">
        <f t="shared" si="2060"/>
        <v>2124</v>
      </c>
      <c r="R1350" s="33">
        <f t="shared" si="2061"/>
        <v>0.66085874299937775</v>
      </c>
      <c r="S1350" s="32">
        <f>SUM(S1351:S1357)</f>
        <v>3214</v>
      </c>
    </row>
    <row r="1351" spans="1:19" x14ac:dyDescent="0.25">
      <c r="A1351" s="45" t="s">
        <v>276</v>
      </c>
      <c r="B1351" s="46" t="s">
        <v>280</v>
      </c>
      <c r="C1351" s="43" t="str">
        <f t="shared" ref="C1351:C1357" si="2747">IF(AND(LARGE(F1351:I1351,1)=LARGE(F1351:I1351,2)),"TIED",IF(LARGE(F1351:I1351,1)=F1351,"BN",IF(LARGE(F1351:I1351,1)=G1351,"PH",IF(LARGE(F1351:I1351,1)=H1351,"PN","BEBAS"))))</f>
        <v>BN</v>
      </c>
      <c r="D1351" s="37" t="str">
        <f t="shared" ref="D1351:D1357" si="2748">IF(AND(LARGE(F1351:I1351,1)=LARGE(F1351:I1351,2)),"TIED",IF(LARGE(F1351:I1351,2)=F1351,"BN",IF(LARGE(F1351:I1351,2)=G1351,"PH",IF(LARGE(F1351:I1351,2)=H1351,"PN","BEBAS"))))</f>
        <v>PN</v>
      </c>
      <c r="E1351" s="38">
        <f t="shared" si="2740"/>
        <v>80</v>
      </c>
      <c r="F1351" s="43">
        <v>121</v>
      </c>
      <c r="G1351" s="43">
        <v>31</v>
      </c>
      <c r="H1351" s="43">
        <v>41</v>
      </c>
      <c r="I1351" s="43">
        <v>4</v>
      </c>
      <c r="J1351" s="44">
        <f t="shared" ref="J1351:J1357" si="2749">F1351/N1351</f>
        <v>0.6142131979695431</v>
      </c>
      <c r="K1351" s="44">
        <f t="shared" ref="K1351:K1357" si="2750">G1351/N1351</f>
        <v>0.15736040609137056</v>
      </c>
      <c r="L1351" s="44">
        <f t="shared" ref="L1351:L1357" si="2751">H1351/N1351</f>
        <v>0.20812182741116753</v>
      </c>
      <c r="M1351" s="44">
        <f t="shared" ref="M1351:M1357" si="2752">I1351/N1351</f>
        <v>2.030456852791878E-2</v>
      </c>
      <c r="N1351" s="43">
        <f t="shared" ref="N1351:N1357" si="2753">F1351+G1351+H1351+I1351</f>
        <v>197</v>
      </c>
      <c r="O1351" s="43">
        <v>2</v>
      </c>
      <c r="P1351" s="43"/>
      <c r="Q1351" s="43">
        <f t="shared" ref="Q1351:Q1357" si="2754">N1351+O1351+P1351</f>
        <v>199</v>
      </c>
      <c r="R1351" s="44">
        <f t="shared" ref="R1351:R1357" si="2755">Q1351/S1351</f>
        <v>0.55742296918767509</v>
      </c>
      <c r="S1351" s="43">
        <v>357</v>
      </c>
    </row>
    <row r="1352" spans="1:19" x14ac:dyDescent="0.25">
      <c r="A1352" s="45" t="s">
        <v>277</v>
      </c>
      <c r="B1352" s="46" t="s">
        <v>281</v>
      </c>
      <c r="C1352" s="43" t="str">
        <f t="shared" si="2747"/>
        <v>BN</v>
      </c>
      <c r="D1352" s="37" t="str">
        <f t="shared" si="2748"/>
        <v>PN</v>
      </c>
      <c r="E1352" s="38">
        <f t="shared" si="2740"/>
        <v>80</v>
      </c>
      <c r="F1352" s="43">
        <v>127</v>
      </c>
      <c r="G1352" s="43">
        <v>44</v>
      </c>
      <c r="H1352" s="43">
        <v>47</v>
      </c>
      <c r="I1352" s="43">
        <v>3</v>
      </c>
      <c r="J1352" s="44">
        <f t="shared" si="2749"/>
        <v>0.57466063348416285</v>
      </c>
      <c r="K1352" s="44">
        <f t="shared" si="2750"/>
        <v>0.19909502262443438</v>
      </c>
      <c r="L1352" s="44">
        <f t="shared" si="2751"/>
        <v>0.21266968325791855</v>
      </c>
      <c r="M1352" s="44">
        <f t="shared" si="2752"/>
        <v>1.3574660633484163E-2</v>
      </c>
      <c r="N1352" s="43">
        <f t="shared" si="2753"/>
        <v>221</v>
      </c>
      <c r="O1352" s="43">
        <v>22</v>
      </c>
      <c r="P1352" s="43"/>
      <c r="Q1352" s="43">
        <f t="shared" si="2754"/>
        <v>243</v>
      </c>
      <c r="R1352" s="44">
        <f t="shared" si="2755"/>
        <v>0.69428571428571428</v>
      </c>
      <c r="S1352" s="43">
        <v>350</v>
      </c>
    </row>
    <row r="1353" spans="1:19" x14ac:dyDescent="0.25">
      <c r="A1353" s="45" t="s">
        <v>278</v>
      </c>
      <c r="B1353" s="46" t="s">
        <v>282</v>
      </c>
      <c r="C1353" s="43" t="str">
        <f t="shared" si="2747"/>
        <v>BN</v>
      </c>
      <c r="D1353" s="37" t="str">
        <f t="shared" si="2748"/>
        <v>PN</v>
      </c>
      <c r="E1353" s="38">
        <f t="shared" si="2740"/>
        <v>92</v>
      </c>
      <c r="F1353" s="43">
        <v>149</v>
      </c>
      <c r="G1353" s="43">
        <v>56</v>
      </c>
      <c r="H1353" s="43">
        <v>57</v>
      </c>
      <c r="I1353" s="43">
        <v>1</v>
      </c>
      <c r="J1353" s="44">
        <f t="shared" si="2749"/>
        <v>0.56653992395437258</v>
      </c>
      <c r="K1353" s="44">
        <f t="shared" si="2750"/>
        <v>0.21292775665399238</v>
      </c>
      <c r="L1353" s="44">
        <f t="shared" si="2751"/>
        <v>0.21673003802281368</v>
      </c>
      <c r="M1353" s="44">
        <f t="shared" si="2752"/>
        <v>3.8022813688212928E-3</v>
      </c>
      <c r="N1353" s="43">
        <f t="shared" si="2753"/>
        <v>263</v>
      </c>
      <c r="O1353" s="43">
        <v>3</v>
      </c>
      <c r="P1353" s="43"/>
      <c r="Q1353" s="43">
        <f t="shared" si="2754"/>
        <v>266</v>
      </c>
      <c r="R1353" s="44">
        <f t="shared" si="2755"/>
        <v>0.76</v>
      </c>
      <c r="S1353" s="43">
        <v>350</v>
      </c>
    </row>
    <row r="1354" spans="1:19" x14ac:dyDescent="0.25">
      <c r="A1354" s="45" t="s">
        <v>279</v>
      </c>
      <c r="B1354" s="46" t="s">
        <v>283</v>
      </c>
      <c r="C1354" s="43" t="str">
        <f t="shared" si="2747"/>
        <v>BN</v>
      </c>
      <c r="D1354" s="37" t="str">
        <f t="shared" si="2748"/>
        <v>PN</v>
      </c>
      <c r="E1354" s="38">
        <f t="shared" si="2740"/>
        <v>60</v>
      </c>
      <c r="F1354" s="43">
        <v>174</v>
      </c>
      <c r="G1354" s="43">
        <v>84</v>
      </c>
      <c r="H1354" s="43">
        <v>114</v>
      </c>
      <c r="I1354" s="43">
        <v>3</v>
      </c>
      <c r="J1354" s="44">
        <f t="shared" si="2749"/>
        <v>0.46400000000000002</v>
      </c>
      <c r="K1354" s="44">
        <f t="shared" si="2750"/>
        <v>0.224</v>
      </c>
      <c r="L1354" s="44">
        <f t="shared" si="2751"/>
        <v>0.30399999999999999</v>
      </c>
      <c r="M1354" s="44">
        <f t="shared" si="2752"/>
        <v>8.0000000000000002E-3</v>
      </c>
      <c r="N1354" s="43">
        <f t="shared" si="2753"/>
        <v>375</v>
      </c>
      <c r="O1354" s="43">
        <v>7</v>
      </c>
      <c r="P1354" s="43"/>
      <c r="Q1354" s="43">
        <f t="shared" si="2754"/>
        <v>382</v>
      </c>
      <c r="R1354" s="44">
        <f t="shared" si="2755"/>
        <v>0.70871985157699446</v>
      </c>
      <c r="S1354" s="43">
        <v>539</v>
      </c>
    </row>
    <row r="1355" spans="1:19" x14ac:dyDescent="0.25">
      <c r="A1355" s="45" t="s">
        <v>285</v>
      </c>
      <c r="B1355" s="46" t="s">
        <v>286</v>
      </c>
      <c r="C1355" s="43" t="str">
        <f t="shared" si="2747"/>
        <v>BN</v>
      </c>
      <c r="D1355" s="37" t="str">
        <f t="shared" si="2748"/>
        <v>PN</v>
      </c>
      <c r="E1355" s="38">
        <f t="shared" si="2740"/>
        <v>30</v>
      </c>
      <c r="F1355" s="43">
        <v>147</v>
      </c>
      <c r="G1355" s="43">
        <v>60</v>
      </c>
      <c r="H1355" s="43">
        <v>117</v>
      </c>
      <c r="I1355" s="43">
        <v>5</v>
      </c>
      <c r="J1355" s="44">
        <f t="shared" si="2749"/>
        <v>0.44680851063829785</v>
      </c>
      <c r="K1355" s="44">
        <f t="shared" si="2750"/>
        <v>0.18237082066869301</v>
      </c>
      <c r="L1355" s="44">
        <f t="shared" si="2751"/>
        <v>0.35562310030395139</v>
      </c>
      <c r="M1355" s="44">
        <f t="shared" si="2752"/>
        <v>1.5197568389057751E-2</v>
      </c>
      <c r="N1355" s="43">
        <f t="shared" si="2753"/>
        <v>329</v>
      </c>
      <c r="O1355" s="43">
        <v>4</v>
      </c>
      <c r="P1355" s="43"/>
      <c r="Q1355" s="43">
        <f t="shared" si="2754"/>
        <v>333</v>
      </c>
      <c r="R1355" s="44">
        <f t="shared" si="2755"/>
        <v>0.61781076066790352</v>
      </c>
      <c r="S1355" s="43">
        <v>539</v>
      </c>
    </row>
    <row r="1356" spans="1:19" x14ac:dyDescent="0.25">
      <c r="A1356" s="45" t="s">
        <v>288</v>
      </c>
      <c r="B1356" s="46" t="s">
        <v>289</v>
      </c>
      <c r="C1356" s="43" t="str">
        <f t="shared" si="2747"/>
        <v>BN</v>
      </c>
      <c r="D1356" s="37" t="str">
        <f t="shared" si="2748"/>
        <v>PN</v>
      </c>
      <c r="E1356" s="38">
        <f t="shared" si="2740"/>
        <v>61</v>
      </c>
      <c r="F1356" s="43">
        <v>166</v>
      </c>
      <c r="G1356" s="43">
        <v>49</v>
      </c>
      <c r="H1356" s="43">
        <v>105</v>
      </c>
      <c r="I1356" s="43">
        <v>5</v>
      </c>
      <c r="J1356" s="44">
        <f t="shared" si="2749"/>
        <v>0.51076923076923075</v>
      </c>
      <c r="K1356" s="44">
        <f t="shared" si="2750"/>
        <v>0.15076923076923077</v>
      </c>
      <c r="L1356" s="44">
        <f t="shared" si="2751"/>
        <v>0.32307692307692309</v>
      </c>
      <c r="M1356" s="44">
        <f t="shared" si="2752"/>
        <v>1.5384615384615385E-2</v>
      </c>
      <c r="N1356" s="43">
        <f t="shared" si="2753"/>
        <v>325</v>
      </c>
      <c r="O1356" s="43">
        <v>4</v>
      </c>
      <c r="P1356" s="43"/>
      <c r="Q1356" s="43">
        <f t="shared" si="2754"/>
        <v>329</v>
      </c>
      <c r="R1356" s="44">
        <f t="shared" si="2755"/>
        <v>0.61038961038961037</v>
      </c>
      <c r="S1356" s="43">
        <v>539</v>
      </c>
    </row>
    <row r="1357" spans="1:19" x14ac:dyDescent="0.25">
      <c r="A1357" s="45" t="s">
        <v>290</v>
      </c>
      <c r="B1357" s="46" t="s">
        <v>291</v>
      </c>
      <c r="C1357" s="43" t="str">
        <f t="shared" si="2747"/>
        <v>BN</v>
      </c>
      <c r="D1357" s="37" t="str">
        <f t="shared" si="2748"/>
        <v>PN</v>
      </c>
      <c r="E1357" s="38">
        <f t="shared" si="2740"/>
        <v>105</v>
      </c>
      <c r="F1357" s="43">
        <v>210</v>
      </c>
      <c r="G1357" s="43">
        <v>53</v>
      </c>
      <c r="H1357" s="43">
        <v>105</v>
      </c>
      <c r="I1357" s="43">
        <v>1</v>
      </c>
      <c r="J1357" s="44">
        <f t="shared" si="2749"/>
        <v>0.56910569105691056</v>
      </c>
      <c r="K1357" s="44">
        <f t="shared" si="2750"/>
        <v>0.14363143631436315</v>
      </c>
      <c r="L1357" s="44">
        <f t="shared" si="2751"/>
        <v>0.28455284552845528</v>
      </c>
      <c r="M1357" s="44">
        <f t="shared" si="2752"/>
        <v>2.7100271002710027E-3</v>
      </c>
      <c r="N1357" s="43">
        <f t="shared" si="2753"/>
        <v>369</v>
      </c>
      <c r="O1357" s="43">
        <v>3</v>
      </c>
      <c r="P1357" s="43"/>
      <c r="Q1357" s="43">
        <f t="shared" si="2754"/>
        <v>372</v>
      </c>
      <c r="R1357" s="44">
        <f t="shared" si="2755"/>
        <v>0.68888888888888888</v>
      </c>
      <c r="S1357" s="43">
        <v>540</v>
      </c>
    </row>
    <row r="1358" spans="1:19" s="12" customFormat="1" ht="15" x14ac:dyDescent="0.25">
      <c r="A1358" s="40">
        <v>5</v>
      </c>
      <c r="B1358" s="31" t="s">
        <v>262</v>
      </c>
      <c r="C1358" s="27" t="str">
        <f t="shared" ref="C1358" si="2756">IF(AND(LARGE(F1358:I1358,1)=LARGE(F1358:I1358,2)),"TIED",IF(LARGE(F1358:I1358,1)=F1358,"BN",IF(LARGE(F1358:I1358,1)=G1358,"PH",IF(LARGE(F1358:I1358,1)=H1358,"PN","BEBAS"))))</f>
        <v>BN</v>
      </c>
      <c r="D1358" s="27" t="str">
        <f t="shared" ref="D1358" si="2757">IF(AND(LARGE(F1358:I1358,1)=LARGE(F1358:I1358,2)),"TIED",IF(LARGE(F1358:I1358,2)=F1358,"BN",IF(LARGE(F1358:I1358,2)=G1358,"PH",IF(LARGE(F1358:I1358,2)=H1358,"PN","BEBAS"))))</f>
        <v>PN</v>
      </c>
      <c r="E1358" s="28">
        <f t="shared" ref="E1358" si="2758">LARGE(F1358:I1358,1)-LARGE(F1358:I1358,2)</f>
        <v>304</v>
      </c>
      <c r="F1358" s="32">
        <f>SUM(F1359:F1364)</f>
        <v>826</v>
      </c>
      <c r="G1358" s="32">
        <f t="shared" ref="G1358" si="2759">SUM(G1359:G1364)</f>
        <v>265</v>
      </c>
      <c r="H1358" s="32">
        <f t="shared" ref="H1358" si="2760">SUM(H1359:H1364)</f>
        <v>522</v>
      </c>
      <c r="I1358" s="32">
        <f t="shared" ref="I1358" si="2761">SUM(I1359:I1364)</f>
        <v>13</v>
      </c>
      <c r="J1358" s="33">
        <f>F1358/N1358</f>
        <v>0.50799507995079951</v>
      </c>
      <c r="K1358" s="33">
        <f>G1358/N1358</f>
        <v>0.16297662976629768</v>
      </c>
      <c r="L1358" s="33">
        <f>H1358/N1358</f>
        <v>0.3210332103321033</v>
      </c>
      <c r="M1358" s="33">
        <f>I1358/N1358</f>
        <v>7.9950799507995073E-3</v>
      </c>
      <c r="N1358" s="32">
        <f>F1358+G1358+H1358+I1358</f>
        <v>1626</v>
      </c>
      <c r="O1358" s="32">
        <f t="shared" ref="O1358" si="2762">SUM(O1359:O1364)</f>
        <v>37</v>
      </c>
      <c r="P1358" s="32">
        <f t="shared" ref="P1358" si="2763">SUM(P1359:P1364)</f>
        <v>0</v>
      </c>
      <c r="Q1358" s="32">
        <f t="shared" ref="Q1358" si="2764">N1358+O1358+P1358</f>
        <v>1663</v>
      </c>
      <c r="R1358" s="33">
        <f t="shared" ref="R1358" si="2765">Q1358/S1358</f>
        <v>0.66334264060630233</v>
      </c>
      <c r="S1358" s="32">
        <f>SUM(S1359:S1364)</f>
        <v>2507</v>
      </c>
    </row>
    <row r="1359" spans="1:19" x14ac:dyDescent="0.25">
      <c r="A1359" s="45" t="s">
        <v>276</v>
      </c>
      <c r="B1359" s="46" t="s">
        <v>280</v>
      </c>
      <c r="C1359" s="43" t="str">
        <f t="shared" ref="C1359:C1362" si="2766">IF(AND(LARGE(F1359:I1359,1)=LARGE(F1359:I1359,2)),"TIED",IF(LARGE(F1359:I1359,1)=F1359,"BN",IF(LARGE(F1359:I1359,1)=G1359,"PH",IF(LARGE(F1359:I1359,1)=H1359,"PN","BEBAS"))))</f>
        <v>BN</v>
      </c>
      <c r="D1359" s="37" t="str">
        <f t="shared" ref="D1359:D1362" si="2767">IF(AND(LARGE(F1359:I1359,1)=LARGE(F1359:I1359,2)),"TIED",IF(LARGE(F1359:I1359,2)=F1359,"BN",IF(LARGE(F1359:I1359,2)=G1359,"PH",IF(LARGE(F1359:I1359,2)=H1359,"PN","BEBAS"))))</f>
        <v>PN</v>
      </c>
      <c r="E1359" s="38">
        <f t="shared" ref="E1359:E1362" si="2768">LARGE(F1359:I1359,1)-LARGE(F1359:I1359,2)</f>
        <v>99</v>
      </c>
      <c r="F1359" s="43">
        <v>135</v>
      </c>
      <c r="G1359" s="43">
        <v>31</v>
      </c>
      <c r="H1359" s="43">
        <v>36</v>
      </c>
      <c r="I1359" s="43">
        <v>3</v>
      </c>
      <c r="J1359" s="44">
        <f t="shared" ref="J1359:J1362" si="2769">F1359/N1359</f>
        <v>0.65853658536585369</v>
      </c>
      <c r="K1359" s="44">
        <f t="shared" ref="K1359:K1362" si="2770">G1359/N1359</f>
        <v>0.15121951219512195</v>
      </c>
      <c r="L1359" s="44">
        <f t="shared" ref="L1359:L1362" si="2771">H1359/N1359</f>
        <v>0.17560975609756097</v>
      </c>
      <c r="M1359" s="44">
        <f t="shared" ref="M1359:M1362" si="2772">I1359/N1359</f>
        <v>1.4634146341463415E-2</v>
      </c>
      <c r="N1359" s="43">
        <f t="shared" ref="N1359:N1362" si="2773">F1359+G1359+H1359+I1359</f>
        <v>205</v>
      </c>
      <c r="O1359" s="43">
        <v>7</v>
      </c>
      <c r="P1359" s="43"/>
      <c r="Q1359" s="43">
        <f t="shared" ref="Q1359:Q1362" si="2774">N1359+O1359+P1359</f>
        <v>212</v>
      </c>
      <c r="R1359" s="44">
        <f t="shared" si="2061"/>
        <v>0.60571428571428576</v>
      </c>
      <c r="S1359" s="43">
        <v>350</v>
      </c>
    </row>
    <row r="1360" spans="1:19" x14ac:dyDescent="0.25">
      <c r="A1360" s="45" t="s">
        <v>277</v>
      </c>
      <c r="B1360" s="46" t="s">
        <v>281</v>
      </c>
      <c r="C1360" s="43" t="str">
        <f t="shared" si="2766"/>
        <v>BN</v>
      </c>
      <c r="D1360" s="37" t="str">
        <f t="shared" si="2767"/>
        <v>PN</v>
      </c>
      <c r="E1360" s="38">
        <f t="shared" si="2768"/>
        <v>65</v>
      </c>
      <c r="F1360" s="43">
        <v>145</v>
      </c>
      <c r="G1360" s="43">
        <v>39</v>
      </c>
      <c r="H1360" s="43">
        <v>80</v>
      </c>
      <c r="I1360" s="43">
        <v>1</v>
      </c>
      <c r="J1360" s="44">
        <f t="shared" si="2769"/>
        <v>0.54716981132075471</v>
      </c>
      <c r="K1360" s="44">
        <f t="shared" si="2770"/>
        <v>0.14716981132075471</v>
      </c>
      <c r="L1360" s="44">
        <f t="shared" si="2771"/>
        <v>0.30188679245283018</v>
      </c>
      <c r="M1360" s="44">
        <f t="shared" si="2772"/>
        <v>3.7735849056603774E-3</v>
      </c>
      <c r="N1360" s="43">
        <f t="shared" si="2773"/>
        <v>265</v>
      </c>
      <c r="O1360" s="43">
        <v>6</v>
      </c>
      <c r="P1360" s="43"/>
      <c r="Q1360" s="43">
        <f t="shared" si="2774"/>
        <v>271</v>
      </c>
      <c r="R1360" s="44">
        <f t="shared" ref="R1360:R1364" si="2775">Q1360/S1360</f>
        <v>0.77428571428571424</v>
      </c>
      <c r="S1360" s="43">
        <v>350</v>
      </c>
    </row>
    <row r="1361" spans="1:19" x14ac:dyDescent="0.25">
      <c r="A1361" s="45" t="s">
        <v>278</v>
      </c>
      <c r="B1361" s="46" t="s">
        <v>282</v>
      </c>
      <c r="C1361" s="43" t="str">
        <f t="shared" si="2766"/>
        <v>BN</v>
      </c>
      <c r="D1361" s="37" t="str">
        <f t="shared" si="2767"/>
        <v>PN</v>
      </c>
      <c r="E1361" s="38">
        <f t="shared" si="2768"/>
        <v>57</v>
      </c>
      <c r="F1361" s="43">
        <v>154</v>
      </c>
      <c r="G1361" s="43">
        <v>72</v>
      </c>
      <c r="H1361" s="43">
        <v>97</v>
      </c>
      <c r="I1361" s="43"/>
      <c r="J1361" s="44">
        <f t="shared" si="2769"/>
        <v>0.47678018575851394</v>
      </c>
      <c r="K1361" s="44">
        <f t="shared" si="2770"/>
        <v>0.22291021671826625</v>
      </c>
      <c r="L1361" s="44">
        <f t="shared" si="2771"/>
        <v>0.30030959752321984</v>
      </c>
      <c r="M1361" s="44">
        <f t="shared" si="2772"/>
        <v>0</v>
      </c>
      <c r="N1361" s="43">
        <f t="shared" si="2773"/>
        <v>323</v>
      </c>
      <c r="O1361" s="43">
        <v>9</v>
      </c>
      <c r="P1361" s="43"/>
      <c r="Q1361" s="43">
        <f t="shared" si="2774"/>
        <v>332</v>
      </c>
      <c r="R1361" s="44">
        <f t="shared" si="2775"/>
        <v>0.73614190687361414</v>
      </c>
      <c r="S1361" s="43">
        <v>451</v>
      </c>
    </row>
    <row r="1362" spans="1:19" x14ac:dyDescent="0.25">
      <c r="A1362" s="45" t="s">
        <v>279</v>
      </c>
      <c r="B1362" s="46" t="s">
        <v>283</v>
      </c>
      <c r="C1362" s="43" t="str">
        <f t="shared" si="2766"/>
        <v>BN</v>
      </c>
      <c r="D1362" s="37" t="str">
        <f t="shared" si="2767"/>
        <v>PN</v>
      </c>
      <c r="E1362" s="38">
        <f t="shared" si="2768"/>
        <v>20</v>
      </c>
      <c r="F1362" s="43">
        <v>118</v>
      </c>
      <c r="G1362" s="43">
        <v>60</v>
      </c>
      <c r="H1362" s="43">
        <v>98</v>
      </c>
      <c r="I1362" s="43"/>
      <c r="J1362" s="44">
        <f t="shared" si="2769"/>
        <v>0.42753623188405798</v>
      </c>
      <c r="K1362" s="44">
        <f t="shared" si="2770"/>
        <v>0.21739130434782608</v>
      </c>
      <c r="L1362" s="44">
        <f t="shared" si="2771"/>
        <v>0.35507246376811596</v>
      </c>
      <c r="M1362" s="44">
        <f t="shared" si="2772"/>
        <v>0</v>
      </c>
      <c r="N1362" s="43">
        <f t="shared" si="2773"/>
        <v>276</v>
      </c>
      <c r="O1362" s="43">
        <v>5</v>
      </c>
      <c r="P1362" s="43"/>
      <c r="Q1362" s="43">
        <f t="shared" si="2774"/>
        <v>281</v>
      </c>
      <c r="R1362" s="44">
        <f t="shared" si="2775"/>
        <v>0.62305986696230597</v>
      </c>
      <c r="S1362" s="43">
        <v>451</v>
      </c>
    </row>
    <row r="1363" spans="1:19" x14ac:dyDescent="0.25">
      <c r="A1363" s="45" t="s">
        <v>285</v>
      </c>
      <c r="B1363" s="46" t="s">
        <v>286</v>
      </c>
      <c r="C1363" s="43" t="str">
        <f t="shared" ref="C1363:C1364" si="2776">IF(AND(LARGE(F1363:I1363,1)=LARGE(F1363:I1363,2)),"TIED",IF(LARGE(F1363:I1363,1)=F1363,"BN",IF(LARGE(F1363:I1363,1)=G1363,"PH",IF(LARGE(F1363:I1363,1)=H1363,"PN","BEBAS"))))</f>
        <v>BN</v>
      </c>
      <c r="D1363" s="37" t="str">
        <f t="shared" ref="D1363:D1364" si="2777">IF(AND(LARGE(F1363:I1363,1)=LARGE(F1363:I1363,2)),"TIED",IF(LARGE(F1363:I1363,2)=F1363,"BN",IF(LARGE(F1363:I1363,2)=G1363,"PH",IF(LARGE(F1363:I1363,2)=H1363,"PN","BEBAS"))))</f>
        <v>PN</v>
      </c>
      <c r="E1363" s="38">
        <f t="shared" ref="E1363:E1364" si="2778">LARGE(F1363:I1363,1)-LARGE(F1363:I1363,2)</f>
        <v>8</v>
      </c>
      <c r="F1363" s="43">
        <v>115</v>
      </c>
      <c r="G1363" s="43">
        <v>35</v>
      </c>
      <c r="H1363" s="43">
        <v>107</v>
      </c>
      <c r="I1363" s="43">
        <v>7</v>
      </c>
      <c r="J1363" s="44">
        <f t="shared" ref="J1363:J1364" si="2779">F1363/N1363</f>
        <v>0.43560606060606061</v>
      </c>
      <c r="K1363" s="44">
        <f t="shared" ref="K1363:K1364" si="2780">G1363/N1363</f>
        <v>0.13257575757575757</v>
      </c>
      <c r="L1363" s="44">
        <f t="shared" ref="L1363:L1364" si="2781">H1363/N1363</f>
        <v>0.40530303030303028</v>
      </c>
      <c r="M1363" s="44">
        <f t="shared" ref="M1363:M1364" si="2782">I1363/N1363</f>
        <v>2.6515151515151516E-2</v>
      </c>
      <c r="N1363" s="43">
        <f t="shared" ref="N1363:N1364" si="2783">F1363+G1363+H1363+I1363</f>
        <v>264</v>
      </c>
      <c r="O1363" s="43">
        <v>8</v>
      </c>
      <c r="P1363" s="43"/>
      <c r="Q1363" s="43">
        <f t="shared" ref="Q1363:Q1364" si="2784">N1363+O1363+P1363</f>
        <v>272</v>
      </c>
      <c r="R1363" s="44">
        <f t="shared" si="2775"/>
        <v>0.60310421286031046</v>
      </c>
      <c r="S1363" s="43">
        <v>451</v>
      </c>
    </row>
    <row r="1364" spans="1:19" x14ac:dyDescent="0.25">
      <c r="A1364" s="45" t="s">
        <v>288</v>
      </c>
      <c r="B1364" s="46" t="s">
        <v>289</v>
      </c>
      <c r="C1364" s="43" t="str">
        <f t="shared" si="2776"/>
        <v>BN</v>
      </c>
      <c r="D1364" s="37" t="str">
        <f t="shared" si="2777"/>
        <v>PN</v>
      </c>
      <c r="E1364" s="38">
        <f t="shared" si="2778"/>
        <v>55</v>
      </c>
      <c r="F1364" s="43">
        <v>159</v>
      </c>
      <c r="G1364" s="43">
        <v>28</v>
      </c>
      <c r="H1364" s="43">
        <v>104</v>
      </c>
      <c r="I1364" s="43">
        <v>2</v>
      </c>
      <c r="J1364" s="44">
        <f t="shared" si="2779"/>
        <v>0.5426621160409556</v>
      </c>
      <c r="K1364" s="44">
        <f t="shared" si="2780"/>
        <v>9.556313993174062E-2</v>
      </c>
      <c r="L1364" s="44">
        <f t="shared" si="2781"/>
        <v>0.35494880546075086</v>
      </c>
      <c r="M1364" s="44">
        <f t="shared" si="2782"/>
        <v>6.8259385665529011E-3</v>
      </c>
      <c r="N1364" s="43">
        <f t="shared" si="2783"/>
        <v>293</v>
      </c>
      <c r="O1364" s="43">
        <v>2</v>
      </c>
      <c r="P1364" s="43"/>
      <c r="Q1364" s="43">
        <f t="shared" si="2784"/>
        <v>295</v>
      </c>
      <c r="R1364" s="44">
        <f t="shared" si="2775"/>
        <v>0.64977973568281944</v>
      </c>
      <c r="S1364" s="43">
        <v>454</v>
      </c>
    </row>
    <row r="1365" spans="1:19" x14ac:dyDescent="0.25">
      <c r="B1365" s="1" t="s">
        <v>326</v>
      </c>
    </row>
  </sheetData>
  <phoneticPr fontId="5" type="noConversion"/>
  <conditionalFormatting sqref="C2:E69 E70 C71:E83 C84:D84 D3:D136 C213:E215 C85:E211 C216:D217 C218:E218 C220:E223 C219:D219 C224:D224 C225:E226 C227:D227 C228:E234 C236:E237 C235:D235 C238:D238 C241:D241 C239:E240 C242:E245 C246:D246 C247:E248 C250:E251 C249:D249 C253:E254 C252:D252 C255:D255 C256:E260 C261:D261 C303:D303 C339:D339 C265:E267 C264:D264 C269:E273 C268:D268 C275:E276 C274:D274 C278:E283 C277:D277 C285:E286 C284:D284 C288:E293 C287:D287 C295:E299 C294:D294 C301:E302 C300:D300 C343:E344 C353:E357 C306:E338 C390:E391 C342:D342 C346:E349 C345:D345 C419:E419 C465:E465 C515:E515 C570:E571 C630:E630 C692:E692 C752:E752 C801:E802 C887:E887 C833:E844 C873:E877 C977:E977 C1021:E1021 C1076:E1084 C1138:E1139 C1193:E1193 C1235:E1240 C1288:E1288 C1330:E1330 C1359:E1364">
    <cfRule type="cellIs" dxfId="5000" priority="2163" operator="equal">
      <formula>"BEBAS"</formula>
    </cfRule>
    <cfRule type="cellIs" dxfId="4999" priority="2164" operator="equal">
      <formula>"PN"</formula>
    </cfRule>
    <cfRule type="cellIs" dxfId="4998" priority="2165" operator="equal">
      <formula>"PH"</formula>
    </cfRule>
    <cfRule type="cellIs" dxfId="4997" priority="2166" operator="equal">
      <formula>"BN"</formula>
    </cfRule>
  </conditionalFormatting>
  <conditionalFormatting sqref="C2:D211 C213:D261 C264:D303 C306:D339 C342:D349 C353:D357 C390:D391 C419:D419 C465:D465 C515:D515 C570:D571 C630:D630 C692:D692 C752:D752 C801:D802 C887:D887 C833:D844 C873:D877 C977:D977 C1021:D1021 C1076:D1084 C1138:D1139 C1193:D1193 C1235:D1240 C1288:D1288 C1330:D1330 C1359:D1364">
    <cfRule type="cellIs" dxfId="4996" priority="2162" operator="equal">
      <formula>"TIED"</formula>
    </cfRule>
  </conditionalFormatting>
  <conditionalFormatting sqref="E84">
    <cfRule type="cellIs" dxfId="4995" priority="2158" operator="equal">
      <formula>"BEBAS"</formula>
    </cfRule>
    <cfRule type="cellIs" dxfId="4994" priority="2159" operator="equal">
      <formula>"PN"</formula>
    </cfRule>
    <cfRule type="cellIs" dxfId="4993" priority="2160" operator="equal">
      <formula>"PH"</formula>
    </cfRule>
    <cfRule type="cellIs" dxfId="4992" priority="2161" operator="equal">
      <formula>"BN"</formula>
    </cfRule>
  </conditionalFormatting>
  <conditionalFormatting sqref="C212:D212">
    <cfRule type="cellIs" dxfId="4991" priority="2153" operator="equal">
      <formula>"BEBAS"</formula>
    </cfRule>
    <cfRule type="cellIs" dxfId="4990" priority="2154" operator="equal">
      <formula>"PN"</formula>
    </cfRule>
    <cfRule type="cellIs" dxfId="4989" priority="2155" operator="equal">
      <formula>"PH"</formula>
    </cfRule>
    <cfRule type="cellIs" dxfId="4988" priority="2156" operator="equal">
      <formula>"BN"</formula>
    </cfRule>
  </conditionalFormatting>
  <conditionalFormatting sqref="C212:D212">
    <cfRule type="cellIs" dxfId="4987" priority="2152" operator="equal">
      <formula>"TIED"</formula>
    </cfRule>
  </conditionalFormatting>
  <conditionalFormatting sqref="E212">
    <cfRule type="cellIs" dxfId="4986" priority="2148" operator="equal">
      <formula>"BEBAS"</formula>
    </cfRule>
    <cfRule type="cellIs" dxfId="4985" priority="2149" operator="equal">
      <formula>"PN"</formula>
    </cfRule>
    <cfRule type="cellIs" dxfId="4984" priority="2150" operator="equal">
      <formula>"PH"</formula>
    </cfRule>
    <cfRule type="cellIs" dxfId="4983" priority="2151" operator="equal">
      <formula>"BN"</formula>
    </cfRule>
  </conditionalFormatting>
  <conditionalFormatting sqref="E216:E217">
    <cfRule type="cellIs" dxfId="4982" priority="2144" operator="equal">
      <formula>"BEBAS"</formula>
    </cfRule>
    <cfRule type="cellIs" dxfId="4981" priority="2145" operator="equal">
      <formula>"PN"</formula>
    </cfRule>
    <cfRule type="cellIs" dxfId="4980" priority="2146" operator="equal">
      <formula>"PH"</formula>
    </cfRule>
    <cfRule type="cellIs" dxfId="4979" priority="2147" operator="equal">
      <formula>"BN"</formula>
    </cfRule>
  </conditionalFormatting>
  <conditionalFormatting sqref="E224 E219">
    <cfRule type="cellIs" dxfId="4978" priority="2140" operator="equal">
      <formula>"BEBAS"</formula>
    </cfRule>
    <cfRule type="cellIs" dxfId="4977" priority="2141" operator="equal">
      <formula>"PN"</formula>
    </cfRule>
    <cfRule type="cellIs" dxfId="4976" priority="2142" operator="equal">
      <formula>"PH"</formula>
    </cfRule>
    <cfRule type="cellIs" dxfId="4975" priority="2143" operator="equal">
      <formula>"BN"</formula>
    </cfRule>
  </conditionalFormatting>
  <conditionalFormatting sqref="E227">
    <cfRule type="cellIs" dxfId="4974" priority="2136" operator="equal">
      <formula>"BEBAS"</formula>
    </cfRule>
    <cfRule type="cellIs" dxfId="4973" priority="2137" operator="equal">
      <formula>"PN"</formula>
    </cfRule>
    <cfRule type="cellIs" dxfId="4972" priority="2138" operator="equal">
      <formula>"PH"</formula>
    </cfRule>
    <cfRule type="cellIs" dxfId="4971" priority="2139" operator="equal">
      <formula>"BN"</formula>
    </cfRule>
  </conditionalFormatting>
  <conditionalFormatting sqref="E241 E238 E235">
    <cfRule type="cellIs" dxfId="4970" priority="2132" operator="equal">
      <formula>"BEBAS"</formula>
    </cfRule>
    <cfRule type="cellIs" dxfId="4969" priority="2133" operator="equal">
      <formula>"PN"</formula>
    </cfRule>
    <cfRule type="cellIs" dxfId="4968" priority="2134" operator="equal">
      <formula>"PH"</formula>
    </cfRule>
    <cfRule type="cellIs" dxfId="4967" priority="2135" operator="equal">
      <formula>"BN"</formula>
    </cfRule>
  </conditionalFormatting>
  <conditionalFormatting sqref="E246">
    <cfRule type="cellIs" dxfId="4966" priority="2128" operator="equal">
      <formula>"BEBAS"</formula>
    </cfRule>
    <cfRule type="cellIs" dxfId="4965" priority="2129" operator="equal">
      <formula>"PN"</formula>
    </cfRule>
    <cfRule type="cellIs" dxfId="4964" priority="2130" operator="equal">
      <formula>"PH"</formula>
    </cfRule>
    <cfRule type="cellIs" dxfId="4963" priority="2131" operator="equal">
      <formula>"BN"</formula>
    </cfRule>
  </conditionalFormatting>
  <conditionalFormatting sqref="E255">
    <cfRule type="cellIs" dxfId="4962" priority="2120" operator="equal">
      <formula>"BEBAS"</formula>
    </cfRule>
    <cfRule type="cellIs" dxfId="4961" priority="2121" operator="equal">
      <formula>"PN"</formula>
    </cfRule>
    <cfRule type="cellIs" dxfId="4960" priority="2122" operator="equal">
      <formula>"PH"</formula>
    </cfRule>
    <cfRule type="cellIs" dxfId="4959" priority="2123" operator="equal">
      <formula>"BN"</formula>
    </cfRule>
  </conditionalFormatting>
  <conditionalFormatting sqref="E261">
    <cfRule type="cellIs" dxfId="4958" priority="2107" operator="equal">
      <formula>"BEBAS"</formula>
    </cfRule>
    <cfRule type="cellIs" dxfId="4957" priority="2108" operator="equal">
      <formula>"PN"</formula>
    </cfRule>
    <cfRule type="cellIs" dxfId="4956" priority="2109" operator="equal">
      <formula>"PH"</formula>
    </cfRule>
    <cfRule type="cellIs" dxfId="4955" priority="2110" operator="equal">
      <formula>"BN"</formula>
    </cfRule>
  </conditionalFormatting>
  <conditionalFormatting sqref="E252 E249">
    <cfRule type="cellIs" dxfId="4954" priority="2124" operator="equal">
      <formula>"BEBAS"</formula>
    </cfRule>
    <cfRule type="cellIs" dxfId="4953" priority="2125" operator="equal">
      <formula>"PN"</formula>
    </cfRule>
    <cfRule type="cellIs" dxfId="4952" priority="2126" operator="equal">
      <formula>"PH"</formula>
    </cfRule>
    <cfRule type="cellIs" dxfId="4951" priority="2127" operator="equal">
      <formula>"BN"</formula>
    </cfRule>
  </conditionalFormatting>
  <conditionalFormatting sqref="E339:E340 E303:E304">
    <cfRule type="cellIs" dxfId="4950" priority="2085" operator="equal">
      <formula>"BEBAS"</formula>
    </cfRule>
    <cfRule type="cellIs" dxfId="4949" priority="2086" operator="equal">
      <formula>"PN"</formula>
    </cfRule>
    <cfRule type="cellIs" dxfId="4948" priority="2087" operator="equal">
      <formula>"PH"</formula>
    </cfRule>
    <cfRule type="cellIs" dxfId="4947" priority="2088" operator="equal">
      <formula>"BN"</formula>
    </cfRule>
  </conditionalFormatting>
  <conditionalFormatting sqref="C262:D262 C263:E263">
    <cfRule type="cellIs" dxfId="4946" priority="2116" operator="equal">
      <formula>"BEBAS"</formula>
    </cfRule>
    <cfRule type="cellIs" dxfId="4945" priority="2117" operator="equal">
      <formula>"PN"</formula>
    </cfRule>
    <cfRule type="cellIs" dxfId="4944" priority="2118" operator="equal">
      <formula>"PH"</formula>
    </cfRule>
    <cfRule type="cellIs" dxfId="4943" priority="2119" operator="equal">
      <formula>"BN"</formula>
    </cfRule>
  </conditionalFormatting>
  <conditionalFormatting sqref="C262:D263">
    <cfRule type="cellIs" dxfId="4942" priority="2115" operator="equal">
      <formula>"TIED"</formula>
    </cfRule>
  </conditionalFormatting>
  <conditionalFormatting sqref="E262">
    <cfRule type="cellIs" dxfId="4941" priority="2111" operator="equal">
      <formula>"BEBAS"</formula>
    </cfRule>
    <cfRule type="cellIs" dxfId="4940" priority="2112" operator="equal">
      <formula>"PN"</formula>
    </cfRule>
    <cfRule type="cellIs" dxfId="4939" priority="2113" operator="equal">
      <formula>"PH"</formula>
    </cfRule>
    <cfRule type="cellIs" dxfId="4938" priority="2114" operator="equal">
      <formula>"BN"</formula>
    </cfRule>
  </conditionalFormatting>
  <conditionalFormatting sqref="E300">
    <cfRule type="cellIs" dxfId="4937" priority="2077" operator="equal">
      <formula>"BEBAS"</formula>
    </cfRule>
    <cfRule type="cellIs" dxfId="4936" priority="2078" operator="equal">
      <formula>"PN"</formula>
    </cfRule>
    <cfRule type="cellIs" dxfId="4935" priority="2079" operator="equal">
      <formula>"PH"</formula>
    </cfRule>
    <cfRule type="cellIs" dxfId="4934" priority="2080" operator="equal">
      <formula>"BN"</formula>
    </cfRule>
  </conditionalFormatting>
  <conditionalFormatting sqref="C304:D304 C305:E305">
    <cfRule type="cellIs" dxfId="4933" priority="2103" operator="equal">
      <formula>"BEBAS"</formula>
    </cfRule>
    <cfRule type="cellIs" dxfId="4932" priority="2104" operator="equal">
      <formula>"PN"</formula>
    </cfRule>
    <cfRule type="cellIs" dxfId="4931" priority="2105" operator="equal">
      <formula>"PH"</formula>
    </cfRule>
    <cfRule type="cellIs" dxfId="4930" priority="2106" operator="equal">
      <formula>"BN"</formula>
    </cfRule>
  </conditionalFormatting>
  <conditionalFormatting sqref="C304:D305">
    <cfRule type="cellIs" dxfId="4929" priority="2102" operator="equal">
      <formula>"TIED"</formula>
    </cfRule>
  </conditionalFormatting>
  <conditionalFormatting sqref="C340:D340 C341:E341">
    <cfRule type="cellIs" dxfId="4928" priority="2094" operator="equal">
      <formula>"BEBAS"</formula>
    </cfRule>
    <cfRule type="cellIs" dxfId="4927" priority="2095" operator="equal">
      <formula>"PN"</formula>
    </cfRule>
    <cfRule type="cellIs" dxfId="4926" priority="2096" operator="equal">
      <formula>"PH"</formula>
    </cfRule>
    <cfRule type="cellIs" dxfId="4925" priority="2097" operator="equal">
      <formula>"BN"</formula>
    </cfRule>
  </conditionalFormatting>
  <conditionalFormatting sqref="E1289">
    <cfRule type="cellIs" dxfId="4924" priority="1819" operator="equal">
      <formula>"BEBAS"</formula>
    </cfRule>
    <cfRule type="cellIs" dxfId="4923" priority="1820" operator="equal">
      <formula>"PN"</formula>
    </cfRule>
    <cfRule type="cellIs" dxfId="4922" priority="1821" operator="equal">
      <formula>"PH"</formula>
    </cfRule>
    <cfRule type="cellIs" dxfId="4921" priority="1822" operator="equal">
      <formula>"BN"</formula>
    </cfRule>
  </conditionalFormatting>
  <conditionalFormatting sqref="C340:D341">
    <cfRule type="cellIs" dxfId="4920" priority="2093" operator="equal">
      <formula>"TIED"</formula>
    </cfRule>
  </conditionalFormatting>
  <conditionalFormatting sqref="E294 E287 E284 E277 E274 E268 E264">
    <cfRule type="cellIs" dxfId="4919" priority="2081" operator="equal">
      <formula>"BEBAS"</formula>
    </cfRule>
    <cfRule type="cellIs" dxfId="4918" priority="2082" operator="equal">
      <formula>"PN"</formula>
    </cfRule>
    <cfRule type="cellIs" dxfId="4917" priority="2083" operator="equal">
      <formula>"PH"</formula>
    </cfRule>
    <cfRule type="cellIs" dxfId="4916" priority="2084" operator="equal">
      <formula>"BN"</formula>
    </cfRule>
  </conditionalFormatting>
  <conditionalFormatting sqref="E345 E342">
    <cfRule type="cellIs" dxfId="4915" priority="1963" operator="equal">
      <formula>"BEBAS"</formula>
    </cfRule>
    <cfRule type="cellIs" dxfId="4914" priority="1964" operator="equal">
      <formula>"PN"</formula>
    </cfRule>
    <cfRule type="cellIs" dxfId="4913" priority="1965" operator="equal">
      <formula>"PH"</formula>
    </cfRule>
    <cfRule type="cellIs" dxfId="4912" priority="1966" operator="equal">
      <formula>"BN"</formula>
    </cfRule>
  </conditionalFormatting>
  <conditionalFormatting sqref="E380">
    <cfRule type="cellIs" dxfId="4911" priority="1967" operator="equal">
      <formula>"BEBAS"</formula>
    </cfRule>
    <cfRule type="cellIs" dxfId="4910" priority="1968" operator="equal">
      <formula>"PN"</formula>
    </cfRule>
    <cfRule type="cellIs" dxfId="4909" priority="1969" operator="equal">
      <formula>"PH"</formula>
    </cfRule>
    <cfRule type="cellIs" dxfId="4908" priority="1970" operator="equal">
      <formula>"BN"</formula>
    </cfRule>
  </conditionalFormatting>
  <conditionalFormatting sqref="E1331">
    <cfRule type="cellIs" dxfId="4907" priority="1810" operator="equal">
      <formula>"BEBAS"</formula>
    </cfRule>
    <cfRule type="cellIs" dxfId="4906" priority="1811" operator="equal">
      <formula>"PN"</formula>
    </cfRule>
    <cfRule type="cellIs" dxfId="4905" priority="1812" operator="equal">
      <formula>"PH"</formula>
    </cfRule>
    <cfRule type="cellIs" dxfId="4904" priority="1813" operator="equal">
      <formula>"BN"</formula>
    </cfRule>
  </conditionalFormatting>
  <conditionalFormatting sqref="C351:D351">
    <cfRule type="cellIs" dxfId="4903" priority="2063" operator="equal">
      <formula>"TIED"</formula>
    </cfRule>
  </conditionalFormatting>
  <conditionalFormatting sqref="E350">
    <cfRule type="cellIs" dxfId="4902" priority="2068" operator="equal">
      <formula>"BEBAS"</formula>
    </cfRule>
    <cfRule type="cellIs" dxfId="4901" priority="2069" operator="equal">
      <formula>"PN"</formula>
    </cfRule>
    <cfRule type="cellIs" dxfId="4900" priority="2070" operator="equal">
      <formula>"PH"</formula>
    </cfRule>
    <cfRule type="cellIs" dxfId="4899" priority="2071" operator="equal">
      <formula>"BN"</formula>
    </cfRule>
  </conditionalFormatting>
  <conditionalFormatting sqref="C350:D350">
    <cfRule type="cellIs" dxfId="4898" priority="2073" operator="equal">
      <formula>"BEBAS"</formula>
    </cfRule>
    <cfRule type="cellIs" dxfId="4897" priority="2074" operator="equal">
      <formula>"PN"</formula>
    </cfRule>
    <cfRule type="cellIs" dxfId="4896" priority="2075" operator="equal">
      <formula>"PH"</formula>
    </cfRule>
    <cfRule type="cellIs" dxfId="4895" priority="2076" operator="equal">
      <formula>"BN"</formula>
    </cfRule>
  </conditionalFormatting>
  <conditionalFormatting sqref="C350:D350">
    <cfRule type="cellIs" dxfId="4894" priority="2072" operator="equal">
      <formula>"TIED"</formula>
    </cfRule>
  </conditionalFormatting>
  <conditionalFormatting sqref="C351:E351">
    <cfRule type="cellIs" dxfId="4893" priority="2064" operator="equal">
      <formula>"BEBAS"</formula>
    </cfRule>
    <cfRule type="cellIs" dxfId="4892" priority="2065" operator="equal">
      <formula>"PN"</formula>
    </cfRule>
    <cfRule type="cellIs" dxfId="4891" priority="2066" operator="equal">
      <formula>"PH"</formula>
    </cfRule>
    <cfRule type="cellIs" dxfId="4890" priority="2067" operator="equal">
      <formula>"BN"</formula>
    </cfRule>
  </conditionalFormatting>
  <conditionalFormatting sqref="C352:D352">
    <cfRule type="cellIs" dxfId="4889" priority="2058" operator="equal">
      <formula>"TIED"</formula>
    </cfRule>
  </conditionalFormatting>
  <conditionalFormatting sqref="C352:E352">
    <cfRule type="cellIs" dxfId="4888" priority="2059" operator="equal">
      <formula>"BEBAS"</formula>
    </cfRule>
    <cfRule type="cellIs" dxfId="4887" priority="2060" operator="equal">
      <formula>"PN"</formula>
    </cfRule>
    <cfRule type="cellIs" dxfId="4886" priority="2061" operator="equal">
      <formula>"PH"</formula>
    </cfRule>
    <cfRule type="cellIs" dxfId="4885" priority="2062" operator="equal">
      <formula>"BN"</formula>
    </cfRule>
  </conditionalFormatting>
  <conditionalFormatting sqref="C358:D358">
    <cfRule type="cellIs" dxfId="4884" priority="2048" operator="equal">
      <formula>"TIED"</formula>
    </cfRule>
  </conditionalFormatting>
  <conditionalFormatting sqref="C359:E363">
    <cfRule type="cellIs" dxfId="4883" priority="2054" operator="equal">
      <formula>"BEBAS"</formula>
    </cfRule>
    <cfRule type="cellIs" dxfId="4882" priority="2055" operator="equal">
      <formula>"PN"</formula>
    </cfRule>
    <cfRule type="cellIs" dxfId="4881" priority="2056" operator="equal">
      <formula>"PH"</formula>
    </cfRule>
    <cfRule type="cellIs" dxfId="4880" priority="2057" operator="equal">
      <formula>"BN"</formula>
    </cfRule>
  </conditionalFormatting>
  <conditionalFormatting sqref="C359:D363">
    <cfRule type="cellIs" dxfId="4879" priority="2053" operator="equal">
      <formula>"TIED"</formula>
    </cfRule>
  </conditionalFormatting>
  <conditionalFormatting sqref="C364:D364">
    <cfRule type="cellIs" dxfId="4878" priority="2038" operator="equal">
      <formula>"TIED"</formula>
    </cfRule>
  </conditionalFormatting>
  <conditionalFormatting sqref="C358:E358">
    <cfRule type="cellIs" dxfId="4877" priority="2049" operator="equal">
      <formula>"BEBAS"</formula>
    </cfRule>
    <cfRule type="cellIs" dxfId="4876" priority="2050" operator="equal">
      <formula>"PN"</formula>
    </cfRule>
    <cfRule type="cellIs" dxfId="4875" priority="2051" operator="equal">
      <formula>"PH"</formula>
    </cfRule>
    <cfRule type="cellIs" dxfId="4874" priority="2052" operator="equal">
      <formula>"BN"</formula>
    </cfRule>
  </conditionalFormatting>
  <conditionalFormatting sqref="C365:E367">
    <cfRule type="cellIs" dxfId="4873" priority="2044" operator="equal">
      <formula>"BEBAS"</formula>
    </cfRule>
    <cfRule type="cellIs" dxfId="4872" priority="2045" operator="equal">
      <formula>"PN"</formula>
    </cfRule>
    <cfRule type="cellIs" dxfId="4871" priority="2046" operator="equal">
      <formula>"PH"</formula>
    </cfRule>
    <cfRule type="cellIs" dxfId="4870" priority="2047" operator="equal">
      <formula>"BN"</formula>
    </cfRule>
  </conditionalFormatting>
  <conditionalFormatting sqref="C365:D367">
    <cfRule type="cellIs" dxfId="4869" priority="2043" operator="equal">
      <formula>"TIED"</formula>
    </cfRule>
  </conditionalFormatting>
  <conditionalFormatting sqref="C364:E364">
    <cfRule type="cellIs" dxfId="4868" priority="2039" operator="equal">
      <formula>"BEBAS"</formula>
    </cfRule>
    <cfRule type="cellIs" dxfId="4867" priority="2040" operator="equal">
      <formula>"PN"</formula>
    </cfRule>
    <cfRule type="cellIs" dxfId="4866" priority="2041" operator="equal">
      <formula>"PH"</formula>
    </cfRule>
    <cfRule type="cellIs" dxfId="4865" priority="2042" operator="equal">
      <formula>"BN"</formula>
    </cfRule>
  </conditionalFormatting>
  <conditionalFormatting sqref="C368:D368">
    <cfRule type="cellIs" dxfId="4864" priority="2028" operator="equal">
      <formula>"TIED"</formula>
    </cfRule>
  </conditionalFormatting>
  <conditionalFormatting sqref="C369:E373">
    <cfRule type="cellIs" dxfId="4863" priority="2034" operator="equal">
      <formula>"BEBAS"</formula>
    </cfRule>
    <cfRule type="cellIs" dxfId="4862" priority="2035" operator="equal">
      <formula>"PN"</formula>
    </cfRule>
    <cfRule type="cellIs" dxfId="4861" priority="2036" operator="equal">
      <formula>"PH"</formula>
    </cfRule>
    <cfRule type="cellIs" dxfId="4860" priority="2037" operator="equal">
      <formula>"BN"</formula>
    </cfRule>
  </conditionalFormatting>
  <conditionalFormatting sqref="C369:D373">
    <cfRule type="cellIs" dxfId="4859" priority="2033" operator="equal">
      <formula>"TIED"</formula>
    </cfRule>
  </conditionalFormatting>
  <conditionalFormatting sqref="C374:D374">
    <cfRule type="cellIs" dxfId="4858" priority="2018" operator="equal">
      <formula>"TIED"</formula>
    </cfRule>
  </conditionalFormatting>
  <conditionalFormatting sqref="C368:E368">
    <cfRule type="cellIs" dxfId="4857" priority="2029" operator="equal">
      <formula>"BEBAS"</formula>
    </cfRule>
    <cfRule type="cellIs" dxfId="4856" priority="2030" operator="equal">
      <formula>"PN"</formula>
    </cfRule>
    <cfRule type="cellIs" dxfId="4855" priority="2031" operator="equal">
      <formula>"PH"</formula>
    </cfRule>
    <cfRule type="cellIs" dxfId="4854" priority="2032" operator="equal">
      <formula>"BN"</formula>
    </cfRule>
  </conditionalFormatting>
  <conditionalFormatting sqref="C375:E379">
    <cfRule type="cellIs" dxfId="4853" priority="2024" operator="equal">
      <formula>"BEBAS"</formula>
    </cfRule>
    <cfRule type="cellIs" dxfId="4852" priority="2025" operator="equal">
      <formula>"PN"</formula>
    </cfRule>
    <cfRule type="cellIs" dxfId="4851" priority="2026" operator="equal">
      <formula>"PH"</formula>
    </cfRule>
    <cfRule type="cellIs" dxfId="4850" priority="2027" operator="equal">
      <formula>"BN"</formula>
    </cfRule>
  </conditionalFormatting>
  <conditionalFormatting sqref="C375:D379">
    <cfRule type="cellIs" dxfId="4849" priority="2023" operator="equal">
      <formula>"TIED"</formula>
    </cfRule>
  </conditionalFormatting>
  <conditionalFormatting sqref="C380:D380">
    <cfRule type="cellIs" dxfId="4848" priority="2008" operator="equal">
      <formula>"TIED"</formula>
    </cfRule>
  </conditionalFormatting>
  <conditionalFormatting sqref="C374:E374">
    <cfRule type="cellIs" dxfId="4847" priority="2019" operator="equal">
      <formula>"BEBAS"</formula>
    </cfRule>
    <cfRule type="cellIs" dxfId="4846" priority="2020" operator="equal">
      <formula>"PN"</formula>
    </cfRule>
    <cfRule type="cellIs" dxfId="4845" priority="2021" operator="equal">
      <formula>"PH"</formula>
    </cfRule>
    <cfRule type="cellIs" dxfId="4844" priority="2022" operator="equal">
      <formula>"BN"</formula>
    </cfRule>
  </conditionalFormatting>
  <conditionalFormatting sqref="C381:E384">
    <cfRule type="cellIs" dxfId="4843" priority="2014" operator="equal">
      <formula>"BEBAS"</formula>
    </cfRule>
    <cfRule type="cellIs" dxfId="4842" priority="2015" operator="equal">
      <formula>"PN"</formula>
    </cfRule>
    <cfRule type="cellIs" dxfId="4841" priority="2016" operator="equal">
      <formula>"PH"</formula>
    </cfRule>
    <cfRule type="cellIs" dxfId="4840" priority="2017" operator="equal">
      <formula>"BN"</formula>
    </cfRule>
  </conditionalFormatting>
  <conditionalFormatting sqref="C381:D384">
    <cfRule type="cellIs" dxfId="4839" priority="2013" operator="equal">
      <formula>"TIED"</formula>
    </cfRule>
  </conditionalFormatting>
  <conditionalFormatting sqref="C380:D380">
    <cfRule type="cellIs" dxfId="4838" priority="2009" operator="equal">
      <formula>"BEBAS"</formula>
    </cfRule>
    <cfRule type="cellIs" dxfId="4837" priority="2010" operator="equal">
      <formula>"PN"</formula>
    </cfRule>
    <cfRule type="cellIs" dxfId="4836" priority="2011" operator="equal">
      <formula>"PH"</formula>
    </cfRule>
    <cfRule type="cellIs" dxfId="4835" priority="2012" operator="equal">
      <formula>"BN"</formula>
    </cfRule>
  </conditionalFormatting>
  <conditionalFormatting sqref="C386:D386">
    <cfRule type="cellIs" dxfId="4834" priority="1994" operator="equal">
      <formula>"TIED"</formula>
    </cfRule>
  </conditionalFormatting>
  <conditionalFormatting sqref="E385">
    <cfRule type="cellIs" dxfId="4833" priority="1999" operator="equal">
      <formula>"BEBAS"</formula>
    </cfRule>
    <cfRule type="cellIs" dxfId="4832" priority="2000" operator="equal">
      <formula>"PN"</formula>
    </cfRule>
    <cfRule type="cellIs" dxfId="4831" priority="2001" operator="equal">
      <formula>"PH"</formula>
    </cfRule>
    <cfRule type="cellIs" dxfId="4830" priority="2002" operator="equal">
      <formula>"BN"</formula>
    </cfRule>
  </conditionalFormatting>
  <conditionalFormatting sqref="C385:D385">
    <cfRule type="cellIs" dxfId="4829" priority="2004" operator="equal">
      <formula>"BEBAS"</formula>
    </cfRule>
    <cfRule type="cellIs" dxfId="4828" priority="2005" operator="equal">
      <formula>"PN"</formula>
    </cfRule>
    <cfRule type="cellIs" dxfId="4827" priority="2006" operator="equal">
      <formula>"PH"</formula>
    </cfRule>
    <cfRule type="cellIs" dxfId="4826" priority="2007" operator="equal">
      <formula>"BN"</formula>
    </cfRule>
  </conditionalFormatting>
  <conditionalFormatting sqref="C385:D385">
    <cfRule type="cellIs" dxfId="4825" priority="2003" operator="equal">
      <formula>"TIED"</formula>
    </cfRule>
  </conditionalFormatting>
  <conditionalFormatting sqref="C387:D387">
    <cfRule type="cellIs" dxfId="4824" priority="1984" operator="equal">
      <formula>"TIED"</formula>
    </cfRule>
  </conditionalFormatting>
  <conditionalFormatting sqref="C386:E386">
    <cfRule type="cellIs" dxfId="4823" priority="1995" operator="equal">
      <formula>"BEBAS"</formula>
    </cfRule>
    <cfRule type="cellIs" dxfId="4822" priority="1996" operator="equal">
      <formula>"PN"</formula>
    </cfRule>
    <cfRule type="cellIs" dxfId="4821" priority="1997" operator="equal">
      <formula>"PH"</formula>
    </cfRule>
    <cfRule type="cellIs" dxfId="4820" priority="1998" operator="equal">
      <formula>"BN"</formula>
    </cfRule>
  </conditionalFormatting>
  <conditionalFormatting sqref="C388:E389">
    <cfRule type="cellIs" dxfId="4819" priority="1990" operator="equal">
      <formula>"BEBAS"</formula>
    </cfRule>
    <cfRule type="cellIs" dxfId="4818" priority="1991" operator="equal">
      <formula>"PN"</formula>
    </cfRule>
    <cfRule type="cellIs" dxfId="4817" priority="1992" operator="equal">
      <formula>"PH"</formula>
    </cfRule>
    <cfRule type="cellIs" dxfId="4816" priority="1993" operator="equal">
      <formula>"BN"</formula>
    </cfRule>
  </conditionalFormatting>
  <conditionalFormatting sqref="C388:D389">
    <cfRule type="cellIs" dxfId="4815" priority="1989" operator="equal">
      <formula>"TIED"</formula>
    </cfRule>
  </conditionalFormatting>
  <conditionalFormatting sqref="C387:D387">
    <cfRule type="cellIs" dxfId="4814" priority="1985" operator="equal">
      <formula>"BEBAS"</formula>
    </cfRule>
    <cfRule type="cellIs" dxfId="4813" priority="1986" operator="equal">
      <formula>"PN"</formula>
    </cfRule>
    <cfRule type="cellIs" dxfId="4812" priority="1987" operator="equal">
      <formula>"PH"</formula>
    </cfRule>
    <cfRule type="cellIs" dxfId="4811" priority="1988" operator="equal">
      <formula>"BN"</formula>
    </cfRule>
  </conditionalFormatting>
  <conditionalFormatting sqref="E392">
    <cfRule type="cellIs" dxfId="4810" priority="1975" operator="equal">
      <formula>"BEBAS"</formula>
    </cfRule>
    <cfRule type="cellIs" dxfId="4809" priority="1976" operator="equal">
      <formula>"PN"</formula>
    </cfRule>
    <cfRule type="cellIs" dxfId="4808" priority="1977" operator="equal">
      <formula>"PH"</formula>
    </cfRule>
    <cfRule type="cellIs" dxfId="4807" priority="1978" operator="equal">
      <formula>"BN"</formula>
    </cfRule>
  </conditionalFormatting>
  <conditionalFormatting sqref="C392:D392 C393:E393">
    <cfRule type="cellIs" dxfId="4806" priority="1980" operator="equal">
      <formula>"BEBAS"</formula>
    </cfRule>
    <cfRule type="cellIs" dxfId="4805" priority="1981" operator="equal">
      <formula>"PN"</formula>
    </cfRule>
    <cfRule type="cellIs" dxfId="4804" priority="1982" operator="equal">
      <formula>"PH"</formula>
    </cfRule>
    <cfRule type="cellIs" dxfId="4803" priority="1983" operator="equal">
      <formula>"BN"</formula>
    </cfRule>
  </conditionalFormatting>
  <conditionalFormatting sqref="C392:D393">
    <cfRule type="cellIs" dxfId="4802" priority="1979" operator="equal">
      <formula>"TIED"</formula>
    </cfRule>
  </conditionalFormatting>
  <conditionalFormatting sqref="E387">
    <cfRule type="cellIs" dxfId="4801" priority="1971" operator="equal">
      <formula>"BEBAS"</formula>
    </cfRule>
    <cfRule type="cellIs" dxfId="4800" priority="1972" operator="equal">
      <formula>"PN"</formula>
    </cfRule>
    <cfRule type="cellIs" dxfId="4799" priority="1973" operator="equal">
      <formula>"PH"</formula>
    </cfRule>
    <cfRule type="cellIs" dxfId="4798" priority="1974" operator="equal">
      <formula>"BN"</formula>
    </cfRule>
  </conditionalFormatting>
  <conditionalFormatting sqref="E516">
    <cfRule type="cellIs" dxfId="4797" priority="1954" operator="equal">
      <formula>"BEBAS"</formula>
    </cfRule>
    <cfRule type="cellIs" dxfId="4796" priority="1955" operator="equal">
      <formula>"PN"</formula>
    </cfRule>
    <cfRule type="cellIs" dxfId="4795" priority="1956" operator="equal">
      <formula>"PH"</formula>
    </cfRule>
    <cfRule type="cellIs" dxfId="4794" priority="1957" operator="equal">
      <formula>"BN"</formula>
    </cfRule>
  </conditionalFormatting>
  <conditionalFormatting sqref="C516:D516 C517:E517">
    <cfRule type="cellIs" dxfId="4793" priority="1959" operator="equal">
      <formula>"BEBAS"</formula>
    </cfRule>
    <cfRule type="cellIs" dxfId="4792" priority="1960" operator="equal">
      <formula>"PN"</formula>
    </cfRule>
    <cfRule type="cellIs" dxfId="4791" priority="1961" operator="equal">
      <formula>"PH"</formula>
    </cfRule>
    <cfRule type="cellIs" dxfId="4790" priority="1962" operator="equal">
      <formula>"BN"</formula>
    </cfRule>
  </conditionalFormatting>
  <conditionalFormatting sqref="C516:D517">
    <cfRule type="cellIs" dxfId="4789" priority="1958" operator="equal">
      <formula>"TIED"</formula>
    </cfRule>
  </conditionalFormatting>
  <conditionalFormatting sqref="E466">
    <cfRule type="cellIs" dxfId="4788" priority="1945" operator="equal">
      <formula>"BEBAS"</formula>
    </cfRule>
    <cfRule type="cellIs" dxfId="4787" priority="1946" operator="equal">
      <formula>"PN"</formula>
    </cfRule>
    <cfRule type="cellIs" dxfId="4786" priority="1947" operator="equal">
      <formula>"PH"</formula>
    </cfRule>
    <cfRule type="cellIs" dxfId="4785" priority="1948" operator="equal">
      <formula>"BN"</formula>
    </cfRule>
  </conditionalFormatting>
  <conditionalFormatting sqref="C466:D466 C467:E467">
    <cfRule type="cellIs" dxfId="4784" priority="1950" operator="equal">
      <formula>"BEBAS"</formula>
    </cfRule>
    <cfRule type="cellIs" dxfId="4783" priority="1951" operator="equal">
      <formula>"PN"</formula>
    </cfRule>
    <cfRule type="cellIs" dxfId="4782" priority="1952" operator="equal">
      <formula>"PH"</formula>
    </cfRule>
    <cfRule type="cellIs" dxfId="4781" priority="1953" operator="equal">
      <formula>"BN"</formula>
    </cfRule>
  </conditionalFormatting>
  <conditionalFormatting sqref="C466:D467">
    <cfRule type="cellIs" dxfId="4780" priority="1949" operator="equal">
      <formula>"TIED"</formula>
    </cfRule>
  </conditionalFormatting>
  <conditionalFormatting sqref="E420">
    <cfRule type="cellIs" dxfId="4779" priority="1936" operator="equal">
      <formula>"BEBAS"</formula>
    </cfRule>
    <cfRule type="cellIs" dxfId="4778" priority="1937" operator="equal">
      <formula>"PN"</formula>
    </cfRule>
    <cfRule type="cellIs" dxfId="4777" priority="1938" operator="equal">
      <formula>"PH"</formula>
    </cfRule>
    <cfRule type="cellIs" dxfId="4776" priority="1939" operator="equal">
      <formula>"BN"</formula>
    </cfRule>
  </conditionalFormatting>
  <conditionalFormatting sqref="C420:D420 C421:E421">
    <cfRule type="cellIs" dxfId="4775" priority="1941" operator="equal">
      <formula>"BEBAS"</formula>
    </cfRule>
    <cfRule type="cellIs" dxfId="4774" priority="1942" operator="equal">
      <formula>"PN"</formula>
    </cfRule>
    <cfRule type="cellIs" dxfId="4773" priority="1943" operator="equal">
      <formula>"PH"</formula>
    </cfRule>
    <cfRule type="cellIs" dxfId="4772" priority="1944" operator="equal">
      <formula>"BN"</formula>
    </cfRule>
  </conditionalFormatting>
  <conditionalFormatting sqref="C420:D421">
    <cfRule type="cellIs" dxfId="4771" priority="1940" operator="equal">
      <formula>"TIED"</formula>
    </cfRule>
  </conditionalFormatting>
  <conditionalFormatting sqref="E572">
    <cfRule type="cellIs" dxfId="4770" priority="1927" operator="equal">
      <formula>"BEBAS"</formula>
    </cfRule>
    <cfRule type="cellIs" dxfId="4769" priority="1928" operator="equal">
      <formula>"PN"</formula>
    </cfRule>
    <cfRule type="cellIs" dxfId="4768" priority="1929" operator="equal">
      <formula>"PH"</formula>
    </cfRule>
    <cfRule type="cellIs" dxfId="4767" priority="1930" operator="equal">
      <formula>"BN"</formula>
    </cfRule>
  </conditionalFormatting>
  <conditionalFormatting sqref="C572:D572 C573:E573">
    <cfRule type="cellIs" dxfId="4766" priority="1932" operator="equal">
      <formula>"BEBAS"</formula>
    </cfRule>
    <cfRule type="cellIs" dxfId="4765" priority="1933" operator="equal">
      <formula>"PN"</formula>
    </cfRule>
    <cfRule type="cellIs" dxfId="4764" priority="1934" operator="equal">
      <formula>"PH"</formula>
    </cfRule>
    <cfRule type="cellIs" dxfId="4763" priority="1935" operator="equal">
      <formula>"BN"</formula>
    </cfRule>
  </conditionalFormatting>
  <conditionalFormatting sqref="C572:D573">
    <cfRule type="cellIs" dxfId="4762" priority="1931" operator="equal">
      <formula>"TIED"</formula>
    </cfRule>
  </conditionalFormatting>
  <conditionalFormatting sqref="E631">
    <cfRule type="cellIs" dxfId="4761" priority="1918" operator="equal">
      <formula>"BEBAS"</formula>
    </cfRule>
    <cfRule type="cellIs" dxfId="4760" priority="1919" operator="equal">
      <formula>"PN"</formula>
    </cfRule>
    <cfRule type="cellIs" dxfId="4759" priority="1920" operator="equal">
      <formula>"PH"</formula>
    </cfRule>
    <cfRule type="cellIs" dxfId="4758" priority="1921" operator="equal">
      <formula>"BN"</formula>
    </cfRule>
  </conditionalFormatting>
  <conditionalFormatting sqref="C631:D631 C632:E632">
    <cfRule type="cellIs" dxfId="4757" priority="1923" operator="equal">
      <formula>"BEBAS"</formula>
    </cfRule>
    <cfRule type="cellIs" dxfId="4756" priority="1924" operator="equal">
      <formula>"PN"</formula>
    </cfRule>
    <cfRule type="cellIs" dxfId="4755" priority="1925" operator="equal">
      <formula>"PH"</formula>
    </cfRule>
    <cfRule type="cellIs" dxfId="4754" priority="1926" operator="equal">
      <formula>"BN"</formula>
    </cfRule>
  </conditionalFormatting>
  <conditionalFormatting sqref="C631:D632">
    <cfRule type="cellIs" dxfId="4753" priority="1922" operator="equal">
      <formula>"TIED"</formula>
    </cfRule>
  </conditionalFormatting>
  <conditionalFormatting sqref="E693">
    <cfRule type="cellIs" dxfId="4752" priority="1909" operator="equal">
      <formula>"BEBAS"</formula>
    </cfRule>
    <cfRule type="cellIs" dxfId="4751" priority="1910" operator="equal">
      <formula>"PN"</formula>
    </cfRule>
    <cfRule type="cellIs" dxfId="4750" priority="1911" operator="equal">
      <formula>"PH"</formula>
    </cfRule>
    <cfRule type="cellIs" dxfId="4749" priority="1912" operator="equal">
      <formula>"BN"</formula>
    </cfRule>
  </conditionalFormatting>
  <conditionalFormatting sqref="C693:D693 C694:E694">
    <cfRule type="cellIs" dxfId="4748" priority="1914" operator="equal">
      <formula>"BEBAS"</formula>
    </cfRule>
    <cfRule type="cellIs" dxfId="4747" priority="1915" operator="equal">
      <formula>"PN"</formula>
    </cfRule>
    <cfRule type="cellIs" dxfId="4746" priority="1916" operator="equal">
      <formula>"PH"</formula>
    </cfRule>
    <cfRule type="cellIs" dxfId="4745" priority="1917" operator="equal">
      <formula>"BN"</formula>
    </cfRule>
  </conditionalFormatting>
  <conditionalFormatting sqref="C693:D694">
    <cfRule type="cellIs" dxfId="4744" priority="1913" operator="equal">
      <formula>"TIED"</formula>
    </cfRule>
  </conditionalFormatting>
  <conditionalFormatting sqref="E753">
    <cfRule type="cellIs" dxfId="4743" priority="1900" operator="equal">
      <formula>"BEBAS"</formula>
    </cfRule>
    <cfRule type="cellIs" dxfId="4742" priority="1901" operator="equal">
      <formula>"PN"</formula>
    </cfRule>
    <cfRule type="cellIs" dxfId="4741" priority="1902" operator="equal">
      <formula>"PH"</formula>
    </cfRule>
    <cfRule type="cellIs" dxfId="4740" priority="1903" operator="equal">
      <formula>"BN"</formula>
    </cfRule>
  </conditionalFormatting>
  <conditionalFormatting sqref="C753:D753 C754:E754">
    <cfRule type="cellIs" dxfId="4739" priority="1905" operator="equal">
      <formula>"BEBAS"</formula>
    </cfRule>
    <cfRule type="cellIs" dxfId="4738" priority="1906" operator="equal">
      <formula>"PN"</formula>
    </cfRule>
    <cfRule type="cellIs" dxfId="4737" priority="1907" operator="equal">
      <formula>"PH"</formula>
    </cfRule>
    <cfRule type="cellIs" dxfId="4736" priority="1908" operator="equal">
      <formula>"BN"</formula>
    </cfRule>
  </conditionalFormatting>
  <conditionalFormatting sqref="C753:D754">
    <cfRule type="cellIs" dxfId="4735" priority="1904" operator="equal">
      <formula>"TIED"</formula>
    </cfRule>
  </conditionalFormatting>
  <conditionalFormatting sqref="E803">
    <cfRule type="cellIs" dxfId="4734" priority="1891" operator="equal">
      <formula>"BEBAS"</formula>
    </cfRule>
    <cfRule type="cellIs" dxfId="4733" priority="1892" operator="equal">
      <formula>"PN"</formula>
    </cfRule>
    <cfRule type="cellIs" dxfId="4732" priority="1893" operator="equal">
      <formula>"PH"</formula>
    </cfRule>
    <cfRule type="cellIs" dxfId="4731" priority="1894" operator="equal">
      <formula>"BN"</formula>
    </cfRule>
  </conditionalFormatting>
  <conditionalFormatting sqref="C803:D803 C804:E804">
    <cfRule type="cellIs" dxfId="4730" priority="1896" operator="equal">
      <formula>"BEBAS"</formula>
    </cfRule>
    <cfRule type="cellIs" dxfId="4729" priority="1897" operator="equal">
      <formula>"PN"</formula>
    </cfRule>
    <cfRule type="cellIs" dxfId="4728" priority="1898" operator="equal">
      <formula>"PH"</formula>
    </cfRule>
    <cfRule type="cellIs" dxfId="4727" priority="1899" operator="equal">
      <formula>"BN"</formula>
    </cfRule>
  </conditionalFormatting>
  <conditionalFormatting sqref="C803:D804">
    <cfRule type="cellIs" dxfId="4726" priority="1895" operator="equal">
      <formula>"TIED"</formula>
    </cfRule>
  </conditionalFormatting>
  <conditionalFormatting sqref="E888">
    <cfRule type="cellIs" dxfId="4725" priority="1882" operator="equal">
      <formula>"BEBAS"</formula>
    </cfRule>
    <cfRule type="cellIs" dxfId="4724" priority="1883" operator="equal">
      <formula>"PN"</formula>
    </cfRule>
    <cfRule type="cellIs" dxfId="4723" priority="1884" operator="equal">
      <formula>"PH"</formula>
    </cfRule>
    <cfRule type="cellIs" dxfId="4722" priority="1885" operator="equal">
      <formula>"BN"</formula>
    </cfRule>
  </conditionalFormatting>
  <conditionalFormatting sqref="C888:D888 C889:E889">
    <cfRule type="cellIs" dxfId="4721" priority="1887" operator="equal">
      <formula>"BEBAS"</formula>
    </cfRule>
    <cfRule type="cellIs" dxfId="4720" priority="1888" operator="equal">
      <formula>"PN"</formula>
    </cfRule>
    <cfRule type="cellIs" dxfId="4719" priority="1889" operator="equal">
      <formula>"PH"</formula>
    </cfRule>
    <cfRule type="cellIs" dxfId="4718" priority="1890" operator="equal">
      <formula>"BN"</formula>
    </cfRule>
  </conditionalFormatting>
  <conditionalFormatting sqref="C888:D889">
    <cfRule type="cellIs" dxfId="4717" priority="1886" operator="equal">
      <formula>"TIED"</formula>
    </cfRule>
  </conditionalFormatting>
  <conditionalFormatting sqref="E978">
    <cfRule type="cellIs" dxfId="4716" priority="1873" operator="equal">
      <formula>"BEBAS"</formula>
    </cfRule>
    <cfRule type="cellIs" dxfId="4715" priority="1874" operator="equal">
      <formula>"PN"</formula>
    </cfRule>
    <cfRule type="cellIs" dxfId="4714" priority="1875" operator="equal">
      <formula>"PH"</formula>
    </cfRule>
    <cfRule type="cellIs" dxfId="4713" priority="1876" operator="equal">
      <formula>"BN"</formula>
    </cfRule>
  </conditionalFormatting>
  <conditionalFormatting sqref="C978:D978 C979:E979">
    <cfRule type="cellIs" dxfId="4712" priority="1878" operator="equal">
      <formula>"BEBAS"</formula>
    </cfRule>
    <cfRule type="cellIs" dxfId="4711" priority="1879" operator="equal">
      <formula>"PN"</formula>
    </cfRule>
    <cfRule type="cellIs" dxfId="4710" priority="1880" operator="equal">
      <formula>"PH"</formula>
    </cfRule>
    <cfRule type="cellIs" dxfId="4709" priority="1881" operator="equal">
      <formula>"BN"</formula>
    </cfRule>
  </conditionalFormatting>
  <conditionalFormatting sqref="C978:D979">
    <cfRule type="cellIs" dxfId="4708" priority="1877" operator="equal">
      <formula>"TIED"</formula>
    </cfRule>
  </conditionalFormatting>
  <conditionalFormatting sqref="E1022">
    <cfRule type="cellIs" dxfId="4707" priority="1864" operator="equal">
      <formula>"BEBAS"</formula>
    </cfRule>
    <cfRule type="cellIs" dxfId="4706" priority="1865" operator="equal">
      <formula>"PN"</formula>
    </cfRule>
    <cfRule type="cellIs" dxfId="4705" priority="1866" operator="equal">
      <formula>"PH"</formula>
    </cfRule>
    <cfRule type="cellIs" dxfId="4704" priority="1867" operator="equal">
      <formula>"BN"</formula>
    </cfRule>
  </conditionalFormatting>
  <conditionalFormatting sqref="C1022:D1022 C1023:E1023">
    <cfRule type="cellIs" dxfId="4703" priority="1869" operator="equal">
      <formula>"BEBAS"</formula>
    </cfRule>
    <cfRule type="cellIs" dxfId="4702" priority="1870" operator="equal">
      <formula>"PN"</formula>
    </cfRule>
    <cfRule type="cellIs" dxfId="4701" priority="1871" operator="equal">
      <formula>"PH"</formula>
    </cfRule>
    <cfRule type="cellIs" dxfId="4700" priority="1872" operator="equal">
      <formula>"BN"</formula>
    </cfRule>
  </conditionalFormatting>
  <conditionalFormatting sqref="C1022:D1023">
    <cfRule type="cellIs" dxfId="4699" priority="1868" operator="equal">
      <formula>"TIED"</formula>
    </cfRule>
  </conditionalFormatting>
  <conditionalFormatting sqref="E1085">
    <cfRule type="cellIs" dxfId="4698" priority="1855" operator="equal">
      <formula>"BEBAS"</formula>
    </cfRule>
    <cfRule type="cellIs" dxfId="4697" priority="1856" operator="equal">
      <formula>"PN"</formula>
    </cfRule>
    <cfRule type="cellIs" dxfId="4696" priority="1857" operator="equal">
      <formula>"PH"</formula>
    </cfRule>
    <cfRule type="cellIs" dxfId="4695" priority="1858" operator="equal">
      <formula>"BN"</formula>
    </cfRule>
  </conditionalFormatting>
  <conditionalFormatting sqref="C1085:D1085 C1086:E1086">
    <cfRule type="cellIs" dxfId="4694" priority="1860" operator="equal">
      <formula>"BEBAS"</formula>
    </cfRule>
    <cfRule type="cellIs" dxfId="4693" priority="1861" operator="equal">
      <formula>"PN"</formula>
    </cfRule>
    <cfRule type="cellIs" dxfId="4692" priority="1862" operator="equal">
      <formula>"PH"</formula>
    </cfRule>
    <cfRule type="cellIs" dxfId="4691" priority="1863" operator="equal">
      <formula>"BN"</formula>
    </cfRule>
  </conditionalFormatting>
  <conditionalFormatting sqref="C1085:D1086">
    <cfRule type="cellIs" dxfId="4690" priority="1859" operator="equal">
      <formula>"TIED"</formula>
    </cfRule>
  </conditionalFormatting>
  <conditionalFormatting sqref="E1140">
    <cfRule type="cellIs" dxfId="4689" priority="1846" operator="equal">
      <formula>"BEBAS"</formula>
    </cfRule>
    <cfRule type="cellIs" dxfId="4688" priority="1847" operator="equal">
      <formula>"PN"</formula>
    </cfRule>
    <cfRule type="cellIs" dxfId="4687" priority="1848" operator="equal">
      <formula>"PH"</formula>
    </cfRule>
    <cfRule type="cellIs" dxfId="4686" priority="1849" operator="equal">
      <formula>"BN"</formula>
    </cfRule>
  </conditionalFormatting>
  <conditionalFormatting sqref="C1140:D1140 C1141:E1141">
    <cfRule type="cellIs" dxfId="4685" priority="1851" operator="equal">
      <formula>"BEBAS"</formula>
    </cfRule>
    <cfRule type="cellIs" dxfId="4684" priority="1852" operator="equal">
      <formula>"PN"</formula>
    </cfRule>
    <cfRule type="cellIs" dxfId="4683" priority="1853" operator="equal">
      <formula>"PH"</formula>
    </cfRule>
    <cfRule type="cellIs" dxfId="4682" priority="1854" operator="equal">
      <formula>"BN"</formula>
    </cfRule>
  </conditionalFormatting>
  <conditionalFormatting sqref="C1140:D1141">
    <cfRule type="cellIs" dxfId="4681" priority="1850" operator="equal">
      <formula>"TIED"</formula>
    </cfRule>
  </conditionalFormatting>
  <conditionalFormatting sqref="E1194">
    <cfRule type="cellIs" dxfId="4680" priority="1837" operator="equal">
      <formula>"BEBAS"</formula>
    </cfRule>
    <cfRule type="cellIs" dxfId="4679" priority="1838" operator="equal">
      <formula>"PN"</formula>
    </cfRule>
    <cfRule type="cellIs" dxfId="4678" priority="1839" operator="equal">
      <formula>"PH"</formula>
    </cfRule>
    <cfRule type="cellIs" dxfId="4677" priority="1840" operator="equal">
      <formula>"BN"</formula>
    </cfRule>
  </conditionalFormatting>
  <conditionalFormatting sqref="C1194:D1194 C1195:E1195">
    <cfRule type="cellIs" dxfId="4676" priority="1842" operator="equal">
      <formula>"BEBAS"</formula>
    </cfRule>
    <cfRule type="cellIs" dxfId="4675" priority="1843" operator="equal">
      <formula>"PN"</formula>
    </cfRule>
    <cfRule type="cellIs" dxfId="4674" priority="1844" operator="equal">
      <formula>"PH"</formula>
    </cfRule>
    <cfRule type="cellIs" dxfId="4673" priority="1845" operator="equal">
      <formula>"BN"</formula>
    </cfRule>
  </conditionalFormatting>
  <conditionalFormatting sqref="C1194:D1195">
    <cfRule type="cellIs" dxfId="4672" priority="1841" operator="equal">
      <formula>"TIED"</formula>
    </cfRule>
  </conditionalFormatting>
  <conditionalFormatting sqref="E1241">
    <cfRule type="cellIs" dxfId="4671" priority="1828" operator="equal">
      <formula>"BEBAS"</formula>
    </cfRule>
    <cfRule type="cellIs" dxfId="4670" priority="1829" operator="equal">
      <formula>"PN"</formula>
    </cfRule>
    <cfRule type="cellIs" dxfId="4669" priority="1830" operator="equal">
      <formula>"PH"</formula>
    </cfRule>
    <cfRule type="cellIs" dxfId="4668" priority="1831" operator="equal">
      <formula>"BN"</formula>
    </cfRule>
  </conditionalFormatting>
  <conditionalFormatting sqref="C1241:D1241 C1242:E1242">
    <cfRule type="cellIs" dxfId="4667" priority="1833" operator="equal">
      <formula>"BEBAS"</formula>
    </cfRule>
    <cfRule type="cellIs" dxfId="4666" priority="1834" operator="equal">
      <formula>"PN"</formula>
    </cfRule>
    <cfRule type="cellIs" dxfId="4665" priority="1835" operator="equal">
      <formula>"PH"</formula>
    </cfRule>
    <cfRule type="cellIs" dxfId="4664" priority="1836" operator="equal">
      <formula>"BN"</formula>
    </cfRule>
  </conditionalFormatting>
  <conditionalFormatting sqref="C1241:D1242">
    <cfRule type="cellIs" dxfId="4663" priority="1832" operator="equal">
      <formula>"TIED"</formula>
    </cfRule>
  </conditionalFormatting>
  <conditionalFormatting sqref="C1289:D1289 C1290:E1290">
    <cfRule type="cellIs" dxfId="4662" priority="1824" operator="equal">
      <formula>"BEBAS"</formula>
    </cfRule>
    <cfRule type="cellIs" dxfId="4661" priority="1825" operator="equal">
      <formula>"PN"</formula>
    </cfRule>
    <cfRule type="cellIs" dxfId="4660" priority="1826" operator="equal">
      <formula>"PH"</formula>
    </cfRule>
    <cfRule type="cellIs" dxfId="4659" priority="1827" operator="equal">
      <formula>"BN"</formula>
    </cfRule>
  </conditionalFormatting>
  <conditionalFormatting sqref="C1289:D1290">
    <cfRule type="cellIs" dxfId="4658" priority="1823" operator="equal">
      <formula>"TIED"</formula>
    </cfRule>
  </conditionalFormatting>
  <conditionalFormatting sqref="C1331:D1331 C1332:E1332">
    <cfRule type="cellIs" dxfId="4657" priority="1815" operator="equal">
      <formula>"BEBAS"</formula>
    </cfRule>
    <cfRule type="cellIs" dxfId="4656" priority="1816" operator="equal">
      <formula>"PN"</formula>
    </cfRule>
    <cfRule type="cellIs" dxfId="4655" priority="1817" operator="equal">
      <formula>"PH"</formula>
    </cfRule>
    <cfRule type="cellIs" dxfId="4654" priority="1818" operator="equal">
      <formula>"BN"</formula>
    </cfRule>
  </conditionalFormatting>
  <conditionalFormatting sqref="C1331:D1332">
    <cfRule type="cellIs" dxfId="4653" priority="1814" operator="equal">
      <formula>"TIED"</formula>
    </cfRule>
  </conditionalFormatting>
  <conditionalFormatting sqref="C395:E401">
    <cfRule type="cellIs" dxfId="4652" priority="1806" operator="equal">
      <formula>"BEBAS"</formula>
    </cfRule>
    <cfRule type="cellIs" dxfId="4651" priority="1807" operator="equal">
      <formula>"PN"</formula>
    </cfRule>
    <cfRule type="cellIs" dxfId="4650" priority="1808" operator="equal">
      <formula>"PH"</formula>
    </cfRule>
    <cfRule type="cellIs" dxfId="4649" priority="1809" operator="equal">
      <formula>"BN"</formula>
    </cfRule>
  </conditionalFormatting>
  <conditionalFormatting sqref="C395:D401">
    <cfRule type="cellIs" dxfId="4648" priority="1805" operator="equal">
      <formula>"TIED"</formula>
    </cfRule>
  </conditionalFormatting>
  <conditionalFormatting sqref="C394:E394">
    <cfRule type="cellIs" dxfId="4647" priority="1801" operator="equal">
      <formula>"BEBAS"</formula>
    </cfRule>
    <cfRule type="cellIs" dxfId="4646" priority="1802" operator="equal">
      <formula>"PN"</formula>
    </cfRule>
    <cfRule type="cellIs" dxfId="4645" priority="1803" operator="equal">
      <formula>"PH"</formula>
    </cfRule>
    <cfRule type="cellIs" dxfId="4644" priority="1804" operator="equal">
      <formula>"BN"</formula>
    </cfRule>
  </conditionalFormatting>
  <conditionalFormatting sqref="C394:D394">
    <cfRule type="cellIs" dxfId="4643" priority="1800" operator="equal">
      <formula>"TIED"</formula>
    </cfRule>
  </conditionalFormatting>
  <conditionalFormatting sqref="C403:E406">
    <cfRule type="cellIs" dxfId="4642" priority="1796" operator="equal">
      <formula>"BEBAS"</formula>
    </cfRule>
    <cfRule type="cellIs" dxfId="4641" priority="1797" operator="equal">
      <formula>"PN"</formula>
    </cfRule>
    <cfRule type="cellIs" dxfId="4640" priority="1798" operator="equal">
      <formula>"PH"</formula>
    </cfRule>
    <cfRule type="cellIs" dxfId="4639" priority="1799" operator="equal">
      <formula>"BN"</formula>
    </cfRule>
  </conditionalFormatting>
  <conditionalFormatting sqref="C403:D406">
    <cfRule type="cellIs" dxfId="4638" priority="1795" operator="equal">
      <formula>"TIED"</formula>
    </cfRule>
  </conditionalFormatting>
  <conditionalFormatting sqref="E402">
    <cfRule type="cellIs" dxfId="4637" priority="1786" operator="equal">
      <formula>"BEBAS"</formula>
    </cfRule>
    <cfRule type="cellIs" dxfId="4636" priority="1787" operator="equal">
      <formula>"PN"</formula>
    </cfRule>
    <cfRule type="cellIs" dxfId="4635" priority="1788" operator="equal">
      <formula>"PH"</formula>
    </cfRule>
    <cfRule type="cellIs" dxfId="4634" priority="1789" operator="equal">
      <formula>"BN"</formula>
    </cfRule>
  </conditionalFormatting>
  <conditionalFormatting sqref="C402:D402">
    <cfRule type="cellIs" dxfId="4633" priority="1790" operator="equal">
      <formula>"TIED"</formula>
    </cfRule>
  </conditionalFormatting>
  <conditionalFormatting sqref="C402:D402">
    <cfRule type="cellIs" dxfId="4632" priority="1791" operator="equal">
      <formula>"BEBAS"</formula>
    </cfRule>
    <cfRule type="cellIs" dxfId="4631" priority="1792" operator="equal">
      <formula>"PN"</formula>
    </cfRule>
    <cfRule type="cellIs" dxfId="4630" priority="1793" operator="equal">
      <formula>"PH"</formula>
    </cfRule>
    <cfRule type="cellIs" dxfId="4629" priority="1794" operator="equal">
      <formula>"BN"</formula>
    </cfRule>
  </conditionalFormatting>
  <conditionalFormatting sqref="C408:E411">
    <cfRule type="cellIs" dxfId="4628" priority="1782" operator="equal">
      <formula>"BEBAS"</formula>
    </cfRule>
    <cfRule type="cellIs" dxfId="4627" priority="1783" operator="equal">
      <formula>"PN"</formula>
    </cfRule>
    <cfRule type="cellIs" dxfId="4626" priority="1784" operator="equal">
      <formula>"PH"</formula>
    </cfRule>
    <cfRule type="cellIs" dxfId="4625" priority="1785" operator="equal">
      <formula>"BN"</formula>
    </cfRule>
  </conditionalFormatting>
  <conditionalFormatting sqref="C408:D411">
    <cfRule type="cellIs" dxfId="4624" priority="1781" operator="equal">
      <formula>"TIED"</formula>
    </cfRule>
  </conditionalFormatting>
  <conditionalFormatting sqref="E407">
    <cfRule type="cellIs" dxfId="4623" priority="1772" operator="equal">
      <formula>"BEBAS"</formula>
    </cfRule>
    <cfRule type="cellIs" dxfId="4622" priority="1773" operator="equal">
      <formula>"PN"</formula>
    </cfRule>
    <cfRule type="cellIs" dxfId="4621" priority="1774" operator="equal">
      <formula>"PH"</formula>
    </cfRule>
    <cfRule type="cellIs" dxfId="4620" priority="1775" operator="equal">
      <formula>"BN"</formula>
    </cfRule>
  </conditionalFormatting>
  <conditionalFormatting sqref="C407:D407">
    <cfRule type="cellIs" dxfId="4619" priority="1776" operator="equal">
      <formula>"TIED"</formula>
    </cfRule>
  </conditionalFormatting>
  <conditionalFormatting sqref="C407:D407">
    <cfRule type="cellIs" dxfId="4618" priority="1777" operator="equal">
      <formula>"BEBAS"</formula>
    </cfRule>
    <cfRule type="cellIs" dxfId="4617" priority="1778" operator="equal">
      <formula>"PN"</formula>
    </cfRule>
    <cfRule type="cellIs" dxfId="4616" priority="1779" operator="equal">
      <formula>"PH"</formula>
    </cfRule>
    <cfRule type="cellIs" dxfId="4615" priority="1780" operator="equal">
      <formula>"BN"</formula>
    </cfRule>
  </conditionalFormatting>
  <conditionalFormatting sqref="C413:E418">
    <cfRule type="cellIs" dxfId="4614" priority="1768" operator="equal">
      <formula>"BEBAS"</formula>
    </cfRule>
    <cfRule type="cellIs" dxfId="4613" priority="1769" operator="equal">
      <formula>"PN"</formula>
    </cfRule>
    <cfRule type="cellIs" dxfId="4612" priority="1770" operator="equal">
      <formula>"PH"</formula>
    </cfRule>
    <cfRule type="cellIs" dxfId="4611" priority="1771" operator="equal">
      <formula>"BN"</formula>
    </cfRule>
  </conditionalFormatting>
  <conditionalFormatting sqref="C413:D418">
    <cfRule type="cellIs" dxfId="4610" priority="1767" operator="equal">
      <formula>"TIED"</formula>
    </cfRule>
  </conditionalFormatting>
  <conditionalFormatting sqref="C412:D412">
    <cfRule type="cellIs" dxfId="4609" priority="1763" operator="equal">
      <formula>"BEBAS"</formula>
    </cfRule>
    <cfRule type="cellIs" dxfId="4608" priority="1764" operator="equal">
      <formula>"PN"</formula>
    </cfRule>
    <cfRule type="cellIs" dxfId="4607" priority="1765" operator="equal">
      <formula>"PH"</formula>
    </cfRule>
    <cfRule type="cellIs" dxfId="4606" priority="1766" operator="equal">
      <formula>"BN"</formula>
    </cfRule>
  </conditionalFormatting>
  <conditionalFormatting sqref="C412:D412">
    <cfRule type="cellIs" dxfId="4605" priority="1762" operator="equal">
      <formula>"TIED"</formula>
    </cfRule>
  </conditionalFormatting>
  <conditionalFormatting sqref="E412">
    <cfRule type="cellIs" dxfId="4604" priority="1758" operator="equal">
      <formula>"BEBAS"</formula>
    </cfRule>
    <cfRule type="cellIs" dxfId="4603" priority="1759" operator="equal">
      <formula>"PN"</formula>
    </cfRule>
    <cfRule type="cellIs" dxfId="4602" priority="1760" operator="equal">
      <formula>"PH"</formula>
    </cfRule>
    <cfRule type="cellIs" dxfId="4601" priority="1761" operator="equal">
      <formula>"BN"</formula>
    </cfRule>
  </conditionalFormatting>
  <conditionalFormatting sqref="C423:E424">
    <cfRule type="cellIs" dxfId="4600" priority="1754" operator="equal">
      <formula>"BEBAS"</formula>
    </cfRule>
    <cfRule type="cellIs" dxfId="4599" priority="1755" operator="equal">
      <formula>"PN"</formula>
    </cfRule>
    <cfRule type="cellIs" dxfId="4598" priority="1756" operator="equal">
      <formula>"PH"</formula>
    </cfRule>
    <cfRule type="cellIs" dxfId="4597" priority="1757" operator="equal">
      <formula>"BN"</formula>
    </cfRule>
  </conditionalFormatting>
  <conditionalFormatting sqref="C423:D424">
    <cfRule type="cellIs" dxfId="4596" priority="1753" operator="equal">
      <formula>"TIED"</formula>
    </cfRule>
  </conditionalFormatting>
  <conditionalFormatting sqref="C422:D422">
    <cfRule type="cellIs" dxfId="4595" priority="1748" operator="equal">
      <formula>"TIED"</formula>
    </cfRule>
  </conditionalFormatting>
  <conditionalFormatting sqref="C422:D422">
    <cfRule type="cellIs" dxfId="4594" priority="1749" operator="equal">
      <formula>"BEBAS"</formula>
    </cfRule>
    <cfRule type="cellIs" dxfId="4593" priority="1750" operator="equal">
      <formula>"PN"</formula>
    </cfRule>
    <cfRule type="cellIs" dxfId="4592" priority="1751" operator="equal">
      <formula>"PH"</formula>
    </cfRule>
    <cfRule type="cellIs" dxfId="4591" priority="1752" operator="equal">
      <formula>"BN"</formula>
    </cfRule>
  </conditionalFormatting>
  <conditionalFormatting sqref="E422">
    <cfRule type="cellIs" dxfId="4590" priority="1744" operator="equal">
      <formula>"BEBAS"</formula>
    </cfRule>
    <cfRule type="cellIs" dxfId="4589" priority="1745" operator="equal">
      <formula>"PN"</formula>
    </cfRule>
    <cfRule type="cellIs" dxfId="4588" priority="1746" operator="equal">
      <formula>"PH"</formula>
    </cfRule>
    <cfRule type="cellIs" dxfId="4587" priority="1747" operator="equal">
      <formula>"BN"</formula>
    </cfRule>
  </conditionalFormatting>
  <conditionalFormatting sqref="C426:E431">
    <cfRule type="cellIs" dxfId="4586" priority="1740" operator="equal">
      <formula>"BEBAS"</formula>
    </cfRule>
    <cfRule type="cellIs" dxfId="4585" priority="1741" operator="equal">
      <formula>"PN"</formula>
    </cfRule>
    <cfRule type="cellIs" dxfId="4584" priority="1742" operator="equal">
      <formula>"PH"</formula>
    </cfRule>
    <cfRule type="cellIs" dxfId="4583" priority="1743" operator="equal">
      <formula>"BN"</formula>
    </cfRule>
  </conditionalFormatting>
  <conditionalFormatting sqref="C426:D431">
    <cfRule type="cellIs" dxfId="4582" priority="1739" operator="equal">
      <formula>"TIED"</formula>
    </cfRule>
  </conditionalFormatting>
  <conditionalFormatting sqref="C425:D425">
    <cfRule type="cellIs" dxfId="4581" priority="1735" operator="equal">
      <formula>"BEBAS"</formula>
    </cfRule>
    <cfRule type="cellIs" dxfId="4580" priority="1736" operator="equal">
      <formula>"PN"</formula>
    </cfRule>
    <cfRule type="cellIs" dxfId="4579" priority="1737" operator="equal">
      <formula>"PH"</formula>
    </cfRule>
    <cfRule type="cellIs" dxfId="4578" priority="1738" operator="equal">
      <formula>"BN"</formula>
    </cfRule>
  </conditionalFormatting>
  <conditionalFormatting sqref="C425:D425">
    <cfRule type="cellIs" dxfId="4577" priority="1734" operator="equal">
      <formula>"TIED"</formula>
    </cfRule>
  </conditionalFormatting>
  <conditionalFormatting sqref="E425">
    <cfRule type="cellIs" dxfId="4576" priority="1730" operator="equal">
      <formula>"BEBAS"</formula>
    </cfRule>
    <cfRule type="cellIs" dxfId="4575" priority="1731" operator="equal">
      <formula>"PN"</formula>
    </cfRule>
    <cfRule type="cellIs" dxfId="4574" priority="1732" operator="equal">
      <formula>"PH"</formula>
    </cfRule>
    <cfRule type="cellIs" dxfId="4573" priority="1733" operator="equal">
      <formula>"BN"</formula>
    </cfRule>
  </conditionalFormatting>
  <conditionalFormatting sqref="C433:E440">
    <cfRule type="cellIs" dxfId="4572" priority="1726" operator="equal">
      <formula>"BEBAS"</formula>
    </cfRule>
    <cfRule type="cellIs" dxfId="4571" priority="1727" operator="equal">
      <formula>"PN"</formula>
    </cfRule>
    <cfRule type="cellIs" dxfId="4570" priority="1728" operator="equal">
      <formula>"PH"</formula>
    </cfRule>
    <cfRule type="cellIs" dxfId="4569" priority="1729" operator="equal">
      <formula>"BN"</formula>
    </cfRule>
  </conditionalFormatting>
  <conditionalFormatting sqref="C433:D440">
    <cfRule type="cellIs" dxfId="4568" priority="1725" operator="equal">
      <formula>"TIED"</formula>
    </cfRule>
  </conditionalFormatting>
  <conditionalFormatting sqref="C432:E432">
    <cfRule type="cellIs" dxfId="4567" priority="1721" operator="equal">
      <formula>"BEBAS"</formula>
    </cfRule>
    <cfRule type="cellIs" dxfId="4566" priority="1722" operator="equal">
      <formula>"PN"</formula>
    </cfRule>
    <cfRule type="cellIs" dxfId="4565" priority="1723" operator="equal">
      <formula>"PH"</formula>
    </cfRule>
    <cfRule type="cellIs" dxfId="4564" priority="1724" operator="equal">
      <formula>"BN"</formula>
    </cfRule>
  </conditionalFormatting>
  <conditionalFormatting sqref="C432:D432">
    <cfRule type="cellIs" dxfId="4563" priority="1720" operator="equal">
      <formula>"TIED"</formula>
    </cfRule>
  </conditionalFormatting>
  <conditionalFormatting sqref="C442:E446">
    <cfRule type="cellIs" dxfId="4562" priority="1716" operator="equal">
      <formula>"BEBAS"</formula>
    </cfRule>
    <cfRule type="cellIs" dxfId="4561" priority="1717" operator="equal">
      <formula>"PN"</formula>
    </cfRule>
    <cfRule type="cellIs" dxfId="4560" priority="1718" operator="equal">
      <formula>"PH"</formula>
    </cfRule>
    <cfRule type="cellIs" dxfId="4559" priority="1719" operator="equal">
      <formula>"BN"</formula>
    </cfRule>
  </conditionalFormatting>
  <conditionalFormatting sqref="C442:D446">
    <cfRule type="cellIs" dxfId="4558" priority="1715" operator="equal">
      <formula>"TIED"</formula>
    </cfRule>
  </conditionalFormatting>
  <conditionalFormatting sqref="E441">
    <cfRule type="cellIs" dxfId="4557" priority="1706" operator="equal">
      <formula>"BEBAS"</formula>
    </cfRule>
    <cfRule type="cellIs" dxfId="4556" priority="1707" operator="equal">
      <formula>"PN"</formula>
    </cfRule>
    <cfRule type="cellIs" dxfId="4555" priority="1708" operator="equal">
      <formula>"PH"</formula>
    </cfRule>
    <cfRule type="cellIs" dxfId="4554" priority="1709" operator="equal">
      <formula>"BN"</formula>
    </cfRule>
  </conditionalFormatting>
  <conditionalFormatting sqref="C441:D441">
    <cfRule type="cellIs" dxfId="4553" priority="1710" operator="equal">
      <formula>"TIED"</formula>
    </cfRule>
  </conditionalFormatting>
  <conditionalFormatting sqref="C441:D441">
    <cfRule type="cellIs" dxfId="4552" priority="1711" operator="equal">
      <formula>"BEBAS"</formula>
    </cfRule>
    <cfRule type="cellIs" dxfId="4551" priority="1712" operator="equal">
      <formula>"PN"</formula>
    </cfRule>
    <cfRule type="cellIs" dxfId="4550" priority="1713" operator="equal">
      <formula>"PH"</formula>
    </cfRule>
    <cfRule type="cellIs" dxfId="4549" priority="1714" operator="equal">
      <formula>"BN"</formula>
    </cfRule>
  </conditionalFormatting>
  <conditionalFormatting sqref="C448:E454">
    <cfRule type="cellIs" dxfId="4548" priority="1702" operator="equal">
      <formula>"BEBAS"</formula>
    </cfRule>
    <cfRule type="cellIs" dxfId="4547" priority="1703" operator="equal">
      <formula>"PN"</formula>
    </cfRule>
    <cfRule type="cellIs" dxfId="4546" priority="1704" operator="equal">
      <formula>"PH"</formula>
    </cfRule>
    <cfRule type="cellIs" dxfId="4545" priority="1705" operator="equal">
      <formula>"BN"</formula>
    </cfRule>
  </conditionalFormatting>
  <conditionalFormatting sqref="C448:D454">
    <cfRule type="cellIs" dxfId="4544" priority="1701" operator="equal">
      <formula>"TIED"</formula>
    </cfRule>
  </conditionalFormatting>
  <conditionalFormatting sqref="C447:E447">
    <cfRule type="cellIs" dxfId="4543" priority="1697" operator="equal">
      <formula>"BEBAS"</formula>
    </cfRule>
    <cfRule type="cellIs" dxfId="4542" priority="1698" operator="equal">
      <formula>"PN"</formula>
    </cfRule>
    <cfRule type="cellIs" dxfId="4541" priority="1699" operator="equal">
      <formula>"PH"</formula>
    </cfRule>
    <cfRule type="cellIs" dxfId="4540" priority="1700" operator="equal">
      <formula>"BN"</formula>
    </cfRule>
  </conditionalFormatting>
  <conditionalFormatting sqref="C447:D447">
    <cfRule type="cellIs" dxfId="4539" priority="1696" operator="equal">
      <formula>"TIED"</formula>
    </cfRule>
  </conditionalFormatting>
  <conditionalFormatting sqref="E455">
    <cfRule type="cellIs" dxfId="4538" priority="1687" operator="equal">
      <formula>"BEBAS"</formula>
    </cfRule>
    <cfRule type="cellIs" dxfId="4537" priority="1688" operator="equal">
      <formula>"PN"</formula>
    </cfRule>
    <cfRule type="cellIs" dxfId="4536" priority="1689" operator="equal">
      <formula>"PH"</formula>
    </cfRule>
    <cfRule type="cellIs" dxfId="4535" priority="1690" operator="equal">
      <formula>"BN"</formula>
    </cfRule>
  </conditionalFormatting>
  <conditionalFormatting sqref="C455:D455">
    <cfRule type="cellIs" dxfId="4534" priority="1691" operator="equal">
      <formula>"TIED"</formula>
    </cfRule>
  </conditionalFormatting>
  <conditionalFormatting sqref="C455:D455">
    <cfRule type="cellIs" dxfId="4533" priority="1692" operator="equal">
      <formula>"BEBAS"</formula>
    </cfRule>
    <cfRule type="cellIs" dxfId="4532" priority="1693" operator="equal">
      <formula>"PN"</formula>
    </cfRule>
    <cfRule type="cellIs" dxfId="4531" priority="1694" operator="equal">
      <formula>"PH"</formula>
    </cfRule>
    <cfRule type="cellIs" dxfId="4530" priority="1695" operator="equal">
      <formula>"BN"</formula>
    </cfRule>
  </conditionalFormatting>
  <conditionalFormatting sqref="C456:E460">
    <cfRule type="cellIs" dxfId="4529" priority="1683" operator="equal">
      <formula>"BEBAS"</formula>
    </cfRule>
    <cfRule type="cellIs" dxfId="4528" priority="1684" operator="equal">
      <formula>"PN"</formula>
    </cfRule>
    <cfRule type="cellIs" dxfId="4527" priority="1685" operator="equal">
      <formula>"PH"</formula>
    </cfRule>
    <cfRule type="cellIs" dxfId="4526" priority="1686" operator="equal">
      <formula>"BN"</formula>
    </cfRule>
  </conditionalFormatting>
  <conditionalFormatting sqref="C456:D460">
    <cfRule type="cellIs" dxfId="4525" priority="1682" operator="equal">
      <formula>"TIED"</formula>
    </cfRule>
  </conditionalFormatting>
  <conditionalFormatting sqref="C462:E464">
    <cfRule type="cellIs" dxfId="4524" priority="1678" operator="equal">
      <formula>"BEBAS"</formula>
    </cfRule>
    <cfRule type="cellIs" dxfId="4523" priority="1679" operator="equal">
      <formula>"PN"</formula>
    </cfRule>
    <cfRule type="cellIs" dxfId="4522" priority="1680" operator="equal">
      <formula>"PH"</formula>
    </cfRule>
    <cfRule type="cellIs" dxfId="4521" priority="1681" operator="equal">
      <formula>"BN"</formula>
    </cfRule>
  </conditionalFormatting>
  <conditionalFormatting sqref="C462:D464">
    <cfRule type="cellIs" dxfId="4520" priority="1677" operator="equal">
      <formula>"TIED"</formula>
    </cfRule>
  </conditionalFormatting>
  <conditionalFormatting sqref="C461:D461">
    <cfRule type="cellIs" dxfId="4519" priority="1672" operator="equal">
      <formula>"TIED"</formula>
    </cfRule>
  </conditionalFormatting>
  <conditionalFormatting sqref="C461:E461">
    <cfRule type="cellIs" dxfId="4518" priority="1673" operator="equal">
      <formula>"BEBAS"</formula>
    </cfRule>
    <cfRule type="cellIs" dxfId="4517" priority="1674" operator="equal">
      <formula>"PN"</formula>
    </cfRule>
    <cfRule type="cellIs" dxfId="4516" priority="1675" operator="equal">
      <formula>"PH"</formula>
    </cfRule>
    <cfRule type="cellIs" dxfId="4515" priority="1676" operator="equal">
      <formula>"BN"</formula>
    </cfRule>
  </conditionalFormatting>
  <conditionalFormatting sqref="C469:E474">
    <cfRule type="cellIs" dxfId="4514" priority="1668" operator="equal">
      <formula>"BEBAS"</formula>
    </cfRule>
    <cfRule type="cellIs" dxfId="4513" priority="1669" operator="equal">
      <formula>"PN"</formula>
    </cfRule>
    <cfRule type="cellIs" dxfId="4512" priority="1670" operator="equal">
      <formula>"PH"</formula>
    </cfRule>
    <cfRule type="cellIs" dxfId="4511" priority="1671" operator="equal">
      <formula>"BN"</formula>
    </cfRule>
  </conditionalFormatting>
  <conditionalFormatting sqref="C469:D474">
    <cfRule type="cellIs" dxfId="4510" priority="1667" operator="equal">
      <formula>"TIED"</formula>
    </cfRule>
  </conditionalFormatting>
  <conditionalFormatting sqref="C468:D468">
    <cfRule type="cellIs" dxfId="4509" priority="1663" operator="equal">
      <formula>"BEBAS"</formula>
    </cfRule>
    <cfRule type="cellIs" dxfId="4508" priority="1664" operator="equal">
      <formula>"PN"</formula>
    </cfRule>
    <cfRule type="cellIs" dxfId="4507" priority="1665" operator="equal">
      <formula>"PH"</formula>
    </cfRule>
    <cfRule type="cellIs" dxfId="4506" priority="1666" operator="equal">
      <formula>"BN"</formula>
    </cfRule>
  </conditionalFormatting>
  <conditionalFormatting sqref="C468:D468">
    <cfRule type="cellIs" dxfId="4505" priority="1662" operator="equal">
      <formula>"TIED"</formula>
    </cfRule>
  </conditionalFormatting>
  <conditionalFormatting sqref="E468">
    <cfRule type="cellIs" dxfId="4504" priority="1658" operator="equal">
      <formula>"BEBAS"</formula>
    </cfRule>
    <cfRule type="cellIs" dxfId="4503" priority="1659" operator="equal">
      <formula>"PN"</formula>
    </cfRule>
    <cfRule type="cellIs" dxfId="4502" priority="1660" operator="equal">
      <formula>"PH"</formula>
    </cfRule>
    <cfRule type="cellIs" dxfId="4501" priority="1661" operator="equal">
      <formula>"BN"</formula>
    </cfRule>
  </conditionalFormatting>
  <conditionalFormatting sqref="C476:E481">
    <cfRule type="cellIs" dxfId="4500" priority="1654" operator="equal">
      <formula>"BEBAS"</formula>
    </cfRule>
    <cfRule type="cellIs" dxfId="4499" priority="1655" operator="equal">
      <formula>"PN"</formula>
    </cfRule>
    <cfRule type="cellIs" dxfId="4498" priority="1656" operator="equal">
      <formula>"PH"</formula>
    </cfRule>
    <cfRule type="cellIs" dxfId="4497" priority="1657" operator="equal">
      <formula>"BN"</formula>
    </cfRule>
  </conditionalFormatting>
  <conditionalFormatting sqref="C476:D481">
    <cfRule type="cellIs" dxfId="4496" priority="1653" operator="equal">
      <formula>"TIED"</formula>
    </cfRule>
  </conditionalFormatting>
  <conditionalFormatting sqref="C475:D475">
    <cfRule type="cellIs" dxfId="4495" priority="1649" operator="equal">
      <formula>"BEBAS"</formula>
    </cfRule>
    <cfRule type="cellIs" dxfId="4494" priority="1650" operator="equal">
      <formula>"PN"</formula>
    </cfRule>
    <cfRule type="cellIs" dxfId="4493" priority="1651" operator="equal">
      <formula>"PH"</formula>
    </cfRule>
    <cfRule type="cellIs" dxfId="4492" priority="1652" operator="equal">
      <formula>"BN"</formula>
    </cfRule>
  </conditionalFormatting>
  <conditionalFormatting sqref="C475:D475">
    <cfRule type="cellIs" dxfId="4491" priority="1648" operator="equal">
      <formula>"TIED"</formula>
    </cfRule>
  </conditionalFormatting>
  <conditionalFormatting sqref="E475">
    <cfRule type="cellIs" dxfId="4490" priority="1644" operator="equal">
      <formula>"BEBAS"</formula>
    </cfRule>
    <cfRule type="cellIs" dxfId="4489" priority="1645" operator="equal">
      <formula>"PN"</formula>
    </cfRule>
    <cfRule type="cellIs" dxfId="4488" priority="1646" operator="equal">
      <formula>"PH"</formula>
    </cfRule>
    <cfRule type="cellIs" dxfId="4487" priority="1647" operator="equal">
      <formula>"BN"</formula>
    </cfRule>
  </conditionalFormatting>
  <conditionalFormatting sqref="C483:E488">
    <cfRule type="cellIs" dxfId="4486" priority="1640" operator="equal">
      <formula>"BEBAS"</formula>
    </cfRule>
    <cfRule type="cellIs" dxfId="4485" priority="1641" operator="equal">
      <formula>"PN"</formula>
    </cfRule>
    <cfRule type="cellIs" dxfId="4484" priority="1642" operator="equal">
      <formula>"PH"</formula>
    </cfRule>
    <cfRule type="cellIs" dxfId="4483" priority="1643" operator="equal">
      <formula>"BN"</formula>
    </cfRule>
  </conditionalFormatting>
  <conditionalFormatting sqref="C483:D488">
    <cfRule type="cellIs" dxfId="4482" priority="1639" operator="equal">
      <formula>"TIED"</formula>
    </cfRule>
  </conditionalFormatting>
  <conditionalFormatting sqref="C482:D482">
    <cfRule type="cellIs" dxfId="4481" priority="1635" operator="equal">
      <formula>"BEBAS"</formula>
    </cfRule>
    <cfRule type="cellIs" dxfId="4480" priority="1636" operator="equal">
      <formula>"PN"</formula>
    </cfRule>
    <cfRule type="cellIs" dxfId="4479" priority="1637" operator="equal">
      <formula>"PH"</formula>
    </cfRule>
    <cfRule type="cellIs" dxfId="4478" priority="1638" operator="equal">
      <formula>"BN"</formula>
    </cfRule>
  </conditionalFormatting>
  <conditionalFormatting sqref="C482:D482">
    <cfRule type="cellIs" dxfId="4477" priority="1634" operator="equal">
      <formula>"TIED"</formula>
    </cfRule>
  </conditionalFormatting>
  <conditionalFormatting sqref="E482">
    <cfRule type="cellIs" dxfId="4476" priority="1630" operator="equal">
      <formula>"BEBAS"</formula>
    </cfRule>
    <cfRule type="cellIs" dxfId="4475" priority="1631" operator="equal">
      <formula>"PN"</formula>
    </cfRule>
    <cfRule type="cellIs" dxfId="4474" priority="1632" operator="equal">
      <formula>"PH"</formula>
    </cfRule>
    <cfRule type="cellIs" dxfId="4473" priority="1633" operator="equal">
      <formula>"BN"</formula>
    </cfRule>
  </conditionalFormatting>
  <conditionalFormatting sqref="C490:E500">
    <cfRule type="cellIs" dxfId="4472" priority="1626" operator="equal">
      <formula>"BEBAS"</formula>
    </cfRule>
    <cfRule type="cellIs" dxfId="4471" priority="1627" operator="equal">
      <formula>"PN"</formula>
    </cfRule>
    <cfRule type="cellIs" dxfId="4470" priority="1628" operator="equal">
      <formula>"PH"</formula>
    </cfRule>
    <cfRule type="cellIs" dxfId="4469" priority="1629" operator="equal">
      <formula>"BN"</formula>
    </cfRule>
  </conditionalFormatting>
  <conditionalFormatting sqref="C490:D500">
    <cfRule type="cellIs" dxfId="4468" priority="1625" operator="equal">
      <formula>"TIED"</formula>
    </cfRule>
  </conditionalFormatting>
  <conditionalFormatting sqref="C489:D489">
    <cfRule type="cellIs" dxfId="4467" priority="1621" operator="equal">
      <formula>"BEBAS"</formula>
    </cfRule>
    <cfRule type="cellIs" dxfId="4466" priority="1622" operator="equal">
      <formula>"PN"</formula>
    </cfRule>
    <cfRule type="cellIs" dxfId="4465" priority="1623" operator="equal">
      <formula>"PH"</formula>
    </cfRule>
    <cfRule type="cellIs" dxfId="4464" priority="1624" operator="equal">
      <formula>"BN"</formula>
    </cfRule>
  </conditionalFormatting>
  <conditionalFormatting sqref="C489:D489">
    <cfRule type="cellIs" dxfId="4463" priority="1620" operator="equal">
      <formula>"TIED"</formula>
    </cfRule>
  </conditionalFormatting>
  <conditionalFormatting sqref="E489">
    <cfRule type="cellIs" dxfId="4462" priority="1616" operator="equal">
      <formula>"BEBAS"</formula>
    </cfRule>
    <cfRule type="cellIs" dxfId="4461" priority="1617" operator="equal">
      <formula>"PN"</formula>
    </cfRule>
    <cfRule type="cellIs" dxfId="4460" priority="1618" operator="equal">
      <formula>"PH"</formula>
    </cfRule>
    <cfRule type="cellIs" dxfId="4459" priority="1619" operator="equal">
      <formula>"BN"</formula>
    </cfRule>
  </conditionalFormatting>
  <conditionalFormatting sqref="C502:E507">
    <cfRule type="cellIs" dxfId="4458" priority="1612" operator="equal">
      <formula>"BEBAS"</formula>
    </cfRule>
    <cfRule type="cellIs" dxfId="4457" priority="1613" operator="equal">
      <formula>"PN"</formula>
    </cfRule>
    <cfRule type="cellIs" dxfId="4456" priority="1614" operator="equal">
      <formula>"PH"</formula>
    </cfRule>
    <cfRule type="cellIs" dxfId="4455" priority="1615" operator="equal">
      <formula>"BN"</formula>
    </cfRule>
  </conditionalFormatting>
  <conditionalFormatting sqref="C502:D507">
    <cfRule type="cellIs" dxfId="4454" priority="1611" operator="equal">
      <formula>"TIED"</formula>
    </cfRule>
  </conditionalFormatting>
  <conditionalFormatting sqref="C501:D501">
    <cfRule type="cellIs" dxfId="4453" priority="1607" operator="equal">
      <formula>"BEBAS"</formula>
    </cfRule>
    <cfRule type="cellIs" dxfId="4452" priority="1608" operator="equal">
      <formula>"PN"</formula>
    </cfRule>
    <cfRule type="cellIs" dxfId="4451" priority="1609" operator="equal">
      <formula>"PH"</formula>
    </cfRule>
    <cfRule type="cellIs" dxfId="4450" priority="1610" operator="equal">
      <formula>"BN"</formula>
    </cfRule>
  </conditionalFormatting>
  <conditionalFormatting sqref="C501:D501">
    <cfRule type="cellIs" dxfId="4449" priority="1606" operator="equal">
      <formula>"TIED"</formula>
    </cfRule>
  </conditionalFormatting>
  <conditionalFormatting sqref="E501">
    <cfRule type="cellIs" dxfId="4448" priority="1602" operator="equal">
      <formula>"BEBAS"</formula>
    </cfRule>
    <cfRule type="cellIs" dxfId="4447" priority="1603" operator="equal">
      <formula>"PN"</formula>
    </cfRule>
    <cfRule type="cellIs" dxfId="4446" priority="1604" operator="equal">
      <formula>"PH"</formula>
    </cfRule>
    <cfRule type="cellIs" dxfId="4445" priority="1605" operator="equal">
      <formula>"BN"</formula>
    </cfRule>
  </conditionalFormatting>
  <conditionalFormatting sqref="C509:E514">
    <cfRule type="cellIs" dxfId="4444" priority="1598" operator="equal">
      <formula>"BEBAS"</formula>
    </cfRule>
    <cfRule type="cellIs" dxfId="4443" priority="1599" operator="equal">
      <formula>"PN"</formula>
    </cfRule>
    <cfRule type="cellIs" dxfId="4442" priority="1600" operator="equal">
      <formula>"PH"</formula>
    </cfRule>
    <cfRule type="cellIs" dxfId="4441" priority="1601" operator="equal">
      <formula>"BN"</formula>
    </cfRule>
  </conditionalFormatting>
  <conditionalFormatting sqref="C509:D514">
    <cfRule type="cellIs" dxfId="4440" priority="1597" operator="equal">
      <formula>"TIED"</formula>
    </cfRule>
  </conditionalFormatting>
  <conditionalFormatting sqref="C508:D508">
    <cfRule type="cellIs" dxfId="4439" priority="1593" operator="equal">
      <formula>"BEBAS"</formula>
    </cfRule>
    <cfRule type="cellIs" dxfId="4438" priority="1594" operator="equal">
      <formula>"PN"</formula>
    </cfRule>
    <cfRule type="cellIs" dxfId="4437" priority="1595" operator="equal">
      <formula>"PH"</formula>
    </cfRule>
    <cfRule type="cellIs" dxfId="4436" priority="1596" operator="equal">
      <formula>"BN"</formula>
    </cfRule>
  </conditionalFormatting>
  <conditionalFormatting sqref="C508:D508">
    <cfRule type="cellIs" dxfId="4435" priority="1592" operator="equal">
      <formula>"TIED"</formula>
    </cfRule>
  </conditionalFormatting>
  <conditionalFormatting sqref="E508">
    <cfRule type="cellIs" dxfId="4434" priority="1588" operator="equal">
      <formula>"BEBAS"</formula>
    </cfRule>
    <cfRule type="cellIs" dxfId="4433" priority="1589" operator="equal">
      <formula>"PN"</formula>
    </cfRule>
    <cfRule type="cellIs" dxfId="4432" priority="1590" operator="equal">
      <formula>"PH"</formula>
    </cfRule>
    <cfRule type="cellIs" dxfId="4431" priority="1591" operator="equal">
      <formula>"BN"</formula>
    </cfRule>
  </conditionalFormatting>
  <conditionalFormatting sqref="C519:E527">
    <cfRule type="cellIs" dxfId="4430" priority="1584" operator="equal">
      <formula>"BEBAS"</formula>
    </cfRule>
    <cfRule type="cellIs" dxfId="4429" priority="1585" operator="equal">
      <formula>"PN"</formula>
    </cfRule>
    <cfRule type="cellIs" dxfId="4428" priority="1586" operator="equal">
      <formula>"PH"</formula>
    </cfRule>
    <cfRule type="cellIs" dxfId="4427" priority="1587" operator="equal">
      <formula>"BN"</formula>
    </cfRule>
  </conditionalFormatting>
  <conditionalFormatting sqref="C519:D527">
    <cfRule type="cellIs" dxfId="4426" priority="1583" operator="equal">
      <formula>"TIED"</formula>
    </cfRule>
  </conditionalFormatting>
  <conditionalFormatting sqref="E518">
    <cfRule type="cellIs" dxfId="4425" priority="1574" operator="equal">
      <formula>"BEBAS"</formula>
    </cfRule>
    <cfRule type="cellIs" dxfId="4424" priority="1575" operator="equal">
      <formula>"PN"</formula>
    </cfRule>
    <cfRule type="cellIs" dxfId="4423" priority="1576" operator="equal">
      <formula>"PH"</formula>
    </cfRule>
    <cfRule type="cellIs" dxfId="4422" priority="1577" operator="equal">
      <formula>"BN"</formula>
    </cfRule>
  </conditionalFormatting>
  <conditionalFormatting sqref="C518:D518">
    <cfRule type="cellIs" dxfId="4421" priority="1579" operator="equal">
      <formula>"BEBAS"</formula>
    </cfRule>
    <cfRule type="cellIs" dxfId="4420" priority="1580" operator="equal">
      <formula>"PN"</formula>
    </cfRule>
    <cfRule type="cellIs" dxfId="4419" priority="1581" operator="equal">
      <formula>"PH"</formula>
    </cfRule>
    <cfRule type="cellIs" dxfId="4418" priority="1582" operator="equal">
      <formula>"BN"</formula>
    </cfRule>
  </conditionalFormatting>
  <conditionalFormatting sqref="C518:D518">
    <cfRule type="cellIs" dxfId="4417" priority="1578" operator="equal">
      <formula>"TIED"</formula>
    </cfRule>
  </conditionalFormatting>
  <conditionalFormatting sqref="C529:E538">
    <cfRule type="cellIs" dxfId="4416" priority="1570" operator="equal">
      <formula>"BEBAS"</formula>
    </cfRule>
    <cfRule type="cellIs" dxfId="4415" priority="1571" operator="equal">
      <formula>"PN"</formula>
    </cfRule>
    <cfRule type="cellIs" dxfId="4414" priority="1572" operator="equal">
      <formula>"PH"</formula>
    </cfRule>
    <cfRule type="cellIs" dxfId="4413" priority="1573" operator="equal">
      <formula>"BN"</formula>
    </cfRule>
  </conditionalFormatting>
  <conditionalFormatting sqref="C529:D538">
    <cfRule type="cellIs" dxfId="4412" priority="1569" operator="equal">
      <formula>"TIED"</formula>
    </cfRule>
  </conditionalFormatting>
  <conditionalFormatting sqref="E528">
    <cfRule type="cellIs" dxfId="4411" priority="1560" operator="equal">
      <formula>"BEBAS"</formula>
    </cfRule>
    <cfRule type="cellIs" dxfId="4410" priority="1561" operator="equal">
      <formula>"PN"</formula>
    </cfRule>
    <cfRule type="cellIs" dxfId="4409" priority="1562" operator="equal">
      <formula>"PH"</formula>
    </cfRule>
    <cfRule type="cellIs" dxfId="4408" priority="1563" operator="equal">
      <formula>"BN"</formula>
    </cfRule>
  </conditionalFormatting>
  <conditionalFormatting sqref="C528:D528">
    <cfRule type="cellIs" dxfId="4407" priority="1565" operator="equal">
      <formula>"BEBAS"</formula>
    </cfRule>
    <cfRule type="cellIs" dxfId="4406" priority="1566" operator="equal">
      <formula>"PN"</formula>
    </cfRule>
    <cfRule type="cellIs" dxfId="4405" priority="1567" operator="equal">
      <formula>"PH"</formula>
    </cfRule>
    <cfRule type="cellIs" dxfId="4404" priority="1568" operator="equal">
      <formula>"BN"</formula>
    </cfRule>
  </conditionalFormatting>
  <conditionalFormatting sqref="C528:D528">
    <cfRule type="cellIs" dxfId="4403" priority="1564" operator="equal">
      <formula>"TIED"</formula>
    </cfRule>
  </conditionalFormatting>
  <conditionalFormatting sqref="C540:E546">
    <cfRule type="cellIs" dxfId="4402" priority="1556" operator="equal">
      <formula>"BEBAS"</formula>
    </cfRule>
    <cfRule type="cellIs" dxfId="4401" priority="1557" operator="equal">
      <formula>"PN"</formula>
    </cfRule>
    <cfRule type="cellIs" dxfId="4400" priority="1558" operator="equal">
      <formula>"PH"</formula>
    </cfRule>
    <cfRule type="cellIs" dxfId="4399" priority="1559" operator="equal">
      <formula>"BN"</formula>
    </cfRule>
  </conditionalFormatting>
  <conditionalFormatting sqref="C540:D546">
    <cfRule type="cellIs" dxfId="4398" priority="1555" operator="equal">
      <formula>"TIED"</formula>
    </cfRule>
  </conditionalFormatting>
  <conditionalFormatting sqref="C539:E539">
    <cfRule type="cellIs" dxfId="4397" priority="1551" operator="equal">
      <formula>"BEBAS"</formula>
    </cfRule>
    <cfRule type="cellIs" dxfId="4396" priority="1552" operator="equal">
      <formula>"PN"</formula>
    </cfRule>
    <cfRule type="cellIs" dxfId="4395" priority="1553" operator="equal">
      <formula>"PH"</formula>
    </cfRule>
    <cfRule type="cellIs" dxfId="4394" priority="1554" operator="equal">
      <formula>"BN"</formula>
    </cfRule>
  </conditionalFormatting>
  <conditionalFormatting sqref="C539:D539">
    <cfRule type="cellIs" dxfId="4393" priority="1550" operator="equal">
      <formula>"TIED"</formula>
    </cfRule>
  </conditionalFormatting>
  <conditionalFormatting sqref="C548:E552">
    <cfRule type="cellIs" dxfId="4392" priority="1546" operator="equal">
      <formula>"BEBAS"</formula>
    </cfRule>
    <cfRule type="cellIs" dxfId="4391" priority="1547" operator="equal">
      <formula>"PN"</formula>
    </cfRule>
    <cfRule type="cellIs" dxfId="4390" priority="1548" operator="equal">
      <formula>"PH"</formula>
    </cfRule>
    <cfRule type="cellIs" dxfId="4389" priority="1549" operator="equal">
      <formula>"BN"</formula>
    </cfRule>
  </conditionalFormatting>
  <conditionalFormatting sqref="C548:D552">
    <cfRule type="cellIs" dxfId="4388" priority="1545" operator="equal">
      <formula>"TIED"</formula>
    </cfRule>
  </conditionalFormatting>
  <conditionalFormatting sqref="E547">
    <cfRule type="cellIs" dxfId="4387" priority="1536" operator="equal">
      <formula>"BEBAS"</formula>
    </cfRule>
    <cfRule type="cellIs" dxfId="4386" priority="1537" operator="equal">
      <formula>"PN"</formula>
    </cfRule>
    <cfRule type="cellIs" dxfId="4385" priority="1538" operator="equal">
      <formula>"PH"</formula>
    </cfRule>
    <cfRule type="cellIs" dxfId="4384" priority="1539" operator="equal">
      <formula>"BN"</formula>
    </cfRule>
  </conditionalFormatting>
  <conditionalFormatting sqref="C547:D547">
    <cfRule type="cellIs" dxfId="4383" priority="1540" operator="equal">
      <formula>"TIED"</formula>
    </cfRule>
  </conditionalFormatting>
  <conditionalFormatting sqref="C547:D547">
    <cfRule type="cellIs" dxfId="4382" priority="1541" operator="equal">
      <formula>"BEBAS"</formula>
    </cfRule>
    <cfRule type="cellIs" dxfId="4381" priority="1542" operator="equal">
      <formula>"PN"</formula>
    </cfRule>
    <cfRule type="cellIs" dxfId="4380" priority="1543" operator="equal">
      <formula>"PH"</formula>
    </cfRule>
    <cfRule type="cellIs" dxfId="4379" priority="1544" operator="equal">
      <formula>"BN"</formula>
    </cfRule>
  </conditionalFormatting>
  <conditionalFormatting sqref="C554:E558">
    <cfRule type="cellIs" dxfId="4378" priority="1532" operator="equal">
      <formula>"BEBAS"</formula>
    </cfRule>
    <cfRule type="cellIs" dxfId="4377" priority="1533" operator="equal">
      <formula>"PN"</formula>
    </cfRule>
    <cfRule type="cellIs" dxfId="4376" priority="1534" operator="equal">
      <formula>"PH"</formula>
    </cfRule>
    <cfRule type="cellIs" dxfId="4375" priority="1535" operator="equal">
      <formula>"BN"</formula>
    </cfRule>
  </conditionalFormatting>
  <conditionalFormatting sqref="C554:D558">
    <cfRule type="cellIs" dxfId="4374" priority="1531" operator="equal">
      <formula>"TIED"</formula>
    </cfRule>
  </conditionalFormatting>
  <conditionalFormatting sqref="E553">
    <cfRule type="cellIs" dxfId="4373" priority="1522" operator="equal">
      <formula>"BEBAS"</formula>
    </cfRule>
    <cfRule type="cellIs" dxfId="4372" priority="1523" operator="equal">
      <formula>"PN"</formula>
    </cfRule>
    <cfRule type="cellIs" dxfId="4371" priority="1524" operator="equal">
      <formula>"PH"</formula>
    </cfRule>
    <cfRule type="cellIs" dxfId="4370" priority="1525" operator="equal">
      <formula>"BN"</formula>
    </cfRule>
  </conditionalFormatting>
  <conditionalFormatting sqref="C553:D553">
    <cfRule type="cellIs" dxfId="4369" priority="1526" operator="equal">
      <formula>"TIED"</formula>
    </cfRule>
  </conditionalFormatting>
  <conditionalFormatting sqref="C553:D553">
    <cfRule type="cellIs" dxfId="4368" priority="1527" operator="equal">
      <formula>"BEBAS"</formula>
    </cfRule>
    <cfRule type="cellIs" dxfId="4367" priority="1528" operator="equal">
      <formula>"PN"</formula>
    </cfRule>
    <cfRule type="cellIs" dxfId="4366" priority="1529" operator="equal">
      <formula>"PH"</formula>
    </cfRule>
    <cfRule type="cellIs" dxfId="4365" priority="1530" operator="equal">
      <formula>"BN"</formula>
    </cfRule>
  </conditionalFormatting>
  <conditionalFormatting sqref="C560:E564">
    <cfRule type="cellIs" dxfId="4364" priority="1518" operator="equal">
      <formula>"BEBAS"</formula>
    </cfRule>
    <cfRule type="cellIs" dxfId="4363" priority="1519" operator="equal">
      <formula>"PN"</formula>
    </cfRule>
    <cfRule type="cellIs" dxfId="4362" priority="1520" operator="equal">
      <formula>"PH"</formula>
    </cfRule>
    <cfRule type="cellIs" dxfId="4361" priority="1521" operator="equal">
      <formula>"BN"</formula>
    </cfRule>
  </conditionalFormatting>
  <conditionalFormatting sqref="C560:D564">
    <cfRule type="cellIs" dxfId="4360" priority="1517" operator="equal">
      <formula>"TIED"</formula>
    </cfRule>
  </conditionalFormatting>
  <conditionalFormatting sqref="E559">
    <cfRule type="cellIs" dxfId="4359" priority="1508" operator="equal">
      <formula>"BEBAS"</formula>
    </cfRule>
    <cfRule type="cellIs" dxfId="4358" priority="1509" operator="equal">
      <formula>"PN"</formula>
    </cfRule>
    <cfRule type="cellIs" dxfId="4357" priority="1510" operator="equal">
      <formula>"PH"</formula>
    </cfRule>
    <cfRule type="cellIs" dxfId="4356" priority="1511" operator="equal">
      <formula>"BN"</formula>
    </cfRule>
  </conditionalFormatting>
  <conditionalFormatting sqref="C559:D559">
    <cfRule type="cellIs" dxfId="4355" priority="1512" operator="equal">
      <formula>"TIED"</formula>
    </cfRule>
  </conditionalFormatting>
  <conditionalFormatting sqref="C559:D559">
    <cfRule type="cellIs" dxfId="4354" priority="1513" operator="equal">
      <formula>"BEBAS"</formula>
    </cfRule>
    <cfRule type="cellIs" dxfId="4353" priority="1514" operator="equal">
      <formula>"PN"</formula>
    </cfRule>
    <cfRule type="cellIs" dxfId="4352" priority="1515" operator="equal">
      <formula>"PH"</formula>
    </cfRule>
    <cfRule type="cellIs" dxfId="4351" priority="1516" operator="equal">
      <formula>"BN"</formula>
    </cfRule>
  </conditionalFormatting>
  <conditionalFormatting sqref="C566:E569">
    <cfRule type="cellIs" dxfId="4350" priority="1504" operator="equal">
      <formula>"BEBAS"</formula>
    </cfRule>
    <cfRule type="cellIs" dxfId="4349" priority="1505" operator="equal">
      <formula>"PN"</formula>
    </cfRule>
    <cfRule type="cellIs" dxfId="4348" priority="1506" operator="equal">
      <formula>"PH"</formula>
    </cfRule>
    <cfRule type="cellIs" dxfId="4347" priority="1507" operator="equal">
      <formula>"BN"</formula>
    </cfRule>
  </conditionalFormatting>
  <conditionalFormatting sqref="C566:D569">
    <cfRule type="cellIs" dxfId="4346" priority="1503" operator="equal">
      <formula>"TIED"</formula>
    </cfRule>
  </conditionalFormatting>
  <conditionalFormatting sqref="E565">
    <cfRule type="cellIs" dxfId="4345" priority="1494" operator="equal">
      <formula>"BEBAS"</formula>
    </cfRule>
    <cfRule type="cellIs" dxfId="4344" priority="1495" operator="equal">
      <formula>"PN"</formula>
    </cfRule>
    <cfRule type="cellIs" dxfId="4343" priority="1496" operator="equal">
      <formula>"PH"</formula>
    </cfRule>
    <cfRule type="cellIs" dxfId="4342" priority="1497" operator="equal">
      <formula>"BN"</formula>
    </cfRule>
  </conditionalFormatting>
  <conditionalFormatting sqref="C565:D565">
    <cfRule type="cellIs" dxfId="4341" priority="1498" operator="equal">
      <formula>"TIED"</formula>
    </cfRule>
  </conditionalFormatting>
  <conditionalFormatting sqref="C565:D565">
    <cfRule type="cellIs" dxfId="4340" priority="1499" operator="equal">
      <formula>"BEBAS"</formula>
    </cfRule>
    <cfRule type="cellIs" dxfId="4339" priority="1500" operator="equal">
      <formula>"PN"</formula>
    </cfRule>
    <cfRule type="cellIs" dxfId="4338" priority="1501" operator="equal">
      <formula>"PH"</formula>
    </cfRule>
    <cfRule type="cellIs" dxfId="4337" priority="1502" operator="equal">
      <formula>"BN"</formula>
    </cfRule>
  </conditionalFormatting>
  <conditionalFormatting sqref="C575:E584">
    <cfRule type="cellIs" dxfId="4336" priority="1490" operator="equal">
      <formula>"BEBAS"</formula>
    </cfRule>
    <cfRule type="cellIs" dxfId="4335" priority="1491" operator="equal">
      <formula>"PN"</formula>
    </cfRule>
    <cfRule type="cellIs" dxfId="4334" priority="1492" operator="equal">
      <formula>"PH"</formula>
    </cfRule>
    <cfRule type="cellIs" dxfId="4333" priority="1493" operator="equal">
      <formula>"BN"</formula>
    </cfRule>
  </conditionalFormatting>
  <conditionalFormatting sqref="C575:D584">
    <cfRule type="cellIs" dxfId="4332" priority="1489" operator="equal">
      <formula>"TIED"</formula>
    </cfRule>
  </conditionalFormatting>
  <conditionalFormatting sqref="E574">
    <cfRule type="cellIs" dxfId="4331" priority="1480" operator="equal">
      <formula>"BEBAS"</formula>
    </cfRule>
    <cfRule type="cellIs" dxfId="4330" priority="1481" operator="equal">
      <formula>"PN"</formula>
    </cfRule>
    <cfRule type="cellIs" dxfId="4329" priority="1482" operator="equal">
      <formula>"PH"</formula>
    </cfRule>
    <cfRule type="cellIs" dxfId="4328" priority="1483" operator="equal">
      <formula>"BN"</formula>
    </cfRule>
  </conditionalFormatting>
  <conditionalFormatting sqref="C574:D574">
    <cfRule type="cellIs" dxfId="4327" priority="1485" operator="equal">
      <formula>"BEBAS"</formula>
    </cfRule>
    <cfRule type="cellIs" dxfId="4326" priority="1486" operator="equal">
      <formula>"PN"</formula>
    </cfRule>
    <cfRule type="cellIs" dxfId="4325" priority="1487" operator="equal">
      <formula>"PH"</formula>
    </cfRule>
    <cfRule type="cellIs" dxfId="4324" priority="1488" operator="equal">
      <formula>"BN"</formula>
    </cfRule>
  </conditionalFormatting>
  <conditionalFormatting sqref="C574:D574">
    <cfRule type="cellIs" dxfId="4323" priority="1484" operator="equal">
      <formula>"TIED"</formula>
    </cfRule>
  </conditionalFormatting>
  <conditionalFormatting sqref="C586:E592">
    <cfRule type="cellIs" dxfId="4322" priority="1476" operator="equal">
      <formula>"BEBAS"</formula>
    </cfRule>
    <cfRule type="cellIs" dxfId="4321" priority="1477" operator="equal">
      <formula>"PN"</formula>
    </cfRule>
    <cfRule type="cellIs" dxfId="4320" priority="1478" operator="equal">
      <formula>"PH"</formula>
    </cfRule>
    <cfRule type="cellIs" dxfId="4319" priority="1479" operator="equal">
      <formula>"BN"</formula>
    </cfRule>
  </conditionalFormatting>
  <conditionalFormatting sqref="C586:D592">
    <cfRule type="cellIs" dxfId="4318" priority="1475" operator="equal">
      <formula>"TIED"</formula>
    </cfRule>
  </conditionalFormatting>
  <conditionalFormatting sqref="C585:E585">
    <cfRule type="cellIs" dxfId="4317" priority="1471" operator="equal">
      <formula>"BEBAS"</formula>
    </cfRule>
    <cfRule type="cellIs" dxfId="4316" priority="1472" operator="equal">
      <formula>"PN"</formula>
    </cfRule>
    <cfRule type="cellIs" dxfId="4315" priority="1473" operator="equal">
      <formula>"PH"</formula>
    </cfRule>
    <cfRule type="cellIs" dxfId="4314" priority="1474" operator="equal">
      <formula>"BN"</formula>
    </cfRule>
  </conditionalFormatting>
  <conditionalFormatting sqref="C585:D585">
    <cfRule type="cellIs" dxfId="4313" priority="1470" operator="equal">
      <formula>"TIED"</formula>
    </cfRule>
  </conditionalFormatting>
  <conditionalFormatting sqref="C594:E597">
    <cfRule type="cellIs" dxfId="4312" priority="1466" operator="equal">
      <formula>"BEBAS"</formula>
    </cfRule>
    <cfRule type="cellIs" dxfId="4311" priority="1467" operator="equal">
      <formula>"PN"</formula>
    </cfRule>
    <cfRule type="cellIs" dxfId="4310" priority="1468" operator="equal">
      <formula>"PH"</formula>
    </cfRule>
    <cfRule type="cellIs" dxfId="4309" priority="1469" operator="equal">
      <formula>"BN"</formula>
    </cfRule>
  </conditionalFormatting>
  <conditionalFormatting sqref="C594:D597">
    <cfRule type="cellIs" dxfId="4308" priority="1465" operator="equal">
      <formula>"TIED"</formula>
    </cfRule>
  </conditionalFormatting>
  <conditionalFormatting sqref="E593">
    <cfRule type="cellIs" dxfId="4307" priority="1456" operator="equal">
      <formula>"BEBAS"</formula>
    </cfRule>
    <cfRule type="cellIs" dxfId="4306" priority="1457" operator="equal">
      <formula>"PN"</formula>
    </cfRule>
    <cfRule type="cellIs" dxfId="4305" priority="1458" operator="equal">
      <formula>"PH"</formula>
    </cfRule>
    <cfRule type="cellIs" dxfId="4304" priority="1459" operator="equal">
      <formula>"BN"</formula>
    </cfRule>
  </conditionalFormatting>
  <conditionalFormatting sqref="C593:D593">
    <cfRule type="cellIs" dxfId="4303" priority="1460" operator="equal">
      <formula>"TIED"</formula>
    </cfRule>
  </conditionalFormatting>
  <conditionalFormatting sqref="C593:D593">
    <cfRule type="cellIs" dxfId="4302" priority="1461" operator="equal">
      <formula>"BEBAS"</formula>
    </cfRule>
    <cfRule type="cellIs" dxfId="4301" priority="1462" operator="equal">
      <formula>"PN"</formula>
    </cfRule>
    <cfRule type="cellIs" dxfId="4300" priority="1463" operator="equal">
      <formula>"PH"</formula>
    </cfRule>
    <cfRule type="cellIs" dxfId="4299" priority="1464" operator="equal">
      <formula>"BN"</formula>
    </cfRule>
  </conditionalFormatting>
  <conditionalFormatting sqref="C599:E603">
    <cfRule type="cellIs" dxfId="4298" priority="1452" operator="equal">
      <formula>"BEBAS"</formula>
    </cfRule>
    <cfRule type="cellIs" dxfId="4297" priority="1453" operator="equal">
      <formula>"PN"</formula>
    </cfRule>
    <cfRule type="cellIs" dxfId="4296" priority="1454" operator="equal">
      <formula>"PH"</formula>
    </cfRule>
    <cfRule type="cellIs" dxfId="4295" priority="1455" operator="equal">
      <formula>"BN"</formula>
    </cfRule>
  </conditionalFormatting>
  <conditionalFormatting sqref="C599:D603">
    <cfRule type="cellIs" dxfId="4294" priority="1451" operator="equal">
      <formula>"TIED"</formula>
    </cfRule>
  </conditionalFormatting>
  <conditionalFormatting sqref="E598">
    <cfRule type="cellIs" dxfId="4293" priority="1442" operator="equal">
      <formula>"BEBAS"</formula>
    </cfRule>
    <cfRule type="cellIs" dxfId="4292" priority="1443" operator="equal">
      <formula>"PN"</formula>
    </cfRule>
    <cfRule type="cellIs" dxfId="4291" priority="1444" operator="equal">
      <formula>"PH"</formula>
    </cfRule>
    <cfRule type="cellIs" dxfId="4290" priority="1445" operator="equal">
      <formula>"BN"</formula>
    </cfRule>
  </conditionalFormatting>
  <conditionalFormatting sqref="C598:D598">
    <cfRule type="cellIs" dxfId="4289" priority="1446" operator="equal">
      <formula>"TIED"</formula>
    </cfRule>
  </conditionalFormatting>
  <conditionalFormatting sqref="C598:D598">
    <cfRule type="cellIs" dxfId="4288" priority="1447" operator="equal">
      <formula>"BEBAS"</formula>
    </cfRule>
    <cfRule type="cellIs" dxfId="4287" priority="1448" operator="equal">
      <formula>"PN"</formula>
    </cfRule>
    <cfRule type="cellIs" dxfId="4286" priority="1449" operator="equal">
      <formula>"PH"</formula>
    </cfRule>
    <cfRule type="cellIs" dxfId="4285" priority="1450" operator="equal">
      <formula>"BN"</formula>
    </cfRule>
  </conditionalFormatting>
  <conditionalFormatting sqref="E604">
    <cfRule type="cellIs" dxfId="4284" priority="1428" operator="equal">
      <formula>"BEBAS"</formula>
    </cfRule>
    <cfRule type="cellIs" dxfId="4283" priority="1429" operator="equal">
      <formula>"PN"</formula>
    </cfRule>
    <cfRule type="cellIs" dxfId="4282" priority="1430" operator="equal">
      <formula>"PH"</formula>
    </cfRule>
    <cfRule type="cellIs" dxfId="4281" priority="1431" operator="equal">
      <formula>"BN"</formula>
    </cfRule>
  </conditionalFormatting>
  <conditionalFormatting sqref="C622:D622">
    <cfRule type="cellIs" dxfId="4280" priority="1390" operator="equal">
      <formula>"TIED"</formula>
    </cfRule>
  </conditionalFormatting>
  <conditionalFormatting sqref="C605:E608">
    <cfRule type="cellIs" dxfId="4279" priority="1438" operator="equal">
      <formula>"BEBAS"</formula>
    </cfRule>
    <cfRule type="cellIs" dxfId="4278" priority="1439" operator="equal">
      <formula>"PN"</formula>
    </cfRule>
    <cfRule type="cellIs" dxfId="4277" priority="1440" operator="equal">
      <formula>"PH"</formula>
    </cfRule>
    <cfRule type="cellIs" dxfId="4276" priority="1441" operator="equal">
      <formula>"BN"</formula>
    </cfRule>
  </conditionalFormatting>
  <conditionalFormatting sqref="C605:D608">
    <cfRule type="cellIs" dxfId="4275" priority="1437" operator="equal">
      <formula>"TIED"</formula>
    </cfRule>
  </conditionalFormatting>
  <conditionalFormatting sqref="E609">
    <cfRule type="cellIs" dxfId="4274" priority="1414" operator="equal">
      <formula>"BEBAS"</formula>
    </cfRule>
    <cfRule type="cellIs" dxfId="4273" priority="1415" operator="equal">
      <formula>"PN"</formula>
    </cfRule>
    <cfRule type="cellIs" dxfId="4272" priority="1416" operator="equal">
      <formula>"PH"</formula>
    </cfRule>
    <cfRule type="cellIs" dxfId="4271" priority="1417" operator="equal">
      <formula>"BN"</formula>
    </cfRule>
  </conditionalFormatting>
  <conditionalFormatting sqref="C604:D604">
    <cfRule type="cellIs" dxfId="4270" priority="1432" operator="equal">
      <formula>"TIED"</formula>
    </cfRule>
  </conditionalFormatting>
  <conditionalFormatting sqref="C604:D604">
    <cfRule type="cellIs" dxfId="4269" priority="1433" operator="equal">
      <formula>"BEBAS"</formula>
    </cfRule>
    <cfRule type="cellIs" dxfId="4268" priority="1434" operator="equal">
      <formula>"PN"</formula>
    </cfRule>
    <cfRule type="cellIs" dxfId="4267" priority="1435" operator="equal">
      <formula>"PH"</formula>
    </cfRule>
    <cfRule type="cellIs" dxfId="4266" priority="1436" operator="equal">
      <formula>"BN"</formula>
    </cfRule>
  </conditionalFormatting>
  <conditionalFormatting sqref="C610:E615">
    <cfRule type="cellIs" dxfId="4265" priority="1424" operator="equal">
      <formula>"BEBAS"</formula>
    </cfRule>
    <cfRule type="cellIs" dxfId="4264" priority="1425" operator="equal">
      <formula>"PN"</formula>
    </cfRule>
    <cfRule type="cellIs" dxfId="4263" priority="1426" operator="equal">
      <formula>"PH"</formula>
    </cfRule>
    <cfRule type="cellIs" dxfId="4262" priority="1427" operator="equal">
      <formula>"BN"</formula>
    </cfRule>
  </conditionalFormatting>
  <conditionalFormatting sqref="C610:D615">
    <cfRule type="cellIs" dxfId="4261" priority="1423" operator="equal">
      <formula>"TIED"</formula>
    </cfRule>
  </conditionalFormatting>
  <conditionalFormatting sqref="C609:D609">
    <cfRule type="cellIs" dxfId="4260" priority="1419" operator="equal">
      <formula>"BEBAS"</formula>
    </cfRule>
    <cfRule type="cellIs" dxfId="4259" priority="1420" operator="equal">
      <formula>"PN"</formula>
    </cfRule>
    <cfRule type="cellIs" dxfId="4258" priority="1421" operator="equal">
      <formula>"PH"</formula>
    </cfRule>
    <cfRule type="cellIs" dxfId="4257" priority="1422" operator="equal">
      <formula>"BN"</formula>
    </cfRule>
  </conditionalFormatting>
  <conditionalFormatting sqref="C609:D609">
    <cfRule type="cellIs" dxfId="4256" priority="1418" operator="equal">
      <formula>"TIED"</formula>
    </cfRule>
  </conditionalFormatting>
  <conditionalFormatting sqref="E616">
    <cfRule type="cellIs" dxfId="4255" priority="1400" operator="equal">
      <formula>"BEBAS"</formula>
    </cfRule>
    <cfRule type="cellIs" dxfId="4254" priority="1401" operator="equal">
      <formula>"PN"</formula>
    </cfRule>
    <cfRule type="cellIs" dxfId="4253" priority="1402" operator="equal">
      <formula>"PH"</formula>
    </cfRule>
    <cfRule type="cellIs" dxfId="4252" priority="1403" operator="equal">
      <formula>"BN"</formula>
    </cfRule>
  </conditionalFormatting>
  <conditionalFormatting sqref="C617:E621">
    <cfRule type="cellIs" dxfId="4251" priority="1410" operator="equal">
      <formula>"BEBAS"</formula>
    </cfRule>
    <cfRule type="cellIs" dxfId="4250" priority="1411" operator="equal">
      <formula>"PN"</formula>
    </cfRule>
    <cfRule type="cellIs" dxfId="4249" priority="1412" operator="equal">
      <formula>"PH"</formula>
    </cfRule>
    <cfRule type="cellIs" dxfId="4248" priority="1413" operator="equal">
      <formula>"BN"</formula>
    </cfRule>
  </conditionalFormatting>
  <conditionalFormatting sqref="C617:D621">
    <cfRule type="cellIs" dxfId="4247" priority="1409" operator="equal">
      <formula>"TIED"</formula>
    </cfRule>
  </conditionalFormatting>
  <conditionalFormatting sqref="C616:D616">
    <cfRule type="cellIs" dxfId="4246" priority="1404" operator="equal">
      <formula>"TIED"</formula>
    </cfRule>
  </conditionalFormatting>
  <conditionalFormatting sqref="C616:D616">
    <cfRule type="cellIs" dxfId="4245" priority="1405" operator="equal">
      <formula>"BEBAS"</formula>
    </cfRule>
    <cfRule type="cellIs" dxfId="4244" priority="1406" operator="equal">
      <formula>"PN"</formula>
    </cfRule>
    <cfRule type="cellIs" dxfId="4243" priority="1407" operator="equal">
      <formula>"PH"</formula>
    </cfRule>
    <cfRule type="cellIs" dxfId="4242" priority="1408" operator="equal">
      <formula>"BN"</formula>
    </cfRule>
  </conditionalFormatting>
  <conditionalFormatting sqref="C623:E625">
    <cfRule type="cellIs" dxfId="4241" priority="1396" operator="equal">
      <formula>"BEBAS"</formula>
    </cfRule>
    <cfRule type="cellIs" dxfId="4240" priority="1397" operator="equal">
      <formula>"PN"</formula>
    </cfRule>
    <cfRule type="cellIs" dxfId="4239" priority="1398" operator="equal">
      <formula>"PH"</formula>
    </cfRule>
    <cfRule type="cellIs" dxfId="4238" priority="1399" operator="equal">
      <formula>"BN"</formula>
    </cfRule>
  </conditionalFormatting>
  <conditionalFormatting sqref="C623:D625">
    <cfRule type="cellIs" dxfId="4237" priority="1395" operator="equal">
      <formula>"TIED"</formula>
    </cfRule>
  </conditionalFormatting>
  <conditionalFormatting sqref="C627:D629">
    <cfRule type="cellIs" dxfId="4236" priority="1380" operator="equal">
      <formula>"TIED"</formula>
    </cfRule>
  </conditionalFormatting>
  <conditionalFormatting sqref="C622:E622">
    <cfRule type="cellIs" dxfId="4235" priority="1391" operator="equal">
      <formula>"BEBAS"</formula>
    </cfRule>
    <cfRule type="cellIs" dxfId="4234" priority="1392" operator="equal">
      <formula>"PN"</formula>
    </cfRule>
    <cfRule type="cellIs" dxfId="4233" priority="1393" operator="equal">
      <formula>"PH"</formula>
    </cfRule>
    <cfRule type="cellIs" dxfId="4232" priority="1394" operator="equal">
      <formula>"BN"</formula>
    </cfRule>
  </conditionalFormatting>
  <conditionalFormatting sqref="C626:D626">
    <cfRule type="cellIs" dxfId="4231" priority="1385" operator="equal">
      <formula>"TIED"</formula>
    </cfRule>
  </conditionalFormatting>
  <conditionalFormatting sqref="C626:E626">
    <cfRule type="cellIs" dxfId="4230" priority="1386" operator="equal">
      <formula>"BEBAS"</formula>
    </cfRule>
    <cfRule type="cellIs" dxfId="4229" priority="1387" operator="equal">
      <formula>"PN"</formula>
    </cfRule>
    <cfRule type="cellIs" dxfId="4228" priority="1388" operator="equal">
      <formula>"PH"</formula>
    </cfRule>
    <cfRule type="cellIs" dxfId="4227" priority="1389" operator="equal">
      <formula>"BN"</formula>
    </cfRule>
  </conditionalFormatting>
  <conditionalFormatting sqref="C627:E629">
    <cfRule type="cellIs" dxfId="4226" priority="1381" operator="equal">
      <formula>"BEBAS"</formula>
    </cfRule>
    <cfRule type="cellIs" dxfId="4225" priority="1382" operator="equal">
      <formula>"PN"</formula>
    </cfRule>
    <cfRule type="cellIs" dxfId="4224" priority="1383" operator="equal">
      <formula>"PH"</formula>
    </cfRule>
    <cfRule type="cellIs" dxfId="4223" priority="1384" operator="equal">
      <formula>"BN"</formula>
    </cfRule>
  </conditionalFormatting>
  <conditionalFormatting sqref="C634:E640">
    <cfRule type="cellIs" dxfId="4222" priority="1376" operator="equal">
      <formula>"BEBAS"</formula>
    </cfRule>
    <cfRule type="cellIs" dxfId="4221" priority="1377" operator="equal">
      <formula>"PN"</formula>
    </cfRule>
    <cfRule type="cellIs" dxfId="4220" priority="1378" operator="equal">
      <formula>"PH"</formula>
    </cfRule>
    <cfRule type="cellIs" dxfId="4219" priority="1379" operator="equal">
      <formula>"BN"</formula>
    </cfRule>
  </conditionalFormatting>
  <conditionalFormatting sqref="C634:D640">
    <cfRule type="cellIs" dxfId="4218" priority="1375" operator="equal">
      <formula>"TIED"</formula>
    </cfRule>
  </conditionalFormatting>
  <conditionalFormatting sqref="C633:E633">
    <cfRule type="cellIs" dxfId="4217" priority="1371" operator="equal">
      <formula>"BEBAS"</formula>
    </cfRule>
    <cfRule type="cellIs" dxfId="4216" priority="1372" operator="equal">
      <formula>"PN"</formula>
    </cfRule>
    <cfRule type="cellIs" dxfId="4215" priority="1373" operator="equal">
      <formula>"PH"</formula>
    </cfRule>
    <cfRule type="cellIs" dxfId="4214" priority="1374" operator="equal">
      <formula>"BN"</formula>
    </cfRule>
  </conditionalFormatting>
  <conditionalFormatting sqref="C633:D633">
    <cfRule type="cellIs" dxfId="4213" priority="1370" operator="equal">
      <formula>"TIED"</formula>
    </cfRule>
  </conditionalFormatting>
  <conditionalFormatting sqref="C642:E647">
    <cfRule type="cellIs" dxfId="4212" priority="1366" operator="equal">
      <formula>"BEBAS"</formula>
    </cfRule>
    <cfRule type="cellIs" dxfId="4211" priority="1367" operator="equal">
      <formula>"PN"</formula>
    </cfRule>
    <cfRule type="cellIs" dxfId="4210" priority="1368" operator="equal">
      <formula>"PH"</formula>
    </cfRule>
    <cfRule type="cellIs" dxfId="4209" priority="1369" operator="equal">
      <formula>"BN"</formula>
    </cfRule>
  </conditionalFormatting>
  <conditionalFormatting sqref="C642:D647">
    <cfRule type="cellIs" dxfId="4208" priority="1365" operator="equal">
      <formula>"TIED"</formula>
    </cfRule>
  </conditionalFormatting>
  <conditionalFormatting sqref="E641">
    <cfRule type="cellIs" dxfId="4207" priority="1356" operator="equal">
      <formula>"BEBAS"</formula>
    </cfRule>
    <cfRule type="cellIs" dxfId="4206" priority="1357" operator="equal">
      <formula>"PN"</formula>
    </cfRule>
    <cfRule type="cellIs" dxfId="4205" priority="1358" operator="equal">
      <formula>"PH"</formula>
    </cfRule>
    <cfRule type="cellIs" dxfId="4204" priority="1359" operator="equal">
      <formula>"BN"</formula>
    </cfRule>
  </conditionalFormatting>
  <conditionalFormatting sqref="C641:D641">
    <cfRule type="cellIs" dxfId="4203" priority="1361" operator="equal">
      <formula>"BEBAS"</formula>
    </cfRule>
    <cfRule type="cellIs" dxfId="4202" priority="1362" operator="equal">
      <formula>"PN"</formula>
    </cfRule>
    <cfRule type="cellIs" dxfId="4201" priority="1363" operator="equal">
      <formula>"PH"</formula>
    </cfRule>
    <cfRule type="cellIs" dxfId="4200" priority="1364" operator="equal">
      <formula>"BN"</formula>
    </cfRule>
  </conditionalFormatting>
  <conditionalFormatting sqref="C641:D641">
    <cfRule type="cellIs" dxfId="4199" priority="1360" operator="equal">
      <formula>"TIED"</formula>
    </cfRule>
  </conditionalFormatting>
  <conditionalFormatting sqref="C649:E656">
    <cfRule type="cellIs" dxfId="4198" priority="1352" operator="equal">
      <formula>"BEBAS"</formula>
    </cfRule>
    <cfRule type="cellIs" dxfId="4197" priority="1353" operator="equal">
      <formula>"PN"</formula>
    </cfRule>
    <cfRule type="cellIs" dxfId="4196" priority="1354" operator="equal">
      <formula>"PH"</formula>
    </cfRule>
    <cfRule type="cellIs" dxfId="4195" priority="1355" operator="equal">
      <formula>"BN"</formula>
    </cfRule>
  </conditionalFormatting>
  <conditionalFormatting sqref="C649:D656">
    <cfRule type="cellIs" dxfId="4194" priority="1351" operator="equal">
      <formula>"TIED"</formula>
    </cfRule>
  </conditionalFormatting>
  <conditionalFormatting sqref="C648:E648">
    <cfRule type="cellIs" dxfId="4193" priority="1347" operator="equal">
      <formula>"BEBAS"</formula>
    </cfRule>
    <cfRule type="cellIs" dxfId="4192" priority="1348" operator="equal">
      <formula>"PN"</formula>
    </cfRule>
    <cfRule type="cellIs" dxfId="4191" priority="1349" operator="equal">
      <formula>"PH"</formula>
    </cfRule>
    <cfRule type="cellIs" dxfId="4190" priority="1350" operator="equal">
      <formula>"BN"</formula>
    </cfRule>
  </conditionalFormatting>
  <conditionalFormatting sqref="C648:D648">
    <cfRule type="cellIs" dxfId="4189" priority="1346" operator="equal">
      <formula>"TIED"</formula>
    </cfRule>
  </conditionalFormatting>
  <conditionalFormatting sqref="C686:E691">
    <cfRule type="cellIs" dxfId="4188" priority="1342" operator="equal">
      <formula>"BEBAS"</formula>
    </cfRule>
    <cfRule type="cellIs" dxfId="4187" priority="1343" operator="equal">
      <formula>"PN"</formula>
    </cfRule>
    <cfRule type="cellIs" dxfId="4186" priority="1344" operator="equal">
      <formula>"PH"</formula>
    </cfRule>
    <cfRule type="cellIs" dxfId="4185" priority="1345" operator="equal">
      <formula>"BN"</formula>
    </cfRule>
  </conditionalFormatting>
  <conditionalFormatting sqref="C686:D691">
    <cfRule type="cellIs" dxfId="4184" priority="1341" operator="equal">
      <formula>"TIED"</formula>
    </cfRule>
  </conditionalFormatting>
  <conditionalFormatting sqref="E685">
    <cfRule type="cellIs" dxfId="4183" priority="1332" operator="equal">
      <formula>"BEBAS"</formula>
    </cfRule>
    <cfRule type="cellIs" dxfId="4182" priority="1333" operator="equal">
      <formula>"PN"</formula>
    </cfRule>
    <cfRule type="cellIs" dxfId="4181" priority="1334" operator="equal">
      <formula>"PH"</formula>
    </cfRule>
    <cfRule type="cellIs" dxfId="4180" priority="1335" operator="equal">
      <formula>"BN"</formula>
    </cfRule>
  </conditionalFormatting>
  <conditionalFormatting sqref="C685:D685">
    <cfRule type="cellIs" dxfId="4179" priority="1337" operator="equal">
      <formula>"BEBAS"</formula>
    </cfRule>
    <cfRule type="cellIs" dxfId="4178" priority="1338" operator="equal">
      <formula>"PN"</formula>
    </cfRule>
    <cfRule type="cellIs" dxfId="4177" priority="1339" operator="equal">
      <formula>"PH"</formula>
    </cfRule>
    <cfRule type="cellIs" dxfId="4176" priority="1340" operator="equal">
      <formula>"BN"</formula>
    </cfRule>
  </conditionalFormatting>
  <conditionalFormatting sqref="C685:D685">
    <cfRule type="cellIs" dxfId="4175" priority="1336" operator="equal">
      <formula>"TIED"</formula>
    </cfRule>
  </conditionalFormatting>
  <conditionalFormatting sqref="C658:E662">
    <cfRule type="cellIs" dxfId="4174" priority="1328" operator="equal">
      <formula>"BEBAS"</formula>
    </cfRule>
    <cfRule type="cellIs" dxfId="4173" priority="1329" operator="equal">
      <formula>"PN"</formula>
    </cfRule>
    <cfRule type="cellIs" dxfId="4172" priority="1330" operator="equal">
      <formula>"PH"</formula>
    </cfRule>
    <cfRule type="cellIs" dxfId="4171" priority="1331" operator="equal">
      <formula>"BN"</formula>
    </cfRule>
  </conditionalFormatting>
  <conditionalFormatting sqref="C658:D662">
    <cfRule type="cellIs" dxfId="4170" priority="1327" operator="equal">
      <formula>"TIED"</formula>
    </cfRule>
  </conditionalFormatting>
  <conditionalFormatting sqref="C657:D657">
    <cfRule type="cellIs" dxfId="4169" priority="1322" operator="equal">
      <formula>"TIED"</formula>
    </cfRule>
  </conditionalFormatting>
  <conditionalFormatting sqref="C657:E657">
    <cfRule type="cellIs" dxfId="4168" priority="1323" operator="equal">
      <formula>"BEBAS"</formula>
    </cfRule>
    <cfRule type="cellIs" dxfId="4167" priority="1324" operator="equal">
      <formula>"PN"</formula>
    </cfRule>
    <cfRule type="cellIs" dxfId="4166" priority="1325" operator="equal">
      <formula>"PH"</formula>
    </cfRule>
    <cfRule type="cellIs" dxfId="4165" priority="1326" operator="equal">
      <formula>"BN"</formula>
    </cfRule>
  </conditionalFormatting>
  <conditionalFormatting sqref="C664:E669">
    <cfRule type="cellIs" dxfId="4164" priority="1318" operator="equal">
      <formula>"BEBAS"</formula>
    </cfRule>
    <cfRule type="cellIs" dxfId="4163" priority="1319" operator="equal">
      <formula>"PN"</formula>
    </cfRule>
    <cfRule type="cellIs" dxfId="4162" priority="1320" operator="equal">
      <formula>"PH"</formula>
    </cfRule>
    <cfRule type="cellIs" dxfId="4161" priority="1321" operator="equal">
      <formula>"BN"</formula>
    </cfRule>
  </conditionalFormatting>
  <conditionalFormatting sqref="C664:D669">
    <cfRule type="cellIs" dxfId="4160" priority="1317" operator="equal">
      <formula>"TIED"</formula>
    </cfRule>
  </conditionalFormatting>
  <conditionalFormatting sqref="E663">
    <cfRule type="cellIs" dxfId="4159" priority="1308" operator="equal">
      <formula>"BEBAS"</formula>
    </cfRule>
    <cfRule type="cellIs" dxfId="4158" priority="1309" operator="equal">
      <formula>"PN"</formula>
    </cfRule>
    <cfRule type="cellIs" dxfId="4157" priority="1310" operator="equal">
      <formula>"PH"</formula>
    </cfRule>
    <cfRule type="cellIs" dxfId="4156" priority="1311" operator="equal">
      <formula>"BN"</formula>
    </cfRule>
  </conditionalFormatting>
  <conditionalFormatting sqref="C663:D663">
    <cfRule type="cellIs" dxfId="4155" priority="1313" operator="equal">
      <formula>"BEBAS"</formula>
    </cfRule>
    <cfRule type="cellIs" dxfId="4154" priority="1314" operator="equal">
      <formula>"PN"</formula>
    </cfRule>
    <cfRule type="cellIs" dxfId="4153" priority="1315" operator="equal">
      <formula>"PH"</formula>
    </cfRule>
    <cfRule type="cellIs" dxfId="4152" priority="1316" operator="equal">
      <formula>"BN"</formula>
    </cfRule>
  </conditionalFormatting>
  <conditionalFormatting sqref="C663:D663">
    <cfRule type="cellIs" dxfId="4151" priority="1312" operator="equal">
      <formula>"TIED"</formula>
    </cfRule>
  </conditionalFormatting>
  <conditionalFormatting sqref="C671:E674">
    <cfRule type="cellIs" dxfId="4150" priority="1304" operator="equal">
      <formula>"BEBAS"</formula>
    </cfRule>
    <cfRule type="cellIs" dxfId="4149" priority="1305" operator="equal">
      <formula>"PN"</formula>
    </cfRule>
    <cfRule type="cellIs" dxfId="4148" priority="1306" operator="equal">
      <formula>"PH"</formula>
    </cfRule>
    <cfRule type="cellIs" dxfId="4147" priority="1307" operator="equal">
      <formula>"BN"</formula>
    </cfRule>
  </conditionalFormatting>
  <conditionalFormatting sqref="C671:D674">
    <cfRule type="cellIs" dxfId="4146" priority="1303" operator="equal">
      <formula>"TIED"</formula>
    </cfRule>
  </conditionalFormatting>
  <conditionalFormatting sqref="E670">
    <cfRule type="cellIs" dxfId="4145" priority="1294" operator="equal">
      <formula>"BEBAS"</formula>
    </cfRule>
    <cfRule type="cellIs" dxfId="4144" priority="1295" operator="equal">
      <formula>"PN"</formula>
    </cfRule>
    <cfRule type="cellIs" dxfId="4143" priority="1296" operator="equal">
      <formula>"PH"</formula>
    </cfRule>
    <cfRule type="cellIs" dxfId="4142" priority="1297" operator="equal">
      <formula>"BN"</formula>
    </cfRule>
  </conditionalFormatting>
  <conditionalFormatting sqref="C670:D670">
    <cfRule type="cellIs" dxfId="4141" priority="1298" operator="equal">
      <formula>"TIED"</formula>
    </cfRule>
  </conditionalFormatting>
  <conditionalFormatting sqref="C670:D670">
    <cfRule type="cellIs" dxfId="4140" priority="1299" operator="equal">
      <formula>"BEBAS"</formula>
    </cfRule>
    <cfRule type="cellIs" dxfId="4139" priority="1300" operator="equal">
      <formula>"PN"</formula>
    </cfRule>
    <cfRule type="cellIs" dxfId="4138" priority="1301" operator="equal">
      <formula>"PH"</formula>
    </cfRule>
    <cfRule type="cellIs" dxfId="4137" priority="1302" operator="equal">
      <formula>"BN"</formula>
    </cfRule>
  </conditionalFormatting>
  <conditionalFormatting sqref="C676:E684">
    <cfRule type="cellIs" dxfId="4136" priority="1290" operator="equal">
      <formula>"BEBAS"</formula>
    </cfRule>
    <cfRule type="cellIs" dxfId="4135" priority="1291" operator="equal">
      <formula>"PN"</formula>
    </cfRule>
    <cfRule type="cellIs" dxfId="4134" priority="1292" operator="equal">
      <formula>"PH"</formula>
    </cfRule>
    <cfRule type="cellIs" dxfId="4133" priority="1293" operator="equal">
      <formula>"BN"</formula>
    </cfRule>
  </conditionalFormatting>
  <conditionalFormatting sqref="C676:D684">
    <cfRule type="cellIs" dxfId="4132" priority="1289" operator="equal">
      <formula>"TIED"</formula>
    </cfRule>
  </conditionalFormatting>
  <conditionalFormatting sqref="E675">
    <cfRule type="cellIs" dxfId="4131" priority="1280" operator="equal">
      <formula>"BEBAS"</formula>
    </cfRule>
    <cfRule type="cellIs" dxfId="4130" priority="1281" operator="equal">
      <formula>"PN"</formula>
    </cfRule>
    <cfRule type="cellIs" dxfId="4129" priority="1282" operator="equal">
      <formula>"PH"</formula>
    </cfRule>
    <cfRule type="cellIs" dxfId="4128" priority="1283" operator="equal">
      <formula>"BN"</formula>
    </cfRule>
  </conditionalFormatting>
  <conditionalFormatting sqref="C675:D675">
    <cfRule type="cellIs" dxfId="4127" priority="1285" operator="equal">
      <formula>"BEBAS"</formula>
    </cfRule>
    <cfRule type="cellIs" dxfId="4126" priority="1286" operator="equal">
      <formula>"PN"</formula>
    </cfRule>
    <cfRule type="cellIs" dxfId="4125" priority="1287" operator="equal">
      <formula>"PH"</formula>
    </cfRule>
    <cfRule type="cellIs" dxfId="4124" priority="1288" operator="equal">
      <formula>"BN"</formula>
    </cfRule>
  </conditionalFormatting>
  <conditionalFormatting sqref="C675:D675">
    <cfRule type="cellIs" dxfId="4123" priority="1284" operator="equal">
      <formula>"TIED"</formula>
    </cfRule>
  </conditionalFormatting>
  <conditionalFormatting sqref="C696:E704">
    <cfRule type="cellIs" dxfId="4122" priority="1276" operator="equal">
      <formula>"BEBAS"</formula>
    </cfRule>
    <cfRule type="cellIs" dxfId="4121" priority="1277" operator="equal">
      <formula>"PN"</formula>
    </cfRule>
    <cfRule type="cellIs" dxfId="4120" priority="1278" operator="equal">
      <formula>"PH"</formula>
    </cfRule>
    <cfRule type="cellIs" dxfId="4119" priority="1279" operator="equal">
      <formula>"BN"</formula>
    </cfRule>
  </conditionalFormatting>
  <conditionalFormatting sqref="C696:D704">
    <cfRule type="cellIs" dxfId="4118" priority="1275" operator="equal">
      <formula>"TIED"</formula>
    </cfRule>
  </conditionalFormatting>
  <conditionalFormatting sqref="E695">
    <cfRule type="cellIs" dxfId="4117" priority="1266" operator="equal">
      <formula>"BEBAS"</formula>
    </cfRule>
    <cfRule type="cellIs" dxfId="4116" priority="1267" operator="equal">
      <formula>"PN"</formula>
    </cfRule>
    <cfRule type="cellIs" dxfId="4115" priority="1268" operator="equal">
      <formula>"PH"</formula>
    </cfRule>
    <cfRule type="cellIs" dxfId="4114" priority="1269" operator="equal">
      <formula>"BN"</formula>
    </cfRule>
  </conditionalFormatting>
  <conditionalFormatting sqref="C695:D695">
    <cfRule type="cellIs" dxfId="4113" priority="1271" operator="equal">
      <formula>"BEBAS"</formula>
    </cfRule>
    <cfRule type="cellIs" dxfId="4112" priority="1272" operator="equal">
      <formula>"PN"</formula>
    </cfRule>
    <cfRule type="cellIs" dxfId="4111" priority="1273" operator="equal">
      <formula>"PH"</formula>
    </cfRule>
    <cfRule type="cellIs" dxfId="4110" priority="1274" operator="equal">
      <formula>"BN"</formula>
    </cfRule>
  </conditionalFormatting>
  <conditionalFormatting sqref="C695:D695">
    <cfRule type="cellIs" dxfId="4109" priority="1270" operator="equal">
      <formula>"TIED"</formula>
    </cfRule>
  </conditionalFormatting>
  <conditionalFormatting sqref="C706:E712">
    <cfRule type="cellIs" dxfId="4108" priority="1262" operator="equal">
      <formula>"BEBAS"</formula>
    </cfRule>
    <cfRule type="cellIs" dxfId="4107" priority="1263" operator="equal">
      <formula>"PN"</formula>
    </cfRule>
    <cfRule type="cellIs" dxfId="4106" priority="1264" operator="equal">
      <formula>"PH"</formula>
    </cfRule>
    <cfRule type="cellIs" dxfId="4105" priority="1265" operator="equal">
      <formula>"BN"</formula>
    </cfRule>
  </conditionalFormatting>
  <conditionalFormatting sqref="C706:D712">
    <cfRule type="cellIs" dxfId="4104" priority="1261" operator="equal">
      <formula>"TIED"</formula>
    </cfRule>
  </conditionalFormatting>
  <conditionalFormatting sqref="C705:E705">
    <cfRule type="cellIs" dxfId="4103" priority="1257" operator="equal">
      <formula>"BEBAS"</formula>
    </cfRule>
    <cfRule type="cellIs" dxfId="4102" priority="1258" operator="equal">
      <formula>"PN"</formula>
    </cfRule>
    <cfRule type="cellIs" dxfId="4101" priority="1259" operator="equal">
      <formula>"PH"</formula>
    </cfRule>
    <cfRule type="cellIs" dxfId="4100" priority="1260" operator="equal">
      <formula>"BN"</formula>
    </cfRule>
  </conditionalFormatting>
  <conditionalFormatting sqref="C705:D705">
    <cfRule type="cellIs" dxfId="4099" priority="1256" operator="equal">
      <formula>"TIED"</formula>
    </cfRule>
  </conditionalFormatting>
  <conditionalFormatting sqref="C714:D716">
    <cfRule type="cellIs" dxfId="4098" priority="1251" operator="equal">
      <formula>"TIED"</formula>
    </cfRule>
  </conditionalFormatting>
  <conditionalFormatting sqref="C714:E716">
    <cfRule type="cellIs" dxfId="4097" priority="1252" operator="equal">
      <formula>"BEBAS"</formula>
    </cfRule>
    <cfRule type="cellIs" dxfId="4096" priority="1253" operator="equal">
      <formula>"PN"</formula>
    </cfRule>
    <cfRule type="cellIs" dxfId="4095" priority="1254" operator="equal">
      <formula>"PH"</formula>
    </cfRule>
    <cfRule type="cellIs" dxfId="4094" priority="1255" operator="equal">
      <formula>"BN"</formula>
    </cfRule>
  </conditionalFormatting>
  <conditionalFormatting sqref="C713:D713">
    <cfRule type="cellIs" dxfId="4093" priority="1246" operator="equal">
      <formula>"TIED"</formula>
    </cfRule>
  </conditionalFormatting>
  <conditionalFormatting sqref="C713:E713">
    <cfRule type="cellIs" dxfId="4092" priority="1247" operator="equal">
      <formula>"BEBAS"</formula>
    </cfRule>
    <cfRule type="cellIs" dxfId="4091" priority="1248" operator="equal">
      <formula>"PN"</formula>
    </cfRule>
    <cfRule type="cellIs" dxfId="4090" priority="1249" operator="equal">
      <formula>"PH"</formula>
    </cfRule>
    <cfRule type="cellIs" dxfId="4089" priority="1250" operator="equal">
      <formula>"BN"</formula>
    </cfRule>
  </conditionalFormatting>
  <conditionalFormatting sqref="C718:E722">
    <cfRule type="cellIs" dxfId="4088" priority="1242" operator="equal">
      <formula>"BEBAS"</formula>
    </cfRule>
    <cfRule type="cellIs" dxfId="4087" priority="1243" operator="equal">
      <formula>"PN"</formula>
    </cfRule>
    <cfRule type="cellIs" dxfId="4086" priority="1244" operator="equal">
      <formula>"PH"</formula>
    </cfRule>
    <cfRule type="cellIs" dxfId="4085" priority="1245" operator="equal">
      <formula>"BN"</formula>
    </cfRule>
  </conditionalFormatting>
  <conditionalFormatting sqref="C718:D722">
    <cfRule type="cellIs" dxfId="4084" priority="1241" operator="equal">
      <formula>"TIED"</formula>
    </cfRule>
  </conditionalFormatting>
  <conditionalFormatting sqref="E717">
    <cfRule type="cellIs" dxfId="4083" priority="1232" operator="equal">
      <formula>"BEBAS"</formula>
    </cfRule>
    <cfRule type="cellIs" dxfId="4082" priority="1233" operator="equal">
      <formula>"PN"</formula>
    </cfRule>
    <cfRule type="cellIs" dxfId="4081" priority="1234" operator="equal">
      <formula>"PH"</formula>
    </cfRule>
    <cfRule type="cellIs" dxfId="4080" priority="1235" operator="equal">
      <formula>"BN"</formula>
    </cfRule>
  </conditionalFormatting>
  <conditionalFormatting sqref="C717:D717">
    <cfRule type="cellIs" dxfId="4079" priority="1236" operator="equal">
      <formula>"TIED"</formula>
    </cfRule>
  </conditionalFormatting>
  <conditionalFormatting sqref="C717:D717">
    <cfRule type="cellIs" dxfId="4078" priority="1237" operator="equal">
      <formula>"BEBAS"</formula>
    </cfRule>
    <cfRule type="cellIs" dxfId="4077" priority="1238" operator="equal">
      <formula>"PN"</formula>
    </cfRule>
    <cfRule type="cellIs" dxfId="4076" priority="1239" operator="equal">
      <formula>"PH"</formula>
    </cfRule>
    <cfRule type="cellIs" dxfId="4075" priority="1240" operator="equal">
      <formula>"BN"</formula>
    </cfRule>
  </conditionalFormatting>
  <conditionalFormatting sqref="C744:E751">
    <cfRule type="cellIs" dxfId="4074" priority="1228" operator="equal">
      <formula>"BEBAS"</formula>
    </cfRule>
    <cfRule type="cellIs" dxfId="4073" priority="1229" operator="equal">
      <formula>"PN"</formula>
    </cfRule>
    <cfRule type="cellIs" dxfId="4072" priority="1230" operator="equal">
      <formula>"PH"</formula>
    </cfRule>
    <cfRule type="cellIs" dxfId="4071" priority="1231" operator="equal">
      <formula>"BN"</formula>
    </cfRule>
  </conditionalFormatting>
  <conditionalFormatting sqref="C744:D751">
    <cfRule type="cellIs" dxfId="4070" priority="1227" operator="equal">
      <formula>"TIED"</formula>
    </cfRule>
  </conditionalFormatting>
  <conditionalFormatting sqref="C743:E743">
    <cfRule type="cellIs" dxfId="4069" priority="1223" operator="equal">
      <formula>"BEBAS"</formula>
    </cfRule>
    <cfRule type="cellIs" dxfId="4068" priority="1224" operator="equal">
      <formula>"PN"</formula>
    </cfRule>
    <cfRule type="cellIs" dxfId="4067" priority="1225" operator="equal">
      <formula>"PH"</formula>
    </cfRule>
    <cfRule type="cellIs" dxfId="4066" priority="1226" operator="equal">
      <formula>"BN"</formula>
    </cfRule>
  </conditionalFormatting>
  <conditionalFormatting sqref="C743:D743">
    <cfRule type="cellIs" dxfId="4065" priority="1222" operator="equal">
      <formula>"TIED"</formula>
    </cfRule>
  </conditionalFormatting>
  <conditionalFormatting sqref="C724:E730">
    <cfRule type="cellIs" dxfId="4064" priority="1218" operator="equal">
      <formula>"BEBAS"</formula>
    </cfRule>
    <cfRule type="cellIs" dxfId="4063" priority="1219" operator="equal">
      <formula>"PN"</formula>
    </cfRule>
    <cfRule type="cellIs" dxfId="4062" priority="1220" operator="equal">
      <formula>"PH"</formula>
    </cfRule>
    <cfRule type="cellIs" dxfId="4061" priority="1221" operator="equal">
      <formula>"BN"</formula>
    </cfRule>
  </conditionalFormatting>
  <conditionalFormatting sqref="C724:D730">
    <cfRule type="cellIs" dxfId="4060" priority="1217" operator="equal">
      <formula>"TIED"</formula>
    </cfRule>
  </conditionalFormatting>
  <conditionalFormatting sqref="C723:E723">
    <cfRule type="cellIs" dxfId="4059" priority="1213" operator="equal">
      <formula>"BEBAS"</formula>
    </cfRule>
    <cfRule type="cellIs" dxfId="4058" priority="1214" operator="equal">
      <formula>"PN"</formula>
    </cfRule>
    <cfRule type="cellIs" dxfId="4057" priority="1215" operator="equal">
      <formula>"PH"</formula>
    </cfRule>
    <cfRule type="cellIs" dxfId="4056" priority="1216" operator="equal">
      <formula>"BN"</formula>
    </cfRule>
  </conditionalFormatting>
  <conditionalFormatting sqref="C723:D723">
    <cfRule type="cellIs" dxfId="4055" priority="1212" operator="equal">
      <formula>"TIED"</formula>
    </cfRule>
  </conditionalFormatting>
  <conditionalFormatting sqref="C732:E736">
    <cfRule type="cellIs" dxfId="4054" priority="1208" operator="equal">
      <formula>"BEBAS"</formula>
    </cfRule>
    <cfRule type="cellIs" dxfId="4053" priority="1209" operator="equal">
      <formula>"PN"</formula>
    </cfRule>
    <cfRule type="cellIs" dxfId="4052" priority="1210" operator="equal">
      <formula>"PH"</formula>
    </cfRule>
    <cfRule type="cellIs" dxfId="4051" priority="1211" operator="equal">
      <formula>"BN"</formula>
    </cfRule>
  </conditionalFormatting>
  <conditionalFormatting sqref="C732:D736">
    <cfRule type="cellIs" dxfId="4050" priority="1207" operator="equal">
      <formula>"TIED"</formula>
    </cfRule>
  </conditionalFormatting>
  <conditionalFormatting sqref="E731">
    <cfRule type="cellIs" dxfId="4049" priority="1198" operator="equal">
      <formula>"BEBAS"</formula>
    </cfRule>
    <cfRule type="cellIs" dxfId="4048" priority="1199" operator="equal">
      <formula>"PN"</formula>
    </cfRule>
    <cfRule type="cellIs" dxfId="4047" priority="1200" operator="equal">
      <formula>"PH"</formula>
    </cfRule>
    <cfRule type="cellIs" dxfId="4046" priority="1201" operator="equal">
      <formula>"BN"</formula>
    </cfRule>
  </conditionalFormatting>
  <conditionalFormatting sqref="C731:D731">
    <cfRule type="cellIs" dxfId="4045" priority="1202" operator="equal">
      <formula>"TIED"</formula>
    </cfRule>
  </conditionalFormatting>
  <conditionalFormatting sqref="C731:D731">
    <cfRule type="cellIs" dxfId="4044" priority="1203" operator="equal">
      <formula>"BEBAS"</formula>
    </cfRule>
    <cfRule type="cellIs" dxfId="4043" priority="1204" operator="equal">
      <formula>"PN"</formula>
    </cfRule>
    <cfRule type="cellIs" dxfId="4042" priority="1205" operator="equal">
      <formula>"PH"</formula>
    </cfRule>
    <cfRule type="cellIs" dxfId="4041" priority="1206" operator="equal">
      <formula>"BN"</formula>
    </cfRule>
  </conditionalFormatting>
  <conditionalFormatting sqref="C738:E742">
    <cfRule type="cellIs" dxfId="4040" priority="1194" operator="equal">
      <formula>"BEBAS"</formula>
    </cfRule>
    <cfRule type="cellIs" dxfId="4039" priority="1195" operator="equal">
      <formula>"PN"</formula>
    </cfRule>
    <cfRule type="cellIs" dxfId="4038" priority="1196" operator="equal">
      <formula>"PH"</formula>
    </cfRule>
    <cfRule type="cellIs" dxfId="4037" priority="1197" operator="equal">
      <formula>"BN"</formula>
    </cfRule>
  </conditionalFormatting>
  <conditionalFormatting sqref="C738:D742">
    <cfRule type="cellIs" dxfId="4036" priority="1193" operator="equal">
      <formula>"TIED"</formula>
    </cfRule>
  </conditionalFormatting>
  <conditionalFormatting sqref="E737">
    <cfRule type="cellIs" dxfId="4035" priority="1184" operator="equal">
      <formula>"BEBAS"</formula>
    </cfRule>
    <cfRule type="cellIs" dxfId="4034" priority="1185" operator="equal">
      <formula>"PN"</formula>
    </cfRule>
    <cfRule type="cellIs" dxfId="4033" priority="1186" operator="equal">
      <formula>"PH"</formula>
    </cfRule>
    <cfRule type="cellIs" dxfId="4032" priority="1187" operator="equal">
      <formula>"BN"</formula>
    </cfRule>
  </conditionalFormatting>
  <conditionalFormatting sqref="C737:D737">
    <cfRule type="cellIs" dxfId="4031" priority="1188" operator="equal">
      <formula>"TIED"</formula>
    </cfRule>
  </conditionalFormatting>
  <conditionalFormatting sqref="C737:D737">
    <cfRule type="cellIs" dxfId="4030" priority="1189" operator="equal">
      <formula>"BEBAS"</formula>
    </cfRule>
    <cfRule type="cellIs" dxfId="4029" priority="1190" operator="equal">
      <formula>"PN"</formula>
    </cfRule>
    <cfRule type="cellIs" dxfId="4028" priority="1191" operator="equal">
      <formula>"PH"</formula>
    </cfRule>
    <cfRule type="cellIs" dxfId="4027" priority="1192" operator="equal">
      <formula>"BN"</formula>
    </cfRule>
  </conditionalFormatting>
  <conditionalFormatting sqref="C756:E762">
    <cfRule type="cellIs" dxfId="4026" priority="1180" operator="equal">
      <formula>"BEBAS"</formula>
    </cfRule>
    <cfRule type="cellIs" dxfId="4025" priority="1181" operator="equal">
      <formula>"PN"</formula>
    </cfRule>
    <cfRule type="cellIs" dxfId="4024" priority="1182" operator="equal">
      <formula>"PH"</formula>
    </cfRule>
    <cfRule type="cellIs" dxfId="4023" priority="1183" operator="equal">
      <formula>"BN"</formula>
    </cfRule>
  </conditionalFormatting>
  <conditionalFormatting sqref="C756:D762">
    <cfRule type="cellIs" dxfId="4022" priority="1179" operator="equal">
      <formula>"TIED"</formula>
    </cfRule>
  </conditionalFormatting>
  <conditionalFormatting sqref="E755">
    <cfRule type="cellIs" dxfId="4021" priority="1170" operator="equal">
      <formula>"BEBAS"</formula>
    </cfRule>
    <cfRule type="cellIs" dxfId="4020" priority="1171" operator="equal">
      <formula>"PN"</formula>
    </cfRule>
    <cfRule type="cellIs" dxfId="4019" priority="1172" operator="equal">
      <formula>"PH"</formula>
    </cfRule>
    <cfRule type="cellIs" dxfId="4018" priority="1173" operator="equal">
      <formula>"BN"</formula>
    </cfRule>
  </conditionalFormatting>
  <conditionalFormatting sqref="C755:D755">
    <cfRule type="cellIs" dxfId="4017" priority="1175" operator="equal">
      <formula>"BEBAS"</formula>
    </cfRule>
    <cfRule type="cellIs" dxfId="4016" priority="1176" operator="equal">
      <formula>"PN"</formula>
    </cfRule>
    <cfRule type="cellIs" dxfId="4015" priority="1177" operator="equal">
      <formula>"PH"</formula>
    </cfRule>
    <cfRule type="cellIs" dxfId="4014" priority="1178" operator="equal">
      <formula>"BN"</formula>
    </cfRule>
  </conditionalFormatting>
  <conditionalFormatting sqref="C755:D755">
    <cfRule type="cellIs" dxfId="4013" priority="1174" operator="equal">
      <formula>"TIED"</formula>
    </cfRule>
  </conditionalFormatting>
  <conditionalFormatting sqref="C764:D766">
    <cfRule type="cellIs" dxfId="4012" priority="1165" operator="equal">
      <formula>"TIED"</formula>
    </cfRule>
  </conditionalFormatting>
  <conditionalFormatting sqref="C764:E766">
    <cfRule type="cellIs" dxfId="4011" priority="1166" operator="equal">
      <formula>"BEBAS"</formula>
    </cfRule>
    <cfRule type="cellIs" dxfId="4010" priority="1167" operator="equal">
      <formula>"PN"</formula>
    </cfRule>
    <cfRule type="cellIs" dxfId="4009" priority="1168" operator="equal">
      <formula>"PH"</formula>
    </cfRule>
    <cfRule type="cellIs" dxfId="4008" priority="1169" operator="equal">
      <formula>"BN"</formula>
    </cfRule>
  </conditionalFormatting>
  <conditionalFormatting sqref="C763:D763">
    <cfRule type="cellIs" dxfId="4007" priority="1160" operator="equal">
      <formula>"TIED"</formula>
    </cfRule>
  </conditionalFormatting>
  <conditionalFormatting sqref="C763:E763">
    <cfRule type="cellIs" dxfId="4006" priority="1161" operator="equal">
      <formula>"BEBAS"</formula>
    </cfRule>
    <cfRule type="cellIs" dxfId="4005" priority="1162" operator="equal">
      <formula>"PN"</formula>
    </cfRule>
    <cfRule type="cellIs" dxfId="4004" priority="1163" operator="equal">
      <formula>"PH"</formula>
    </cfRule>
    <cfRule type="cellIs" dxfId="4003" priority="1164" operator="equal">
      <formula>"BN"</formula>
    </cfRule>
  </conditionalFormatting>
  <conditionalFormatting sqref="C796:E800">
    <cfRule type="cellIs" dxfId="4002" priority="1156" operator="equal">
      <formula>"BEBAS"</formula>
    </cfRule>
    <cfRule type="cellIs" dxfId="4001" priority="1157" operator="equal">
      <formula>"PN"</formula>
    </cfRule>
    <cfRule type="cellIs" dxfId="4000" priority="1158" operator="equal">
      <formula>"PH"</formula>
    </cfRule>
    <cfRule type="cellIs" dxfId="3999" priority="1159" operator="equal">
      <formula>"BN"</formula>
    </cfRule>
  </conditionalFormatting>
  <conditionalFormatting sqref="C796:D800">
    <cfRule type="cellIs" dxfId="3998" priority="1155" operator="equal">
      <formula>"TIED"</formula>
    </cfRule>
  </conditionalFormatting>
  <conditionalFormatting sqref="E795">
    <cfRule type="cellIs" dxfId="3997" priority="1146" operator="equal">
      <formula>"BEBAS"</formula>
    </cfRule>
    <cfRule type="cellIs" dxfId="3996" priority="1147" operator="equal">
      <formula>"PN"</formula>
    </cfRule>
    <cfRule type="cellIs" dxfId="3995" priority="1148" operator="equal">
      <formula>"PH"</formula>
    </cfRule>
    <cfRule type="cellIs" dxfId="3994" priority="1149" operator="equal">
      <formula>"BN"</formula>
    </cfRule>
  </conditionalFormatting>
  <conditionalFormatting sqref="C795:D795">
    <cfRule type="cellIs" dxfId="3993" priority="1150" operator="equal">
      <formula>"TIED"</formula>
    </cfRule>
  </conditionalFormatting>
  <conditionalFormatting sqref="C795:D795">
    <cfRule type="cellIs" dxfId="3992" priority="1151" operator="equal">
      <formula>"BEBAS"</formula>
    </cfRule>
    <cfRule type="cellIs" dxfId="3991" priority="1152" operator="equal">
      <formula>"PN"</formula>
    </cfRule>
    <cfRule type="cellIs" dxfId="3990" priority="1153" operator="equal">
      <formula>"PH"</formula>
    </cfRule>
    <cfRule type="cellIs" dxfId="3989" priority="1154" operator="equal">
      <formula>"BN"</formula>
    </cfRule>
  </conditionalFormatting>
  <conditionalFormatting sqref="C787:E794">
    <cfRule type="cellIs" dxfId="3988" priority="1142" operator="equal">
      <formula>"BEBAS"</formula>
    </cfRule>
    <cfRule type="cellIs" dxfId="3987" priority="1143" operator="equal">
      <formula>"PN"</formula>
    </cfRule>
    <cfRule type="cellIs" dxfId="3986" priority="1144" operator="equal">
      <formula>"PH"</formula>
    </cfRule>
    <cfRule type="cellIs" dxfId="3985" priority="1145" operator="equal">
      <formula>"BN"</formula>
    </cfRule>
  </conditionalFormatting>
  <conditionalFormatting sqref="C787:D794">
    <cfRule type="cellIs" dxfId="3984" priority="1141" operator="equal">
      <formula>"TIED"</formula>
    </cfRule>
  </conditionalFormatting>
  <conditionalFormatting sqref="C786:E786">
    <cfRule type="cellIs" dxfId="3983" priority="1137" operator="equal">
      <formula>"BEBAS"</formula>
    </cfRule>
    <cfRule type="cellIs" dxfId="3982" priority="1138" operator="equal">
      <formula>"PN"</formula>
    </cfRule>
    <cfRule type="cellIs" dxfId="3981" priority="1139" operator="equal">
      <formula>"PH"</formula>
    </cfRule>
    <cfRule type="cellIs" dxfId="3980" priority="1140" operator="equal">
      <formula>"BN"</formula>
    </cfRule>
  </conditionalFormatting>
  <conditionalFormatting sqref="C786:D786">
    <cfRule type="cellIs" dxfId="3979" priority="1136" operator="equal">
      <formula>"TIED"</formula>
    </cfRule>
  </conditionalFormatting>
  <conditionalFormatting sqref="C780:E785">
    <cfRule type="cellIs" dxfId="3978" priority="1132" operator="equal">
      <formula>"BEBAS"</formula>
    </cfRule>
    <cfRule type="cellIs" dxfId="3977" priority="1133" operator="equal">
      <formula>"PN"</formula>
    </cfRule>
    <cfRule type="cellIs" dxfId="3976" priority="1134" operator="equal">
      <formula>"PH"</formula>
    </cfRule>
    <cfRule type="cellIs" dxfId="3975" priority="1135" operator="equal">
      <formula>"BN"</formula>
    </cfRule>
  </conditionalFormatting>
  <conditionalFormatting sqref="C780:D785">
    <cfRule type="cellIs" dxfId="3974" priority="1131" operator="equal">
      <formula>"TIED"</formula>
    </cfRule>
  </conditionalFormatting>
  <conditionalFormatting sqref="E779">
    <cfRule type="cellIs" dxfId="3973" priority="1122" operator="equal">
      <formula>"BEBAS"</formula>
    </cfRule>
    <cfRule type="cellIs" dxfId="3972" priority="1123" operator="equal">
      <formula>"PN"</formula>
    </cfRule>
    <cfRule type="cellIs" dxfId="3971" priority="1124" operator="equal">
      <formula>"PH"</formula>
    </cfRule>
    <cfRule type="cellIs" dxfId="3970" priority="1125" operator="equal">
      <formula>"BN"</formula>
    </cfRule>
  </conditionalFormatting>
  <conditionalFormatting sqref="C779:D779">
    <cfRule type="cellIs" dxfId="3969" priority="1127" operator="equal">
      <formula>"BEBAS"</formula>
    </cfRule>
    <cfRule type="cellIs" dxfId="3968" priority="1128" operator="equal">
      <formula>"PN"</formula>
    </cfRule>
    <cfRule type="cellIs" dxfId="3967" priority="1129" operator="equal">
      <formula>"PH"</formula>
    </cfRule>
    <cfRule type="cellIs" dxfId="3966" priority="1130" operator="equal">
      <formula>"BN"</formula>
    </cfRule>
  </conditionalFormatting>
  <conditionalFormatting sqref="C779:D779">
    <cfRule type="cellIs" dxfId="3965" priority="1126" operator="equal">
      <formula>"TIED"</formula>
    </cfRule>
  </conditionalFormatting>
  <conditionalFormatting sqref="C772:E778">
    <cfRule type="cellIs" dxfId="3964" priority="1118" operator="equal">
      <formula>"BEBAS"</formula>
    </cfRule>
    <cfRule type="cellIs" dxfId="3963" priority="1119" operator="equal">
      <formula>"PN"</formula>
    </cfRule>
    <cfRule type="cellIs" dxfId="3962" priority="1120" operator="equal">
      <formula>"PH"</formula>
    </cfRule>
    <cfRule type="cellIs" dxfId="3961" priority="1121" operator="equal">
      <formula>"BN"</formula>
    </cfRule>
  </conditionalFormatting>
  <conditionalFormatting sqref="C772:D778">
    <cfRule type="cellIs" dxfId="3960" priority="1117" operator="equal">
      <formula>"TIED"</formula>
    </cfRule>
  </conditionalFormatting>
  <conditionalFormatting sqref="E771">
    <cfRule type="cellIs" dxfId="3959" priority="1108" operator="equal">
      <formula>"BEBAS"</formula>
    </cfRule>
    <cfRule type="cellIs" dxfId="3958" priority="1109" operator="equal">
      <formula>"PN"</formula>
    </cfRule>
    <cfRule type="cellIs" dxfId="3957" priority="1110" operator="equal">
      <formula>"PH"</formula>
    </cfRule>
    <cfRule type="cellIs" dxfId="3956" priority="1111" operator="equal">
      <formula>"BN"</formula>
    </cfRule>
  </conditionalFormatting>
  <conditionalFormatting sqref="C771:D771">
    <cfRule type="cellIs" dxfId="3955" priority="1113" operator="equal">
      <formula>"BEBAS"</formula>
    </cfRule>
    <cfRule type="cellIs" dxfId="3954" priority="1114" operator="equal">
      <formula>"PN"</formula>
    </cfRule>
    <cfRule type="cellIs" dxfId="3953" priority="1115" operator="equal">
      <formula>"PH"</formula>
    </cfRule>
    <cfRule type="cellIs" dxfId="3952" priority="1116" operator="equal">
      <formula>"BN"</formula>
    </cfRule>
  </conditionalFormatting>
  <conditionalFormatting sqref="C771:D771">
    <cfRule type="cellIs" dxfId="3951" priority="1112" operator="equal">
      <formula>"TIED"</formula>
    </cfRule>
  </conditionalFormatting>
  <conditionalFormatting sqref="C768:D770">
    <cfRule type="cellIs" dxfId="3950" priority="1103" operator="equal">
      <formula>"TIED"</formula>
    </cfRule>
  </conditionalFormatting>
  <conditionalFormatting sqref="C768:E770">
    <cfRule type="cellIs" dxfId="3949" priority="1104" operator="equal">
      <formula>"BEBAS"</formula>
    </cfRule>
    <cfRule type="cellIs" dxfId="3948" priority="1105" operator="equal">
      <formula>"PN"</formula>
    </cfRule>
    <cfRule type="cellIs" dxfId="3947" priority="1106" operator="equal">
      <formula>"PH"</formula>
    </cfRule>
    <cfRule type="cellIs" dxfId="3946" priority="1107" operator="equal">
      <formula>"BN"</formula>
    </cfRule>
  </conditionalFormatting>
  <conditionalFormatting sqref="C767:D767">
    <cfRule type="cellIs" dxfId="3945" priority="1098" operator="equal">
      <formula>"TIED"</formula>
    </cfRule>
  </conditionalFormatting>
  <conditionalFormatting sqref="C767:E767">
    <cfRule type="cellIs" dxfId="3944" priority="1099" operator="equal">
      <formula>"BEBAS"</formula>
    </cfRule>
    <cfRule type="cellIs" dxfId="3943" priority="1100" operator="equal">
      <formula>"PN"</formula>
    </cfRule>
    <cfRule type="cellIs" dxfId="3942" priority="1101" operator="equal">
      <formula>"PH"</formula>
    </cfRule>
    <cfRule type="cellIs" dxfId="3941" priority="1102" operator="equal">
      <formula>"BN"</formula>
    </cfRule>
  </conditionalFormatting>
  <conditionalFormatting sqref="C806:E813">
    <cfRule type="cellIs" dxfId="3940" priority="1094" operator="equal">
      <formula>"BEBAS"</formula>
    </cfRule>
    <cfRule type="cellIs" dxfId="3939" priority="1095" operator="equal">
      <formula>"PN"</formula>
    </cfRule>
    <cfRule type="cellIs" dxfId="3938" priority="1096" operator="equal">
      <formula>"PH"</formula>
    </cfRule>
    <cfRule type="cellIs" dxfId="3937" priority="1097" operator="equal">
      <formula>"BN"</formula>
    </cfRule>
  </conditionalFormatting>
  <conditionalFormatting sqref="C806:D813">
    <cfRule type="cellIs" dxfId="3936" priority="1093" operator="equal">
      <formula>"TIED"</formula>
    </cfRule>
  </conditionalFormatting>
  <conditionalFormatting sqref="C805:E805">
    <cfRule type="cellIs" dxfId="3935" priority="1089" operator="equal">
      <formula>"BEBAS"</formula>
    </cfRule>
    <cfRule type="cellIs" dxfId="3934" priority="1090" operator="equal">
      <formula>"PN"</formula>
    </cfRule>
    <cfRule type="cellIs" dxfId="3933" priority="1091" operator="equal">
      <formula>"PH"</formula>
    </cfRule>
    <cfRule type="cellIs" dxfId="3932" priority="1092" operator="equal">
      <formula>"BN"</formula>
    </cfRule>
  </conditionalFormatting>
  <conditionalFormatting sqref="C805:D805">
    <cfRule type="cellIs" dxfId="3931" priority="1088" operator="equal">
      <formula>"TIED"</formula>
    </cfRule>
  </conditionalFormatting>
  <conditionalFormatting sqref="C879:E886">
    <cfRule type="cellIs" dxfId="3930" priority="1084" operator="equal">
      <formula>"BEBAS"</formula>
    </cfRule>
    <cfRule type="cellIs" dxfId="3929" priority="1085" operator="equal">
      <formula>"PN"</formula>
    </cfRule>
    <cfRule type="cellIs" dxfId="3928" priority="1086" operator="equal">
      <formula>"PH"</formula>
    </cfRule>
    <cfRule type="cellIs" dxfId="3927" priority="1087" operator="equal">
      <formula>"BN"</formula>
    </cfRule>
  </conditionalFormatting>
  <conditionalFormatting sqref="C879:D886">
    <cfRule type="cellIs" dxfId="3926" priority="1083" operator="equal">
      <formula>"TIED"</formula>
    </cfRule>
  </conditionalFormatting>
  <conditionalFormatting sqref="C878:E878">
    <cfRule type="cellIs" dxfId="3925" priority="1079" operator="equal">
      <formula>"BEBAS"</formula>
    </cfRule>
    <cfRule type="cellIs" dxfId="3924" priority="1080" operator="equal">
      <formula>"PN"</formula>
    </cfRule>
    <cfRule type="cellIs" dxfId="3923" priority="1081" operator="equal">
      <formula>"PH"</formula>
    </cfRule>
    <cfRule type="cellIs" dxfId="3922" priority="1082" operator="equal">
      <formula>"BN"</formula>
    </cfRule>
  </conditionalFormatting>
  <conditionalFormatting sqref="C878:D878">
    <cfRule type="cellIs" dxfId="3921" priority="1078" operator="equal">
      <formula>"TIED"</formula>
    </cfRule>
  </conditionalFormatting>
  <conditionalFormatting sqref="C832:E832">
    <cfRule type="cellIs" dxfId="3920" priority="1074" operator="equal">
      <formula>"BEBAS"</formula>
    </cfRule>
    <cfRule type="cellIs" dxfId="3919" priority="1075" operator="equal">
      <formula>"PN"</formula>
    </cfRule>
    <cfRule type="cellIs" dxfId="3918" priority="1076" operator="equal">
      <formula>"PH"</formula>
    </cfRule>
    <cfRule type="cellIs" dxfId="3917" priority="1077" operator="equal">
      <formula>"BN"</formula>
    </cfRule>
  </conditionalFormatting>
  <conditionalFormatting sqref="C832:D832">
    <cfRule type="cellIs" dxfId="3916" priority="1073" operator="equal">
      <formula>"TIED"</formula>
    </cfRule>
  </conditionalFormatting>
  <conditionalFormatting sqref="C855:E866">
    <cfRule type="cellIs" dxfId="3915" priority="1069" operator="equal">
      <formula>"BEBAS"</formula>
    </cfRule>
    <cfRule type="cellIs" dxfId="3914" priority="1070" operator="equal">
      <formula>"PN"</formula>
    </cfRule>
    <cfRule type="cellIs" dxfId="3913" priority="1071" operator="equal">
      <formula>"PH"</formula>
    </cfRule>
    <cfRule type="cellIs" dxfId="3912" priority="1072" operator="equal">
      <formula>"BN"</formula>
    </cfRule>
  </conditionalFormatting>
  <conditionalFormatting sqref="C855:D866">
    <cfRule type="cellIs" dxfId="3911" priority="1068" operator="equal">
      <formula>"TIED"</formula>
    </cfRule>
  </conditionalFormatting>
  <conditionalFormatting sqref="C854:E854">
    <cfRule type="cellIs" dxfId="3910" priority="1064" operator="equal">
      <formula>"BEBAS"</formula>
    </cfRule>
    <cfRule type="cellIs" dxfId="3909" priority="1065" operator="equal">
      <formula>"PN"</formula>
    </cfRule>
    <cfRule type="cellIs" dxfId="3908" priority="1066" operator="equal">
      <formula>"PH"</formula>
    </cfRule>
    <cfRule type="cellIs" dxfId="3907" priority="1067" operator="equal">
      <formula>"BN"</formula>
    </cfRule>
  </conditionalFormatting>
  <conditionalFormatting sqref="C854:D854">
    <cfRule type="cellIs" dxfId="3906" priority="1063" operator="equal">
      <formula>"TIED"</formula>
    </cfRule>
  </conditionalFormatting>
  <conditionalFormatting sqref="C823:E831">
    <cfRule type="cellIs" dxfId="3905" priority="1059" operator="equal">
      <formula>"BEBAS"</formula>
    </cfRule>
    <cfRule type="cellIs" dxfId="3904" priority="1060" operator="equal">
      <formula>"PN"</formula>
    </cfRule>
    <cfRule type="cellIs" dxfId="3903" priority="1061" operator="equal">
      <formula>"PH"</formula>
    </cfRule>
    <cfRule type="cellIs" dxfId="3902" priority="1062" operator="equal">
      <formula>"BN"</formula>
    </cfRule>
  </conditionalFormatting>
  <conditionalFormatting sqref="C823:D831">
    <cfRule type="cellIs" dxfId="3901" priority="1058" operator="equal">
      <formula>"TIED"</formula>
    </cfRule>
  </conditionalFormatting>
  <conditionalFormatting sqref="E822">
    <cfRule type="cellIs" dxfId="3900" priority="1049" operator="equal">
      <formula>"BEBAS"</formula>
    </cfRule>
    <cfRule type="cellIs" dxfId="3899" priority="1050" operator="equal">
      <formula>"PN"</formula>
    </cfRule>
    <cfRule type="cellIs" dxfId="3898" priority="1051" operator="equal">
      <formula>"PH"</formula>
    </cfRule>
    <cfRule type="cellIs" dxfId="3897" priority="1052" operator="equal">
      <formula>"BN"</formula>
    </cfRule>
  </conditionalFormatting>
  <conditionalFormatting sqref="C822:D822">
    <cfRule type="cellIs" dxfId="3896" priority="1054" operator="equal">
      <formula>"BEBAS"</formula>
    </cfRule>
    <cfRule type="cellIs" dxfId="3895" priority="1055" operator="equal">
      <formula>"PN"</formula>
    </cfRule>
    <cfRule type="cellIs" dxfId="3894" priority="1056" operator="equal">
      <formula>"PH"</formula>
    </cfRule>
    <cfRule type="cellIs" dxfId="3893" priority="1057" operator="equal">
      <formula>"BN"</formula>
    </cfRule>
  </conditionalFormatting>
  <conditionalFormatting sqref="C822:D822">
    <cfRule type="cellIs" dxfId="3892" priority="1053" operator="equal">
      <formula>"TIED"</formula>
    </cfRule>
  </conditionalFormatting>
  <conditionalFormatting sqref="C846:E853">
    <cfRule type="cellIs" dxfId="3891" priority="1045" operator="equal">
      <formula>"BEBAS"</formula>
    </cfRule>
    <cfRule type="cellIs" dxfId="3890" priority="1046" operator="equal">
      <formula>"PN"</formula>
    </cfRule>
    <cfRule type="cellIs" dxfId="3889" priority="1047" operator="equal">
      <formula>"PH"</formula>
    </cfRule>
    <cfRule type="cellIs" dxfId="3888" priority="1048" operator="equal">
      <formula>"BN"</formula>
    </cfRule>
  </conditionalFormatting>
  <conditionalFormatting sqref="C846:D853">
    <cfRule type="cellIs" dxfId="3887" priority="1044" operator="equal">
      <formula>"TIED"</formula>
    </cfRule>
  </conditionalFormatting>
  <conditionalFormatting sqref="C845:E845">
    <cfRule type="cellIs" dxfId="3886" priority="1040" operator="equal">
      <formula>"BEBAS"</formula>
    </cfRule>
    <cfRule type="cellIs" dxfId="3885" priority="1041" operator="equal">
      <formula>"PN"</formula>
    </cfRule>
    <cfRule type="cellIs" dxfId="3884" priority="1042" operator="equal">
      <formula>"PH"</formula>
    </cfRule>
    <cfRule type="cellIs" dxfId="3883" priority="1043" operator="equal">
      <formula>"BN"</formula>
    </cfRule>
  </conditionalFormatting>
  <conditionalFormatting sqref="C845:D845">
    <cfRule type="cellIs" dxfId="3882" priority="1039" operator="equal">
      <formula>"TIED"</formula>
    </cfRule>
  </conditionalFormatting>
  <conditionalFormatting sqref="C815:E821">
    <cfRule type="cellIs" dxfId="3881" priority="1035" operator="equal">
      <formula>"BEBAS"</formula>
    </cfRule>
    <cfRule type="cellIs" dxfId="3880" priority="1036" operator="equal">
      <formula>"PN"</formula>
    </cfRule>
    <cfRule type="cellIs" dxfId="3879" priority="1037" operator="equal">
      <formula>"PH"</formula>
    </cfRule>
    <cfRule type="cellIs" dxfId="3878" priority="1038" operator="equal">
      <formula>"BN"</formula>
    </cfRule>
  </conditionalFormatting>
  <conditionalFormatting sqref="C815:D821">
    <cfRule type="cellIs" dxfId="3877" priority="1034" operator="equal">
      <formula>"TIED"</formula>
    </cfRule>
  </conditionalFormatting>
  <conditionalFormatting sqref="E814">
    <cfRule type="cellIs" dxfId="3876" priority="1025" operator="equal">
      <formula>"BEBAS"</formula>
    </cfRule>
    <cfRule type="cellIs" dxfId="3875" priority="1026" operator="equal">
      <formula>"PN"</formula>
    </cfRule>
    <cfRule type="cellIs" dxfId="3874" priority="1027" operator="equal">
      <formula>"PH"</formula>
    </cfRule>
    <cfRule type="cellIs" dxfId="3873" priority="1028" operator="equal">
      <formula>"BN"</formula>
    </cfRule>
  </conditionalFormatting>
  <conditionalFormatting sqref="C814:D814">
    <cfRule type="cellIs" dxfId="3872" priority="1030" operator="equal">
      <formula>"BEBAS"</formula>
    </cfRule>
    <cfRule type="cellIs" dxfId="3871" priority="1031" operator="equal">
      <formula>"PN"</formula>
    </cfRule>
    <cfRule type="cellIs" dxfId="3870" priority="1032" operator="equal">
      <formula>"PH"</formula>
    </cfRule>
    <cfRule type="cellIs" dxfId="3869" priority="1033" operator="equal">
      <formula>"BN"</formula>
    </cfRule>
  </conditionalFormatting>
  <conditionalFormatting sqref="C814:D814">
    <cfRule type="cellIs" dxfId="3868" priority="1029" operator="equal">
      <formula>"TIED"</formula>
    </cfRule>
  </conditionalFormatting>
  <conditionalFormatting sqref="C868:E871">
    <cfRule type="cellIs" dxfId="3867" priority="1021" operator="equal">
      <formula>"BEBAS"</formula>
    </cfRule>
    <cfRule type="cellIs" dxfId="3866" priority="1022" operator="equal">
      <formula>"PN"</formula>
    </cfRule>
    <cfRule type="cellIs" dxfId="3865" priority="1023" operator="equal">
      <formula>"PH"</formula>
    </cfRule>
    <cfRule type="cellIs" dxfId="3864" priority="1024" operator="equal">
      <formula>"BN"</formula>
    </cfRule>
  </conditionalFormatting>
  <conditionalFormatting sqref="C868:D871">
    <cfRule type="cellIs" dxfId="3863" priority="1020" operator="equal">
      <formula>"TIED"</formula>
    </cfRule>
  </conditionalFormatting>
  <conditionalFormatting sqref="E867">
    <cfRule type="cellIs" dxfId="3862" priority="1011" operator="equal">
      <formula>"BEBAS"</formula>
    </cfRule>
    <cfRule type="cellIs" dxfId="3861" priority="1012" operator="equal">
      <formula>"PN"</formula>
    </cfRule>
    <cfRule type="cellIs" dxfId="3860" priority="1013" operator="equal">
      <formula>"PH"</formula>
    </cfRule>
    <cfRule type="cellIs" dxfId="3859" priority="1014" operator="equal">
      <formula>"BN"</formula>
    </cfRule>
  </conditionalFormatting>
  <conditionalFormatting sqref="C867:D867">
    <cfRule type="cellIs" dxfId="3858" priority="1015" operator="equal">
      <formula>"TIED"</formula>
    </cfRule>
  </conditionalFormatting>
  <conditionalFormatting sqref="C867:D867">
    <cfRule type="cellIs" dxfId="3857" priority="1016" operator="equal">
      <formula>"BEBAS"</formula>
    </cfRule>
    <cfRule type="cellIs" dxfId="3856" priority="1017" operator="equal">
      <formula>"PN"</formula>
    </cfRule>
    <cfRule type="cellIs" dxfId="3855" priority="1018" operator="equal">
      <formula>"PH"</formula>
    </cfRule>
    <cfRule type="cellIs" dxfId="3854" priority="1019" operator="equal">
      <formula>"BN"</formula>
    </cfRule>
  </conditionalFormatting>
  <conditionalFormatting sqref="E872">
    <cfRule type="cellIs" dxfId="3853" priority="1002" operator="equal">
      <formula>"BEBAS"</formula>
    </cfRule>
    <cfRule type="cellIs" dxfId="3852" priority="1003" operator="equal">
      <formula>"PN"</formula>
    </cfRule>
    <cfRule type="cellIs" dxfId="3851" priority="1004" operator="equal">
      <formula>"PH"</formula>
    </cfRule>
    <cfRule type="cellIs" dxfId="3850" priority="1005" operator="equal">
      <formula>"BN"</formula>
    </cfRule>
  </conditionalFormatting>
  <conditionalFormatting sqref="C872:D872">
    <cfRule type="cellIs" dxfId="3849" priority="1006" operator="equal">
      <formula>"TIED"</formula>
    </cfRule>
  </conditionalFormatting>
  <conditionalFormatting sqref="C872:D872">
    <cfRule type="cellIs" dxfId="3848" priority="1007" operator="equal">
      <formula>"BEBAS"</formula>
    </cfRule>
    <cfRule type="cellIs" dxfId="3847" priority="1008" operator="equal">
      <formula>"PN"</formula>
    </cfRule>
    <cfRule type="cellIs" dxfId="3846" priority="1009" operator="equal">
      <formula>"PH"</formula>
    </cfRule>
    <cfRule type="cellIs" dxfId="3845" priority="1010" operator="equal">
      <formula>"BN"</formula>
    </cfRule>
  </conditionalFormatting>
  <conditionalFormatting sqref="C891:E898">
    <cfRule type="cellIs" dxfId="3844" priority="998" operator="equal">
      <formula>"BEBAS"</formula>
    </cfRule>
    <cfRule type="cellIs" dxfId="3843" priority="999" operator="equal">
      <formula>"PN"</formula>
    </cfRule>
    <cfRule type="cellIs" dxfId="3842" priority="1000" operator="equal">
      <formula>"PH"</formula>
    </cfRule>
    <cfRule type="cellIs" dxfId="3841" priority="1001" operator="equal">
      <formula>"BN"</formula>
    </cfRule>
  </conditionalFormatting>
  <conditionalFormatting sqref="C891:D898">
    <cfRule type="cellIs" dxfId="3840" priority="997" operator="equal">
      <formula>"TIED"</formula>
    </cfRule>
  </conditionalFormatting>
  <conditionalFormatting sqref="C890:E890">
    <cfRule type="cellIs" dxfId="3839" priority="993" operator="equal">
      <formula>"BEBAS"</formula>
    </cfRule>
    <cfRule type="cellIs" dxfId="3838" priority="994" operator="equal">
      <formula>"PN"</formula>
    </cfRule>
    <cfRule type="cellIs" dxfId="3837" priority="995" operator="equal">
      <formula>"PH"</formula>
    </cfRule>
    <cfRule type="cellIs" dxfId="3836" priority="996" operator="equal">
      <formula>"BN"</formula>
    </cfRule>
  </conditionalFormatting>
  <conditionalFormatting sqref="C890:D890">
    <cfRule type="cellIs" dxfId="3835" priority="992" operator="equal">
      <formula>"TIED"</formula>
    </cfRule>
  </conditionalFormatting>
  <conditionalFormatting sqref="C967:D969">
    <cfRule type="cellIs" dxfId="3834" priority="987" operator="equal">
      <formula>"TIED"</formula>
    </cfRule>
  </conditionalFormatting>
  <conditionalFormatting sqref="C967:E969">
    <cfRule type="cellIs" dxfId="3833" priority="988" operator="equal">
      <formula>"BEBAS"</formula>
    </cfRule>
    <cfRule type="cellIs" dxfId="3832" priority="989" operator="equal">
      <formula>"PN"</formula>
    </cfRule>
    <cfRule type="cellIs" dxfId="3831" priority="990" operator="equal">
      <formula>"PH"</formula>
    </cfRule>
    <cfRule type="cellIs" dxfId="3830" priority="991" operator="equal">
      <formula>"BN"</formula>
    </cfRule>
  </conditionalFormatting>
  <conditionalFormatting sqref="C966:D966">
    <cfRule type="cellIs" dxfId="3829" priority="982" operator="equal">
      <formula>"TIED"</formula>
    </cfRule>
  </conditionalFormatting>
  <conditionalFormatting sqref="C966:E966">
    <cfRule type="cellIs" dxfId="3828" priority="983" operator="equal">
      <formula>"BEBAS"</formula>
    </cfRule>
    <cfRule type="cellIs" dxfId="3827" priority="984" operator="equal">
      <formula>"PN"</formula>
    </cfRule>
    <cfRule type="cellIs" dxfId="3826" priority="985" operator="equal">
      <formula>"PH"</formula>
    </cfRule>
    <cfRule type="cellIs" dxfId="3825" priority="986" operator="equal">
      <formula>"BN"</formula>
    </cfRule>
  </conditionalFormatting>
  <conditionalFormatting sqref="C971:E976">
    <cfRule type="cellIs" dxfId="3824" priority="978" operator="equal">
      <formula>"BEBAS"</formula>
    </cfRule>
    <cfRule type="cellIs" dxfId="3823" priority="979" operator="equal">
      <formula>"PN"</formula>
    </cfRule>
    <cfRule type="cellIs" dxfId="3822" priority="980" operator="equal">
      <formula>"PH"</formula>
    </cfRule>
    <cfRule type="cellIs" dxfId="3821" priority="981" operator="equal">
      <formula>"BN"</formula>
    </cfRule>
  </conditionalFormatting>
  <conditionalFormatting sqref="C971:D976">
    <cfRule type="cellIs" dxfId="3820" priority="977" operator="equal">
      <formula>"TIED"</formula>
    </cfRule>
  </conditionalFormatting>
  <conditionalFormatting sqref="E970">
    <cfRule type="cellIs" dxfId="3819" priority="968" operator="equal">
      <formula>"BEBAS"</formula>
    </cfRule>
    <cfRule type="cellIs" dxfId="3818" priority="969" operator="equal">
      <formula>"PN"</formula>
    </cfRule>
    <cfRule type="cellIs" dxfId="3817" priority="970" operator="equal">
      <formula>"PH"</formula>
    </cfRule>
    <cfRule type="cellIs" dxfId="3816" priority="971" operator="equal">
      <formula>"BN"</formula>
    </cfRule>
  </conditionalFormatting>
  <conditionalFormatting sqref="C970:D970">
    <cfRule type="cellIs" dxfId="3815" priority="973" operator="equal">
      <formula>"BEBAS"</formula>
    </cfRule>
    <cfRule type="cellIs" dxfId="3814" priority="974" operator="equal">
      <formula>"PN"</formula>
    </cfRule>
    <cfRule type="cellIs" dxfId="3813" priority="975" operator="equal">
      <formula>"PH"</formula>
    </cfRule>
    <cfRule type="cellIs" dxfId="3812" priority="976" operator="equal">
      <formula>"BN"</formula>
    </cfRule>
  </conditionalFormatting>
  <conditionalFormatting sqref="C970:D970">
    <cfRule type="cellIs" dxfId="3811" priority="972" operator="equal">
      <formula>"TIED"</formula>
    </cfRule>
  </conditionalFormatting>
  <conditionalFormatting sqref="C925:E931">
    <cfRule type="cellIs" dxfId="3810" priority="964" operator="equal">
      <formula>"BEBAS"</formula>
    </cfRule>
    <cfRule type="cellIs" dxfId="3809" priority="965" operator="equal">
      <formula>"PN"</formula>
    </cfRule>
    <cfRule type="cellIs" dxfId="3808" priority="966" operator="equal">
      <formula>"PH"</formula>
    </cfRule>
    <cfRule type="cellIs" dxfId="3807" priority="967" operator="equal">
      <formula>"BN"</formula>
    </cfRule>
  </conditionalFormatting>
  <conditionalFormatting sqref="C925:D931">
    <cfRule type="cellIs" dxfId="3806" priority="963" operator="equal">
      <formula>"TIED"</formula>
    </cfRule>
  </conditionalFormatting>
  <conditionalFormatting sqref="E924">
    <cfRule type="cellIs" dxfId="3805" priority="954" operator="equal">
      <formula>"BEBAS"</formula>
    </cfRule>
    <cfRule type="cellIs" dxfId="3804" priority="955" operator="equal">
      <formula>"PN"</formula>
    </cfRule>
    <cfRule type="cellIs" dxfId="3803" priority="956" operator="equal">
      <formula>"PH"</formula>
    </cfRule>
    <cfRule type="cellIs" dxfId="3802" priority="957" operator="equal">
      <formula>"BN"</formula>
    </cfRule>
  </conditionalFormatting>
  <conditionalFormatting sqref="C924:D924">
    <cfRule type="cellIs" dxfId="3801" priority="959" operator="equal">
      <formula>"BEBAS"</formula>
    </cfRule>
    <cfRule type="cellIs" dxfId="3800" priority="960" operator="equal">
      <formula>"PN"</formula>
    </cfRule>
    <cfRule type="cellIs" dxfId="3799" priority="961" operator="equal">
      <formula>"PH"</formula>
    </cfRule>
    <cfRule type="cellIs" dxfId="3798" priority="962" operator="equal">
      <formula>"BN"</formula>
    </cfRule>
  </conditionalFormatting>
  <conditionalFormatting sqref="C924:D924">
    <cfRule type="cellIs" dxfId="3797" priority="958" operator="equal">
      <formula>"TIED"</formula>
    </cfRule>
  </conditionalFormatting>
  <conditionalFormatting sqref="C938:E944">
    <cfRule type="cellIs" dxfId="3796" priority="950" operator="equal">
      <formula>"BEBAS"</formula>
    </cfRule>
    <cfRule type="cellIs" dxfId="3795" priority="951" operator="equal">
      <formula>"PN"</formula>
    </cfRule>
    <cfRule type="cellIs" dxfId="3794" priority="952" operator="equal">
      <formula>"PH"</formula>
    </cfRule>
    <cfRule type="cellIs" dxfId="3793" priority="953" operator="equal">
      <formula>"BN"</formula>
    </cfRule>
  </conditionalFormatting>
  <conditionalFormatting sqref="C938:D944">
    <cfRule type="cellIs" dxfId="3792" priority="949" operator="equal">
      <formula>"TIED"</formula>
    </cfRule>
  </conditionalFormatting>
  <conditionalFormatting sqref="E937">
    <cfRule type="cellIs" dxfId="3791" priority="940" operator="equal">
      <formula>"BEBAS"</formula>
    </cfRule>
    <cfRule type="cellIs" dxfId="3790" priority="941" operator="equal">
      <formula>"PN"</formula>
    </cfRule>
    <cfRule type="cellIs" dxfId="3789" priority="942" operator="equal">
      <formula>"PH"</formula>
    </cfRule>
    <cfRule type="cellIs" dxfId="3788" priority="943" operator="equal">
      <formula>"BN"</formula>
    </cfRule>
  </conditionalFormatting>
  <conditionalFormatting sqref="C937:D937">
    <cfRule type="cellIs" dxfId="3787" priority="945" operator="equal">
      <formula>"BEBAS"</formula>
    </cfRule>
    <cfRule type="cellIs" dxfId="3786" priority="946" operator="equal">
      <formula>"PN"</formula>
    </cfRule>
    <cfRule type="cellIs" dxfId="3785" priority="947" operator="equal">
      <formula>"PH"</formula>
    </cfRule>
    <cfRule type="cellIs" dxfId="3784" priority="948" operator="equal">
      <formula>"BN"</formula>
    </cfRule>
  </conditionalFormatting>
  <conditionalFormatting sqref="C937:D937">
    <cfRule type="cellIs" dxfId="3783" priority="944" operator="equal">
      <formula>"TIED"</formula>
    </cfRule>
  </conditionalFormatting>
  <conditionalFormatting sqref="C953:E954">
    <cfRule type="cellIs" dxfId="3782" priority="936" operator="equal">
      <formula>"BEBAS"</formula>
    </cfRule>
    <cfRule type="cellIs" dxfId="3781" priority="937" operator="equal">
      <formula>"PN"</formula>
    </cfRule>
    <cfRule type="cellIs" dxfId="3780" priority="938" operator="equal">
      <formula>"PH"</formula>
    </cfRule>
    <cfRule type="cellIs" dxfId="3779" priority="939" operator="equal">
      <formula>"BN"</formula>
    </cfRule>
  </conditionalFormatting>
  <conditionalFormatting sqref="C953:D954">
    <cfRule type="cellIs" dxfId="3778" priority="935" operator="equal">
      <formula>"TIED"</formula>
    </cfRule>
  </conditionalFormatting>
  <conditionalFormatting sqref="C952:D952">
    <cfRule type="cellIs" dxfId="3777" priority="930" operator="equal">
      <formula>"TIED"</formula>
    </cfRule>
  </conditionalFormatting>
  <conditionalFormatting sqref="C952:D952">
    <cfRule type="cellIs" dxfId="3776" priority="931" operator="equal">
      <formula>"BEBAS"</formula>
    </cfRule>
    <cfRule type="cellIs" dxfId="3775" priority="932" operator="equal">
      <formula>"PN"</formula>
    </cfRule>
    <cfRule type="cellIs" dxfId="3774" priority="933" operator="equal">
      <formula>"PH"</formula>
    </cfRule>
    <cfRule type="cellIs" dxfId="3773" priority="934" operator="equal">
      <formula>"BN"</formula>
    </cfRule>
  </conditionalFormatting>
  <conditionalFormatting sqref="E952">
    <cfRule type="cellIs" dxfId="3772" priority="926" operator="equal">
      <formula>"BEBAS"</formula>
    </cfRule>
    <cfRule type="cellIs" dxfId="3771" priority="927" operator="equal">
      <formula>"PN"</formula>
    </cfRule>
    <cfRule type="cellIs" dxfId="3770" priority="928" operator="equal">
      <formula>"PH"</formula>
    </cfRule>
    <cfRule type="cellIs" dxfId="3769" priority="929" operator="equal">
      <formula>"BN"</formula>
    </cfRule>
  </conditionalFormatting>
  <conditionalFormatting sqref="C905:D907">
    <cfRule type="cellIs" dxfId="3768" priority="921" operator="equal">
      <formula>"TIED"</formula>
    </cfRule>
  </conditionalFormatting>
  <conditionalFormatting sqref="C905:E907">
    <cfRule type="cellIs" dxfId="3767" priority="922" operator="equal">
      <formula>"BEBAS"</formula>
    </cfRule>
    <cfRule type="cellIs" dxfId="3766" priority="923" operator="equal">
      <formula>"PN"</formula>
    </cfRule>
    <cfRule type="cellIs" dxfId="3765" priority="924" operator="equal">
      <formula>"PH"</formula>
    </cfRule>
    <cfRule type="cellIs" dxfId="3764" priority="925" operator="equal">
      <formula>"BN"</formula>
    </cfRule>
  </conditionalFormatting>
  <conditionalFormatting sqref="C904:D904">
    <cfRule type="cellIs" dxfId="3763" priority="916" operator="equal">
      <formula>"TIED"</formula>
    </cfRule>
  </conditionalFormatting>
  <conditionalFormatting sqref="C904:E904">
    <cfRule type="cellIs" dxfId="3762" priority="917" operator="equal">
      <formula>"BEBAS"</formula>
    </cfRule>
    <cfRule type="cellIs" dxfId="3761" priority="918" operator="equal">
      <formula>"PN"</formula>
    </cfRule>
    <cfRule type="cellIs" dxfId="3760" priority="919" operator="equal">
      <formula>"PH"</formula>
    </cfRule>
    <cfRule type="cellIs" dxfId="3759" priority="920" operator="equal">
      <formula>"BN"</formula>
    </cfRule>
  </conditionalFormatting>
  <conditionalFormatting sqref="C909:E914">
    <cfRule type="cellIs" dxfId="3758" priority="912" operator="equal">
      <formula>"BEBAS"</formula>
    </cfRule>
    <cfRule type="cellIs" dxfId="3757" priority="913" operator="equal">
      <formula>"PN"</formula>
    </cfRule>
    <cfRule type="cellIs" dxfId="3756" priority="914" operator="equal">
      <formula>"PH"</formula>
    </cfRule>
    <cfRule type="cellIs" dxfId="3755" priority="915" operator="equal">
      <formula>"BN"</formula>
    </cfRule>
  </conditionalFormatting>
  <conditionalFormatting sqref="C909:D914">
    <cfRule type="cellIs" dxfId="3754" priority="911" operator="equal">
      <formula>"TIED"</formula>
    </cfRule>
  </conditionalFormatting>
  <conditionalFormatting sqref="E908">
    <cfRule type="cellIs" dxfId="3753" priority="902" operator="equal">
      <formula>"BEBAS"</formula>
    </cfRule>
    <cfRule type="cellIs" dxfId="3752" priority="903" operator="equal">
      <formula>"PN"</formula>
    </cfRule>
    <cfRule type="cellIs" dxfId="3751" priority="904" operator="equal">
      <formula>"PH"</formula>
    </cfRule>
    <cfRule type="cellIs" dxfId="3750" priority="905" operator="equal">
      <formula>"BN"</formula>
    </cfRule>
  </conditionalFormatting>
  <conditionalFormatting sqref="C908:D908">
    <cfRule type="cellIs" dxfId="3749" priority="907" operator="equal">
      <formula>"BEBAS"</formula>
    </cfRule>
    <cfRule type="cellIs" dxfId="3748" priority="908" operator="equal">
      <formula>"PN"</formula>
    </cfRule>
    <cfRule type="cellIs" dxfId="3747" priority="909" operator="equal">
      <formula>"PH"</formula>
    </cfRule>
    <cfRule type="cellIs" dxfId="3746" priority="910" operator="equal">
      <formula>"BN"</formula>
    </cfRule>
  </conditionalFormatting>
  <conditionalFormatting sqref="C908:D908">
    <cfRule type="cellIs" dxfId="3745" priority="906" operator="equal">
      <formula>"TIED"</formula>
    </cfRule>
  </conditionalFormatting>
  <conditionalFormatting sqref="C960:E965">
    <cfRule type="cellIs" dxfId="3744" priority="898" operator="equal">
      <formula>"BEBAS"</formula>
    </cfRule>
    <cfRule type="cellIs" dxfId="3743" priority="899" operator="equal">
      <formula>"PN"</formula>
    </cfRule>
    <cfRule type="cellIs" dxfId="3742" priority="900" operator="equal">
      <formula>"PH"</formula>
    </cfRule>
    <cfRule type="cellIs" dxfId="3741" priority="901" operator="equal">
      <formula>"BN"</formula>
    </cfRule>
  </conditionalFormatting>
  <conditionalFormatting sqref="C960:D965">
    <cfRule type="cellIs" dxfId="3740" priority="897" operator="equal">
      <formula>"TIED"</formula>
    </cfRule>
  </conditionalFormatting>
  <conditionalFormatting sqref="E959">
    <cfRule type="cellIs" dxfId="3739" priority="888" operator="equal">
      <formula>"BEBAS"</formula>
    </cfRule>
    <cfRule type="cellIs" dxfId="3738" priority="889" operator="equal">
      <formula>"PN"</formula>
    </cfRule>
    <cfRule type="cellIs" dxfId="3737" priority="890" operator="equal">
      <formula>"PH"</formula>
    </cfRule>
    <cfRule type="cellIs" dxfId="3736" priority="891" operator="equal">
      <formula>"BN"</formula>
    </cfRule>
  </conditionalFormatting>
  <conditionalFormatting sqref="C959:D959">
    <cfRule type="cellIs" dxfId="3735" priority="893" operator="equal">
      <formula>"BEBAS"</formula>
    </cfRule>
    <cfRule type="cellIs" dxfId="3734" priority="894" operator="equal">
      <formula>"PN"</formula>
    </cfRule>
    <cfRule type="cellIs" dxfId="3733" priority="895" operator="equal">
      <formula>"PH"</formula>
    </cfRule>
    <cfRule type="cellIs" dxfId="3732" priority="896" operator="equal">
      <formula>"BN"</formula>
    </cfRule>
  </conditionalFormatting>
  <conditionalFormatting sqref="C959:D959">
    <cfRule type="cellIs" dxfId="3731" priority="892" operator="equal">
      <formula>"TIED"</formula>
    </cfRule>
  </conditionalFormatting>
  <conditionalFormatting sqref="C946:E951">
    <cfRule type="cellIs" dxfId="3730" priority="884" operator="equal">
      <formula>"BEBAS"</formula>
    </cfRule>
    <cfRule type="cellIs" dxfId="3729" priority="885" operator="equal">
      <formula>"PN"</formula>
    </cfRule>
    <cfRule type="cellIs" dxfId="3728" priority="886" operator="equal">
      <formula>"PH"</formula>
    </cfRule>
    <cfRule type="cellIs" dxfId="3727" priority="887" operator="equal">
      <formula>"BN"</formula>
    </cfRule>
  </conditionalFormatting>
  <conditionalFormatting sqref="C946:D951">
    <cfRule type="cellIs" dxfId="3726" priority="883" operator="equal">
      <formula>"TIED"</formula>
    </cfRule>
  </conditionalFormatting>
  <conditionalFormatting sqref="E945">
    <cfRule type="cellIs" dxfId="3725" priority="874" operator="equal">
      <formula>"BEBAS"</formula>
    </cfRule>
    <cfRule type="cellIs" dxfId="3724" priority="875" operator="equal">
      <formula>"PN"</formula>
    </cfRule>
    <cfRule type="cellIs" dxfId="3723" priority="876" operator="equal">
      <formula>"PH"</formula>
    </cfRule>
    <cfRule type="cellIs" dxfId="3722" priority="877" operator="equal">
      <formula>"BN"</formula>
    </cfRule>
  </conditionalFormatting>
  <conditionalFormatting sqref="C945:D945">
    <cfRule type="cellIs" dxfId="3721" priority="879" operator="equal">
      <formula>"BEBAS"</formula>
    </cfRule>
    <cfRule type="cellIs" dxfId="3720" priority="880" operator="equal">
      <formula>"PN"</formula>
    </cfRule>
    <cfRule type="cellIs" dxfId="3719" priority="881" operator="equal">
      <formula>"PH"</formula>
    </cfRule>
    <cfRule type="cellIs" dxfId="3718" priority="882" operator="equal">
      <formula>"BN"</formula>
    </cfRule>
  </conditionalFormatting>
  <conditionalFormatting sqref="C945:D945">
    <cfRule type="cellIs" dxfId="3717" priority="878" operator="equal">
      <formula>"TIED"</formula>
    </cfRule>
  </conditionalFormatting>
  <conditionalFormatting sqref="C920:E923">
    <cfRule type="cellIs" dxfId="3716" priority="870" operator="equal">
      <formula>"BEBAS"</formula>
    </cfRule>
    <cfRule type="cellIs" dxfId="3715" priority="871" operator="equal">
      <formula>"PN"</formula>
    </cfRule>
    <cfRule type="cellIs" dxfId="3714" priority="872" operator="equal">
      <formula>"PH"</formula>
    </cfRule>
    <cfRule type="cellIs" dxfId="3713" priority="873" operator="equal">
      <formula>"BN"</formula>
    </cfRule>
  </conditionalFormatting>
  <conditionalFormatting sqref="C920:D923">
    <cfRule type="cellIs" dxfId="3712" priority="869" operator="equal">
      <formula>"TIED"</formula>
    </cfRule>
  </conditionalFormatting>
  <conditionalFormatting sqref="E919">
    <cfRule type="cellIs" dxfId="3711" priority="860" operator="equal">
      <formula>"BEBAS"</formula>
    </cfRule>
    <cfRule type="cellIs" dxfId="3710" priority="861" operator="equal">
      <formula>"PN"</formula>
    </cfRule>
    <cfRule type="cellIs" dxfId="3709" priority="862" operator="equal">
      <formula>"PH"</formula>
    </cfRule>
    <cfRule type="cellIs" dxfId="3708" priority="863" operator="equal">
      <formula>"BN"</formula>
    </cfRule>
  </conditionalFormatting>
  <conditionalFormatting sqref="C919:D919">
    <cfRule type="cellIs" dxfId="3707" priority="864" operator="equal">
      <formula>"TIED"</formula>
    </cfRule>
  </conditionalFormatting>
  <conditionalFormatting sqref="C919:D919">
    <cfRule type="cellIs" dxfId="3706" priority="865" operator="equal">
      <formula>"BEBAS"</formula>
    </cfRule>
    <cfRule type="cellIs" dxfId="3705" priority="866" operator="equal">
      <formula>"PN"</formula>
    </cfRule>
    <cfRule type="cellIs" dxfId="3704" priority="867" operator="equal">
      <formula>"PH"</formula>
    </cfRule>
    <cfRule type="cellIs" dxfId="3703" priority="868" operator="equal">
      <formula>"BN"</formula>
    </cfRule>
  </conditionalFormatting>
  <conditionalFormatting sqref="C916:D918">
    <cfRule type="cellIs" dxfId="3702" priority="855" operator="equal">
      <formula>"TIED"</formula>
    </cfRule>
  </conditionalFormatting>
  <conditionalFormatting sqref="C916:E918">
    <cfRule type="cellIs" dxfId="3701" priority="856" operator="equal">
      <formula>"BEBAS"</formula>
    </cfRule>
    <cfRule type="cellIs" dxfId="3700" priority="857" operator="equal">
      <formula>"PN"</formula>
    </cfRule>
    <cfRule type="cellIs" dxfId="3699" priority="858" operator="equal">
      <formula>"PH"</formula>
    </cfRule>
    <cfRule type="cellIs" dxfId="3698" priority="859" operator="equal">
      <formula>"BN"</formula>
    </cfRule>
  </conditionalFormatting>
  <conditionalFormatting sqref="C915:D915">
    <cfRule type="cellIs" dxfId="3697" priority="850" operator="equal">
      <formula>"TIED"</formula>
    </cfRule>
  </conditionalFormatting>
  <conditionalFormatting sqref="C915:E915">
    <cfRule type="cellIs" dxfId="3696" priority="851" operator="equal">
      <formula>"BEBAS"</formula>
    </cfRule>
    <cfRule type="cellIs" dxfId="3695" priority="852" operator="equal">
      <formula>"PN"</formula>
    </cfRule>
    <cfRule type="cellIs" dxfId="3694" priority="853" operator="equal">
      <formula>"PH"</formula>
    </cfRule>
    <cfRule type="cellIs" dxfId="3693" priority="854" operator="equal">
      <formula>"BN"</formula>
    </cfRule>
  </conditionalFormatting>
  <conditionalFormatting sqref="C900:E903">
    <cfRule type="cellIs" dxfId="3692" priority="846" operator="equal">
      <formula>"BEBAS"</formula>
    </cfRule>
    <cfRule type="cellIs" dxfId="3691" priority="847" operator="equal">
      <formula>"PN"</formula>
    </cfRule>
    <cfRule type="cellIs" dxfId="3690" priority="848" operator="equal">
      <formula>"PH"</formula>
    </cfRule>
    <cfRule type="cellIs" dxfId="3689" priority="849" operator="equal">
      <formula>"BN"</formula>
    </cfRule>
  </conditionalFormatting>
  <conditionalFormatting sqref="C900:D903">
    <cfRule type="cellIs" dxfId="3688" priority="845" operator="equal">
      <formula>"TIED"</formula>
    </cfRule>
  </conditionalFormatting>
  <conditionalFormatting sqref="E899">
    <cfRule type="cellIs" dxfId="3687" priority="836" operator="equal">
      <formula>"BEBAS"</formula>
    </cfRule>
    <cfRule type="cellIs" dxfId="3686" priority="837" operator="equal">
      <formula>"PN"</formula>
    </cfRule>
    <cfRule type="cellIs" dxfId="3685" priority="838" operator="equal">
      <formula>"PH"</formula>
    </cfRule>
    <cfRule type="cellIs" dxfId="3684" priority="839" operator="equal">
      <formula>"BN"</formula>
    </cfRule>
  </conditionalFormatting>
  <conditionalFormatting sqref="C899:D899">
    <cfRule type="cellIs" dxfId="3683" priority="840" operator="equal">
      <formula>"TIED"</formula>
    </cfRule>
  </conditionalFormatting>
  <conditionalFormatting sqref="C899:D899">
    <cfRule type="cellIs" dxfId="3682" priority="841" operator="equal">
      <formula>"BEBAS"</formula>
    </cfRule>
    <cfRule type="cellIs" dxfId="3681" priority="842" operator="equal">
      <formula>"PN"</formula>
    </cfRule>
    <cfRule type="cellIs" dxfId="3680" priority="843" operator="equal">
      <formula>"PH"</formula>
    </cfRule>
    <cfRule type="cellIs" dxfId="3679" priority="844" operator="equal">
      <formula>"BN"</formula>
    </cfRule>
  </conditionalFormatting>
  <conditionalFormatting sqref="C933:E936">
    <cfRule type="cellIs" dxfId="3678" priority="832" operator="equal">
      <formula>"BEBAS"</formula>
    </cfRule>
    <cfRule type="cellIs" dxfId="3677" priority="833" operator="equal">
      <formula>"PN"</formula>
    </cfRule>
    <cfRule type="cellIs" dxfId="3676" priority="834" operator="equal">
      <formula>"PH"</formula>
    </cfRule>
    <cfRule type="cellIs" dxfId="3675" priority="835" operator="equal">
      <formula>"BN"</formula>
    </cfRule>
  </conditionalFormatting>
  <conditionalFormatting sqref="C933:D936">
    <cfRule type="cellIs" dxfId="3674" priority="831" operator="equal">
      <formula>"TIED"</formula>
    </cfRule>
  </conditionalFormatting>
  <conditionalFormatting sqref="E932">
    <cfRule type="cellIs" dxfId="3673" priority="822" operator="equal">
      <formula>"BEBAS"</formula>
    </cfRule>
    <cfRule type="cellIs" dxfId="3672" priority="823" operator="equal">
      <formula>"PN"</formula>
    </cfRule>
    <cfRule type="cellIs" dxfId="3671" priority="824" operator="equal">
      <formula>"PH"</formula>
    </cfRule>
    <cfRule type="cellIs" dxfId="3670" priority="825" operator="equal">
      <formula>"BN"</formula>
    </cfRule>
  </conditionalFormatting>
  <conditionalFormatting sqref="C932:D932">
    <cfRule type="cellIs" dxfId="3669" priority="826" operator="equal">
      <formula>"TIED"</formula>
    </cfRule>
  </conditionalFormatting>
  <conditionalFormatting sqref="C932:D932">
    <cfRule type="cellIs" dxfId="3668" priority="827" operator="equal">
      <formula>"BEBAS"</formula>
    </cfRule>
    <cfRule type="cellIs" dxfId="3667" priority="828" operator="equal">
      <formula>"PN"</formula>
    </cfRule>
    <cfRule type="cellIs" dxfId="3666" priority="829" operator="equal">
      <formula>"PH"</formula>
    </cfRule>
    <cfRule type="cellIs" dxfId="3665" priority="830" operator="equal">
      <formula>"BN"</formula>
    </cfRule>
  </conditionalFormatting>
  <conditionalFormatting sqref="C956:D958">
    <cfRule type="cellIs" dxfId="3664" priority="817" operator="equal">
      <formula>"TIED"</formula>
    </cfRule>
  </conditionalFormatting>
  <conditionalFormatting sqref="C956:E958">
    <cfRule type="cellIs" dxfId="3663" priority="818" operator="equal">
      <formula>"BEBAS"</formula>
    </cfRule>
    <cfRule type="cellIs" dxfId="3662" priority="819" operator="equal">
      <formula>"PN"</formula>
    </cfRule>
    <cfRule type="cellIs" dxfId="3661" priority="820" operator="equal">
      <formula>"PH"</formula>
    </cfRule>
    <cfRule type="cellIs" dxfId="3660" priority="821" operator="equal">
      <formula>"BN"</formula>
    </cfRule>
  </conditionalFormatting>
  <conditionalFormatting sqref="C955:D955">
    <cfRule type="cellIs" dxfId="3659" priority="812" operator="equal">
      <formula>"TIED"</formula>
    </cfRule>
  </conditionalFormatting>
  <conditionalFormatting sqref="C955:E955">
    <cfRule type="cellIs" dxfId="3658" priority="813" operator="equal">
      <formula>"BEBAS"</formula>
    </cfRule>
    <cfRule type="cellIs" dxfId="3657" priority="814" operator="equal">
      <formula>"PN"</formula>
    </cfRule>
    <cfRule type="cellIs" dxfId="3656" priority="815" operator="equal">
      <formula>"PH"</formula>
    </cfRule>
    <cfRule type="cellIs" dxfId="3655" priority="816" operator="equal">
      <formula>"BN"</formula>
    </cfRule>
  </conditionalFormatting>
  <conditionalFormatting sqref="C995:E1002">
    <cfRule type="cellIs" dxfId="3654" priority="808" operator="equal">
      <formula>"BEBAS"</formula>
    </cfRule>
    <cfRule type="cellIs" dxfId="3653" priority="809" operator="equal">
      <formula>"PN"</formula>
    </cfRule>
    <cfRule type="cellIs" dxfId="3652" priority="810" operator="equal">
      <formula>"PH"</formula>
    </cfRule>
    <cfRule type="cellIs" dxfId="3651" priority="811" operator="equal">
      <formula>"BN"</formula>
    </cfRule>
  </conditionalFormatting>
  <conditionalFormatting sqref="C995:D1002">
    <cfRule type="cellIs" dxfId="3650" priority="807" operator="equal">
      <formula>"TIED"</formula>
    </cfRule>
  </conditionalFormatting>
  <conditionalFormatting sqref="C994:E994">
    <cfRule type="cellIs" dxfId="3649" priority="803" operator="equal">
      <formula>"BEBAS"</formula>
    </cfRule>
    <cfRule type="cellIs" dxfId="3648" priority="804" operator="equal">
      <formula>"PN"</formula>
    </cfRule>
    <cfRule type="cellIs" dxfId="3647" priority="805" operator="equal">
      <formula>"PH"</formula>
    </cfRule>
    <cfRule type="cellIs" dxfId="3646" priority="806" operator="equal">
      <formula>"BN"</formula>
    </cfRule>
  </conditionalFormatting>
  <conditionalFormatting sqref="C994:D994">
    <cfRule type="cellIs" dxfId="3645" priority="802" operator="equal">
      <formula>"TIED"</formula>
    </cfRule>
  </conditionalFormatting>
  <conditionalFormatting sqref="C1017:E1020">
    <cfRule type="cellIs" dxfId="3644" priority="798" operator="equal">
      <formula>"BEBAS"</formula>
    </cfRule>
    <cfRule type="cellIs" dxfId="3643" priority="799" operator="equal">
      <formula>"PN"</formula>
    </cfRule>
    <cfRule type="cellIs" dxfId="3642" priority="800" operator="equal">
      <formula>"PH"</formula>
    </cfRule>
    <cfRule type="cellIs" dxfId="3641" priority="801" operator="equal">
      <formula>"BN"</formula>
    </cfRule>
  </conditionalFormatting>
  <conditionalFormatting sqref="C1017:D1020">
    <cfRule type="cellIs" dxfId="3640" priority="797" operator="equal">
      <formula>"TIED"</formula>
    </cfRule>
  </conditionalFormatting>
  <conditionalFormatting sqref="E1016">
    <cfRule type="cellIs" dxfId="3639" priority="788" operator="equal">
      <formula>"BEBAS"</formula>
    </cfRule>
    <cfRule type="cellIs" dxfId="3638" priority="789" operator="equal">
      <formula>"PN"</formula>
    </cfRule>
    <cfRule type="cellIs" dxfId="3637" priority="790" operator="equal">
      <formula>"PH"</formula>
    </cfRule>
    <cfRule type="cellIs" dxfId="3636" priority="791" operator="equal">
      <formula>"BN"</formula>
    </cfRule>
  </conditionalFormatting>
  <conditionalFormatting sqref="C1016:D1016">
    <cfRule type="cellIs" dxfId="3635" priority="792" operator="equal">
      <formula>"TIED"</formula>
    </cfRule>
  </conditionalFormatting>
  <conditionalFormatting sqref="C1016:D1016">
    <cfRule type="cellIs" dxfId="3634" priority="793" operator="equal">
      <formula>"BEBAS"</formula>
    </cfRule>
    <cfRule type="cellIs" dxfId="3633" priority="794" operator="equal">
      <formula>"PN"</formula>
    </cfRule>
    <cfRule type="cellIs" dxfId="3632" priority="795" operator="equal">
      <formula>"PH"</formula>
    </cfRule>
    <cfRule type="cellIs" dxfId="3631" priority="796" operator="equal">
      <formula>"BN"</formula>
    </cfRule>
  </conditionalFormatting>
  <conditionalFormatting sqref="C987:E993">
    <cfRule type="cellIs" dxfId="3630" priority="784" operator="equal">
      <formula>"BEBAS"</formula>
    </cfRule>
    <cfRule type="cellIs" dxfId="3629" priority="785" operator="equal">
      <formula>"PN"</formula>
    </cfRule>
    <cfRule type="cellIs" dxfId="3628" priority="786" operator="equal">
      <formula>"PH"</formula>
    </cfRule>
    <cfRule type="cellIs" dxfId="3627" priority="787" operator="equal">
      <formula>"BN"</formula>
    </cfRule>
  </conditionalFormatting>
  <conditionalFormatting sqref="C987:D993">
    <cfRule type="cellIs" dxfId="3626" priority="783" operator="equal">
      <formula>"TIED"</formula>
    </cfRule>
  </conditionalFormatting>
  <conditionalFormatting sqref="E986">
    <cfRule type="cellIs" dxfId="3625" priority="774" operator="equal">
      <formula>"BEBAS"</formula>
    </cfRule>
    <cfRule type="cellIs" dxfId="3624" priority="775" operator="equal">
      <formula>"PN"</formula>
    </cfRule>
    <cfRule type="cellIs" dxfId="3623" priority="776" operator="equal">
      <formula>"PH"</formula>
    </cfRule>
    <cfRule type="cellIs" dxfId="3622" priority="777" operator="equal">
      <formula>"BN"</formula>
    </cfRule>
  </conditionalFormatting>
  <conditionalFormatting sqref="C986:D986">
    <cfRule type="cellIs" dxfId="3621" priority="779" operator="equal">
      <formula>"BEBAS"</formula>
    </cfRule>
    <cfRule type="cellIs" dxfId="3620" priority="780" operator="equal">
      <formula>"PN"</formula>
    </cfRule>
    <cfRule type="cellIs" dxfId="3619" priority="781" operator="equal">
      <formula>"PH"</formula>
    </cfRule>
    <cfRule type="cellIs" dxfId="3618" priority="782" operator="equal">
      <formula>"BN"</formula>
    </cfRule>
  </conditionalFormatting>
  <conditionalFormatting sqref="C986:D986">
    <cfRule type="cellIs" dxfId="3617" priority="778" operator="equal">
      <formula>"TIED"</formula>
    </cfRule>
  </conditionalFormatting>
  <conditionalFormatting sqref="C981:E985">
    <cfRule type="cellIs" dxfId="3616" priority="770" operator="equal">
      <formula>"BEBAS"</formula>
    </cfRule>
    <cfRule type="cellIs" dxfId="3615" priority="771" operator="equal">
      <formula>"PN"</formula>
    </cfRule>
    <cfRule type="cellIs" dxfId="3614" priority="772" operator="equal">
      <formula>"PH"</formula>
    </cfRule>
    <cfRule type="cellIs" dxfId="3613" priority="773" operator="equal">
      <formula>"BN"</formula>
    </cfRule>
  </conditionalFormatting>
  <conditionalFormatting sqref="C981:D985">
    <cfRule type="cellIs" dxfId="3612" priority="769" operator="equal">
      <formula>"TIED"</formula>
    </cfRule>
  </conditionalFormatting>
  <conditionalFormatting sqref="E980">
    <cfRule type="cellIs" dxfId="3611" priority="760" operator="equal">
      <formula>"BEBAS"</formula>
    </cfRule>
    <cfRule type="cellIs" dxfId="3610" priority="761" operator="equal">
      <formula>"PN"</formula>
    </cfRule>
    <cfRule type="cellIs" dxfId="3609" priority="762" operator="equal">
      <formula>"PH"</formula>
    </cfRule>
    <cfRule type="cellIs" dxfId="3608" priority="763" operator="equal">
      <formula>"BN"</formula>
    </cfRule>
  </conditionalFormatting>
  <conditionalFormatting sqref="C980:D980">
    <cfRule type="cellIs" dxfId="3607" priority="764" operator="equal">
      <formula>"TIED"</formula>
    </cfRule>
  </conditionalFormatting>
  <conditionalFormatting sqref="C980:D980">
    <cfRule type="cellIs" dxfId="3606" priority="765" operator="equal">
      <formula>"BEBAS"</formula>
    </cfRule>
    <cfRule type="cellIs" dxfId="3605" priority="766" operator="equal">
      <formula>"PN"</formula>
    </cfRule>
    <cfRule type="cellIs" dxfId="3604" priority="767" operator="equal">
      <formula>"PH"</formula>
    </cfRule>
    <cfRule type="cellIs" dxfId="3603" priority="768" operator="equal">
      <formula>"BN"</formula>
    </cfRule>
  </conditionalFormatting>
  <conditionalFormatting sqref="C1004:E1008">
    <cfRule type="cellIs" dxfId="3602" priority="756" operator="equal">
      <formula>"BEBAS"</formula>
    </cfRule>
    <cfRule type="cellIs" dxfId="3601" priority="757" operator="equal">
      <formula>"PN"</formula>
    </cfRule>
    <cfRule type="cellIs" dxfId="3600" priority="758" operator="equal">
      <formula>"PH"</formula>
    </cfRule>
    <cfRule type="cellIs" dxfId="3599" priority="759" operator="equal">
      <formula>"BN"</formula>
    </cfRule>
  </conditionalFormatting>
  <conditionalFormatting sqref="C1004:D1008">
    <cfRule type="cellIs" dxfId="3598" priority="755" operator="equal">
      <formula>"TIED"</formula>
    </cfRule>
  </conditionalFormatting>
  <conditionalFormatting sqref="E1003">
    <cfRule type="cellIs" dxfId="3597" priority="746" operator="equal">
      <formula>"BEBAS"</formula>
    </cfRule>
    <cfRule type="cellIs" dxfId="3596" priority="747" operator="equal">
      <formula>"PN"</formula>
    </cfRule>
    <cfRule type="cellIs" dxfId="3595" priority="748" operator="equal">
      <formula>"PH"</formula>
    </cfRule>
    <cfRule type="cellIs" dxfId="3594" priority="749" operator="equal">
      <formula>"BN"</formula>
    </cfRule>
  </conditionalFormatting>
  <conditionalFormatting sqref="C1003:D1003">
    <cfRule type="cellIs" dxfId="3593" priority="750" operator="equal">
      <formula>"TIED"</formula>
    </cfRule>
  </conditionalFormatting>
  <conditionalFormatting sqref="C1003:D1003">
    <cfRule type="cellIs" dxfId="3592" priority="751" operator="equal">
      <formula>"BEBAS"</formula>
    </cfRule>
    <cfRule type="cellIs" dxfId="3591" priority="752" operator="equal">
      <formula>"PN"</formula>
    </cfRule>
    <cfRule type="cellIs" dxfId="3590" priority="753" operator="equal">
      <formula>"PH"</formula>
    </cfRule>
    <cfRule type="cellIs" dxfId="3589" priority="754" operator="equal">
      <formula>"BN"</formula>
    </cfRule>
  </conditionalFormatting>
  <conditionalFormatting sqref="C1010:E1015">
    <cfRule type="cellIs" dxfId="3588" priority="742" operator="equal">
      <formula>"BEBAS"</formula>
    </cfRule>
    <cfRule type="cellIs" dxfId="3587" priority="743" operator="equal">
      <formula>"PN"</formula>
    </cfRule>
    <cfRule type="cellIs" dxfId="3586" priority="744" operator="equal">
      <formula>"PH"</formula>
    </cfRule>
    <cfRule type="cellIs" dxfId="3585" priority="745" operator="equal">
      <formula>"BN"</formula>
    </cfRule>
  </conditionalFormatting>
  <conditionalFormatting sqref="C1010:D1015">
    <cfRule type="cellIs" dxfId="3584" priority="741" operator="equal">
      <formula>"TIED"</formula>
    </cfRule>
  </conditionalFormatting>
  <conditionalFormatting sqref="E1009">
    <cfRule type="cellIs" dxfId="3583" priority="732" operator="equal">
      <formula>"BEBAS"</formula>
    </cfRule>
    <cfRule type="cellIs" dxfId="3582" priority="733" operator="equal">
      <formula>"PN"</formula>
    </cfRule>
    <cfRule type="cellIs" dxfId="3581" priority="734" operator="equal">
      <formula>"PH"</formula>
    </cfRule>
    <cfRule type="cellIs" dxfId="3580" priority="735" operator="equal">
      <formula>"BN"</formula>
    </cfRule>
  </conditionalFormatting>
  <conditionalFormatting sqref="C1009:D1009">
    <cfRule type="cellIs" dxfId="3579" priority="737" operator="equal">
      <formula>"BEBAS"</formula>
    </cfRule>
    <cfRule type="cellIs" dxfId="3578" priority="738" operator="equal">
      <formula>"PN"</formula>
    </cfRule>
    <cfRule type="cellIs" dxfId="3577" priority="739" operator="equal">
      <formula>"PH"</formula>
    </cfRule>
    <cfRule type="cellIs" dxfId="3576" priority="740" operator="equal">
      <formula>"BN"</formula>
    </cfRule>
  </conditionalFormatting>
  <conditionalFormatting sqref="C1009:D1009">
    <cfRule type="cellIs" dxfId="3575" priority="736" operator="equal">
      <formula>"TIED"</formula>
    </cfRule>
  </conditionalFormatting>
  <conditionalFormatting sqref="C1076:E1083">
    <cfRule type="cellIs" dxfId="3574" priority="728" operator="equal">
      <formula>"BEBAS"</formula>
    </cfRule>
    <cfRule type="cellIs" dxfId="3573" priority="729" operator="equal">
      <formula>"PN"</formula>
    </cfRule>
    <cfRule type="cellIs" dxfId="3572" priority="730" operator="equal">
      <formula>"PH"</formula>
    </cfRule>
    <cfRule type="cellIs" dxfId="3571" priority="731" operator="equal">
      <formula>"BN"</formula>
    </cfRule>
  </conditionalFormatting>
  <conditionalFormatting sqref="C1076:D1083">
    <cfRule type="cellIs" dxfId="3570" priority="727" operator="equal">
      <formula>"TIED"</formula>
    </cfRule>
  </conditionalFormatting>
  <conditionalFormatting sqref="C1075:E1075">
    <cfRule type="cellIs" dxfId="3569" priority="723" operator="equal">
      <formula>"BEBAS"</formula>
    </cfRule>
    <cfRule type="cellIs" dxfId="3568" priority="724" operator="equal">
      <formula>"PN"</formula>
    </cfRule>
    <cfRule type="cellIs" dxfId="3567" priority="725" operator="equal">
      <formula>"PH"</formula>
    </cfRule>
    <cfRule type="cellIs" dxfId="3566" priority="726" operator="equal">
      <formula>"BN"</formula>
    </cfRule>
  </conditionalFormatting>
  <conditionalFormatting sqref="C1075:D1075">
    <cfRule type="cellIs" dxfId="3565" priority="722" operator="equal">
      <formula>"TIED"</formula>
    </cfRule>
  </conditionalFormatting>
  <conditionalFormatting sqref="E1068">
    <cfRule type="cellIs" dxfId="3564" priority="713" operator="equal">
      <formula>"BEBAS"</formula>
    </cfRule>
    <cfRule type="cellIs" dxfId="3563" priority="714" operator="equal">
      <formula>"PN"</formula>
    </cfRule>
    <cfRule type="cellIs" dxfId="3562" priority="715" operator="equal">
      <formula>"PH"</formula>
    </cfRule>
    <cfRule type="cellIs" dxfId="3561" priority="716" operator="equal">
      <formula>"BN"</formula>
    </cfRule>
  </conditionalFormatting>
  <conditionalFormatting sqref="C1068:D1068">
    <cfRule type="cellIs" dxfId="3560" priority="718" operator="equal">
      <formula>"BEBAS"</formula>
    </cfRule>
    <cfRule type="cellIs" dxfId="3559" priority="719" operator="equal">
      <formula>"PN"</formula>
    </cfRule>
    <cfRule type="cellIs" dxfId="3558" priority="720" operator="equal">
      <formula>"PH"</formula>
    </cfRule>
    <cfRule type="cellIs" dxfId="3557" priority="721" operator="equal">
      <formula>"BN"</formula>
    </cfRule>
  </conditionalFormatting>
  <conditionalFormatting sqref="C1068:D1068">
    <cfRule type="cellIs" dxfId="3556" priority="717" operator="equal">
      <formula>"TIED"</formula>
    </cfRule>
  </conditionalFormatting>
  <conditionalFormatting sqref="C1069:E1069">
    <cfRule type="cellIs" dxfId="3555" priority="709" operator="equal">
      <formula>"BEBAS"</formula>
    </cfRule>
    <cfRule type="cellIs" dxfId="3554" priority="710" operator="equal">
      <formula>"PN"</formula>
    </cfRule>
    <cfRule type="cellIs" dxfId="3553" priority="711" operator="equal">
      <formula>"PH"</formula>
    </cfRule>
    <cfRule type="cellIs" dxfId="3552" priority="712" operator="equal">
      <formula>"BN"</formula>
    </cfRule>
  </conditionalFormatting>
  <conditionalFormatting sqref="C1069:D1069">
    <cfRule type="cellIs" dxfId="3551" priority="708" operator="equal">
      <formula>"TIED"</formula>
    </cfRule>
  </conditionalFormatting>
  <conditionalFormatting sqref="C1050:E1053">
    <cfRule type="cellIs" dxfId="3550" priority="704" operator="equal">
      <formula>"BEBAS"</formula>
    </cfRule>
    <cfRule type="cellIs" dxfId="3549" priority="705" operator="equal">
      <formula>"PN"</formula>
    </cfRule>
    <cfRule type="cellIs" dxfId="3548" priority="706" operator="equal">
      <formula>"PH"</formula>
    </cfRule>
    <cfRule type="cellIs" dxfId="3547" priority="707" operator="equal">
      <formula>"BN"</formula>
    </cfRule>
  </conditionalFormatting>
  <conditionalFormatting sqref="C1050:D1053">
    <cfRule type="cellIs" dxfId="3546" priority="703" operator="equal">
      <formula>"TIED"</formula>
    </cfRule>
  </conditionalFormatting>
  <conditionalFormatting sqref="E1049">
    <cfRule type="cellIs" dxfId="3545" priority="694" operator="equal">
      <formula>"BEBAS"</formula>
    </cfRule>
    <cfRule type="cellIs" dxfId="3544" priority="695" operator="equal">
      <formula>"PN"</formula>
    </cfRule>
    <cfRule type="cellIs" dxfId="3543" priority="696" operator="equal">
      <formula>"PH"</formula>
    </cfRule>
    <cfRule type="cellIs" dxfId="3542" priority="697" operator="equal">
      <formula>"BN"</formula>
    </cfRule>
  </conditionalFormatting>
  <conditionalFormatting sqref="C1049:D1049">
    <cfRule type="cellIs" dxfId="3541" priority="698" operator="equal">
      <formula>"TIED"</formula>
    </cfRule>
  </conditionalFormatting>
  <conditionalFormatting sqref="C1049:D1049">
    <cfRule type="cellIs" dxfId="3540" priority="699" operator="equal">
      <formula>"BEBAS"</formula>
    </cfRule>
    <cfRule type="cellIs" dxfId="3539" priority="700" operator="equal">
      <formula>"PN"</formula>
    </cfRule>
    <cfRule type="cellIs" dxfId="3538" priority="701" operator="equal">
      <formula>"PH"</formula>
    </cfRule>
    <cfRule type="cellIs" dxfId="3537" priority="702" operator="equal">
      <formula>"BN"</formula>
    </cfRule>
  </conditionalFormatting>
  <conditionalFormatting sqref="C1031:E1036">
    <cfRule type="cellIs" dxfId="3536" priority="690" operator="equal">
      <formula>"BEBAS"</formula>
    </cfRule>
    <cfRule type="cellIs" dxfId="3535" priority="691" operator="equal">
      <formula>"PN"</formula>
    </cfRule>
    <cfRule type="cellIs" dxfId="3534" priority="692" operator="equal">
      <formula>"PH"</formula>
    </cfRule>
    <cfRule type="cellIs" dxfId="3533" priority="693" operator="equal">
      <formula>"BN"</formula>
    </cfRule>
  </conditionalFormatting>
  <conditionalFormatting sqref="C1031:D1036">
    <cfRule type="cellIs" dxfId="3532" priority="689" operator="equal">
      <formula>"TIED"</formula>
    </cfRule>
  </conditionalFormatting>
  <conditionalFormatting sqref="E1030">
    <cfRule type="cellIs" dxfId="3531" priority="680" operator="equal">
      <formula>"BEBAS"</formula>
    </cfRule>
    <cfRule type="cellIs" dxfId="3530" priority="681" operator="equal">
      <formula>"PN"</formula>
    </cfRule>
    <cfRule type="cellIs" dxfId="3529" priority="682" operator="equal">
      <formula>"PH"</formula>
    </cfRule>
    <cfRule type="cellIs" dxfId="3528" priority="683" operator="equal">
      <formula>"BN"</formula>
    </cfRule>
  </conditionalFormatting>
  <conditionalFormatting sqref="C1030:D1030">
    <cfRule type="cellIs" dxfId="3527" priority="685" operator="equal">
      <formula>"BEBAS"</formula>
    </cfRule>
    <cfRule type="cellIs" dxfId="3526" priority="686" operator="equal">
      <formula>"PN"</formula>
    </cfRule>
    <cfRule type="cellIs" dxfId="3525" priority="687" operator="equal">
      <formula>"PH"</formula>
    </cfRule>
    <cfRule type="cellIs" dxfId="3524" priority="688" operator="equal">
      <formula>"BN"</formula>
    </cfRule>
  </conditionalFormatting>
  <conditionalFormatting sqref="C1030:D1030">
    <cfRule type="cellIs" dxfId="3523" priority="684" operator="equal">
      <formula>"TIED"</formula>
    </cfRule>
  </conditionalFormatting>
  <conditionalFormatting sqref="C1055:E1060">
    <cfRule type="cellIs" dxfId="3522" priority="676" operator="equal">
      <formula>"BEBAS"</formula>
    </cfRule>
    <cfRule type="cellIs" dxfId="3521" priority="677" operator="equal">
      <formula>"PN"</formula>
    </cfRule>
    <cfRule type="cellIs" dxfId="3520" priority="678" operator="equal">
      <formula>"PH"</formula>
    </cfRule>
    <cfRule type="cellIs" dxfId="3519" priority="679" operator="equal">
      <formula>"BN"</formula>
    </cfRule>
  </conditionalFormatting>
  <conditionalFormatting sqref="C1055:D1060">
    <cfRule type="cellIs" dxfId="3518" priority="675" operator="equal">
      <formula>"TIED"</formula>
    </cfRule>
  </conditionalFormatting>
  <conditionalFormatting sqref="E1054">
    <cfRule type="cellIs" dxfId="3517" priority="666" operator="equal">
      <formula>"BEBAS"</formula>
    </cfRule>
    <cfRule type="cellIs" dxfId="3516" priority="667" operator="equal">
      <formula>"PN"</formula>
    </cfRule>
    <cfRule type="cellIs" dxfId="3515" priority="668" operator="equal">
      <formula>"PH"</formula>
    </cfRule>
    <cfRule type="cellIs" dxfId="3514" priority="669" operator="equal">
      <formula>"BN"</formula>
    </cfRule>
  </conditionalFormatting>
  <conditionalFormatting sqref="C1054:D1054">
    <cfRule type="cellIs" dxfId="3513" priority="671" operator="equal">
      <formula>"BEBAS"</formula>
    </cfRule>
    <cfRule type="cellIs" dxfId="3512" priority="672" operator="equal">
      <formula>"PN"</formula>
    </cfRule>
    <cfRule type="cellIs" dxfId="3511" priority="673" operator="equal">
      <formula>"PH"</formula>
    </cfRule>
    <cfRule type="cellIs" dxfId="3510" priority="674" operator="equal">
      <formula>"BN"</formula>
    </cfRule>
  </conditionalFormatting>
  <conditionalFormatting sqref="C1054:D1054">
    <cfRule type="cellIs" dxfId="3509" priority="670" operator="equal">
      <formula>"TIED"</formula>
    </cfRule>
  </conditionalFormatting>
  <conditionalFormatting sqref="E1070">
    <cfRule type="cellIs" dxfId="3508" priority="657" operator="equal">
      <formula>"BEBAS"</formula>
    </cfRule>
    <cfRule type="cellIs" dxfId="3507" priority="658" operator="equal">
      <formula>"PN"</formula>
    </cfRule>
    <cfRule type="cellIs" dxfId="3506" priority="659" operator="equal">
      <formula>"PH"</formula>
    </cfRule>
    <cfRule type="cellIs" dxfId="3505" priority="660" operator="equal">
      <formula>"BN"</formula>
    </cfRule>
  </conditionalFormatting>
  <conditionalFormatting sqref="C1070:D1070">
    <cfRule type="cellIs" dxfId="3504" priority="661" operator="equal">
      <formula>"TIED"</formula>
    </cfRule>
  </conditionalFormatting>
  <conditionalFormatting sqref="C1070:D1070">
    <cfRule type="cellIs" dxfId="3503" priority="662" operator="equal">
      <formula>"BEBAS"</formula>
    </cfRule>
    <cfRule type="cellIs" dxfId="3502" priority="663" operator="equal">
      <formula>"PN"</formula>
    </cfRule>
    <cfRule type="cellIs" dxfId="3501" priority="664" operator="equal">
      <formula>"PH"</formula>
    </cfRule>
    <cfRule type="cellIs" dxfId="3500" priority="665" operator="equal">
      <formula>"BN"</formula>
    </cfRule>
  </conditionalFormatting>
  <conditionalFormatting sqref="C1071:E1074">
    <cfRule type="cellIs" dxfId="3499" priority="653" operator="equal">
      <formula>"BEBAS"</formula>
    </cfRule>
    <cfRule type="cellIs" dxfId="3498" priority="654" operator="equal">
      <formula>"PN"</formula>
    </cfRule>
    <cfRule type="cellIs" dxfId="3497" priority="655" operator="equal">
      <formula>"PH"</formula>
    </cfRule>
    <cfRule type="cellIs" dxfId="3496" priority="656" operator="equal">
      <formula>"BN"</formula>
    </cfRule>
  </conditionalFormatting>
  <conditionalFormatting sqref="C1071:D1074">
    <cfRule type="cellIs" dxfId="3495" priority="652" operator="equal">
      <formula>"TIED"</formula>
    </cfRule>
  </conditionalFormatting>
  <conditionalFormatting sqref="C1038:E1043">
    <cfRule type="cellIs" dxfId="3494" priority="648" operator="equal">
      <formula>"BEBAS"</formula>
    </cfRule>
    <cfRule type="cellIs" dxfId="3493" priority="649" operator="equal">
      <formula>"PN"</formula>
    </cfRule>
    <cfRule type="cellIs" dxfId="3492" priority="650" operator="equal">
      <formula>"PH"</formula>
    </cfRule>
    <cfRule type="cellIs" dxfId="3491" priority="651" operator="equal">
      <formula>"BN"</formula>
    </cfRule>
  </conditionalFormatting>
  <conditionalFormatting sqref="C1038:D1043">
    <cfRule type="cellIs" dxfId="3490" priority="647" operator="equal">
      <formula>"TIED"</formula>
    </cfRule>
  </conditionalFormatting>
  <conditionalFormatting sqref="E1037">
    <cfRule type="cellIs" dxfId="3489" priority="638" operator="equal">
      <formula>"BEBAS"</formula>
    </cfRule>
    <cfRule type="cellIs" dxfId="3488" priority="639" operator="equal">
      <formula>"PN"</formula>
    </cfRule>
    <cfRule type="cellIs" dxfId="3487" priority="640" operator="equal">
      <formula>"PH"</formula>
    </cfRule>
    <cfRule type="cellIs" dxfId="3486" priority="641" operator="equal">
      <formula>"BN"</formula>
    </cfRule>
  </conditionalFormatting>
  <conditionalFormatting sqref="C1037:D1037">
    <cfRule type="cellIs" dxfId="3485" priority="643" operator="equal">
      <formula>"BEBAS"</formula>
    </cfRule>
    <cfRule type="cellIs" dxfId="3484" priority="644" operator="equal">
      <formula>"PN"</formula>
    </cfRule>
    <cfRule type="cellIs" dxfId="3483" priority="645" operator="equal">
      <formula>"PH"</formula>
    </cfRule>
    <cfRule type="cellIs" dxfId="3482" priority="646" operator="equal">
      <formula>"BN"</formula>
    </cfRule>
  </conditionalFormatting>
  <conditionalFormatting sqref="C1037:D1037">
    <cfRule type="cellIs" dxfId="3481" priority="642" operator="equal">
      <formula>"TIED"</formula>
    </cfRule>
  </conditionalFormatting>
  <conditionalFormatting sqref="C1025:E1029">
    <cfRule type="cellIs" dxfId="3480" priority="634" operator="equal">
      <formula>"BEBAS"</formula>
    </cfRule>
    <cfRule type="cellIs" dxfId="3479" priority="635" operator="equal">
      <formula>"PN"</formula>
    </cfRule>
    <cfRule type="cellIs" dxfId="3478" priority="636" operator="equal">
      <formula>"PH"</formula>
    </cfRule>
    <cfRule type="cellIs" dxfId="3477" priority="637" operator="equal">
      <formula>"BN"</formula>
    </cfRule>
  </conditionalFormatting>
  <conditionalFormatting sqref="C1025:D1029">
    <cfRule type="cellIs" dxfId="3476" priority="633" operator="equal">
      <formula>"TIED"</formula>
    </cfRule>
  </conditionalFormatting>
  <conditionalFormatting sqref="E1024">
    <cfRule type="cellIs" dxfId="3475" priority="624" operator="equal">
      <formula>"BEBAS"</formula>
    </cfRule>
    <cfRule type="cellIs" dxfId="3474" priority="625" operator="equal">
      <formula>"PN"</formula>
    </cfRule>
    <cfRule type="cellIs" dxfId="3473" priority="626" operator="equal">
      <formula>"PH"</formula>
    </cfRule>
    <cfRule type="cellIs" dxfId="3472" priority="627" operator="equal">
      <formula>"BN"</formula>
    </cfRule>
  </conditionalFormatting>
  <conditionalFormatting sqref="C1024:D1024">
    <cfRule type="cellIs" dxfId="3471" priority="628" operator="equal">
      <formula>"TIED"</formula>
    </cfRule>
  </conditionalFormatting>
  <conditionalFormatting sqref="C1024:D1024">
    <cfRule type="cellIs" dxfId="3470" priority="629" operator="equal">
      <formula>"BEBAS"</formula>
    </cfRule>
    <cfRule type="cellIs" dxfId="3469" priority="630" operator="equal">
      <formula>"PN"</formula>
    </cfRule>
    <cfRule type="cellIs" dxfId="3468" priority="631" operator="equal">
      <formula>"PH"</formula>
    </cfRule>
    <cfRule type="cellIs" dxfId="3467" priority="632" operator="equal">
      <formula>"BN"</formula>
    </cfRule>
  </conditionalFormatting>
  <conditionalFormatting sqref="C1062:E1067">
    <cfRule type="cellIs" dxfId="3466" priority="620" operator="equal">
      <formula>"BEBAS"</formula>
    </cfRule>
    <cfRule type="cellIs" dxfId="3465" priority="621" operator="equal">
      <formula>"PN"</formula>
    </cfRule>
    <cfRule type="cellIs" dxfId="3464" priority="622" operator="equal">
      <formula>"PH"</formula>
    </cfRule>
    <cfRule type="cellIs" dxfId="3463" priority="623" operator="equal">
      <formula>"BN"</formula>
    </cfRule>
  </conditionalFormatting>
  <conditionalFormatting sqref="C1062:D1067">
    <cfRule type="cellIs" dxfId="3462" priority="619" operator="equal">
      <formula>"TIED"</formula>
    </cfRule>
  </conditionalFormatting>
  <conditionalFormatting sqref="E1061">
    <cfRule type="cellIs" dxfId="3461" priority="610" operator="equal">
      <formula>"BEBAS"</formula>
    </cfRule>
    <cfRule type="cellIs" dxfId="3460" priority="611" operator="equal">
      <formula>"PN"</formula>
    </cfRule>
    <cfRule type="cellIs" dxfId="3459" priority="612" operator="equal">
      <formula>"PH"</formula>
    </cfRule>
    <cfRule type="cellIs" dxfId="3458" priority="613" operator="equal">
      <formula>"BN"</formula>
    </cfRule>
  </conditionalFormatting>
  <conditionalFormatting sqref="C1061:D1061">
    <cfRule type="cellIs" dxfId="3457" priority="614" operator="equal">
      <formula>"TIED"</formula>
    </cfRule>
  </conditionalFormatting>
  <conditionalFormatting sqref="C1061:D1061">
    <cfRule type="cellIs" dxfId="3456" priority="615" operator="equal">
      <formula>"BEBAS"</formula>
    </cfRule>
    <cfRule type="cellIs" dxfId="3455" priority="616" operator="equal">
      <formula>"PN"</formula>
    </cfRule>
    <cfRule type="cellIs" dxfId="3454" priority="617" operator="equal">
      <formula>"PH"</formula>
    </cfRule>
    <cfRule type="cellIs" dxfId="3453" priority="618" operator="equal">
      <formula>"BN"</formula>
    </cfRule>
  </conditionalFormatting>
  <conditionalFormatting sqref="C1044:D1044">
    <cfRule type="cellIs" dxfId="3452" priority="601" operator="equal">
      <formula>"BEBAS"</formula>
    </cfRule>
    <cfRule type="cellIs" dxfId="3451" priority="602" operator="equal">
      <formula>"PN"</formula>
    </cfRule>
    <cfRule type="cellIs" dxfId="3450" priority="603" operator="equal">
      <formula>"PH"</formula>
    </cfRule>
    <cfRule type="cellIs" dxfId="3449" priority="604" operator="equal">
      <formula>"BN"</formula>
    </cfRule>
  </conditionalFormatting>
  <conditionalFormatting sqref="C1044:D1044">
    <cfRule type="cellIs" dxfId="3448" priority="600" operator="equal">
      <formula>"TIED"</formula>
    </cfRule>
  </conditionalFormatting>
  <conditionalFormatting sqref="E1044">
    <cfRule type="cellIs" dxfId="3447" priority="596" operator="equal">
      <formula>"BEBAS"</formula>
    </cfRule>
    <cfRule type="cellIs" dxfId="3446" priority="597" operator="equal">
      <formula>"PN"</formula>
    </cfRule>
    <cfRule type="cellIs" dxfId="3445" priority="598" operator="equal">
      <formula>"PH"</formula>
    </cfRule>
    <cfRule type="cellIs" dxfId="3444" priority="599" operator="equal">
      <formula>"BN"</formula>
    </cfRule>
  </conditionalFormatting>
  <conditionalFormatting sqref="C1129:D1137">
    <cfRule type="cellIs" dxfId="3443" priority="586" operator="equal">
      <formula>"TIED"</formula>
    </cfRule>
  </conditionalFormatting>
  <conditionalFormatting sqref="C1129:E1137">
    <cfRule type="cellIs" dxfId="3442" priority="587" operator="equal">
      <formula>"BEBAS"</formula>
    </cfRule>
    <cfRule type="cellIs" dxfId="3441" priority="588" operator="equal">
      <formula>"PN"</formula>
    </cfRule>
    <cfRule type="cellIs" dxfId="3440" priority="589" operator="equal">
      <formula>"PH"</formula>
    </cfRule>
    <cfRule type="cellIs" dxfId="3439" priority="590" operator="equal">
      <formula>"BN"</formula>
    </cfRule>
  </conditionalFormatting>
  <conditionalFormatting sqref="C1045:E1048">
    <cfRule type="cellIs" dxfId="3438" priority="592" operator="equal">
      <formula>"BEBAS"</formula>
    </cfRule>
    <cfRule type="cellIs" dxfId="3437" priority="593" operator="equal">
      <formula>"PN"</formula>
    </cfRule>
    <cfRule type="cellIs" dxfId="3436" priority="594" operator="equal">
      <formula>"PH"</formula>
    </cfRule>
    <cfRule type="cellIs" dxfId="3435" priority="595" operator="equal">
      <formula>"BN"</formula>
    </cfRule>
  </conditionalFormatting>
  <conditionalFormatting sqref="C1045:D1048">
    <cfRule type="cellIs" dxfId="3434" priority="591" operator="equal">
      <formula>"TIED"</formula>
    </cfRule>
  </conditionalFormatting>
  <conditionalFormatting sqref="C1108:E1118">
    <cfRule type="cellIs" dxfId="3433" priority="573" operator="equal">
      <formula>"BEBAS"</formula>
    </cfRule>
    <cfRule type="cellIs" dxfId="3432" priority="574" operator="equal">
      <formula>"PN"</formula>
    </cfRule>
    <cfRule type="cellIs" dxfId="3431" priority="575" operator="equal">
      <formula>"PH"</formula>
    </cfRule>
    <cfRule type="cellIs" dxfId="3430" priority="576" operator="equal">
      <formula>"BN"</formula>
    </cfRule>
  </conditionalFormatting>
  <conditionalFormatting sqref="C1108:D1118">
    <cfRule type="cellIs" dxfId="3429" priority="572" operator="equal">
      <formula>"TIED"</formula>
    </cfRule>
  </conditionalFormatting>
  <conditionalFormatting sqref="E1128">
    <cfRule type="cellIs" dxfId="3428" priority="577" operator="equal">
      <formula>"BEBAS"</formula>
    </cfRule>
    <cfRule type="cellIs" dxfId="3427" priority="578" operator="equal">
      <formula>"PN"</formula>
    </cfRule>
    <cfRule type="cellIs" dxfId="3426" priority="579" operator="equal">
      <formula>"PH"</formula>
    </cfRule>
    <cfRule type="cellIs" dxfId="3425" priority="580" operator="equal">
      <formula>"BN"</formula>
    </cfRule>
  </conditionalFormatting>
  <conditionalFormatting sqref="C1128:D1128">
    <cfRule type="cellIs" dxfId="3424" priority="582" operator="equal">
      <formula>"BEBAS"</formula>
    </cfRule>
    <cfRule type="cellIs" dxfId="3423" priority="583" operator="equal">
      <formula>"PN"</formula>
    </cfRule>
    <cfRule type="cellIs" dxfId="3422" priority="584" operator="equal">
      <formula>"PH"</formula>
    </cfRule>
    <cfRule type="cellIs" dxfId="3421" priority="585" operator="equal">
      <formula>"BN"</formula>
    </cfRule>
  </conditionalFormatting>
  <conditionalFormatting sqref="C1128:D1128">
    <cfRule type="cellIs" dxfId="3420" priority="581" operator="equal">
      <formula>"TIED"</formula>
    </cfRule>
  </conditionalFormatting>
  <conditionalFormatting sqref="C1095:E1099">
    <cfRule type="cellIs" dxfId="3419" priority="559" operator="equal">
      <formula>"BEBAS"</formula>
    </cfRule>
    <cfRule type="cellIs" dxfId="3418" priority="560" operator="equal">
      <formula>"PN"</formula>
    </cfRule>
    <cfRule type="cellIs" dxfId="3417" priority="561" operator="equal">
      <formula>"PH"</formula>
    </cfRule>
    <cfRule type="cellIs" dxfId="3416" priority="562" operator="equal">
      <formula>"BN"</formula>
    </cfRule>
  </conditionalFormatting>
  <conditionalFormatting sqref="C1095:D1099">
    <cfRule type="cellIs" dxfId="3415" priority="558" operator="equal">
      <formula>"TIED"</formula>
    </cfRule>
  </conditionalFormatting>
  <conditionalFormatting sqref="E1107">
    <cfRule type="cellIs" dxfId="3414" priority="563" operator="equal">
      <formula>"BEBAS"</formula>
    </cfRule>
    <cfRule type="cellIs" dxfId="3413" priority="564" operator="equal">
      <formula>"PN"</formula>
    </cfRule>
    <cfRule type="cellIs" dxfId="3412" priority="565" operator="equal">
      <formula>"PH"</formula>
    </cfRule>
    <cfRule type="cellIs" dxfId="3411" priority="566" operator="equal">
      <formula>"BN"</formula>
    </cfRule>
  </conditionalFormatting>
  <conditionalFormatting sqref="C1107:D1107">
    <cfRule type="cellIs" dxfId="3410" priority="568" operator="equal">
      <formula>"BEBAS"</formula>
    </cfRule>
    <cfRule type="cellIs" dxfId="3409" priority="569" operator="equal">
      <formula>"PN"</formula>
    </cfRule>
    <cfRule type="cellIs" dxfId="3408" priority="570" operator="equal">
      <formula>"PH"</formula>
    </cfRule>
    <cfRule type="cellIs" dxfId="3407" priority="571" operator="equal">
      <formula>"BN"</formula>
    </cfRule>
  </conditionalFormatting>
  <conditionalFormatting sqref="C1107:D1107">
    <cfRule type="cellIs" dxfId="3406" priority="567" operator="equal">
      <formula>"TIED"</formula>
    </cfRule>
  </conditionalFormatting>
  <conditionalFormatting sqref="C1120:E1127">
    <cfRule type="cellIs" dxfId="3405" priority="545" operator="equal">
      <formula>"BEBAS"</formula>
    </cfRule>
    <cfRule type="cellIs" dxfId="3404" priority="546" operator="equal">
      <formula>"PN"</formula>
    </cfRule>
    <cfRule type="cellIs" dxfId="3403" priority="547" operator="equal">
      <formula>"PH"</formula>
    </cfRule>
    <cfRule type="cellIs" dxfId="3402" priority="548" operator="equal">
      <formula>"BN"</formula>
    </cfRule>
  </conditionalFormatting>
  <conditionalFormatting sqref="C1120:D1127">
    <cfRule type="cellIs" dxfId="3401" priority="544" operator="equal">
      <formula>"TIED"</formula>
    </cfRule>
  </conditionalFormatting>
  <conditionalFormatting sqref="E1094">
    <cfRule type="cellIs" dxfId="3400" priority="549" operator="equal">
      <formula>"BEBAS"</formula>
    </cfRule>
    <cfRule type="cellIs" dxfId="3399" priority="550" operator="equal">
      <formula>"PN"</formula>
    </cfRule>
    <cfRule type="cellIs" dxfId="3398" priority="551" operator="equal">
      <formula>"PH"</formula>
    </cfRule>
    <cfRule type="cellIs" dxfId="3397" priority="552" operator="equal">
      <formula>"BN"</formula>
    </cfRule>
  </conditionalFormatting>
  <conditionalFormatting sqref="C1094:D1094">
    <cfRule type="cellIs" dxfId="3396" priority="554" operator="equal">
      <formula>"BEBAS"</formula>
    </cfRule>
    <cfRule type="cellIs" dxfId="3395" priority="555" operator="equal">
      <formula>"PN"</formula>
    </cfRule>
    <cfRule type="cellIs" dxfId="3394" priority="556" operator="equal">
      <formula>"PH"</formula>
    </cfRule>
    <cfRule type="cellIs" dxfId="3393" priority="557" operator="equal">
      <formula>"BN"</formula>
    </cfRule>
  </conditionalFormatting>
  <conditionalFormatting sqref="C1094:D1094">
    <cfRule type="cellIs" dxfId="3392" priority="553" operator="equal">
      <formula>"TIED"</formula>
    </cfRule>
  </conditionalFormatting>
  <conditionalFormatting sqref="C1101:E1106">
    <cfRule type="cellIs" dxfId="3391" priority="531" operator="equal">
      <formula>"BEBAS"</formula>
    </cfRule>
    <cfRule type="cellIs" dxfId="3390" priority="532" operator="equal">
      <formula>"PN"</formula>
    </cfRule>
    <cfRule type="cellIs" dxfId="3389" priority="533" operator="equal">
      <formula>"PH"</formula>
    </cfRule>
    <cfRule type="cellIs" dxfId="3388" priority="534" operator="equal">
      <formula>"BN"</formula>
    </cfRule>
  </conditionalFormatting>
  <conditionalFormatting sqref="C1101:D1106">
    <cfRule type="cellIs" dxfId="3387" priority="530" operator="equal">
      <formula>"TIED"</formula>
    </cfRule>
  </conditionalFormatting>
  <conditionalFormatting sqref="E1119">
    <cfRule type="cellIs" dxfId="3386" priority="535" operator="equal">
      <formula>"BEBAS"</formula>
    </cfRule>
    <cfRule type="cellIs" dxfId="3385" priority="536" operator="equal">
      <formula>"PN"</formula>
    </cfRule>
    <cfRule type="cellIs" dxfId="3384" priority="537" operator="equal">
      <formula>"PH"</formula>
    </cfRule>
    <cfRule type="cellIs" dxfId="3383" priority="538" operator="equal">
      <formula>"BN"</formula>
    </cfRule>
  </conditionalFormatting>
  <conditionalFormatting sqref="C1119:D1119">
    <cfRule type="cellIs" dxfId="3382" priority="540" operator="equal">
      <formula>"BEBAS"</formula>
    </cfRule>
    <cfRule type="cellIs" dxfId="3381" priority="541" operator="equal">
      <formula>"PN"</formula>
    </cfRule>
    <cfRule type="cellIs" dxfId="3380" priority="542" operator="equal">
      <formula>"PH"</formula>
    </cfRule>
    <cfRule type="cellIs" dxfId="3379" priority="543" operator="equal">
      <formula>"BN"</formula>
    </cfRule>
  </conditionalFormatting>
  <conditionalFormatting sqref="C1119:D1119">
    <cfRule type="cellIs" dxfId="3378" priority="539" operator="equal">
      <formula>"TIED"</formula>
    </cfRule>
  </conditionalFormatting>
  <conditionalFormatting sqref="E1100">
    <cfRule type="cellIs" dxfId="3377" priority="521" operator="equal">
      <formula>"BEBAS"</formula>
    </cfRule>
    <cfRule type="cellIs" dxfId="3376" priority="522" operator="equal">
      <formula>"PN"</formula>
    </cfRule>
    <cfRule type="cellIs" dxfId="3375" priority="523" operator="equal">
      <formula>"PH"</formula>
    </cfRule>
    <cfRule type="cellIs" dxfId="3374" priority="524" operator="equal">
      <formula>"BN"</formula>
    </cfRule>
  </conditionalFormatting>
  <conditionalFormatting sqref="C1100:D1100">
    <cfRule type="cellIs" dxfId="3373" priority="526" operator="equal">
      <formula>"BEBAS"</formula>
    </cfRule>
    <cfRule type="cellIs" dxfId="3372" priority="527" operator="equal">
      <formula>"PN"</formula>
    </cfRule>
    <cfRule type="cellIs" dxfId="3371" priority="528" operator="equal">
      <formula>"PH"</formula>
    </cfRule>
    <cfRule type="cellIs" dxfId="3370" priority="529" operator="equal">
      <formula>"BN"</formula>
    </cfRule>
  </conditionalFormatting>
  <conditionalFormatting sqref="C1100:D1100">
    <cfRule type="cellIs" dxfId="3369" priority="525" operator="equal">
      <formula>"TIED"</formula>
    </cfRule>
  </conditionalFormatting>
  <conditionalFormatting sqref="C1188:D1192">
    <cfRule type="cellIs" dxfId="3368" priority="516" operator="equal">
      <formula>"TIED"</formula>
    </cfRule>
  </conditionalFormatting>
  <conditionalFormatting sqref="C1188:E1192">
    <cfRule type="cellIs" dxfId="3367" priority="517" operator="equal">
      <formula>"BEBAS"</formula>
    </cfRule>
    <cfRule type="cellIs" dxfId="3366" priority="518" operator="equal">
      <formula>"PN"</formula>
    </cfRule>
    <cfRule type="cellIs" dxfId="3365" priority="519" operator="equal">
      <formula>"PH"</formula>
    </cfRule>
    <cfRule type="cellIs" dxfId="3364" priority="520" operator="equal">
      <formula>"BN"</formula>
    </cfRule>
  </conditionalFormatting>
  <conditionalFormatting sqref="E1187">
    <cfRule type="cellIs" dxfId="3363" priority="507" operator="equal">
      <formula>"BEBAS"</formula>
    </cfRule>
    <cfRule type="cellIs" dxfId="3362" priority="508" operator="equal">
      <formula>"PN"</formula>
    </cfRule>
    <cfRule type="cellIs" dxfId="3361" priority="509" operator="equal">
      <formula>"PH"</formula>
    </cfRule>
    <cfRule type="cellIs" dxfId="3360" priority="510" operator="equal">
      <formula>"BN"</formula>
    </cfRule>
  </conditionalFormatting>
  <conditionalFormatting sqref="C1187:D1187">
    <cfRule type="cellIs" dxfId="3359" priority="512" operator="equal">
      <formula>"BEBAS"</formula>
    </cfRule>
    <cfRule type="cellIs" dxfId="3358" priority="513" operator="equal">
      <formula>"PN"</formula>
    </cfRule>
    <cfRule type="cellIs" dxfId="3357" priority="514" operator="equal">
      <formula>"PH"</formula>
    </cfRule>
    <cfRule type="cellIs" dxfId="3356" priority="515" operator="equal">
      <formula>"BN"</formula>
    </cfRule>
  </conditionalFormatting>
  <conditionalFormatting sqref="C1187:D1187">
    <cfRule type="cellIs" dxfId="3355" priority="511" operator="equal">
      <formula>"TIED"</formula>
    </cfRule>
  </conditionalFormatting>
  <conditionalFormatting sqref="C1143:D1144">
    <cfRule type="cellIs" dxfId="3354" priority="502" operator="equal">
      <formula>"TIED"</formula>
    </cfRule>
  </conditionalFormatting>
  <conditionalFormatting sqref="C1143:E1144">
    <cfRule type="cellIs" dxfId="3353" priority="503" operator="equal">
      <formula>"BEBAS"</formula>
    </cfRule>
    <cfRule type="cellIs" dxfId="3352" priority="504" operator="equal">
      <formula>"PN"</formula>
    </cfRule>
    <cfRule type="cellIs" dxfId="3351" priority="505" operator="equal">
      <formula>"PH"</formula>
    </cfRule>
    <cfRule type="cellIs" dxfId="3350" priority="506" operator="equal">
      <formula>"BN"</formula>
    </cfRule>
  </conditionalFormatting>
  <conditionalFormatting sqref="E1142">
    <cfRule type="cellIs" dxfId="3349" priority="493" operator="equal">
      <formula>"BEBAS"</formula>
    </cfRule>
    <cfRule type="cellIs" dxfId="3348" priority="494" operator="equal">
      <formula>"PN"</formula>
    </cfRule>
    <cfRule type="cellIs" dxfId="3347" priority="495" operator="equal">
      <formula>"PH"</formula>
    </cfRule>
    <cfRule type="cellIs" dxfId="3346" priority="496" operator="equal">
      <formula>"BN"</formula>
    </cfRule>
  </conditionalFormatting>
  <conditionalFormatting sqref="C1142:D1142">
    <cfRule type="cellIs" dxfId="3345" priority="498" operator="equal">
      <formula>"BEBAS"</formula>
    </cfRule>
    <cfRule type="cellIs" dxfId="3344" priority="499" operator="equal">
      <formula>"PN"</formula>
    </cfRule>
    <cfRule type="cellIs" dxfId="3343" priority="500" operator="equal">
      <formula>"PH"</formula>
    </cfRule>
    <cfRule type="cellIs" dxfId="3342" priority="501" operator="equal">
      <formula>"BN"</formula>
    </cfRule>
  </conditionalFormatting>
  <conditionalFormatting sqref="C1142:D1142">
    <cfRule type="cellIs" dxfId="3341" priority="497" operator="equal">
      <formula>"TIED"</formula>
    </cfRule>
  </conditionalFormatting>
  <conditionalFormatting sqref="C1146:E1146">
    <cfRule type="cellIs" dxfId="3340" priority="489" operator="equal">
      <formula>"BEBAS"</formula>
    </cfRule>
    <cfRule type="cellIs" dxfId="3339" priority="490" operator="equal">
      <formula>"PN"</formula>
    </cfRule>
    <cfRule type="cellIs" dxfId="3338" priority="491" operator="equal">
      <formula>"PH"</formula>
    </cfRule>
    <cfRule type="cellIs" dxfId="3337" priority="492" operator="equal">
      <formula>"BN"</formula>
    </cfRule>
  </conditionalFormatting>
  <conditionalFormatting sqref="C1146:D1146">
    <cfRule type="cellIs" dxfId="3336" priority="488" operator="equal">
      <formula>"TIED"</formula>
    </cfRule>
  </conditionalFormatting>
  <conditionalFormatting sqref="E1145">
    <cfRule type="cellIs" dxfId="3335" priority="479" operator="equal">
      <formula>"BEBAS"</formula>
    </cfRule>
    <cfRule type="cellIs" dxfId="3334" priority="480" operator="equal">
      <formula>"PN"</formula>
    </cfRule>
    <cfRule type="cellIs" dxfId="3333" priority="481" operator="equal">
      <formula>"PH"</formula>
    </cfRule>
    <cfRule type="cellIs" dxfId="3332" priority="482" operator="equal">
      <formula>"BN"</formula>
    </cfRule>
  </conditionalFormatting>
  <conditionalFormatting sqref="C1145:D1145">
    <cfRule type="cellIs" dxfId="3331" priority="484" operator="equal">
      <formula>"BEBAS"</formula>
    </cfRule>
    <cfRule type="cellIs" dxfId="3330" priority="485" operator="equal">
      <formula>"PN"</formula>
    </cfRule>
    <cfRule type="cellIs" dxfId="3329" priority="486" operator="equal">
      <formula>"PH"</formula>
    </cfRule>
    <cfRule type="cellIs" dxfId="3328" priority="487" operator="equal">
      <formula>"BN"</formula>
    </cfRule>
  </conditionalFormatting>
  <conditionalFormatting sqref="C1145:D1145">
    <cfRule type="cellIs" dxfId="3327" priority="483" operator="equal">
      <formula>"TIED"</formula>
    </cfRule>
  </conditionalFormatting>
  <conditionalFormatting sqref="E1178">
    <cfRule type="cellIs" dxfId="3326" priority="470" operator="equal">
      <formula>"BEBAS"</formula>
    </cfRule>
    <cfRule type="cellIs" dxfId="3325" priority="471" operator="equal">
      <formula>"PN"</formula>
    </cfRule>
    <cfRule type="cellIs" dxfId="3324" priority="472" operator="equal">
      <formula>"PH"</formula>
    </cfRule>
    <cfRule type="cellIs" dxfId="3323" priority="473" operator="equal">
      <formula>"BN"</formula>
    </cfRule>
  </conditionalFormatting>
  <conditionalFormatting sqref="C1178:D1178">
    <cfRule type="cellIs" dxfId="3322" priority="475" operator="equal">
      <formula>"BEBAS"</formula>
    </cfRule>
    <cfRule type="cellIs" dxfId="3321" priority="476" operator="equal">
      <formula>"PN"</formula>
    </cfRule>
    <cfRule type="cellIs" dxfId="3320" priority="477" operator="equal">
      <formula>"PH"</formula>
    </cfRule>
    <cfRule type="cellIs" dxfId="3319" priority="478" operator="equal">
      <formula>"BN"</formula>
    </cfRule>
  </conditionalFormatting>
  <conditionalFormatting sqref="C1178:D1178">
    <cfRule type="cellIs" dxfId="3318" priority="474" operator="equal">
      <formula>"TIED"</formula>
    </cfRule>
  </conditionalFormatting>
  <conditionalFormatting sqref="C1179:D1186">
    <cfRule type="cellIs" dxfId="3317" priority="465" operator="equal">
      <formula>"TIED"</formula>
    </cfRule>
  </conditionalFormatting>
  <conditionalFormatting sqref="C1179:E1186">
    <cfRule type="cellIs" dxfId="3316" priority="466" operator="equal">
      <formula>"BEBAS"</formula>
    </cfRule>
    <cfRule type="cellIs" dxfId="3315" priority="467" operator="equal">
      <formula>"PN"</formula>
    </cfRule>
    <cfRule type="cellIs" dxfId="3314" priority="468" operator="equal">
      <formula>"PH"</formula>
    </cfRule>
    <cfRule type="cellIs" dxfId="3313" priority="469" operator="equal">
      <formula>"BN"</formula>
    </cfRule>
  </conditionalFormatting>
  <conditionalFormatting sqref="E1165">
    <cfRule type="cellIs" dxfId="3312" priority="456" operator="equal">
      <formula>"BEBAS"</formula>
    </cfRule>
    <cfRule type="cellIs" dxfId="3311" priority="457" operator="equal">
      <formula>"PN"</formula>
    </cfRule>
    <cfRule type="cellIs" dxfId="3310" priority="458" operator="equal">
      <formula>"PH"</formula>
    </cfRule>
    <cfRule type="cellIs" dxfId="3309" priority="459" operator="equal">
      <formula>"BN"</formula>
    </cfRule>
  </conditionalFormatting>
  <conditionalFormatting sqref="C1165:D1165">
    <cfRule type="cellIs" dxfId="3308" priority="461" operator="equal">
      <formula>"BEBAS"</formula>
    </cfRule>
    <cfRule type="cellIs" dxfId="3307" priority="462" operator="equal">
      <formula>"PN"</formula>
    </cfRule>
    <cfRule type="cellIs" dxfId="3306" priority="463" operator="equal">
      <formula>"PH"</formula>
    </cfRule>
    <cfRule type="cellIs" dxfId="3305" priority="464" operator="equal">
      <formula>"BN"</formula>
    </cfRule>
  </conditionalFormatting>
  <conditionalFormatting sqref="C1165:D1165">
    <cfRule type="cellIs" dxfId="3304" priority="460" operator="equal">
      <formula>"TIED"</formula>
    </cfRule>
  </conditionalFormatting>
  <conditionalFormatting sqref="C1166:D1174">
    <cfRule type="cellIs" dxfId="3303" priority="451" operator="equal">
      <formula>"TIED"</formula>
    </cfRule>
  </conditionalFormatting>
  <conditionalFormatting sqref="C1166:E1174">
    <cfRule type="cellIs" dxfId="3302" priority="452" operator="equal">
      <formula>"BEBAS"</formula>
    </cfRule>
    <cfRule type="cellIs" dxfId="3301" priority="453" operator="equal">
      <formula>"PN"</formula>
    </cfRule>
    <cfRule type="cellIs" dxfId="3300" priority="454" operator="equal">
      <formula>"PH"</formula>
    </cfRule>
    <cfRule type="cellIs" dxfId="3299" priority="455" operator="equal">
      <formula>"BN"</formula>
    </cfRule>
  </conditionalFormatting>
  <conditionalFormatting sqref="E1175">
    <cfRule type="cellIs" dxfId="3298" priority="442" operator="equal">
      <formula>"BEBAS"</formula>
    </cfRule>
    <cfRule type="cellIs" dxfId="3297" priority="443" operator="equal">
      <formula>"PN"</formula>
    </cfRule>
    <cfRule type="cellIs" dxfId="3296" priority="444" operator="equal">
      <formula>"PH"</formula>
    </cfRule>
    <cfRule type="cellIs" dxfId="3295" priority="445" operator="equal">
      <formula>"BN"</formula>
    </cfRule>
  </conditionalFormatting>
  <conditionalFormatting sqref="C1175:D1175">
    <cfRule type="cellIs" dxfId="3294" priority="447" operator="equal">
      <formula>"BEBAS"</formula>
    </cfRule>
    <cfRule type="cellIs" dxfId="3293" priority="448" operator="equal">
      <formula>"PN"</formula>
    </cfRule>
    <cfRule type="cellIs" dxfId="3292" priority="449" operator="equal">
      <formula>"PH"</formula>
    </cfRule>
    <cfRule type="cellIs" dxfId="3291" priority="450" operator="equal">
      <formula>"BN"</formula>
    </cfRule>
  </conditionalFormatting>
  <conditionalFormatting sqref="C1175:D1175">
    <cfRule type="cellIs" dxfId="3290" priority="446" operator="equal">
      <formula>"TIED"</formula>
    </cfRule>
  </conditionalFormatting>
  <conditionalFormatting sqref="C1176:D1177">
    <cfRule type="cellIs" dxfId="3289" priority="437" operator="equal">
      <formula>"TIED"</formula>
    </cfRule>
  </conditionalFormatting>
  <conditionalFormatting sqref="C1176:E1177">
    <cfRule type="cellIs" dxfId="3288" priority="438" operator="equal">
      <formula>"BEBAS"</formula>
    </cfRule>
    <cfRule type="cellIs" dxfId="3287" priority="439" operator="equal">
      <formula>"PN"</formula>
    </cfRule>
    <cfRule type="cellIs" dxfId="3286" priority="440" operator="equal">
      <formula>"PH"</formula>
    </cfRule>
    <cfRule type="cellIs" dxfId="3285" priority="441" operator="equal">
      <formula>"BN"</formula>
    </cfRule>
  </conditionalFormatting>
  <conditionalFormatting sqref="E1159">
    <cfRule type="cellIs" dxfId="3284" priority="428" operator="equal">
      <formula>"BEBAS"</formula>
    </cfRule>
    <cfRule type="cellIs" dxfId="3283" priority="429" operator="equal">
      <formula>"PN"</formula>
    </cfRule>
    <cfRule type="cellIs" dxfId="3282" priority="430" operator="equal">
      <formula>"PH"</formula>
    </cfRule>
    <cfRule type="cellIs" dxfId="3281" priority="431" operator="equal">
      <formula>"BN"</formula>
    </cfRule>
  </conditionalFormatting>
  <conditionalFormatting sqref="C1159:D1159">
    <cfRule type="cellIs" dxfId="3280" priority="433" operator="equal">
      <formula>"BEBAS"</formula>
    </cfRule>
    <cfRule type="cellIs" dxfId="3279" priority="434" operator="equal">
      <formula>"PN"</formula>
    </cfRule>
    <cfRule type="cellIs" dxfId="3278" priority="435" operator="equal">
      <formula>"PH"</formula>
    </cfRule>
    <cfRule type="cellIs" dxfId="3277" priority="436" operator="equal">
      <formula>"BN"</formula>
    </cfRule>
  </conditionalFormatting>
  <conditionalFormatting sqref="C1159:D1159">
    <cfRule type="cellIs" dxfId="3276" priority="432" operator="equal">
      <formula>"TIED"</formula>
    </cfRule>
  </conditionalFormatting>
  <conditionalFormatting sqref="C1160:D1164">
    <cfRule type="cellIs" dxfId="3275" priority="423" operator="equal">
      <formula>"TIED"</formula>
    </cfRule>
  </conditionalFormatting>
  <conditionalFormatting sqref="C1160:E1164">
    <cfRule type="cellIs" dxfId="3274" priority="424" operator="equal">
      <formula>"BEBAS"</formula>
    </cfRule>
    <cfRule type="cellIs" dxfId="3273" priority="425" operator="equal">
      <formula>"PN"</formula>
    </cfRule>
    <cfRule type="cellIs" dxfId="3272" priority="426" operator="equal">
      <formula>"PH"</formula>
    </cfRule>
    <cfRule type="cellIs" dxfId="3271" priority="427" operator="equal">
      <formula>"BN"</formula>
    </cfRule>
  </conditionalFormatting>
  <conditionalFormatting sqref="E1147">
    <cfRule type="cellIs" dxfId="3270" priority="414" operator="equal">
      <formula>"BEBAS"</formula>
    </cfRule>
    <cfRule type="cellIs" dxfId="3269" priority="415" operator="equal">
      <formula>"PN"</formula>
    </cfRule>
    <cfRule type="cellIs" dxfId="3268" priority="416" operator="equal">
      <formula>"PH"</formula>
    </cfRule>
    <cfRule type="cellIs" dxfId="3267" priority="417" operator="equal">
      <formula>"BN"</formula>
    </cfRule>
  </conditionalFormatting>
  <conditionalFormatting sqref="C1147:D1147">
    <cfRule type="cellIs" dxfId="3266" priority="419" operator="equal">
      <formula>"BEBAS"</formula>
    </cfRule>
    <cfRule type="cellIs" dxfId="3265" priority="420" operator="equal">
      <formula>"PN"</formula>
    </cfRule>
    <cfRule type="cellIs" dxfId="3264" priority="421" operator="equal">
      <formula>"PH"</formula>
    </cfRule>
    <cfRule type="cellIs" dxfId="3263" priority="422" operator="equal">
      <formula>"BN"</formula>
    </cfRule>
  </conditionalFormatting>
  <conditionalFormatting sqref="C1147:D1147">
    <cfRule type="cellIs" dxfId="3262" priority="418" operator="equal">
      <formula>"TIED"</formula>
    </cfRule>
  </conditionalFormatting>
  <conditionalFormatting sqref="C1148:E1153">
    <cfRule type="cellIs" dxfId="3261" priority="410" operator="equal">
      <formula>"BEBAS"</formula>
    </cfRule>
    <cfRule type="cellIs" dxfId="3260" priority="411" operator="equal">
      <formula>"PN"</formula>
    </cfRule>
    <cfRule type="cellIs" dxfId="3259" priority="412" operator="equal">
      <formula>"PH"</formula>
    </cfRule>
    <cfRule type="cellIs" dxfId="3258" priority="413" operator="equal">
      <formula>"BN"</formula>
    </cfRule>
  </conditionalFormatting>
  <conditionalFormatting sqref="C1148:D1153">
    <cfRule type="cellIs" dxfId="3257" priority="409" operator="equal">
      <formula>"TIED"</formula>
    </cfRule>
  </conditionalFormatting>
  <conditionalFormatting sqref="E1154">
    <cfRule type="cellIs" dxfId="3256" priority="400" operator="equal">
      <formula>"BEBAS"</formula>
    </cfRule>
    <cfRule type="cellIs" dxfId="3255" priority="401" operator="equal">
      <formula>"PN"</formula>
    </cfRule>
    <cfRule type="cellIs" dxfId="3254" priority="402" operator="equal">
      <formula>"PH"</formula>
    </cfRule>
    <cfRule type="cellIs" dxfId="3253" priority="403" operator="equal">
      <formula>"BN"</formula>
    </cfRule>
  </conditionalFormatting>
  <conditionalFormatting sqref="C1154:D1154">
    <cfRule type="cellIs" dxfId="3252" priority="404" operator="equal">
      <formula>"TIED"</formula>
    </cfRule>
  </conditionalFormatting>
  <conditionalFormatting sqref="C1154:D1154">
    <cfRule type="cellIs" dxfId="3251" priority="405" operator="equal">
      <formula>"BEBAS"</formula>
    </cfRule>
    <cfRule type="cellIs" dxfId="3250" priority="406" operator="equal">
      <formula>"PN"</formula>
    </cfRule>
    <cfRule type="cellIs" dxfId="3249" priority="407" operator="equal">
      <formula>"PH"</formula>
    </cfRule>
    <cfRule type="cellIs" dxfId="3248" priority="408" operator="equal">
      <formula>"BN"</formula>
    </cfRule>
  </conditionalFormatting>
  <conditionalFormatting sqref="C1155:E1158">
    <cfRule type="cellIs" dxfId="3247" priority="396" operator="equal">
      <formula>"BEBAS"</formula>
    </cfRule>
    <cfRule type="cellIs" dxfId="3246" priority="397" operator="equal">
      <formula>"PN"</formula>
    </cfRule>
    <cfRule type="cellIs" dxfId="3245" priority="398" operator="equal">
      <formula>"PH"</formula>
    </cfRule>
    <cfRule type="cellIs" dxfId="3244" priority="399" operator="equal">
      <formula>"BN"</formula>
    </cfRule>
  </conditionalFormatting>
  <conditionalFormatting sqref="C1155:D1158">
    <cfRule type="cellIs" dxfId="3243" priority="395" operator="equal">
      <formula>"TIED"</formula>
    </cfRule>
  </conditionalFormatting>
  <conditionalFormatting sqref="E1087">
    <cfRule type="cellIs" dxfId="3242" priority="386" operator="equal">
      <formula>"BEBAS"</formula>
    </cfRule>
    <cfRule type="cellIs" dxfId="3241" priority="387" operator="equal">
      <formula>"PN"</formula>
    </cfRule>
    <cfRule type="cellIs" dxfId="3240" priority="388" operator="equal">
      <formula>"PH"</formula>
    </cfRule>
    <cfRule type="cellIs" dxfId="3239" priority="389" operator="equal">
      <formula>"BN"</formula>
    </cfRule>
  </conditionalFormatting>
  <conditionalFormatting sqref="C1087:D1087">
    <cfRule type="cellIs" dxfId="3238" priority="391" operator="equal">
      <formula>"BEBAS"</formula>
    </cfRule>
    <cfRule type="cellIs" dxfId="3237" priority="392" operator="equal">
      <formula>"PN"</formula>
    </cfRule>
    <cfRule type="cellIs" dxfId="3236" priority="393" operator="equal">
      <formula>"PH"</formula>
    </cfRule>
    <cfRule type="cellIs" dxfId="3235" priority="394" operator="equal">
      <formula>"BN"</formula>
    </cfRule>
  </conditionalFormatting>
  <conditionalFormatting sqref="C1087:D1087">
    <cfRule type="cellIs" dxfId="3234" priority="390" operator="equal">
      <formula>"TIED"</formula>
    </cfRule>
  </conditionalFormatting>
  <conditionalFormatting sqref="C1088:E1093">
    <cfRule type="cellIs" dxfId="3233" priority="382" operator="equal">
      <formula>"BEBAS"</formula>
    </cfRule>
    <cfRule type="cellIs" dxfId="3232" priority="383" operator="equal">
      <formula>"PN"</formula>
    </cfRule>
    <cfRule type="cellIs" dxfId="3231" priority="384" operator="equal">
      <formula>"PH"</formula>
    </cfRule>
    <cfRule type="cellIs" dxfId="3230" priority="385" operator="equal">
      <formula>"BN"</formula>
    </cfRule>
  </conditionalFormatting>
  <conditionalFormatting sqref="C1088:D1093">
    <cfRule type="cellIs" dxfId="3229" priority="381" operator="equal">
      <formula>"TIED"</formula>
    </cfRule>
  </conditionalFormatting>
  <conditionalFormatting sqref="E1234">
    <cfRule type="cellIs" dxfId="3228" priority="372" operator="equal">
      <formula>"BEBAS"</formula>
    </cfRule>
    <cfRule type="cellIs" dxfId="3227" priority="373" operator="equal">
      <formula>"PN"</formula>
    </cfRule>
    <cfRule type="cellIs" dxfId="3226" priority="374" operator="equal">
      <formula>"PH"</formula>
    </cfRule>
    <cfRule type="cellIs" dxfId="3225" priority="375" operator="equal">
      <formula>"BN"</formula>
    </cfRule>
  </conditionalFormatting>
  <conditionalFormatting sqref="C1234:D1234">
    <cfRule type="cellIs" dxfId="3224" priority="377" operator="equal">
      <formula>"BEBAS"</formula>
    </cfRule>
    <cfRule type="cellIs" dxfId="3223" priority="378" operator="equal">
      <formula>"PN"</formula>
    </cfRule>
    <cfRule type="cellIs" dxfId="3222" priority="379" operator="equal">
      <formula>"PH"</formula>
    </cfRule>
    <cfRule type="cellIs" dxfId="3221" priority="380" operator="equal">
      <formula>"BN"</formula>
    </cfRule>
  </conditionalFormatting>
  <conditionalFormatting sqref="C1234:D1234">
    <cfRule type="cellIs" dxfId="3220" priority="376" operator="equal">
      <formula>"TIED"</formula>
    </cfRule>
  </conditionalFormatting>
  <conditionalFormatting sqref="E1227">
    <cfRule type="cellIs" dxfId="3219" priority="363" operator="equal">
      <formula>"BEBAS"</formula>
    </cfRule>
    <cfRule type="cellIs" dxfId="3218" priority="364" operator="equal">
      <formula>"PN"</formula>
    </cfRule>
    <cfRule type="cellIs" dxfId="3217" priority="365" operator="equal">
      <formula>"PH"</formula>
    </cfRule>
    <cfRule type="cellIs" dxfId="3216" priority="366" operator="equal">
      <formula>"BN"</formula>
    </cfRule>
  </conditionalFormatting>
  <conditionalFormatting sqref="C1227:D1227">
    <cfRule type="cellIs" dxfId="3215" priority="368" operator="equal">
      <formula>"BEBAS"</formula>
    </cfRule>
    <cfRule type="cellIs" dxfId="3214" priority="369" operator="equal">
      <formula>"PN"</formula>
    </cfRule>
    <cfRule type="cellIs" dxfId="3213" priority="370" operator="equal">
      <formula>"PH"</formula>
    </cfRule>
    <cfRule type="cellIs" dxfId="3212" priority="371" operator="equal">
      <formula>"BN"</formula>
    </cfRule>
  </conditionalFormatting>
  <conditionalFormatting sqref="C1227:D1227">
    <cfRule type="cellIs" dxfId="3211" priority="367" operator="equal">
      <formula>"TIED"</formula>
    </cfRule>
  </conditionalFormatting>
  <conditionalFormatting sqref="C1228:D1233">
    <cfRule type="cellIs" dxfId="3210" priority="358" operator="equal">
      <formula>"TIED"</formula>
    </cfRule>
  </conditionalFormatting>
  <conditionalFormatting sqref="C1228:E1233">
    <cfRule type="cellIs" dxfId="3209" priority="359" operator="equal">
      <formula>"BEBAS"</formula>
    </cfRule>
    <cfRule type="cellIs" dxfId="3208" priority="360" operator="equal">
      <formula>"PN"</formula>
    </cfRule>
    <cfRule type="cellIs" dxfId="3207" priority="361" operator="equal">
      <formula>"PH"</formula>
    </cfRule>
    <cfRule type="cellIs" dxfId="3206" priority="362" operator="equal">
      <formula>"BN"</formula>
    </cfRule>
  </conditionalFormatting>
  <conditionalFormatting sqref="E1216">
    <cfRule type="cellIs" dxfId="3205" priority="349" operator="equal">
      <formula>"BEBAS"</formula>
    </cfRule>
    <cfRule type="cellIs" dxfId="3204" priority="350" operator="equal">
      <formula>"PN"</formula>
    </cfRule>
    <cfRule type="cellIs" dxfId="3203" priority="351" operator="equal">
      <formula>"PH"</formula>
    </cfRule>
    <cfRule type="cellIs" dxfId="3202" priority="352" operator="equal">
      <formula>"BN"</formula>
    </cfRule>
  </conditionalFormatting>
  <conditionalFormatting sqref="C1216:D1216">
    <cfRule type="cellIs" dxfId="3201" priority="354" operator="equal">
      <formula>"BEBAS"</formula>
    </cfRule>
    <cfRule type="cellIs" dxfId="3200" priority="355" operator="equal">
      <formula>"PN"</formula>
    </cfRule>
    <cfRule type="cellIs" dxfId="3199" priority="356" operator="equal">
      <formula>"PH"</formula>
    </cfRule>
    <cfRule type="cellIs" dxfId="3198" priority="357" operator="equal">
      <formula>"BN"</formula>
    </cfRule>
  </conditionalFormatting>
  <conditionalFormatting sqref="C1216:D1216">
    <cfRule type="cellIs" dxfId="3197" priority="353" operator="equal">
      <formula>"TIED"</formula>
    </cfRule>
  </conditionalFormatting>
  <conditionalFormatting sqref="C1217:E1217">
    <cfRule type="cellIs" dxfId="3196" priority="345" operator="equal">
      <formula>"BEBAS"</formula>
    </cfRule>
    <cfRule type="cellIs" dxfId="3195" priority="346" operator="equal">
      <formula>"PN"</formula>
    </cfRule>
    <cfRule type="cellIs" dxfId="3194" priority="347" operator="equal">
      <formula>"PH"</formula>
    </cfRule>
    <cfRule type="cellIs" dxfId="3193" priority="348" operator="equal">
      <formula>"BN"</formula>
    </cfRule>
  </conditionalFormatting>
  <conditionalFormatting sqref="C1217:D1217">
    <cfRule type="cellIs" dxfId="3192" priority="344" operator="equal">
      <formula>"TIED"</formula>
    </cfRule>
  </conditionalFormatting>
  <conditionalFormatting sqref="E1224">
    <cfRule type="cellIs" dxfId="3191" priority="335" operator="equal">
      <formula>"BEBAS"</formula>
    </cfRule>
    <cfRule type="cellIs" dxfId="3190" priority="336" operator="equal">
      <formula>"PN"</formula>
    </cfRule>
    <cfRule type="cellIs" dxfId="3189" priority="337" operator="equal">
      <formula>"PH"</formula>
    </cfRule>
    <cfRule type="cellIs" dxfId="3188" priority="338" operator="equal">
      <formula>"BN"</formula>
    </cfRule>
  </conditionalFormatting>
  <conditionalFormatting sqref="C1224:D1224">
    <cfRule type="cellIs" dxfId="3187" priority="340" operator="equal">
      <formula>"BEBAS"</formula>
    </cfRule>
    <cfRule type="cellIs" dxfId="3186" priority="341" operator="equal">
      <formula>"PN"</formula>
    </cfRule>
    <cfRule type="cellIs" dxfId="3185" priority="342" operator="equal">
      <formula>"PH"</formula>
    </cfRule>
    <cfRule type="cellIs" dxfId="3184" priority="343" operator="equal">
      <formula>"BN"</formula>
    </cfRule>
  </conditionalFormatting>
  <conditionalFormatting sqref="C1224:D1224">
    <cfRule type="cellIs" dxfId="3183" priority="339" operator="equal">
      <formula>"TIED"</formula>
    </cfRule>
  </conditionalFormatting>
  <conditionalFormatting sqref="C1225:D1226">
    <cfRule type="cellIs" dxfId="3182" priority="330" operator="equal">
      <formula>"TIED"</formula>
    </cfRule>
  </conditionalFormatting>
  <conditionalFormatting sqref="C1225:E1226">
    <cfRule type="cellIs" dxfId="3181" priority="331" operator="equal">
      <formula>"BEBAS"</formula>
    </cfRule>
    <cfRule type="cellIs" dxfId="3180" priority="332" operator="equal">
      <formula>"PN"</formula>
    </cfRule>
    <cfRule type="cellIs" dxfId="3179" priority="333" operator="equal">
      <formula>"PH"</formula>
    </cfRule>
    <cfRule type="cellIs" dxfId="3178" priority="334" operator="equal">
      <formula>"BN"</formula>
    </cfRule>
  </conditionalFormatting>
  <conditionalFormatting sqref="E1218">
    <cfRule type="cellIs" dxfId="3177" priority="321" operator="equal">
      <formula>"BEBAS"</formula>
    </cfRule>
    <cfRule type="cellIs" dxfId="3176" priority="322" operator="equal">
      <formula>"PN"</formula>
    </cfRule>
    <cfRule type="cellIs" dxfId="3175" priority="323" operator="equal">
      <formula>"PH"</formula>
    </cfRule>
    <cfRule type="cellIs" dxfId="3174" priority="324" operator="equal">
      <formula>"BN"</formula>
    </cfRule>
  </conditionalFormatting>
  <conditionalFormatting sqref="C1218:D1218">
    <cfRule type="cellIs" dxfId="3173" priority="326" operator="equal">
      <formula>"BEBAS"</formula>
    </cfRule>
    <cfRule type="cellIs" dxfId="3172" priority="327" operator="equal">
      <formula>"PN"</formula>
    </cfRule>
    <cfRule type="cellIs" dxfId="3171" priority="328" operator="equal">
      <formula>"PH"</formula>
    </cfRule>
    <cfRule type="cellIs" dxfId="3170" priority="329" operator="equal">
      <formula>"BN"</formula>
    </cfRule>
  </conditionalFormatting>
  <conditionalFormatting sqref="C1218:D1218">
    <cfRule type="cellIs" dxfId="3169" priority="325" operator="equal">
      <formula>"TIED"</formula>
    </cfRule>
  </conditionalFormatting>
  <conditionalFormatting sqref="C1219:E1223">
    <cfRule type="cellIs" dxfId="3168" priority="317" operator="equal">
      <formula>"BEBAS"</formula>
    </cfRule>
    <cfRule type="cellIs" dxfId="3167" priority="318" operator="equal">
      <formula>"PN"</formula>
    </cfRule>
    <cfRule type="cellIs" dxfId="3166" priority="319" operator="equal">
      <formula>"PH"</formula>
    </cfRule>
    <cfRule type="cellIs" dxfId="3165" priority="320" operator="equal">
      <formula>"BN"</formula>
    </cfRule>
  </conditionalFormatting>
  <conditionalFormatting sqref="C1219:D1223">
    <cfRule type="cellIs" dxfId="3164" priority="316" operator="equal">
      <formula>"TIED"</formula>
    </cfRule>
  </conditionalFormatting>
  <conditionalFormatting sqref="C1209:D1212">
    <cfRule type="cellIs" dxfId="3163" priority="302" operator="equal">
      <formula>"TIED"</formula>
    </cfRule>
  </conditionalFormatting>
  <conditionalFormatting sqref="E1358">
    <cfRule type="cellIs" dxfId="3162" priority="53" operator="equal">
      <formula>"BEBAS"</formula>
    </cfRule>
    <cfRule type="cellIs" dxfId="3161" priority="54" operator="equal">
      <formula>"PN"</formula>
    </cfRule>
    <cfRule type="cellIs" dxfId="3160" priority="55" operator="equal">
      <formula>"PH"</formula>
    </cfRule>
    <cfRule type="cellIs" dxfId="3159" priority="56" operator="equal">
      <formula>"BN"</formula>
    </cfRule>
  </conditionalFormatting>
  <conditionalFormatting sqref="E1208">
    <cfRule type="cellIs" dxfId="3158" priority="307" operator="equal">
      <formula>"BEBAS"</formula>
    </cfRule>
    <cfRule type="cellIs" dxfId="3157" priority="308" operator="equal">
      <formula>"PN"</formula>
    </cfRule>
    <cfRule type="cellIs" dxfId="3156" priority="309" operator="equal">
      <formula>"PH"</formula>
    </cfRule>
    <cfRule type="cellIs" dxfId="3155" priority="310" operator="equal">
      <formula>"BN"</formula>
    </cfRule>
  </conditionalFormatting>
  <conditionalFormatting sqref="C1208:D1208">
    <cfRule type="cellIs" dxfId="3154" priority="311" operator="equal">
      <formula>"TIED"</formula>
    </cfRule>
  </conditionalFormatting>
  <conditionalFormatting sqref="C1208:D1208">
    <cfRule type="cellIs" dxfId="3153" priority="312" operator="equal">
      <formula>"BEBAS"</formula>
    </cfRule>
    <cfRule type="cellIs" dxfId="3152" priority="313" operator="equal">
      <formula>"PN"</formula>
    </cfRule>
    <cfRule type="cellIs" dxfId="3151" priority="314" operator="equal">
      <formula>"PH"</formula>
    </cfRule>
    <cfRule type="cellIs" dxfId="3150" priority="315" operator="equal">
      <formula>"BN"</formula>
    </cfRule>
  </conditionalFormatting>
  <conditionalFormatting sqref="C1209:E1212">
    <cfRule type="cellIs" dxfId="3149" priority="303" operator="equal">
      <formula>"BEBAS"</formula>
    </cfRule>
    <cfRule type="cellIs" dxfId="3148" priority="304" operator="equal">
      <formula>"PN"</formula>
    </cfRule>
    <cfRule type="cellIs" dxfId="3147" priority="305" operator="equal">
      <formula>"PH"</formula>
    </cfRule>
    <cfRule type="cellIs" dxfId="3146" priority="306" operator="equal">
      <formula>"BN"</formula>
    </cfRule>
  </conditionalFormatting>
  <conditionalFormatting sqref="C1197:D1200">
    <cfRule type="cellIs" dxfId="3145" priority="288" operator="equal">
      <formula>"TIED"</formula>
    </cfRule>
  </conditionalFormatting>
  <conditionalFormatting sqref="E1196">
    <cfRule type="cellIs" dxfId="3144" priority="293" operator="equal">
      <formula>"BEBAS"</formula>
    </cfRule>
    <cfRule type="cellIs" dxfId="3143" priority="294" operator="equal">
      <formula>"PN"</formula>
    </cfRule>
    <cfRule type="cellIs" dxfId="3142" priority="295" operator="equal">
      <formula>"PH"</formula>
    </cfRule>
    <cfRule type="cellIs" dxfId="3141" priority="296" operator="equal">
      <formula>"BN"</formula>
    </cfRule>
  </conditionalFormatting>
  <conditionalFormatting sqref="C1196:D1196">
    <cfRule type="cellIs" dxfId="3140" priority="297" operator="equal">
      <formula>"TIED"</formula>
    </cfRule>
  </conditionalFormatting>
  <conditionalFormatting sqref="C1196:D1196">
    <cfRule type="cellIs" dxfId="3139" priority="298" operator="equal">
      <formula>"BEBAS"</formula>
    </cfRule>
    <cfRule type="cellIs" dxfId="3138" priority="299" operator="equal">
      <formula>"PN"</formula>
    </cfRule>
    <cfRule type="cellIs" dxfId="3137" priority="300" operator="equal">
      <formula>"PH"</formula>
    </cfRule>
    <cfRule type="cellIs" dxfId="3136" priority="301" operator="equal">
      <formula>"BN"</formula>
    </cfRule>
  </conditionalFormatting>
  <conditionalFormatting sqref="C1202:D1203">
    <cfRule type="cellIs" dxfId="3135" priority="274" operator="equal">
      <formula>"TIED"</formula>
    </cfRule>
  </conditionalFormatting>
  <conditionalFormatting sqref="C1197:E1200">
    <cfRule type="cellIs" dxfId="3134" priority="289" operator="equal">
      <formula>"BEBAS"</formula>
    </cfRule>
    <cfRule type="cellIs" dxfId="3133" priority="290" operator="equal">
      <formula>"PN"</formula>
    </cfRule>
    <cfRule type="cellIs" dxfId="3132" priority="291" operator="equal">
      <formula>"PH"</formula>
    </cfRule>
    <cfRule type="cellIs" dxfId="3131" priority="292" operator="equal">
      <formula>"BN"</formula>
    </cfRule>
  </conditionalFormatting>
  <conditionalFormatting sqref="E1201">
    <cfRule type="cellIs" dxfId="3130" priority="279" operator="equal">
      <formula>"BEBAS"</formula>
    </cfRule>
    <cfRule type="cellIs" dxfId="3129" priority="280" operator="equal">
      <formula>"PN"</formula>
    </cfRule>
    <cfRule type="cellIs" dxfId="3128" priority="281" operator="equal">
      <formula>"PH"</formula>
    </cfRule>
    <cfRule type="cellIs" dxfId="3127" priority="282" operator="equal">
      <formula>"BN"</formula>
    </cfRule>
  </conditionalFormatting>
  <conditionalFormatting sqref="C1201:D1201">
    <cfRule type="cellIs" dxfId="3126" priority="284" operator="equal">
      <formula>"BEBAS"</formula>
    </cfRule>
    <cfRule type="cellIs" dxfId="3125" priority="285" operator="equal">
      <formula>"PN"</formula>
    </cfRule>
    <cfRule type="cellIs" dxfId="3124" priority="286" operator="equal">
      <formula>"PH"</formula>
    </cfRule>
    <cfRule type="cellIs" dxfId="3123" priority="287" operator="equal">
      <formula>"BN"</formula>
    </cfRule>
  </conditionalFormatting>
  <conditionalFormatting sqref="C1201:D1201">
    <cfRule type="cellIs" dxfId="3122" priority="283" operator="equal">
      <formula>"TIED"</formula>
    </cfRule>
  </conditionalFormatting>
  <conditionalFormatting sqref="C1214:D1215">
    <cfRule type="cellIs" dxfId="3121" priority="260" operator="equal">
      <formula>"TIED"</formula>
    </cfRule>
  </conditionalFormatting>
  <conditionalFormatting sqref="C1202:E1203">
    <cfRule type="cellIs" dxfId="3120" priority="275" operator="equal">
      <formula>"BEBAS"</formula>
    </cfRule>
    <cfRule type="cellIs" dxfId="3119" priority="276" operator="equal">
      <formula>"PN"</formula>
    </cfRule>
    <cfRule type="cellIs" dxfId="3118" priority="277" operator="equal">
      <formula>"PH"</formula>
    </cfRule>
    <cfRule type="cellIs" dxfId="3117" priority="278" operator="equal">
      <formula>"BN"</formula>
    </cfRule>
  </conditionalFormatting>
  <conditionalFormatting sqref="E1213">
    <cfRule type="cellIs" dxfId="3116" priority="265" operator="equal">
      <formula>"BEBAS"</formula>
    </cfRule>
    <cfRule type="cellIs" dxfId="3115" priority="266" operator="equal">
      <formula>"PN"</formula>
    </cfRule>
    <cfRule type="cellIs" dxfId="3114" priority="267" operator="equal">
      <formula>"PH"</formula>
    </cfRule>
    <cfRule type="cellIs" dxfId="3113" priority="268" operator="equal">
      <formula>"BN"</formula>
    </cfRule>
  </conditionalFormatting>
  <conditionalFormatting sqref="C1213:D1213">
    <cfRule type="cellIs" dxfId="3112" priority="270" operator="equal">
      <formula>"BEBAS"</formula>
    </cfRule>
    <cfRule type="cellIs" dxfId="3111" priority="271" operator="equal">
      <formula>"PN"</formula>
    </cfRule>
    <cfRule type="cellIs" dxfId="3110" priority="272" operator="equal">
      <formula>"PH"</formula>
    </cfRule>
    <cfRule type="cellIs" dxfId="3109" priority="273" operator="equal">
      <formula>"BN"</formula>
    </cfRule>
  </conditionalFormatting>
  <conditionalFormatting sqref="C1213:D1213">
    <cfRule type="cellIs" dxfId="3108" priority="269" operator="equal">
      <formula>"TIED"</formula>
    </cfRule>
  </conditionalFormatting>
  <conditionalFormatting sqref="C1205:D1207">
    <cfRule type="cellIs" dxfId="3107" priority="250" operator="equal">
      <formula>"TIED"</formula>
    </cfRule>
  </conditionalFormatting>
  <conditionalFormatting sqref="C1214:E1215">
    <cfRule type="cellIs" dxfId="3106" priority="261" operator="equal">
      <formula>"BEBAS"</formula>
    </cfRule>
    <cfRule type="cellIs" dxfId="3105" priority="262" operator="equal">
      <formula>"PN"</formula>
    </cfRule>
    <cfRule type="cellIs" dxfId="3104" priority="263" operator="equal">
      <formula>"PH"</formula>
    </cfRule>
    <cfRule type="cellIs" dxfId="3103" priority="264" operator="equal">
      <formula>"BN"</formula>
    </cfRule>
  </conditionalFormatting>
  <conditionalFormatting sqref="C1204:D1204">
    <cfRule type="cellIs" dxfId="3102" priority="255" operator="equal">
      <formula>"TIED"</formula>
    </cfRule>
  </conditionalFormatting>
  <conditionalFormatting sqref="C1204:E1204">
    <cfRule type="cellIs" dxfId="3101" priority="256" operator="equal">
      <formula>"BEBAS"</formula>
    </cfRule>
    <cfRule type="cellIs" dxfId="3100" priority="257" operator="equal">
      <formula>"PN"</formula>
    </cfRule>
    <cfRule type="cellIs" dxfId="3099" priority="258" operator="equal">
      <formula>"PH"</formula>
    </cfRule>
    <cfRule type="cellIs" dxfId="3098" priority="259" operator="equal">
      <formula>"BN"</formula>
    </cfRule>
  </conditionalFormatting>
  <conditionalFormatting sqref="C1283:D1287">
    <cfRule type="cellIs" dxfId="3097" priority="236" operator="equal">
      <formula>"TIED"</formula>
    </cfRule>
  </conditionalFormatting>
  <conditionalFormatting sqref="C1205:E1207">
    <cfRule type="cellIs" dxfId="3096" priority="251" operator="equal">
      <formula>"BEBAS"</formula>
    </cfRule>
    <cfRule type="cellIs" dxfId="3095" priority="252" operator="equal">
      <formula>"PN"</formula>
    </cfRule>
    <cfRule type="cellIs" dxfId="3094" priority="253" operator="equal">
      <formula>"PH"</formula>
    </cfRule>
    <cfRule type="cellIs" dxfId="3093" priority="254" operator="equal">
      <formula>"BN"</formula>
    </cfRule>
  </conditionalFormatting>
  <conditionalFormatting sqref="E1282">
    <cfRule type="cellIs" dxfId="3092" priority="241" operator="equal">
      <formula>"BEBAS"</formula>
    </cfRule>
    <cfRule type="cellIs" dxfId="3091" priority="242" operator="equal">
      <formula>"PN"</formula>
    </cfRule>
    <cfRule type="cellIs" dxfId="3090" priority="243" operator="equal">
      <formula>"PH"</formula>
    </cfRule>
    <cfRule type="cellIs" dxfId="3089" priority="244" operator="equal">
      <formula>"BN"</formula>
    </cfRule>
  </conditionalFormatting>
  <conditionalFormatting sqref="C1282:D1282">
    <cfRule type="cellIs" dxfId="3088" priority="246" operator="equal">
      <formula>"BEBAS"</formula>
    </cfRule>
    <cfRule type="cellIs" dxfId="3087" priority="247" operator="equal">
      <formula>"PN"</formula>
    </cfRule>
    <cfRule type="cellIs" dxfId="3086" priority="248" operator="equal">
      <formula>"PH"</formula>
    </cfRule>
    <cfRule type="cellIs" dxfId="3085" priority="249" operator="equal">
      <formula>"BN"</formula>
    </cfRule>
  </conditionalFormatting>
  <conditionalFormatting sqref="C1282:D1282">
    <cfRule type="cellIs" dxfId="3084" priority="245" operator="equal">
      <formula>"TIED"</formula>
    </cfRule>
  </conditionalFormatting>
  <conditionalFormatting sqref="C1283:E1287">
    <cfRule type="cellIs" dxfId="3083" priority="237" operator="equal">
      <formula>"BEBAS"</formula>
    </cfRule>
    <cfRule type="cellIs" dxfId="3082" priority="238" operator="equal">
      <formula>"PN"</formula>
    </cfRule>
    <cfRule type="cellIs" dxfId="3081" priority="239" operator="equal">
      <formula>"PH"</formula>
    </cfRule>
    <cfRule type="cellIs" dxfId="3080" priority="240" operator="equal">
      <formula>"BN"</formula>
    </cfRule>
  </conditionalFormatting>
  <conditionalFormatting sqref="C1263:D1268">
    <cfRule type="cellIs" dxfId="3079" priority="222" operator="equal">
      <formula>"TIED"</formula>
    </cfRule>
  </conditionalFormatting>
  <conditionalFormatting sqref="E1262">
    <cfRule type="cellIs" dxfId="3078" priority="227" operator="equal">
      <formula>"BEBAS"</formula>
    </cfRule>
    <cfRule type="cellIs" dxfId="3077" priority="228" operator="equal">
      <formula>"PN"</formula>
    </cfRule>
    <cfRule type="cellIs" dxfId="3076" priority="229" operator="equal">
      <formula>"PH"</formula>
    </cfRule>
    <cfRule type="cellIs" dxfId="3075" priority="230" operator="equal">
      <formula>"BN"</formula>
    </cfRule>
  </conditionalFormatting>
  <conditionalFormatting sqref="C1262:D1262">
    <cfRule type="cellIs" dxfId="3074" priority="232" operator="equal">
      <formula>"BEBAS"</formula>
    </cfRule>
    <cfRule type="cellIs" dxfId="3073" priority="233" operator="equal">
      <formula>"PN"</formula>
    </cfRule>
    <cfRule type="cellIs" dxfId="3072" priority="234" operator="equal">
      <formula>"PH"</formula>
    </cfRule>
    <cfRule type="cellIs" dxfId="3071" priority="235" operator="equal">
      <formula>"BN"</formula>
    </cfRule>
  </conditionalFormatting>
  <conditionalFormatting sqref="C1262:D1262">
    <cfRule type="cellIs" dxfId="3070" priority="231" operator="equal">
      <formula>"TIED"</formula>
    </cfRule>
  </conditionalFormatting>
  <conditionalFormatting sqref="C1277:D1281">
    <cfRule type="cellIs" dxfId="3069" priority="208" operator="equal">
      <formula>"TIED"</formula>
    </cfRule>
  </conditionalFormatting>
  <conditionalFormatting sqref="C1263:E1268">
    <cfRule type="cellIs" dxfId="3068" priority="223" operator="equal">
      <formula>"BEBAS"</formula>
    </cfRule>
    <cfRule type="cellIs" dxfId="3067" priority="224" operator="equal">
      <formula>"PN"</formula>
    </cfRule>
    <cfRule type="cellIs" dxfId="3066" priority="225" operator="equal">
      <formula>"PH"</formula>
    </cfRule>
    <cfRule type="cellIs" dxfId="3065" priority="226" operator="equal">
      <formula>"BN"</formula>
    </cfRule>
  </conditionalFormatting>
  <conditionalFormatting sqref="E1276">
    <cfRule type="cellIs" dxfId="3064" priority="213" operator="equal">
      <formula>"BEBAS"</formula>
    </cfRule>
    <cfRule type="cellIs" dxfId="3063" priority="214" operator="equal">
      <formula>"PN"</formula>
    </cfRule>
    <cfRule type="cellIs" dxfId="3062" priority="215" operator="equal">
      <formula>"PH"</formula>
    </cfRule>
    <cfRule type="cellIs" dxfId="3061" priority="216" operator="equal">
      <formula>"BN"</formula>
    </cfRule>
  </conditionalFormatting>
  <conditionalFormatting sqref="C1276:D1276">
    <cfRule type="cellIs" dxfId="3060" priority="218" operator="equal">
      <formula>"BEBAS"</formula>
    </cfRule>
    <cfRule type="cellIs" dxfId="3059" priority="219" operator="equal">
      <formula>"PN"</formula>
    </cfRule>
    <cfRule type="cellIs" dxfId="3058" priority="220" operator="equal">
      <formula>"PH"</formula>
    </cfRule>
    <cfRule type="cellIs" dxfId="3057" priority="221" operator="equal">
      <formula>"BN"</formula>
    </cfRule>
  </conditionalFormatting>
  <conditionalFormatting sqref="C1276:D1276">
    <cfRule type="cellIs" dxfId="3056" priority="217" operator="equal">
      <formula>"TIED"</formula>
    </cfRule>
  </conditionalFormatting>
  <conditionalFormatting sqref="C1256:D1261">
    <cfRule type="cellIs" dxfId="3055" priority="194" operator="equal">
      <formula>"TIED"</formula>
    </cfRule>
  </conditionalFormatting>
  <conditionalFormatting sqref="C1277:E1281">
    <cfRule type="cellIs" dxfId="3054" priority="209" operator="equal">
      <formula>"BEBAS"</formula>
    </cfRule>
    <cfRule type="cellIs" dxfId="3053" priority="210" operator="equal">
      <formula>"PN"</formula>
    </cfRule>
    <cfRule type="cellIs" dxfId="3052" priority="211" operator="equal">
      <formula>"PH"</formula>
    </cfRule>
    <cfRule type="cellIs" dxfId="3051" priority="212" operator="equal">
      <formula>"BN"</formula>
    </cfRule>
  </conditionalFormatting>
  <conditionalFormatting sqref="E1255">
    <cfRule type="cellIs" dxfId="3050" priority="199" operator="equal">
      <formula>"BEBAS"</formula>
    </cfRule>
    <cfRule type="cellIs" dxfId="3049" priority="200" operator="equal">
      <formula>"PN"</formula>
    </cfRule>
    <cfRule type="cellIs" dxfId="3048" priority="201" operator="equal">
      <formula>"PH"</formula>
    </cfRule>
    <cfRule type="cellIs" dxfId="3047" priority="202" operator="equal">
      <formula>"BN"</formula>
    </cfRule>
  </conditionalFormatting>
  <conditionalFormatting sqref="C1255:D1255">
    <cfRule type="cellIs" dxfId="3046" priority="204" operator="equal">
      <formula>"BEBAS"</formula>
    </cfRule>
    <cfRule type="cellIs" dxfId="3045" priority="205" operator="equal">
      <formula>"PN"</formula>
    </cfRule>
    <cfRule type="cellIs" dxfId="3044" priority="206" operator="equal">
      <formula>"PH"</formula>
    </cfRule>
    <cfRule type="cellIs" dxfId="3043" priority="207" operator="equal">
      <formula>"BN"</formula>
    </cfRule>
  </conditionalFormatting>
  <conditionalFormatting sqref="C1255:D1255">
    <cfRule type="cellIs" dxfId="3042" priority="203" operator="equal">
      <formula>"TIED"</formula>
    </cfRule>
  </conditionalFormatting>
  <conditionalFormatting sqref="C1270:D1275">
    <cfRule type="cellIs" dxfId="3041" priority="180" operator="equal">
      <formula>"TIED"</formula>
    </cfRule>
  </conditionalFormatting>
  <conditionalFormatting sqref="C1256:E1261">
    <cfRule type="cellIs" dxfId="3040" priority="195" operator="equal">
      <formula>"BEBAS"</formula>
    </cfRule>
    <cfRule type="cellIs" dxfId="3039" priority="196" operator="equal">
      <formula>"PN"</formula>
    </cfRule>
    <cfRule type="cellIs" dxfId="3038" priority="197" operator="equal">
      <formula>"PH"</formula>
    </cfRule>
    <cfRule type="cellIs" dxfId="3037" priority="198" operator="equal">
      <formula>"BN"</formula>
    </cfRule>
  </conditionalFormatting>
  <conditionalFormatting sqref="E1269">
    <cfRule type="cellIs" dxfId="3036" priority="185" operator="equal">
      <formula>"BEBAS"</formula>
    </cfRule>
    <cfRule type="cellIs" dxfId="3035" priority="186" operator="equal">
      <formula>"PN"</formula>
    </cfRule>
    <cfRule type="cellIs" dxfId="3034" priority="187" operator="equal">
      <formula>"PH"</formula>
    </cfRule>
    <cfRule type="cellIs" dxfId="3033" priority="188" operator="equal">
      <formula>"BN"</formula>
    </cfRule>
  </conditionalFormatting>
  <conditionalFormatting sqref="C1269:D1269">
    <cfRule type="cellIs" dxfId="3032" priority="190" operator="equal">
      <formula>"BEBAS"</formula>
    </cfRule>
    <cfRule type="cellIs" dxfId="3031" priority="191" operator="equal">
      <formula>"PN"</formula>
    </cfRule>
    <cfRule type="cellIs" dxfId="3030" priority="192" operator="equal">
      <formula>"PH"</formula>
    </cfRule>
    <cfRule type="cellIs" dxfId="3029" priority="193" operator="equal">
      <formula>"BN"</formula>
    </cfRule>
  </conditionalFormatting>
  <conditionalFormatting sqref="C1269:D1269">
    <cfRule type="cellIs" dxfId="3028" priority="189" operator="equal">
      <formula>"TIED"</formula>
    </cfRule>
  </conditionalFormatting>
  <conditionalFormatting sqref="C1244:D1248">
    <cfRule type="cellIs" dxfId="3027" priority="166" operator="equal">
      <formula>"TIED"</formula>
    </cfRule>
  </conditionalFormatting>
  <conditionalFormatting sqref="C1270:E1275">
    <cfRule type="cellIs" dxfId="3026" priority="181" operator="equal">
      <formula>"BEBAS"</formula>
    </cfRule>
    <cfRule type="cellIs" dxfId="3025" priority="182" operator="equal">
      <formula>"PN"</formula>
    </cfRule>
    <cfRule type="cellIs" dxfId="3024" priority="183" operator="equal">
      <formula>"PH"</formula>
    </cfRule>
    <cfRule type="cellIs" dxfId="3023" priority="184" operator="equal">
      <formula>"BN"</formula>
    </cfRule>
  </conditionalFormatting>
  <conditionalFormatting sqref="E1243">
    <cfRule type="cellIs" dxfId="3022" priority="171" operator="equal">
      <formula>"BEBAS"</formula>
    </cfRule>
    <cfRule type="cellIs" dxfId="3021" priority="172" operator="equal">
      <formula>"PN"</formula>
    </cfRule>
    <cfRule type="cellIs" dxfId="3020" priority="173" operator="equal">
      <formula>"PH"</formula>
    </cfRule>
    <cfRule type="cellIs" dxfId="3019" priority="174" operator="equal">
      <formula>"BN"</formula>
    </cfRule>
  </conditionalFormatting>
  <conditionalFormatting sqref="C1243:D1243">
    <cfRule type="cellIs" dxfId="3018" priority="176" operator="equal">
      <formula>"BEBAS"</formula>
    </cfRule>
    <cfRule type="cellIs" dxfId="3017" priority="177" operator="equal">
      <formula>"PN"</formula>
    </cfRule>
    <cfRule type="cellIs" dxfId="3016" priority="178" operator="equal">
      <formula>"PH"</formula>
    </cfRule>
    <cfRule type="cellIs" dxfId="3015" priority="179" operator="equal">
      <formula>"BN"</formula>
    </cfRule>
  </conditionalFormatting>
  <conditionalFormatting sqref="C1243:D1243">
    <cfRule type="cellIs" dxfId="3014" priority="175" operator="equal">
      <formula>"TIED"</formula>
    </cfRule>
  </conditionalFormatting>
  <conditionalFormatting sqref="C1250:D1254">
    <cfRule type="cellIs" dxfId="3013" priority="152" operator="equal">
      <formula>"TIED"</formula>
    </cfRule>
  </conditionalFormatting>
  <conditionalFormatting sqref="C1244:E1248">
    <cfRule type="cellIs" dxfId="3012" priority="167" operator="equal">
      <formula>"BEBAS"</formula>
    </cfRule>
    <cfRule type="cellIs" dxfId="3011" priority="168" operator="equal">
      <formula>"PN"</formula>
    </cfRule>
    <cfRule type="cellIs" dxfId="3010" priority="169" operator="equal">
      <formula>"PH"</formula>
    </cfRule>
    <cfRule type="cellIs" dxfId="3009" priority="170" operator="equal">
      <formula>"BN"</formula>
    </cfRule>
  </conditionalFormatting>
  <conditionalFormatting sqref="E1249">
    <cfRule type="cellIs" dxfId="3008" priority="157" operator="equal">
      <formula>"BEBAS"</formula>
    </cfRule>
    <cfRule type="cellIs" dxfId="3007" priority="158" operator="equal">
      <formula>"PN"</formula>
    </cfRule>
    <cfRule type="cellIs" dxfId="3006" priority="159" operator="equal">
      <formula>"PH"</formula>
    </cfRule>
    <cfRule type="cellIs" dxfId="3005" priority="160" operator="equal">
      <formula>"BN"</formula>
    </cfRule>
  </conditionalFormatting>
  <conditionalFormatting sqref="C1249:D1249">
    <cfRule type="cellIs" dxfId="3004" priority="162" operator="equal">
      <formula>"BEBAS"</formula>
    </cfRule>
    <cfRule type="cellIs" dxfId="3003" priority="163" operator="equal">
      <formula>"PN"</formula>
    </cfRule>
    <cfRule type="cellIs" dxfId="3002" priority="164" operator="equal">
      <formula>"PH"</formula>
    </cfRule>
    <cfRule type="cellIs" dxfId="3001" priority="165" operator="equal">
      <formula>"BN"</formula>
    </cfRule>
  </conditionalFormatting>
  <conditionalFormatting sqref="C1249:D1249">
    <cfRule type="cellIs" dxfId="3000" priority="161" operator="equal">
      <formula>"TIED"</formula>
    </cfRule>
  </conditionalFormatting>
  <conditionalFormatting sqref="C1324:D1329">
    <cfRule type="cellIs" dxfId="2999" priority="138" operator="equal">
      <formula>"TIED"</formula>
    </cfRule>
  </conditionalFormatting>
  <conditionalFormatting sqref="C1250:E1254">
    <cfRule type="cellIs" dxfId="2998" priority="153" operator="equal">
      <formula>"BEBAS"</formula>
    </cfRule>
    <cfRule type="cellIs" dxfId="2997" priority="154" operator="equal">
      <formula>"PN"</formula>
    </cfRule>
    <cfRule type="cellIs" dxfId="2996" priority="155" operator="equal">
      <formula>"PH"</formula>
    </cfRule>
    <cfRule type="cellIs" dxfId="2995" priority="156" operator="equal">
      <formula>"BN"</formula>
    </cfRule>
  </conditionalFormatting>
  <conditionalFormatting sqref="E1323">
    <cfRule type="cellIs" dxfId="2994" priority="143" operator="equal">
      <formula>"BEBAS"</formula>
    </cfRule>
    <cfRule type="cellIs" dxfId="2993" priority="144" operator="equal">
      <formula>"PN"</formula>
    </cfRule>
    <cfRule type="cellIs" dxfId="2992" priority="145" operator="equal">
      <formula>"PH"</formula>
    </cfRule>
    <cfRule type="cellIs" dxfId="2991" priority="146" operator="equal">
      <formula>"BN"</formula>
    </cfRule>
  </conditionalFormatting>
  <conditionalFormatting sqref="C1323:D1323">
    <cfRule type="cellIs" dxfId="2990" priority="148" operator="equal">
      <formula>"BEBAS"</formula>
    </cfRule>
    <cfRule type="cellIs" dxfId="2989" priority="149" operator="equal">
      <formula>"PN"</formula>
    </cfRule>
    <cfRule type="cellIs" dxfId="2988" priority="150" operator="equal">
      <formula>"PH"</formula>
    </cfRule>
    <cfRule type="cellIs" dxfId="2987" priority="151" operator="equal">
      <formula>"BN"</formula>
    </cfRule>
  </conditionalFormatting>
  <conditionalFormatting sqref="C1323:D1323">
    <cfRule type="cellIs" dxfId="2986" priority="147" operator="equal">
      <formula>"TIED"</formula>
    </cfRule>
  </conditionalFormatting>
  <conditionalFormatting sqref="C1300:D1301">
    <cfRule type="cellIs" dxfId="2985" priority="124" operator="equal">
      <formula>"TIED"</formula>
    </cfRule>
  </conditionalFormatting>
  <conditionalFormatting sqref="C1324:E1329">
    <cfRule type="cellIs" dxfId="2984" priority="139" operator="equal">
      <formula>"BEBAS"</formula>
    </cfRule>
    <cfRule type="cellIs" dxfId="2983" priority="140" operator="equal">
      <formula>"PN"</formula>
    </cfRule>
    <cfRule type="cellIs" dxfId="2982" priority="141" operator="equal">
      <formula>"PH"</formula>
    </cfRule>
    <cfRule type="cellIs" dxfId="2981" priority="142" operator="equal">
      <formula>"BN"</formula>
    </cfRule>
  </conditionalFormatting>
  <conditionalFormatting sqref="E1299">
    <cfRule type="cellIs" dxfId="2980" priority="129" operator="equal">
      <formula>"BEBAS"</formula>
    </cfRule>
    <cfRule type="cellIs" dxfId="2979" priority="130" operator="equal">
      <formula>"PN"</formula>
    </cfRule>
    <cfRule type="cellIs" dxfId="2978" priority="131" operator="equal">
      <formula>"PH"</formula>
    </cfRule>
    <cfRule type="cellIs" dxfId="2977" priority="132" operator="equal">
      <formula>"BN"</formula>
    </cfRule>
  </conditionalFormatting>
  <conditionalFormatting sqref="C1299:D1299">
    <cfRule type="cellIs" dxfId="2976" priority="134" operator="equal">
      <formula>"BEBAS"</formula>
    </cfRule>
    <cfRule type="cellIs" dxfId="2975" priority="135" operator="equal">
      <formula>"PN"</formula>
    </cfRule>
    <cfRule type="cellIs" dxfId="2974" priority="136" operator="equal">
      <formula>"PH"</formula>
    </cfRule>
    <cfRule type="cellIs" dxfId="2973" priority="137" operator="equal">
      <formula>"BN"</formula>
    </cfRule>
  </conditionalFormatting>
  <conditionalFormatting sqref="C1299:D1299">
    <cfRule type="cellIs" dxfId="2972" priority="133" operator="equal">
      <formula>"TIED"</formula>
    </cfRule>
  </conditionalFormatting>
  <conditionalFormatting sqref="C1303:D1309">
    <cfRule type="cellIs" dxfId="2971" priority="110" operator="equal">
      <formula>"TIED"</formula>
    </cfRule>
  </conditionalFormatting>
  <conditionalFormatting sqref="C1300:E1301">
    <cfRule type="cellIs" dxfId="2970" priority="125" operator="equal">
      <formula>"BEBAS"</formula>
    </cfRule>
    <cfRule type="cellIs" dxfId="2969" priority="126" operator="equal">
      <formula>"PN"</formula>
    </cfRule>
    <cfRule type="cellIs" dxfId="2968" priority="127" operator="equal">
      <formula>"PH"</formula>
    </cfRule>
    <cfRule type="cellIs" dxfId="2967" priority="128" operator="equal">
      <formula>"BN"</formula>
    </cfRule>
  </conditionalFormatting>
  <conditionalFormatting sqref="E1302">
    <cfRule type="cellIs" dxfId="2966" priority="115" operator="equal">
      <formula>"BEBAS"</formula>
    </cfRule>
    <cfRule type="cellIs" dxfId="2965" priority="116" operator="equal">
      <formula>"PN"</formula>
    </cfRule>
    <cfRule type="cellIs" dxfId="2964" priority="117" operator="equal">
      <formula>"PH"</formula>
    </cfRule>
    <cfRule type="cellIs" dxfId="2963" priority="118" operator="equal">
      <formula>"BN"</formula>
    </cfRule>
  </conditionalFormatting>
  <conditionalFormatting sqref="C1302:D1302">
    <cfRule type="cellIs" dxfId="2962" priority="120" operator="equal">
      <formula>"BEBAS"</formula>
    </cfRule>
    <cfRule type="cellIs" dxfId="2961" priority="121" operator="equal">
      <formula>"PN"</formula>
    </cfRule>
    <cfRule type="cellIs" dxfId="2960" priority="122" operator="equal">
      <formula>"PH"</formula>
    </cfRule>
    <cfRule type="cellIs" dxfId="2959" priority="123" operator="equal">
      <formula>"BN"</formula>
    </cfRule>
  </conditionalFormatting>
  <conditionalFormatting sqref="C1302:D1302">
    <cfRule type="cellIs" dxfId="2958" priority="119" operator="equal">
      <formula>"TIED"</formula>
    </cfRule>
  </conditionalFormatting>
  <conditionalFormatting sqref="C1317:D1322">
    <cfRule type="cellIs" dxfId="2957" priority="96" operator="equal">
      <formula>"TIED"</formula>
    </cfRule>
  </conditionalFormatting>
  <conditionalFormatting sqref="C1303:E1309">
    <cfRule type="cellIs" dxfId="2956" priority="111" operator="equal">
      <formula>"BEBAS"</formula>
    </cfRule>
    <cfRule type="cellIs" dxfId="2955" priority="112" operator="equal">
      <formula>"PN"</formula>
    </cfRule>
    <cfRule type="cellIs" dxfId="2954" priority="113" operator="equal">
      <formula>"PH"</formula>
    </cfRule>
    <cfRule type="cellIs" dxfId="2953" priority="114" operator="equal">
      <formula>"BN"</formula>
    </cfRule>
  </conditionalFormatting>
  <conditionalFormatting sqref="E1316">
    <cfRule type="cellIs" dxfId="2952" priority="101" operator="equal">
      <formula>"BEBAS"</formula>
    </cfRule>
    <cfRule type="cellIs" dxfId="2951" priority="102" operator="equal">
      <formula>"PN"</formula>
    </cfRule>
    <cfRule type="cellIs" dxfId="2950" priority="103" operator="equal">
      <formula>"PH"</formula>
    </cfRule>
    <cfRule type="cellIs" dxfId="2949" priority="104" operator="equal">
      <formula>"BN"</formula>
    </cfRule>
  </conditionalFormatting>
  <conditionalFormatting sqref="C1316:D1316">
    <cfRule type="cellIs" dxfId="2948" priority="106" operator="equal">
      <formula>"BEBAS"</formula>
    </cfRule>
    <cfRule type="cellIs" dxfId="2947" priority="107" operator="equal">
      <formula>"PN"</formula>
    </cfRule>
    <cfRule type="cellIs" dxfId="2946" priority="108" operator="equal">
      <formula>"PH"</formula>
    </cfRule>
    <cfRule type="cellIs" dxfId="2945" priority="109" operator="equal">
      <formula>"BN"</formula>
    </cfRule>
  </conditionalFormatting>
  <conditionalFormatting sqref="C1316:D1316">
    <cfRule type="cellIs" dxfId="2944" priority="105" operator="equal">
      <formula>"TIED"</formula>
    </cfRule>
  </conditionalFormatting>
  <conditionalFormatting sqref="C1311:D1315">
    <cfRule type="cellIs" dxfId="2943" priority="82" operator="equal">
      <formula>"TIED"</formula>
    </cfRule>
  </conditionalFormatting>
  <conditionalFormatting sqref="C1317:E1322">
    <cfRule type="cellIs" dxfId="2942" priority="97" operator="equal">
      <formula>"BEBAS"</formula>
    </cfRule>
    <cfRule type="cellIs" dxfId="2941" priority="98" operator="equal">
      <formula>"PN"</formula>
    </cfRule>
    <cfRule type="cellIs" dxfId="2940" priority="99" operator="equal">
      <formula>"PH"</formula>
    </cfRule>
    <cfRule type="cellIs" dxfId="2939" priority="100" operator="equal">
      <formula>"BN"</formula>
    </cfRule>
  </conditionalFormatting>
  <conditionalFormatting sqref="E1310">
    <cfRule type="cellIs" dxfId="2938" priority="87" operator="equal">
      <formula>"BEBAS"</formula>
    </cfRule>
    <cfRule type="cellIs" dxfId="2937" priority="88" operator="equal">
      <formula>"PN"</formula>
    </cfRule>
    <cfRule type="cellIs" dxfId="2936" priority="89" operator="equal">
      <formula>"PH"</formula>
    </cfRule>
    <cfRule type="cellIs" dxfId="2935" priority="90" operator="equal">
      <formula>"BN"</formula>
    </cfRule>
  </conditionalFormatting>
  <conditionalFormatting sqref="C1310:D1310">
    <cfRule type="cellIs" dxfId="2934" priority="92" operator="equal">
      <formula>"BEBAS"</formula>
    </cfRule>
    <cfRule type="cellIs" dxfId="2933" priority="93" operator="equal">
      <formula>"PN"</formula>
    </cfRule>
    <cfRule type="cellIs" dxfId="2932" priority="94" operator="equal">
      <formula>"PH"</formula>
    </cfRule>
    <cfRule type="cellIs" dxfId="2931" priority="95" operator="equal">
      <formula>"BN"</formula>
    </cfRule>
  </conditionalFormatting>
  <conditionalFormatting sqref="C1310:D1310">
    <cfRule type="cellIs" dxfId="2930" priority="91" operator="equal">
      <formula>"TIED"</formula>
    </cfRule>
  </conditionalFormatting>
  <conditionalFormatting sqref="C1296:D1298">
    <cfRule type="cellIs" dxfId="2929" priority="72" operator="equal">
      <formula>"TIED"</formula>
    </cfRule>
  </conditionalFormatting>
  <conditionalFormatting sqref="C1311:E1315">
    <cfRule type="cellIs" dxfId="2928" priority="83" operator="equal">
      <formula>"BEBAS"</formula>
    </cfRule>
    <cfRule type="cellIs" dxfId="2927" priority="84" operator="equal">
      <formula>"PN"</formula>
    </cfRule>
    <cfRule type="cellIs" dxfId="2926" priority="85" operator="equal">
      <formula>"PH"</formula>
    </cfRule>
    <cfRule type="cellIs" dxfId="2925" priority="86" operator="equal">
      <formula>"BN"</formula>
    </cfRule>
  </conditionalFormatting>
  <conditionalFormatting sqref="C1295:D1295">
    <cfRule type="cellIs" dxfId="2924" priority="77" operator="equal">
      <formula>"TIED"</formula>
    </cfRule>
  </conditionalFormatting>
  <conditionalFormatting sqref="C1295:E1295">
    <cfRule type="cellIs" dxfId="2923" priority="78" operator="equal">
      <formula>"BEBAS"</formula>
    </cfRule>
    <cfRule type="cellIs" dxfId="2922" priority="79" operator="equal">
      <formula>"PN"</formula>
    </cfRule>
    <cfRule type="cellIs" dxfId="2921" priority="80" operator="equal">
      <formula>"PH"</formula>
    </cfRule>
    <cfRule type="cellIs" dxfId="2920" priority="81" operator="equal">
      <formula>"BN"</formula>
    </cfRule>
  </conditionalFormatting>
  <conditionalFormatting sqref="C1351:D1357">
    <cfRule type="cellIs" dxfId="2919" priority="39" operator="equal">
      <formula>"TIED"</formula>
    </cfRule>
  </conditionalFormatting>
  <conditionalFormatting sqref="C1296:E1298">
    <cfRule type="cellIs" dxfId="2918" priority="73" operator="equal">
      <formula>"BEBAS"</formula>
    </cfRule>
    <cfRule type="cellIs" dxfId="2917" priority="74" operator="equal">
      <formula>"PN"</formula>
    </cfRule>
    <cfRule type="cellIs" dxfId="2916" priority="75" operator="equal">
      <formula>"PH"</formula>
    </cfRule>
    <cfRule type="cellIs" dxfId="2915" priority="76" operator="equal">
      <formula>"BN"</formula>
    </cfRule>
  </conditionalFormatting>
  <conditionalFormatting sqref="C1334:D1336">
    <cfRule type="cellIs" dxfId="2914" priority="29" operator="equal">
      <formula>"TIED"</formula>
    </cfRule>
  </conditionalFormatting>
  <conditionalFormatting sqref="C1291:D1291">
    <cfRule type="cellIs" dxfId="2913" priority="67" operator="equal">
      <formula>"TIED"</formula>
    </cfRule>
  </conditionalFormatting>
  <conditionalFormatting sqref="C1291:E1291">
    <cfRule type="cellIs" dxfId="2912" priority="68" operator="equal">
      <formula>"BEBAS"</formula>
    </cfRule>
    <cfRule type="cellIs" dxfId="2911" priority="69" operator="equal">
      <formula>"PN"</formula>
    </cfRule>
    <cfRule type="cellIs" dxfId="2910" priority="70" operator="equal">
      <formula>"PH"</formula>
    </cfRule>
    <cfRule type="cellIs" dxfId="2909" priority="71" operator="equal">
      <formula>"BN"</formula>
    </cfRule>
  </conditionalFormatting>
  <conditionalFormatting sqref="C1292:D1294">
    <cfRule type="cellIs" dxfId="2908" priority="62" operator="equal">
      <formula>"TIED"</formula>
    </cfRule>
  </conditionalFormatting>
  <conditionalFormatting sqref="C1292:E1294">
    <cfRule type="cellIs" dxfId="2907" priority="63" operator="equal">
      <formula>"BEBAS"</formula>
    </cfRule>
    <cfRule type="cellIs" dxfId="2906" priority="64" operator="equal">
      <formula>"PN"</formula>
    </cfRule>
    <cfRule type="cellIs" dxfId="2905" priority="65" operator="equal">
      <formula>"PH"</formula>
    </cfRule>
    <cfRule type="cellIs" dxfId="2904" priority="66" operator="equal">
      <formula>"BN"</formula>
    </cfRule>
  </conditionalFormatting>
  <conditionalFormatting sqref="C1358:D1358">
    <cfRule type="cellIs" dxfId="2903" priority="58" operator="equal">
      <formula>"BEBAS"</formula>
    </cfRule>
    <cfRule type="cellIs" dxfId="2902" priority="59" operator="equal">
      <formula>"PN"</formula>
    </cfRule>
    <cfRule type="cellIs" dxfId="2901" priority="60" operator="equal">
      <formula>"PH"</formula>
    </cfRule>
    <cfRule type="cellIs" dxfId="2900" priority="61" operator="equal">
      <formula>"BN"</formula>
    </cfRule>
  </conditionalFormatting>
  <conditionalFormatting sqref="C1358:D1358">
    <cfRule type="cellIs" dxfId="2899" priority="57" operator="equal">
      <formula>"TIED"</formula>
    </cfRule>
  </conditionalFormatting>
  <conditionalFormatting sqref="E1350">
    <cfRule type="cellIs" dxfId="2898" priority="44" operator="equal">
      <formula>"BEBAS"</formula>
    </cfRule>
    <cfRule type="cellIs" dxfId="2897" priority="45" operator="equal">
      <formula>"PN"</formula>
    </cfRule>
    <cfRule type="cellIs" dxfId="2896" priority="46" operator="equal">
      <formula>"PH"</formula>
    </cfRule>
    <cfRule type="cellIs" dxfId="2895" priority="47" operator="equal">
      <formula>"BN"</formula>
    </cfRule>
  </conditionalFormatting>
  <conditionalFormatting sqref="C1350:D1350">
    <cfRule type="cellIs" dxfId="2894" priority="49" operator="equal">
      <formula>"BEBAS"</formula>
    </cfRule>
    <cfRule type="cellIs" dxfId="2893" priority="50" operator="equal">
      <formula>"PN"</formula>
    </cfRule>
    <cfRule type="cellIs" dxfId="2892" priority="51" operator="equal">
      <formula>"PH"</formula>
    </cfRule>
    <cfRule type="cellIs" dxfId="2891" priority="52" operator="equal">
      <formula>"BN"</formula>
    </cfRule>
  </conditionalFormatting>
  <conditionalFormatting sqref="C1350:D1350">
    <cfRule type="cellIs" dxfId="2890" priority="48" operator="equal">
      <formula>"TIED"</formula>
    </cfRule>
  </conditionalFormatting>
  <conditionalFormatting sqref="C1338:D1342">
    <cfRule type="cellIs" dxfId="2889" priority="15" operator="equal">
      <formula>"TIED"</formula>
    </cfRule>
  </conditionalFormatting>
  <conditionalFormatting sqref="C1351:E1357">
    <cfRule type="cellIs" dxfId="2888" priority="40" operator="equal">
      <formula>"BEBAS"</formula>
    </cfRule>
    <cfRule type="cellIs" dxfId="2887" priority="41" operator="equal">
      <formula>"PN"</formula>
    </cfRule>
    <cfRule type="cellIs" dxfId="2886" priority="42" operator="equal">
      <formula>"PH"</formula>
    </cfRule>
    <cfRule type="cellIs" dxfId="2885" priority="43" operator="equal">
      <formula>"BN"</formula>
    </cfRule>
  </conditionalFormatting>
  <conditionalFormatting sqref="C1333:D1333">
    <cfRule type="cellIs" dxfId="2884" priority="34" operator="equal">
      <formula>"TIED"</formula>
    </cfRule>
  </conditionalFormatting>
  <conditionalFormatting sqref="C1333:E1333">
    <cfRule type="cellIs" dxfId="2883" priority="35" operator="equal">
      <formula>"BEBAS"</formula>
    </cfRule>
    <cfRule type="cellIs" dxfId="2882" priority="36" operator="equal">
      <formula>"PN"</formula>
    </cfRule>
    <cfRule type="cellIs" dxfId="2881" priority="37" operator="equal">
      <formula>"PH"</formula>
    </cfRule>
    <cfRule type="cellIs" dxfId="2880" priority="38" operator="equal">
      <formula>"BN"</formula>
    </cfRule>
  </conditionalFormatting>
  <conditionalFormatting sqref="C1344:D1349">
    <cfRule type="cellIs" dxfId="2879" priority="1" operator="equal">
      <formula>"TIED"</formula>
    </cfRule>
  </conditionalFormatting>
  <conditionalFormatting sqref="C1334:E1336">
    <cfRule type="cellIs" dxfId="2878" priority="30" operator="equal">
      <formula>"BEBAS"</formula>
    </cfRule>
    <cfRule type="cellIs" dxfId="2877" priority="31" operator="equal">
      <formula>"PN"</formula>
    </cfRule>
    <cfRule type="cellIs" dxfId="2876" priority="32" operator="equal">
      <formula>"PH"</formula>
    </cfRule>
    <cfRule type="cellIs" dxfId="2875" priority="33" operator="equal">
      <formula>"BN"</formula>
    </cfRule>
  </conditionalFormatting>
  <conditionalFormatting sqref="E1337">
    <cfRule type="cellIs" dxfId="2874" priority="20" operator="equal">
      <formula>"BEBAS"</formula>
    </cfRule>
    <cfRule type="cellIs" dxfId="2873" priority="21" operator="equal">
      <formula>"PN"</formula>
    </cfRule>
    <cfRule type="cellIs" dxfId="2872" priority="22" operator="equal">
      <formula>"PH"</formula>
    </cfRule>
    <cfRule type="cellIs" dxfId="2871" priority="23" operator="equal">
      <formula>"BN"</formula>
    </cfRule>
  </conditionalFormatting>
  <conditionalFormatting sqref="C1337:D1337">
    <cfRule type="cellIs" dxfId="2870" priority="25" operator="equal">
      <formula>"BEBAS"</formula>
    </cfRule>
    <cfRule type="cellIs" dxfId="2869" priority="26" operator="equal">
      <formula>"PN"</formula>
    </cfRule>
    <cfRule type="cellIs" dxfId="2868" priority="27" operator="equal">
      <formula>"PH"</formula>
    </cfRule>
    <cfRule type="cellIs" dxfId="2867" priority="28" operator="equal">
      <formula>"BN"</formula>
    </cfRule>
  </conditionalFormatting>
  <conditionalFormatting sqref="C1337:D1337">
    <cfRule type="cellIs" dxfId="2866" priority="24" operator="equal">
      <formula>"TIED"</formula>
    </cfRule>
  </conditionalFormatting>
  <conditionalFormatting sqref="C1338:E1342">
    <cfRule type="cellIs" dxfId="2865" priority="16" operator="equal">
      <formula>"BEBAS"</formula>
    </cfRule>
    <cfRule type="cellIs" dxfId="2864" priority="17" operator="equal">
      <formula>"PN"</formula>
    </cfRule>
    <cfRule type="cellIs" dxfId="2863" priority="18" operator="equal">
      <formula>"PH"</formula>
    </cfRule>
    <cfRule type="cellIs" dxfId="2862" priority="19" operator="equal">
      <formula>"BN"</formula>
    </cfRule>
  </conditionalFormatting>
  <conditionalFormatting sqref="E1343">
    <cfRule type="cellIs" dxfId="2861" priority="6" operator="equal">
      <formula>"BEBAS"</formula>
    </cfRule>
    <cfRule type="cellIs" dxfId="2860" priority="7" operator="equal">
      <formula>"PN"</formula>
    </cfRule>
    <cfRule type="cellIs" dxfId="2859" priority="8" operator="equal">
      <formula>"PH"</formula>
    </cfRule>
    <cfRule type="cellIs" dxfId="2858" priority="9" operator="equal">
      <formula>"BN"</formula>
    </cfRule>
  </conditionalFormatting>
  <conditionalFormatting sqref="C1343:D1343">
    <cfRule type="cellIs" dxfId="2857" priority="11" operator="equal">
      <formula>"BEBAS"</formula>
    </cfRule>
    <cfRule type="cellIs" dxfId="2856" priority="12" operator="equal">
      <formula>"PN"</formula>
    </cfRule>
    <cfRule type="cellIs" dxfId="2855" priority="13" operator="equal">
      <formula>"PH"</formula>
    </cfRule>
    <cfRule type="cellIs" dxfId="2854" priority="14" operator="equal">
      <formula>"BN"</formula>
    </cfRule>
  </conditionalFormatting>
  <conditionalFormatting sqref="C1343:D1343">
    <cfRule type="cellIs" dxfId="2853" priority="10" operator="equal">
      <formula>"TIED"</formula>
    </cfRule>
  </conditionalFormatting>
  <conditionalFormatting sqref="C1344:E1349">
    <cfRule type="cellIs" dxfId="2852" priority="2" operator="equal">
      <formula>"BEBAS"</formula>
    </cfRule>
    <cfRule type="cellIs" dxfId="2851" priority="3" operator="equal">
      <formula>"PN"</formula>
    </cfRule>
    <cfRule type="cellIs" dxfId="2850" priority="4" operator="equal">
      <formula>"PH"</formula>
    </cfRule>
    <cfRule type="cellIs" dxfId="2849" priority="5" operator="equal">
      <formula>"BN"</formula>
    </cfRule>
  </conditionalFormatting>
  <hyperlinks>
    <hyperlink ref="W1" r:id="rId1" display="https://datastudio.google.com/u/0/reporting/b30b94bb-dec3-4abf-a440-0f391c52a5fa/page/LNSgC?fbclid=IwAR3JYUisSSkaQi6Et4ziB0VyhMQsVAsQ-6-OyPSWf4ffXZH7q-Wu4dWbsyk" xr:uid="{36B98AEE-EF2B-4A15-8113-5C0C9CE77F27}"/>
  </hyperlinks>
  <pageMargins left="0.7" right="0.7" top="0.75" bottom="0.75" header="0.3" footer="0.3"/>
  <pageSetup paperSize="9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4C270-C25D-4B29-BE9B-8DDE50903177}">
  <dimension ref="A1:W50"/>
  <sheetViews>
    <sheetView topLeftCell="A10" zoomScaleNormal="100" workbookViewId="0">
      <selection activeCell="A37" sqref="A37:B37"/>
    </sheetView>
  </sheetViews>
  <sheetFormatPr defaultRowHeight="14.25" x14ac:dyDescent="0.25"/>
  <cols>
    <col min="1" max="1" width="6.7109375" style="3" bestFit="1" customWidth="1"/>
    <col min="2" max="2" width="26.42578125" style="1" customWidth="1"/>
    <col min="3" max="3" width="13.5703125" style="3" bestFit="1" customWidth="1"/>
    <col min="4" max="4" width="11.5703125" style="3" customWidth="1"/>
    <col min="5" max="5" width="14.140625" style="8" customWidth="1"/>
    <col min="6" max="6" width="7.140625" style="1" bestFit="1" customWidth="1"/>
    <col min="7" max="7" width="7.42578125" style="1" bestFit="1" customWidth="1"/>
    <col min="8" max="8" width="7.140625" style="1" bestFit="1" customWidth="1"/>
    <col min="9" max="9" width="8.42578125" style="1" bestFit="1" customWidth="1"/>
    <col min="10" max="12" width="8.140625" style="10" bestFit="1" customWidth="1"/>
    <col min="13" max="13" width="8" style="10" bestFit="1" customWidth="1"/>
    <col min="14" max="14" width="7.42578125" style="1" bestFit="1" customWidth="1"/>
    <col min="15" max="15" width="8.7109375" style="1" bestFit="1" customWidth="1"/>
    <col min="16" max="16" width="10.7109375" style="1" bestFit="1" customWidth="1"/>
    <col min="17" max="17" width="7.7109375" style="1" bestFit="1" customWidth="1"/>
    <col min="18" max="18" width="9.85546875" style="10" bestFit="1" customWidth="1"/>
    <col min="19" max="19" width="14.28515625" style="1" bestFit="1" customWidth="1"/>
    <col min="20" max="21" width="9.140625" style="1"/>
    <col min="22" max="22" width="10.42578125" style="1" bestFit="1" customWidth="1"/>
    <col min="23" max="16384" width="9.140625" style="1"/>
  </cols>
  <sheetData>
    <row r="1" spans="1:23" s="2" customFormat="1" ht="30" x14ac:dyDescent="0.25">
      <c r="A1" s="16" t="s">
        <v>57</v>
      </c>
      <c r="B1" s="16" t="s">
        <v>56</v>
      </c>
      <c r="C1" s="16" t="s">
        <v>284</v>
      </c>
      <c r="D1" s="16" t="s">
        <v>293</v>
      </c>
      <c r="E1" s="17" t="s">
        <v>287</v>
      </c>
      <c r="F1" s="18" t="s">
        <v>265</v>
      </c>
      <c r="G1" s="19" t="s">
        <v>266</v>
      </c>
      <c r="H1" s="20" t="s">
        <v>267</v>
      </c>
      <c r="I1" s="21" t="s">
        <v>268</v>
      </c>
      <c r="J1" s="18" t="s">
        <v>292</v>
      </c>
      <c r="K1" s="19" t="s">
        <v>292</v>
      </c>
      <c r="L1" s="20" t="s">
        <v>292</v>
      </c>
      <c r="M1" s="21" t="s">
        <v>292</v>
      </c>
      <c r="N1" s="16" t="s">
        <v>269</v>
      </c>
      <c r="O1" s="16" t="s">
        <v>270</v>
      </c>
      <c r="P1" s="16" t="s">
        <v>271</v>
      </c>
      <c r="Q1" s="16" t="s">
        <v>272</v>
      </c>
      <c r="R1" s="16" t="s">
        <v>274</v>
      </c>
      <c r="S1" s="16" t="s">
        <v>273</v>
      </c>
      <c r="V1" s="2" t="s">
        <v>294</v>
      </c>
      <c r="W1" s="15" t="s">
        <v>295</v>
      </c>
    </row>
    <row r="2" spans="1:23" s="4" customFormat="1" ht="15.75" x14ac:dyDescent="0.25">
      <c r="A2" s="22" t="s">
        <v>297</v>
      </c>
      <c r="B2" s="53" t="s">
        <v>298</v>
      </c>
      <c r="C2" s="23"/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4"/>
      <c r="S2" s="23"/>
    </row>
    <row r="3" spans="1:23" s="57" customFormat="1" ht="15" x14ac:dyDescent="0.25">
      <c r="A3" s="54" t="s">
        <v>0</v>
      </c>
      <c r="B3" s="55" t="s">
        <v>1</v>
      </c>
      <c r="C3" s="56" t="str">
        <f>IF(AND(LARGE(F3:I3,1)=LARGE(F3:I3,2)),"TIED",IF(LARGE(F3:I3,1)=F3,"BN",IF(LARGE(F3:I3,1)=G3,"PH",IF(LARGE(F3:I3,1)=H3,"PN","BEBAS"))))</f>
        <v>BN</v>
      </c>
      <c r="D3" s="56" t="str">
        <f>IF(AND(LARGE(F3:I3,1)=LARGE(F3:I3,2)),"TIED",IF(LARGE(F3:I3,2)=F3,"BN",IF(LARGE(F3:I3,2)=G3,"PH",IF(LARGE(F3:I3,2)=H3,"PN","BEBAS"))))</f>
        <v>PN</v>
      </c>
      <c r="E3" s="56">
        <f>LARGE(F3:I3,1)-LARGE(F3:I3,2)</f>
        <v>32</v>
      </c>
      <c r="F3" s="56">
        <f>SCORESHEET!F4</f>
        <v>52</v>
      </c>
      <c r="G3" s="56">
        <f>SCORESHEET!G4</f>
        <v>16</v>
      </c>
      <c r="H3" s="56">
        <f>SCORESHEET!H4</f>
        <v>20</v>
      </c>
      <c r="I3" s="56">
        <f>SCORESHEET!I4</f>
        <v>0</v>
      </c>
      <c r="J3" s="58">
        <f>SCORESHEET!J4</f>
        <v>0.59090909090909094</v>
      </c>
      <c r="K3" s="58">
        <f>SCORESHEET!K4</f>
        <v>0.18181818181818182</v>
      </c>
      <c r="L3" s="58">
        <f>SCORESHEET!L4</f>
        <v>0.22727272727272727</v>
      </c>
      <c r="M3" s="58">
        <f>SCORESHEET!M4</f>
        <v>0</v>
      </c>
      <c r="N3" s="56">
        <f>SCORESHEET!N4</f>
        <v>88</v>
      </c>
      <c r="O3" s="56">
        <f>SCORESHEET!O4</f>
        <v>14</v>
      </c>
      <c r="P3" s="56">
        <f>SCORESHEET!P4</f>
        <v>0</v>
      </c>
      <c r="Q3" s="56">
        <f>SCORESHEET!Q4</f>
        <v>102</v>
      </c>
      <c r="R3" s="58">
        <f>SCORESHEET!R4</f>
        <v>0.9107142857142857</v>
      </c>
      <c r="S3" s="56">
        <f>SCORESHEET!S4</f>
        <v>112</v>
      </c>
    </row>
    <row r="4" spans="1:23" s="57" customFormat="1" ht="15" x14ac:dyDescent="0.25">
      <c r="A4" s="54" t="s">
        <v>2</v>
      </c>
      <c r="B4" s="55" t="s">
        <v>3</v>
      </c>
      <c r="C4" s="56" t="str">
        <f t="shared" ref="C4" si="0">IF(AND(LARGE(F4:I4,1)=LARGE(F4:I4,2)),"TIED",IF(LARGE(F4:I4,1)=F4,"BN",IF(LARGE(F4:I4,1)=G4,"PH",IF(LARGE(F4:I4,1)=H4,"PN","BEBAS"))))</f>
        <v>PN</v>
      </c>
      <c r="D4" s="56" t="str">
        <f t="shared" ref="D4" si="1">IF(AND(LARGE(F4:I4,1)=LARGE(F4:I4,2)),"TIED",IF(LARGE(F4:I4,2)=F4,"BN",IF(LARGE(F4:I4,2)=G4,"PH",IF(LARGE(F4:I4,2)=H4,"PN","BEBAS"))))</f>
        <v>BN</v>
      </c>
      <c r="E4" s="56">
        <f>LARGE(F4:I4,1)-LARGE(F4:I4,2)</f>
        <v>52</v>
      </c>
      <c r="F4" s="56">
        <f>SCORESHEET!F40</f>
        <v>49</v>
      </c>
      <c r="G4" s="56">
        <f>SCORESHEET!G40</f>
        <v>7</v>
      </c>
      <c r="H4" s="56">
        <f>SCORESHEET!H40</f>
        <v>101</v>
      </c>
      <c r="I4" s="56">
        <f>SCORESHEET!I40</f>
        <v>0</v>
      </c>
      <c r="J4" s="58">
        <f>SCORESHEET!J40</f>
        <v>0.31210191082802546</v>
      </c>
      <c r="K4" s="58">
        <f>SCORESHEET!K40</f>
        <v>4.4585987261146494E-2</v>
      </c>
      <c r="L4" s="58">
        <f>SCORESHEET!L40</f>
        <v>0.64331210191082799</v>
      </c>
      <c r="M4" s="58">
        <f>SCORESHEET!M40</f>
        <v>0</v>
      </c>
      <c r="N4" s="56">
        <f>SCORESHEET!N40</f>
        <v>157</v>
      </c>
      <c r="O4" s="56">
        <f>SCORESHEET!O40</f>
        <v>12</v>
      </c>
      <c r="P4" s="56">
        <f>SCORESHEET!P40</f>
        <v>0</v>
      </c>
      <c r="Q4" s="56">
        <f>SCORESHEET!Q40</f>
        <v>169</v>
      </c>
      <c r="R4" s="58">
        <f>SCORESHEET!R40</f>
        <v>0.87564766839378239</v>
      </c>
      <c r="S4" s="56">
        <f>SCORESHEET!S40</f>
        <v>193</v>
      </c>
    </row>
    <row r="5" spans="1:23" s="57" customFormat="1" ht="15" x14ac:dyDescent="0.25">
      <c r="A5" s="54" t="s">
        <v>4</v>
      </c>
      <c r="B5" s="55" t="s">
        <v>5</v>
      </c>
      <c r="C5" s="59" t="str">
        <f t="shared" ref="C5:C6" si="2">IF(AND(LARGE(F5:I5,1)=LARGE(F5:I5,2)),"TIED",IF(LARGE(F5:I5,1)=F5,"BN",IF(LARGE(F5:I5,1)=G5,"PH",IF(LARGE(F5:I5,1)=H5,"PN","BEBAS"))))</f>
        <v>TIED</v>
      </c>
      <c r="D5" s="59" t="str">
        <f t="shared" ref="D5:D6" si="3">IF(AND(LARGE(F5:I5,1)=LARGE(F5:I5,2)),"TIED",IF(LARGE(F5:I5,2)=F5,"BN",IF(LARGE(F5:I5,2)=G5,"PH",IF(LARGE(F5:I5,2)=H5,"PN","BEBAS"))))</f>
        <v>TIED</v>
      </c>
      <c r="E5" s="56">
        <f>LARGE(F5:I5,1)-LARGE(F5:I5,2)</f>
        <v>0</v>
      </c>
      <c r="F5" s="56">
        <f>SCORESHEET!F70</f>
        <v>80</v>
      </c>
      <c r="G5" s="56">
        <f>SCORESHEET!G70</f>
        <v>80</v>
      </c>
      <c r="H5" s="56">
        <f>SCORESHEET!H70</f>
        <v>12</v>
      </c>
      <c r="I5" s="56">
        <f>SCORESHEET!I70</f>
        <v>0</v>
      </c>
      <c r="J5" s="58">
        <f>SCORESHEET!J70</f>
        <v>0.46511627906976744</v>
      </c>
      <c r="K5" s="58">
        <f>SCORESHEET!K70</f>
        <v>0.46511627906976744</v>
      </c>
      <c r="L5" s="58">
        <f>SCORESHEET!L70</f>
        <v>6.9767441860465115E-2</v>
      </c>
      <c r="M5" s="58">
        <f>SCORESHEET!M70</f>
        <v>0</v>
      </c>
      <c r="N5" s="56">
        <f>SCORESHEET!N70</f>
        <v>172</v>
      </c>
      <c r="O5" s="56">
        <f>SCORESHEET!O70</f>
        <v>0</v>
      </c>
      <c r="P5" s="56">
        <f>SCORESHEET!P70</f>
        <v>0</v>
      </c>
      <c r="Q5" s="56">
        <f>SCORESHEET!Q70</f>
        <v>172</v>
      </c>
      <c r="R5" s="58">
        <f>SCORESHEET!R70</f>
        <v>0.86</v>
      </c>
      <c r="S5" s="56">
        <f>SCORESHEET!S70</f>
        <v>200</v>
      </c>
    </row>
    <row r="6" spans="1:23" s="57" customFormat="1" ht="15" x14ac:dyDescent="0.25">
      <c r="A6" s="54" t="s">
        <v>6</v>
      </c>
      <c r="B6" s="55" t="s">
        <v>7</v>
      </c>
      <c r="C6" s="56" t="str">
        <f t="shared" si="2"/>
        <v>BN</v>
      </c>
      <c r="D6" s="56" t="str">
        <f t="shared" si="3"/>
        <v>PN</v>
      </c>
      <c r="E6" s="56">
        <f>LARGE(F6:I6,1)-LARGE(F6:I6,2)</f>
        <v>71</v>
      </c>
      <c r="F6" s="56">
        <f>SCORESHEET!F106</f>
        <v>93</v>
      </c>
      <c r="G6" s="56">
        <f>SCORESHEET!G106</f>
        <v>13</v>
      </c>
      <c r="H6" s="56">
        <f>SCORESHEET!H106</f>
        <v>22</v>
      </c>
      <c r="I6" s="56">
        <f>SCORESHEET!I106</f>
        <v>0</v>
      </c>
      <c r="J6" s="58">
        <f>SCORESHEET!J106</f>
        <v>0.7265625</v>
      </c>
      <c r="K6" s="58">
        <f>SCORESHEET!K106</f>
        <v>0.1015625</v>
      </c>
      <c r="L6" s="58">
        <f>SCORESHEET!L106</f>
        <v>0.171875</v>
      </c>
      <c r="M6" s="58">
        <f>SCORESHEET!M106</f>
        <v>0</v>
      </c>
      <c r="N6" s="56">
        <f>SCORESHEET!N106</f>
        <v>128</v>
      </c>
      <c r="O6" s="56">
        <f>SCORESHEET!O106</f>
        <v>0</v>
      </c>
      <c r="P6" s="56">
        <f>SCORESHEET!P106</f>
        <v>0</v>
      </c>
      <c r="Q6" s="56">
        <f>SCORESHEET!Q106</f>
        <v>128</v>
      </c>
      <c r="R6" s="58">
        <f>SCORESHEET!R106</f>
        <v>0.85333333333333339</v>
      </c>
      <c r="S6" s="56">
        <f>SCORESHEET!S106</f>
        <v>150</v>
      </c>
    </row>
    <row r="7" spans="1:23" s="57" customFormat="1" ht="15" x14ac:dyDescent="0.25">
      <c r="A7" s="54" t="s">
        <v>8</v>
      </c>
      <c r="B7" s="55" t="s">
        <v>9</v>
      </c>
      <c r="C7" s="56" t="str">
        <f t="shared" ref="C7" si="4">IF(AND(LARGE(F7:I7,1)=LARGE(F7:I7,2)),"TIED",IF(LARGE(F7:I7,1)=F7,"BN",IF(LARGE(F7:I7,1)=G7,"PH",IF(LARGE(F7:I7,1)=H7,"PN","BEBAS"))))</f>
        <v>BN</v>
      </c>
      <c r="D7" s="56" t="str">
        <f t="shared" ref="D7:D13" si="5">IF(AND(LARGE(F7:I7,1)=LARGE(F7:I7,2)),"TIED",IF(LARGE(F7:I7,2)=F7,"BN",IF(LARGE(F7:I7,2)=G7,"PH",IF(LARGE(F7:I7,2)=H7,"PN","BEBAS"))))</f>
        <v>PN</v>
      </c>
      <c r="E7" s="56">
        <f>LARGE(F7:I7,1)-LARGE(F7:I7,2)</f>
        <v>27</v>
      </c>
      <c r="F7" s="56">
        <f>SCORESHEET!F136</f>
        <v>54</v>
      </c>
      <c r="G7" s="56">
        <f>SCORESHEET!G136</f>
        <v>10</v>
      </c>
      <c r="H7" s="56">
        <f>SCORESHEET!H136</f>
        <v>27</v>
      </c>
      <c r="I7" s="56">
        <f>SCORESHEET!I136</f>
        <v>0</v>
      </c>
      <c r="J7" s="58">
        <f>SCORESHEET!J136</f>
        <v>0.59340659340659341</v>
      </c>
      <c r="K7" s="58">
        <f>SCORESHEET!K136</f>
        <v>0.10989010989010989</v>
      </c>
      <c r="L7" s="58">
        <f>SCORESHEET!L136</f>
        <v>0.2967032967032967</v>
      </c>
      <c r="M7" s="58">
        <f>SCORESHEET!M136</f>
        <v>0</v>
      </c>
      <c r="N7" s="56">
        <f>SCORESHEET!N136</f>
        <v>91</v>
      </c>
      <c r="O7" s="56">
        <f>SCORESHEET!O136</f>
        <v>2</v>
      </c>
      <c r="P7" s="56">
        <f>SCORESHEET!P136</f>
        <v>0</v>
      </c>
      <c r="Q7" s="56">
        <f>SCORESHEET!Q136</f>
        <v>93</v>
      </c>
      <c r="R7" s="58">
        <f>SCORESHEET!R136</f>
        <v>0.88571428571428568</v>
      </c>
      <c r="S7" s="56">
        <f>SCORESHEET!S136</f>
        <v>105</v>
      </c>
    </row>
    <row r="8" spans="1:23" s="5" customFormat="1" ht="15.75" x14ac:dyDescent="0.25">
      <c r="A8" s="48" t="s">
        <v>299</v>
      </c>
      <c r="B8" s="49" t="s">
        <v>300</v>
      </c>
      <c r="C8" s="23"/>
      <c r="D8" s="23"/>
      <c r="E8" s="23"/>
      <c r="F8" s="23"/>
      <c r="G8" s="23"/>
      <c r="H8" s="23"/>
      <c r="I8" s="23"/>
      <c r="J8" s="24"/>
      <c r="K8" s="24"/>
      <c r="L8" s="24"/>
      <c r="M8" s="24"/>
      <c r="N8" s="23"/>
      <c r="O8" s="23"/>
      <c r="P8" s="23"/>
      <c r="Q8" s="23"/>
      <c r="R8" s="24"/>
      <c r="S8" s="23"/>
    </row>
    <row r="9" spans="1:23" s="57" customFormat="1" ht="15" x14ac:dyDescent="0.25">
      <c r="A9" s="54" t="s">
        <v>10</v>
      </c>
      <c r="B9" s="55" t="s">
        <v>11</v>
      </c>
      <c r="C9" s="56" t="str">
        <f t="shared" ref="C9:C10" si="6">IF(AND(LARGE(F9:I9,1)=LARGE(F9:I9,2)),"TIED",IF(LARGE(F9:I9,1)=F9,"BN",IF(LARGE(F9:I9,1)=G9,"PH",IF(LARGE(F9:I9,1)=H9,"PN","BEBAS"))))</f>
        <v>BN</v>
      </c>
      <c r="D9" s="56" t="str">
        <f t="shared" si="5"/>
        <v>PN</v>
      </c>
      <c r="E9" s="56">
        <f>LARGE(F9:I9,1)-LARGE(F9:I9,2)</f>
        <v>34</v>
      </c>
      <c r="F9" s="56">
        <f>SCORESHEET!F171</f>
        <v>103</v>
      </c>
      <c r="G9" s="56">
        <f>SCORESHEET!G171</f>
        <v>39</v>
      </c>
      <c r="H9" s="56">
        <f>SCORESHEET!H171</f>
        <v>69</v>
      </c>
      <c r="I9" s="56">
        <f>SCORESHEET!I171</f>
        <v>2</v>
      </c>
      <c r="J9" s="58">
        <f>SCORESHEET!J171</f>
        <v>0.48356807511737088</v>
      </c>
      <c r="K9" s="58">
        <f>SCORESHEET!K171</f>
        <v>0.18309859154929578</v>
      </c>
      <c r="L9" s="58">
        <f>SCORESHEET!L171</f>
        <v>0.323943661971831</v>
      </c>
      <c r="M9" s="58">
        <f>SCORESHEET!M171</f>
        <v>9.3896713615023476E-3</v>
      </c>
      <c r="N9" s="56">
        <f>SCORESHEET!N171</f>
        <v>213</v>
      </c>
      <c r="O9" s="56">
        <f>SCORESHEET!O171</f>
        <v>16</v>
      </c>
      <c r="P9" s="56">
        <f>SCORESHEET!P171</f>
        <v>0</v>
      </c>
      <c r="Q9" s="56">
        <f>SCORESHEET!Q171</f>
        <v>229</v>
      </c>
      <c r="R9" s="58">
        <f>SCORESHEET!R171</f>
        <v>0.91967871485943775</v>
      </c>
      <c r="S9" s="56">
        <f>SCORESHEET!S171</f>
        <v>249</v>
      </c>
    </row>
    <row r="10" spans="1:23" s="57" customFormat="1" ht="15" x14ac:dyDescent="0.25">
      <c r="A10" s="54" t="s">
        <v>12</v>
      </c>
      <c r="B10" s="55" t="s">
        <v>13</v>
      </c>
      <c r="C10" s="56" t="str">
        <f t="shared" si="6"/>
        <v>PN</v>
      </c>
      <c r="D10" s="56" t="str">
        <f t="shared" si="5"/>
        <v>BN</v>
      </c>
      <c r="E10" s="56">
        <f t="shared" ref="E10" si="7">LARGE(F10:I10,1)-LARGE(F10:I10,2)</f>
        <v>14</v>
      </c>
      <c r="F10" s="56">
        <f>SCORESHEET!F217</f>
        <v>35</v>
      </c>
      <c r="G10" s="56">
        <f>SCORESHEET!G217</f>
        <v>12</v>
      </c>
      <c r="H10" s="56">
        <f>SCORESHEET!H217</f>
        <v>49</v>
      </c>
      <c r="I10" s="56">
        <f>SCORESHEET!I217</f>
        <v>2</v>
      </c>
      <c r="J10" s="58">
        <f>SCORESHEET!J217</f>
        <v>0.35714285714285715</v>
      </c>
      <c r="K10" s="58">
        <f>SCORESHEET!K217</f>
        <v>0.12244897959183673</v>
      </c>
      <c r="L10" s="58">
        <f>SCORESHEET!L217</f>
        <v>0.5</v>
      </c>
      <c r="M10" s="58">
        <f>SCORESHEET!M217</f>
        <v>2.0408163265306121E-2</v>
      </c>
      <c r="N10" s="56">
        <f>SCORESHEET!N217</f>
        <v>98</v>
      </c>
      <c r="O10" s="56">
        <f>SCORESHEET!O217</f>
        <v>9</v>
      </c>
      <c r="P10" s="56">
        <f>SCORESHEET!P217</f>
        <v>0</v>
      </c>
      <c r="Q10" s="56">
        <f>SCORESHEET!Q217</f>
        <v>107</v>
      </c>
      <c r="R10" s="58">
        <f>SCORESHEET!R217</f>
        <v>0.87704918032786883</v>
      </c>
      <c r="S10" s="56">
        <f>SCORESHEET!S217</f>
        <v>122</v>
      </c>
    </row>
    <row r="11" spans="1:23" s="57" customFormat="1" ht="15" x14ac:dyDescent="0.25">
      <c r="A11" s="54" t="s">
        <v>14</v>
      </c>
      <c r="B11" s="55" t="s">
        <v>15</v>
      </c>
      <c r="C11" s="56" t="str">
        <f t="shared" ref="C11" si="8">IF(AND(LARGE(F11:I11,1)=LARGE(F11:I11,2)),"TIED",IF(LARGE(F11:I11,1)=F11,"BN",IF(LARGE(F11:I11,1)=G11,"PH",IF(LARGE(F11:I11,1)=H11,"PN","BEBAS"))))</f>
        <v>BN</v>
      </c>
      <c r="D11" s="56" t="str">
        <f t="shared" si="5"/>
        <v>PH</v>
      </c>
      <c r="E11" s="56">
        <f t="shared" ref="E11:E12" si="9">LARGE(F11:I11,1)-LARGE(F11:I11,2)</f>
        <v>29</v>
      </c>
      <c r="F11" s="56">
        <f>SCORESHEET!F262</f>
        <v>47</v>
      </c>
      <c r="G11" s="56">
        <f>SCORESHEET!G262</f>
        <v>18</v>
      </c>
      <c r="H11" s="56">
        <f>SCORESHEET!H262</f>
        <v>18</v>
      </c>
      <c r="I11" s="56">
        <f>SCORESHEET!I262</f>
        <v>7</v>
      </c>
      <c r="J11" s="58">
        <f>SCORESHEET!J262</f>
        <v>0.52222222222222225</v>
      </c>
      <c r="K11" s="58">
        <f>SCORESHEET!K262</f>
        <v>0.2</v>
      </c>
      <c r="L11" s="58">
        <f>SCORESHEET!L262</f>
        <v>0.2</v>
      </c>
      <c r="M11" s="58">
        <f>SCORESHEET!M262</f>
        <v>7.7777777777777779E-2</v>
      </c>
      <c r="N11" s="56">
        <f>SCORESHEET!N262</f>
        <v>90</v>
      </c>
      <c r="O11" s="56">
        <f>SCORESHEET!O262</f>
        <v>6</v>
      </c>
      <c r="P11" s="56">
        <f>SCORESHEET!P262</f>
        <v>0</v>
      </c>
      <c r="Q11" s="56">
        <f>SCORESHEET!Q262</f>
        <v>96</v>
      </c>
      <c r="R11" s="58">
        <f>SCORESHEET!R262</f>
        <v>0.8571428571428571</v>
      </c>
      <c r="S11" s="56">
        <f>SCORESHEET!S262</f>
        <v>112</v>
      </c>
    </row>
    <row r="12" spans="1:23" s="57" customFormat="1" ht="15" x14ac:dyDescent="0.25">
      <c r="A12" s="54" t="s">
        <v>16</v>
      </c>
      <c r="B12" s="55" t="s">
        <v>17</v>
      </c>
      <c r="C12" s="56" t="str">
        <f t="shared" ref="C12:C13" si="10">IF(AND(LARGE(F12:I12,1)=LARGE(F12:I12,2)),"TIED",IF(LARGE(F12:I12,1)=F12,"BN",IF(LARGE(F12:I12,1)=G12,"PH",IF(LARGE(F12:I12,1)=H12,"PN","BEBAS"))))</f>
        <v>PN</v>
      </c>
      <c r="D12" s="56" t="str">
        <f t="shared" si="5"/>
        <v>BN</v>
      </c>
      <c r="E12" s="56">
        <f t="shared" si="9"/>
        <v>1</v>
      </c>
      <c r="F12" s="56">
        <f>SCORESHEET!F304</f>
        <v>53</v>
      </c>
      <c r="G12" s="56">
        <f>SCORESHEET!G304</f>
        <v>35</v>
      </c>
      <c r="H12" s="56">
        <f>SCORESHEET!H304</f>
        <v>54</v>
      </c>
      <c r="I12" s="56">
        <f>SCORESHEET!I304</f>
        <v>1</v>
      </c>
      <c r="J12" s="58">
        <f>SCORESHEET!J304</f>
        <v>0.37062937062937062</v>
      </c>
      <c r="K12" s="58">
        <f>SCORESHEET!K304</f>
        <v>0.24475524475524477</v>
      </c>
      <c r="L12" s="58">
        <f>SCORESHEET!L304</f>
        <v>0.3776223776223776</v>
      </c>
      <c r="M12" s="58">
        <f>SCORESHEET!M304</f>
        <v>6.993006993006993E-3</v>
      </c>
      <c r="N12" s="56">
        <f>SCORESHEET!N304</f>
        <v>143</v>
      </c>
      <c r="O12" s="56">
        <f>SCORESHEET!O304</f>
        <v>11</v>
      </c>
      <c r="P12" s="56">
        <f>SCORESHEET!P304</f>
        <v>0</v>
      </c>
      <c r="Q12" s="56">
        <f>SCORESHEET!Q304</f>
        <v>154</v>
      </c>
      <c r="R12" s="58">
        <f>SCORESHEET!R304</f>
        <v>0.89534883720930236</v>
      </c>
      <c r="S12" s="56">
        <f>SCORESHEET!S304</f>
        <v>172</v>
      </c>
    </row>
    <row r="13" spans="1:23" s="57" customFormat="1" ht="15" x14ac:dyDescent="0.25">
      <c r="A13" s="54" t="s">
        <v>18</v>
      </c>
      <c r="B13" s="55" t="s">
        <v>19</v>
      </c>
      <c r="C13" s="56" t="str">
        <f t="shared" si="10"/>
        <v>BN</v>
      </c>
      <c r="D13" s="56" t="str">
        <f t="shared" si="5"/>
        <v>PN</v>
      </c>
      <c r="E13" s="56">
        <f t="shared" ref="E13" si="11">LARGE(F13:I13,1)-LARGE(F13:I13,2)</f>
        <v>109</v>
      </c>
      <c r="F13" s="56">
        <f>SCORESHEET!F340</f>
        <v>139</v>
      </c>
      <c r="G13" s="56">
        <f>SCORESHEET!G340</f>
        <v>14</v>
      </c>
      <c r="H13" s="56">
        <f>SCORESHEET!H340</f>
        <v>30</v>
      </c>
      <c r="I13" s="56">
        <f>SCORESHEET!I340</f>
        <v>6</v>
      </c>
      <c r="J13" s="58">
        <f>SCORESHEET!J340</f>
        <v>0.73544973544973546</v>
      </c>
      <c r="K13" s="58">
        <f>SCORESHEET!K340</f>
        <v>7.407407407407407E-2</v>
      </c>
      <c r="L13" s="58">
        <f>SCORESHEET!L340</f>
        <v>0.15873015873015872</v>
      </c>
      <c r="M13" s="58">
        <f>SCORESHEET!M340</f>
        <v>3.1746031746031744E-2</v>
      </c>
      <c r="N13" s="56">
        <f>SCORESHEET!N340</f>
        <v>189</v>
      </c>
      <c r="O13" s="56">
        <f>SCORESHEET!O340</f>
        <v>6</v>
      </c>
      <c r="P13" s="56">
        <f>SCORESHEET!P340</f>
        <v>0</v>
      </c>
      <c r="Q13" s="56">
        <f>SCORESHEET!Q340</f>
        <v>195</v>
      </c>
      <c r="R13" s="58">
        <f>SCORESHEET!R340</f>
        <v>0.85526315789473684</v>
      </c>
      <c r="S13" s="56">
        <f>SCORESHEET!S340</f>
        <v>228</v>
      </c>
    </row>
    <row r="14" spans="1:23" s="5" customFormat="1" ht="15.75" x14ac:dyDescent="0.25">
      <c r="A14" s="48" t="s">
        <v>301</v>
      </c>
      <c r="B14" s="49" t="s">
        <v>302</v>
      </c>
      <c r="C14" s="23"/>
      <c r="D14" s="23"/>
      <c r="E14" s="23"/>
      <c r="F14" s="23"/>
      <c r="G14" s="23"/>
      <c r="H14" s="23"/>
      <c r="I14" s="23"/>
      <c r="J14" s="24"/>
      <c r="K14" s="24"/>
      <c r="L14" s="24"/>
      <c r="M14" s="24"/>
      <c r="N14" s="23"/>
      <c r="O14" s="23"/>
      <c r="P14" s="23"/>
      <c r="Q14" s="23"/>
      <c r="R14" s="24"/>
      <c r="S14" s="23"/>
    </row>
    <row r="15" spans="1:23" s="57" customFormat="1" ht="15" x14ac:dyDescent="0.25">
      <c r="A15" s="54" t="s">
        <v>20</v>
      </c>
      <c r="B15" s="55" t="s">
        <v>21</v>
      </c>
      <c r="C15" s="56" t="str">
        <f t="shared" ref="C15:C16" si="12">IF(AND(LARGE(F15:I15,1)=LARGE(F15:I15,2)),"TIED",IF(LARGE(F15:I15,1)=F15,"BN",IF(LARGE(F15:I15,1)=G15,"PH",IF(LARGE(F15:I15,1)=H15,"PN","BEBAS"))))</f>
        <v>PN</v>
      </c>
      <c r="D15" s="56" t="str">
        <f t="shared" ref="D15:D21" si="13">IF(AND(LARGE(F15:I15,1)=LARGE(F15:I15,2)),"TIED",IF(LARGE(F15:I15,2)=F15,"BN",IF(LARGE(F15:I15,2)=G15,"PH",IF(LARGE(F15:I15,2)=H15,"PN","BEBAS"))))</f>
        <v>BN</v>
      </c>
      <c r="E15" s="56">
        <f>LARGE(F15:I15,1)-LARGE(F15:I15,2)</f>
        <v>76</v>
      </c>
      <c r="F15" s="56">
        <f>SCORESHEET!F392</f>
        <v>408</v>
      </c>
      <c r="G15" s="56">
        <f>SCORESHEET!G392</f>
        <v>48</v>
      </c>
      <c r="H15" s="56">
        <f>SCORESHEET!H392</f>
        <v>484</v>
      </c>
      <c r="I15" s="56">
        <f>SCORESHEET!I392</f>
        <v>90</v>
      </c>
      <c r="J15" s="58">
        <f>SCORESHEET!J392</f>
        <v>0.39611650485436894</v>
      </c>
      <c r="K15" s="58">
        <f>SCORESHEET!K392</f>
        <v>4.6601941747572817E-2</v>
      </c>
      <c r="L15" s="58">
        <f>SCORESHEET!L392</f>
        <v>0.46990291262135925</v>
      </c>
      <c r="M15" s="58">
        <f>SCORESHEET!M392</f>
        <v>8.7378640776699032E-2</v>
      </c>
      <c r="N15" s="56">
        <f>SCORESHEET!N392</f>
        <v>1030</v>
      </c>
      <c r="O15" s="56">
        <f>SCORESHEET!O392</f>
        <v>32</v>
      </c>
      <c r="P15" s="56">
        <f>SCORESHEET!P392</f>
        <v>0</v>
      </c>
      <c r="Q15" s="56">
        <f>SCORESHEET!Q392</f>
        <v>1062</v>
      </c>
      <c r="R15" s="58">
        <f>SCORESHEET!R392</f>
        <v>0.97610294117647056</v>
      </c>
      <c r="S15" s="56">
        <f>SCORESHEET!S392</f>
        <v>1088</v>
      </c>
    </row>
    <row r="16" spans="1:23" s="57" customFormat="1" ht="15" x14ac:dyDescent="0.25">
      <c r="A16" s="54" t="s">
        <v>22</v>
      </c>
      <c r="B16" s="55" t="s">
        <v>23</v>
      </c>
      <c r="C16" s="56" t="str">
        <f t="shared" si="12"/>
        <v>PN</v>
      </c>
      <c r="D16" s="56" t="str">
        <f t="shared" si="13"/>
        <v>BN</v>
      </c>
      <c r="E16" s="56">
        <f>LARGE(F16:I16,1)-LARGE(F16:I16,2)</f>
        <v>8</v>
      </c>
      <c r="F16" s="56">
        <f>SCORESHEET!F420</f>
        <v>62</v>
      </c>
      <c r="G16" s="56">
        <f>SCORESHEET!G420</f>
        <v>21</v>
      </c>
      <c r="H16" s="56">
        <f>SCORESHEET!H420</f>
        <v>70</v>
      </c>
      <c r="I16" s="56">
        <f>SCORESHEET!I420</f>
        <v>0</v>
      </c>
      <c r="J16" s="58">
        <f>SCORESHEET!J420</f>
        <v>0.40522875816993464</v>
      </c>
      <c r="K16" s="58">
        <f>SCORESHEET!K420</f>
        <v>0.13725490196078433</v>
      </c>
      <c r="L16" s="58">
        <f>SCORESHEET!L420</f>
        <v>0.45751633986928103</v>
      </c>
      <c r="M16" s="58">
        <f>SCORESHEET!M420</f>
        <v>0</v>
      </c>
      <c r="N16" s="56">
        <f>SCORESHEET!N420</f>
        <v>153</v>
      </c>
      <c r="O16" s="56">
        <f>SCORESHEET!O420</f>
        <v>17</v>
      </c>
      <c r="P16" s="56">
        <f>SCORESHEET!P420</f>
        <v>0</v>
      </c>
      <c r="Q16" s="56">
        <f>SCORESHEET!Q420</f>
        <v>170</v>
      </c>
      <c r="R16" s="58">
        <f>SCORESHEET!R420</f>
        <v>0.82524271844660191</v>
      </c>
      <c r="S16" s="56">
        <f>SCORESHEET!S420</f>
        <v>206</v>
      </c>
    </row>
    <row r="17" spans="1:19" s="57" customFormat="1" ht="15" x14ac:dyDescent="0.25">
      <c r="A17" s="54" t="s">
        <v>24</v>
      </c>
      <c r="B17" s="55" t="s">
        <v>25</v>
      </c>
      <c r="C17" s="56" t="str">
        <f t="shared" ref="C17:C18" si="14">IF(AND(LARGE(F17:I17,1)=LARGE(F17:I17,2)),"TIED",IF(LARGE(F17:I17,1)=F17,"BN",IF(LARGE(F17:I17,1)=G17,"PH",IF(LARGE(F17:I17,1)=H17,"PN","BEBAS"))))</f>
        <v>BN</v>
      </c>
      <c r="D17" s="56" t="str">
        <f t="shared" si="13"/>
        <v>PN</v>
      </c>
      <c r="E17" s="56">
        <f>LARGE(F17:I17,1)-LARGE(F17:I17,2)</f>
        <v>47</v>
      </c>
      <c r="F17" s="56">
        <f>SCORESHEET!F466</f>
        <v>139</v>
      </c>
      <c r="G17" s="56">
        <f>SCORESHEET!G466</f>
        <v>51</v>
      </c>
      <c r="H17" s="56">
        <f>SCORESHEET!H466</f>
        <v>92</v>
      </c>
      <c r="I17" s="56">
        <f>SCORESHEET!I466</f>
        <v>6</v>
      </c>
      <c r="J17" s="58">
        <f>SCORESHEET!J466</f>
        <v>0.4826388888888889</v>
      </c>
      <c r="K17" s="58">
        <f>SCORESHEET!K466</f>
        <v>0.17708333333333334</v>
      </c>
      <c r="L17" s="58">
        <f>SCORESHEET!L466</f>
        <v>0.31944444444444442</v>
      </c>
      <c r="M17" s="58">
        <f>SCORESHEET!M466</f>
        <v>2.0833333333333332E-2</v>
      </c>
      <c r="N17" s="56">
        <f>SCORESHEET!N466</f>
        <v>288</v>
      </c>
      <c r="O17" s="56">
        <f>SCORESHEET!O466</f>
        <v>21</v>
      </c>
      <c r="P17" s="56">
        <f>SCORESHEET!P466</f>
        <v>0</v>
      </c>
      <c r="Q17" s="56">
        <f>SCORESHEET!Q466</f>
        <v>309</v>
      </c>
      <c r="R17" s="58">
        <f>SCORESHEET!R466</f>
        <v>0.85359116022099446</v>
      </c>
      <c r="S17" s="56">
        <f>SCORESHEET!S466</f>
        <v>362</v>
      </c>
    </row>
    <row r="18" spans="1:19" s="57" customFormat="1" ht="15" x14ac:dyDescent="0.25">
      <c r="A18" s="54" t="s">
        <v>26</v>
      </c>
      <c r="B18" s="55" t="s">
        <v>27</v>
      </c>
      <c r="C18" s="56" t="str">
        <f t="shared" si="14"/>
        <v>PN</v>
      </c>
      <c r="D18" s="56" t="str">
        <f t="shared" si="13"/>
        <v>BN</v>
      </c>
      <c r="E18" s="56">
        <f>LARGE(F18:I18,1)-LARGE(F18:I18,2)</f>
        <v>2</v>
      </c>
      <c r="F18" s="56">
        <f>SCORESHEET!F516</f>
        <v>75</v>
      </c>
      <c r="G18" s="56">
        <f>SCORESHEET!G516</f>
        <v>22</v>
      </c>
      <c r="H18" s="56">
        <f>SCORESHEET!H516</f>
        <v>77</v>
      </c>
      <c r="I18" s="56">
        <f>SCORESHEET!I516</f>
        <v>0</v>
      </c>
      <c r="J18" s="58">
        <f>SCORESHEET!J516</f>
        <v>0.43103448275862066</v>
      </c>
      <c r="K18" s="58">
        <f>SCORESHEET!K516</f>
        <v>0.12643678160919541</v>
      </c>
      <c r="L18" s="58">
        <f>SCORESHEET!L516</f>
        <v>0.44252873563218392</v>
      </c>
      <c r="M18" s="58">
        <f>SCORESHEET!M516</f>
        <v>0</v>
      </c>
      <c r="N18" s="56">
        <f>SCORESHEET!N516</f>
        <v>174</v>
      </c>
      <c r="O18" s="56">
        <f>SCORESHEET!O516</f>
        <v>13</v>
      </c>
      <c r="P18" s="56">
        <f>SCORESHEET!P516</f>
        <v>0</v>
      </c>
      <c r="Q18" s="56">
        <f>SCORESHEET!Q516</f>
        <v>187</v>
      </c>
      <c r="R18" s="58">
        <f>SCORESHEET!R516</f>
        <v>0.82017543859649122</v>
      </c>
      <c r="S18" s="56">
        <f>SCORESHEET!S516</f>
        <v>228</v>
      </c>
    </row>
    <row r="19" spans="1:19" s="5" customFormat="1" ht="15.75" x14ac:dyDescent="0.25">
      <c r="A19" s="48" t="s">
        <v>303</v>
      </c>
      <c r="B19" s="49" t="s">
        <v>304</v>
      </c>
      <c r="C19" s="23"/>
      <c r="D19" s="23"/>
      <c r="E19" s="23"/>
      <c r="F19" s="23"/>
      <c r="G19" s="23"/>
      <c r="H19" s="23"/>
      <c r="I19" s="23"/>
      <c r="J19" s="24"/>
      <c r="K19" s="24"/>
      <c r="L19" s="24"/>
      <c r="M19" s="24"/>
      <c r="N19" s="23"/>
      <c r="O19" s="23"/>
      <c r="P19" s="23"/>
      <c r="Q19" s="23"/>
      <c r="R19" s="24"/>
      <c r="S19" s="23"/>
    </row>
    <row r="20" spans="1:19" s="57" customFormat="1" ht="15" x14ac:dyDescent="0.25">
      <c r="A20" s="54" t="s">
        <v>28</v>
      </c>
      <c r="B20" s="55" t="s">
        <v>29</v>
      </c>
      <c r="C20" s="56" t="str">
        <f t="shared" ref="C20:C23" si="15">IF(AND(LARGE(F20:I20,1)=LARGE(F20:I20,2)),"TIED",IF(LARGE(F20:I20,1)=F20,"BN",IF(LARGE(F20:I20,1)=G20,"PH",IF(LARGE(F20:I20,1)=H20,"PN","BEBAS"))))</f>
        <v>BN</v>
      </c>
      <c r="D20" s="56" t="str">
        <f t="shared" si="13"/>
        <v>PN</v>
      </c>
      <c r="E20" s="56">
        <f>LARGE(F20:I20,1)-LARGE(F20:I20,2)</f>
        <v>48</v>
      </c>
      <c r="F20" s="56">
        <f>SCORESHEET!F572</f>
        <v>121</v>
      </c>
      <c r="G20" s="56">
        <f>SCORESHEET!G572</f>
        <v>32</v>
      </c>
      <c r="H20" s="56">
        <f>SCORESHEET!H572</f>
        <v>73</v>
      </c>
      <c r="I20" s="56">
        <f>SCORESHEET!I572</f>
        <v>25</v>
      </c>
      <c r="J20" s="58">
        <f>SCORESHEET!J572</f>
        <v>0.48207171314741037</v>
      </c>
      <c r="K20" s="58">
        <f>SCORESHEET!K572</f>
        <v>0.12749003984063745</v>
      </c>
      <c r="L20" s="58">
        <f>SCORESHEET!L572</f>
        <v>0.2908366533864542</v>
      </c>
      <c r="M20" s="58">
        <f>SCORESHEET!M572</f>
        <v>9.9601593625498003E-2</v>
      </c>
      <c r="N20" s="56">
        <f>SCORESHEET!N572</f>
        <v>251</v>
      </c>
      <c r="O20" s="56">
        <f>SCORESHEET!O572</f>
        <v>23</v>
      </c>
      <c r="P20" s="56">
        <f>SCORESHEET!P572</f>
        <v>0</v>
      </c>
      <c r="Q20" s="56">
        <f>SCORESHEET!Q572</f>
        <v>274</v>
      </c>
      <c r="R20" s="58">
        <f>SCORESHEET!R572</f>
        <v>0.83536585365853655</v>
      </c>
      <c r="S20" s="56">
        <f>SCORESHEET!S572</f>
        <v>328</v>
      </c>
    </row>
    <row r="21" spans="1:19" s="57" customFormat="1" ht="15" x14ac:dyDescent="0.25">
      <c r="A21" s="54" t="s">
        <v>30</v>
      </c>
      <c r="B21" s="55" t="s">
        <v>31</v>
      </c>
      <c r="C21" s="56" t="str">
        <f t="shared" si="15"/>
        <v>PH</v>
      </c>
      <c r="D21" s="56" t="str">
        <f t="shared" si="13"/>
        <v>BN</v>
      </c>
      <c r="E21" s="56">
        <f>LARGE(F21:I21,1)-LARGE(F21:I21,2)</f>
        <v>20</v>
      </c>
      <c r="F21" s="56">
        <f>SCORESHEET!F631</f>
        <v>58</v>
      </c>
      <c r="G21" s="56">
        <f>SCORESHEET!G631</f>
        <v>78</v>
      </c>
      <c r="H21" s="56">
        <f>SCORESHEET!H631</f>
        <v>54</v>
      </c>
      <c r="I21" s="56">
        <f>SCORESHEET!I631</f>
        <v>0</v>
      </c>
      <c r="J21" s="58">
        <f>SCORESHEET!J631</f>
        <v>0.30526315789473685</v>
      </c>
      <c r="K21" s="58">
        <f>SCORESHEET!K631</f>
        <v>0.41052631578947368</v>
      </c>
      <c r="L21" s="58">
        <f>SCORESHEET!L631</f>
        <v>0.28421052631578947</v>
      </c>
      <c r="M21" s="58">
        <f>SCORESHEET!M631</f>
        <v>0</v>
      </c>
      <c r="N21" s="56">
        <f>SCORESHEET!N631</f>
        <v>190</v>
      </c>
      <c r="O21" s="56">
        <f>SCORESHEET!O631</f>
        <v>10</v>
      </c>
      <c r="P21" s="56">
        <f>SCORESHEET!P631</f>
        <v>0</v>
      </c>
      <c r="Q21" s="56">
        <f>SCORESHEET!Q631</f>
        <v>200</v>
      </c>
      <c r="R21" s="58">
        <f>SCORESHEET!R631</f>
        <v>0.4329004329004329</v>
      </c>
      <c r="S21" s="56">
        <f>SCORESHEET!S631</f>
        <v>462</v>
      </c>
    </row>
    <row r="22" spans="1:19" s="57" customFormat="1" ht="15" x14ac:dyDescent="0.25">
      <c r="A22" s="54" t="s">
        <v>32</v>
      </c>
      <c r="B22" s="55" t="s">
        <v>33</v>
      </c>
      <c r="C22" s="56" t="str">
        <f t="shared" si="15"/>
        <v>BN</v>
      </c>
      <c r="D22" s="56" t="str">
        <f t="shared" ref="D22" si="16">IF(AND(LARGE(F22:I22,1)=LARGE(F22:I22,2)),"TIED",IF(LARGE(F22:I22,2)=F22,"BN",IF(LARGE(F22:I22,2)=G22,"PH",IF(LARGE(F22:I22,2)=H22,"PN","BEBAS"))))</f>
        <v>PN</v>
      </c>
      <c r="E22" s="56">
        <f>LARGE(F22:I22,1)-LARGE(F22:I22,2)</f>
        <v>41</v>
      </c>
      <c r="F22" s="56">
        <f>SCORESHEET!F693</f>
        <v>154</v>
      </c>
      <c r="G22" s="56">
        <f>SCORESHEET!G693</f>
        <v>105</v>
      </c>
      <c r="H22" s="56">
        <f>SCORESHEET!H693</f>
        <v>113</v>
      </c>
      <c r="I22" s="56">
        <f>SCORESHEET!I693</f>
        <v>0</v>
      </c>
      <c r="J22" s="58">
        <f>SCORESHEET!J693</f>
        <v>0.41397849462365593</v>
      </c>
      <c r="K22" s="58">
        <f>SCORESHEET!K693</f>
        <v>0.28225806451612906</v>
      </c>
      <c r="L22" s="58">
        <f>SCORESHEET!L693</f>
        <v>0.30376344086021506</v>
      </c>
      <c r="M22" s="58">
        <f>SCORESHEET!M693</f>
        <v>0</v>
      </c>
      <c r="N22" s="56">
        <f>SCORESHEET!N693</f>
        <v>372</v>
      </c>
      <c r="O22" s="56">
        <f>SCORESHEET!O693</f>
        <v>29</v>
      </c>
      <c r="P22" s="56">
        <f>SCORESHEET!P693</f>
        <v>0</v>
      </c>
      <c r="Q22" s="56">
        <f>SCORESHEET!Q693</f>
        <v>401</v>
      </c>
      <c r="R22" s="58">
        <f>SCORESHEET!R693</f>
        <v>0.86796536796536794</v>
      </c>
      <c r="S22" s="56">
        <f>SCORESHEET!S693</f>
        <v>462</v>
      </c>
    </row>
    <row r="23" spans="1:19" s="57" customFormat="1" ht="15" x14ac:dyDescent="0.25">
      <c r="A23" s="54" t="s">
        <v>34</v>
      </c>
      <c r="B23" s="55" t="s">
        <v>35</v>
      </c>
      <c r="C23" s="56" t="str">
        <f t="shared" si="15"/>
        <v>BN</v>
      </c>
      <c r="D23" s="56" t="str">
        <f t="shared" ref="D23:D26" si="17">IF(AND(LARGE(F23:I23,1)=LARGE(F23:I23,2)),"TIED",IF(LARGE(F23:I23,2)=F23,"BN",IF(LARGE(F23:I23,2)=G23,"PH",IF(LARGE(F23:I23,2)=H23,"PN","BEBAS"))))</f>
        <v>PN</v>
      </c>
      <c r="E23" s="56">
        <f>LARGE(F23:I23,1)-LARGE(F23:I23,2)</f>
        <v>75</v>
      </c>
      <c r="F23" s="56">
        <f>SCORESHEET!F753</f>
        <v>153</v>
      </c>
      <c r="G23" s="56">
        <f>SCORESHEET!G753</f>
        <v>27</v>
      </c>
      <c r="H23" s="56">
        <f>SCORESHEET!H753</f>
        <v>78</v>
      </c>
      <c r="I23" s="56">
        <f>SCORESHEET!I753</f>
        <v>1</v>
      </c>
      <c r="J23" s="58">
        <f>SCORESHEET!J753</f>
        <v>0.59073359073359077</v>
      </c>
      <c r="K23" s="58">
        <f>SCORESHEET!K753</f>
        <v>0.10424710424710425</v>
      </c>
      <c r="L23" s="58">
        <f>SCORESHEET!L753</f>
        <v>0.30115830115830117</v>
      </c>
      <c r="M23" s="58">
        <f>SCORESHEET!M753</f>
        <v>3.8610038610038611E-3</v>
      </c>
      <c r="N23" s="56">
        <f>SCORESHEET!N753</f>
        <v>259</v>
      </c>
      <c r="O23" s="56">
        <f>SCORESHEET!O753</f>
        <v>17</v>
      </c>
      <c r="P23" s="56">
        <f>SCORESHEET!P753</f>
        <v>0</v>
      </c>
      <c r="Q23" s="56">
        <f>SCORESHEET!Q753</f>
        <v>276</v>
      </c>
      <c r="R23" s="58">
        <f>SCORESHEET!R753</f>
        <v>0.90196078431372551</v>
      </c>
      <c r="S23" s="56">
        <f>SCORESHEET!S753</f>
        <v>306</v>
      </c>
    </row>
    <row r="24" spans="1:19" s="5" customFormat="1" ht="15.75" x14ac:dyDescent="0.25">
      <c r="A24" s="48" t="s">
        <v>305</v>
      </c>
      <c r="B24" s="49" t="s">
        <v>306</v>
      </c>
      <c r="C24" s="23"/>
      <c r="D24" s="23"/>
      <c r="E24" s="23"/>
      <c r="F24" s="23"/>
      <c r="G24" s="23"/>
      <c r="H24" s="23"/>
      <c r="I24" s="23"/>
      <c r="J24" s="24"/>
      <c r="K24" s="24"/>
      <c r="L24" s="24"/>
      <c r="M24" s="24"/>
      <c r="N24" s="23"/>
      <c r="O24" s="23"/>
      <c r="P24" s="23"/>
      <c r="Q24" s="23"/>
      <c r="R24" s="24"/>
      <c r="S24" s="23"/>
    </row>
    <row r="25" spans="1:19" s="57" customFormat="1" ht="15" x14ac:dyDescent="0.25">
      <c r="A25" s="54" t="s">
        <v>36</v>
      </c>
      <c r="B25" s="55" t="s">
        <v>37</v>
      </c>
      <c r="C25" s="56" t="str">
        <f t="shared" ref="C25:C28" si="18">IF(AND(LARGE(F25:I25,1)=LARGE(F25:I25,2)),"TIED",IF(LARGE(F25:I25,1)=F25,"BN",IF(LARGE(F25:I25,1)=G25,"PH",IF(LARGE(F25:I25,1)=H25,"PN","BEBAS"))))</f>
        <v>BN</v>
      </c>
      <c r="D25" s="56" t="str">
        <f t="shared" si="17"/>
        <v>PH</v>
      </c>
      <c r="E25" s="56">
        <f>LARGE(F25:I25,1)-LARGE(F25:I25,2)</f>
        <v>18</v>
      </c>
      <c r="F25" s="56">
        <f>SCORESHEET!F803</f>
        <v>105</v>
      </c>
      <c r="G25" s="56">
        <f>SCORESHEET!G803</f>
        <v>87</v>
      </c>
      <c r="H25" s="56">
        <f>SCORESHEET!H803</f>
        <v>86</v>
      </c>
      <c r="I25" s="56">
        <f>SCORESHEET!I803</f>
        <v>0</v>
      </c>
      <c r="J25" s="58">
        <f>SCORESHEET!J803</f>
        <v>0.37769784172661869</v>
      </c>
      <c r="K25" s="58">
        <f>SCORESHEET!K803</f>
        <v>0.31294964028776978</v>
      </c>
      <c r="L25" s="58">
        <f>SCORESHEET!L803</f>
        <v>0.30935251798561153</v>
      </c>
      <c r="M25" s="58">
        <f>SCORESHEET!M803</f>
        <v>0</v>
      </c>
      <c r="N25" s="56">
        <f>SCORESHEET!N803</f>
        <v>278</v>
      </c>
      <c r="O25" s="56">
        <f>SCORESHEET!O803</f>
        <v>20</v>
      </c>
      <c r="P25" s="56">
        <f>SCORESHEET!P803</f>
        <v>0</v>
      </c>
      <c r="Q25" s="56">
        <f>SCORESHEET!Q803</f>
        <v>298</v>
      </c>
      <c r="R25" s="58">
        <f>SCORESHEET!R803</f>
        <v>0.76606683804627251</v>
      </c>
      <c r="S25" s="56">
        <f>SCORESHEET!S803</f>
        <v>389</v>
      </c>
    </row>
    <row r="26" spans="1:19" s="57" customFormat="1" ht="15" x14ac:dyDescent="0.25">
      <c r="A26" s="54" t="s">
        <v>38</v>
      </c>
      <c r="B26" s="55" t="s">
        <v>39</v>
      </c>
      <c r="C26" s="56" t="str">
        <f t="shared" si="18"/>
        <v>PH</v>
      </c>
      <c r="D26" s="56" t="str">
        <f t="shared" si="17"/>
        <v>BN</v>
      </c>
      <c r="E26" s="56">
        <f>LARGE(F26:I26,1)-LARGE(F26:I26,2)</f>
        <v>15</v>
      </c>
      <c r="F26" s="56">
        <f>SCORESHEET!F888</f>
        <v>52</v>
      </c>
      <c r="G26" s="56">
        <f>SCORESHEET!G888</f>
        <v>67</v>
      </c>
      <c r="H26" s="56">
        <f>SCORESHEET!H888</f>
        <v>37</v>
      </c>
      <c r="I26" s="56">
        <f>SCORESHEET!I888</f>
        <v>0</v>
      </c>
      <c r="J26" s="58">
        <f>SCORESHEET!J888</f>
        <v>0.33333333333333331</v>
      </c>
      <c r="K26" s="58">
        <f>SCORESHEET!K888</f>
        <v>0.42948717948717946</v>
      </c>
      <c r="L26" s="58">
        <f>SCORESHEET!L888</f>
        <v>0.23717948717948717</v>
      </c>
      <c r="M26" s="58">
        <f>SCORESHEET!M888</f>
        <v>0</v>
      </c>
      <c r="N26" s="56">
        <f>SCORESHEET!N888</f>
        <v>156</v>
      </c>
      <c r="O26" s="56">
        <f>SCORESHEET!O888</f>
        <v>4</v>
      </c>
      <c r="P26" s="56">
        <f>SCORESHEET!P888</f>
        <v>0</v>
      </c>
      <c r="Q26" s="56">
        <f>SCORESHEET!Q888</f>
        <v>160</v>
      </c>
      <c r="R26" s="58">
        <f>SCORESHEET!R888</f>
        <v>0.72072072072072069</v>
      </c>
      <c r="S26" s="56">
        <f>SCORESHEET!S888</f>
        <v>222</v>
      </c>
    </row>
    <row r="27" spans="1:19" s="57" customFormat="1" ht="15" x14ac:dyDescent="0.25">
      <c r="A27" s="54" t="s">
        <v>40</v>
      </c>
      <c r="B27" s="55" t="s">
        <v>41</v>
      </c>
      <c r="C27" s="56" t="str">
        <f t="shared" si="18"/>
        <v>BN</v>
      </c>
      <c r="D27" s="56" t="str">
        <f t="shared" ref="D27:D28" si="19">IF(AND(LARGE(F27:I27,1)=LARGE(F27:I27,2)),"TIED",IF(LARGE(F27:I27,2)=F27,"BN",IF(LARGE(F27:I27,2)=G27,"PH",IF(LARGE(F27:I27,2)=H27,"PN","BEBAS"))))</f>
        <v>PN</v>
      </c>
      <c r="E27" s="56">
        <f>LARGE(F27:I27,1)-LARGE(F27:I27,2)</f>
        <v>40</v>
      </c>
      <c r="F27" s="56">
        <f>SCORESHEET!F978</f>
        <v>136</v>
      </c>
      <c r="G27" s="56">
        <f>SCORESHEET!G978</f>
        <v>28</v>
      </c>
      <c r="H27" s="56">
        <f>SCORESHEET!H978</f>
        <v>96</v>
      </c>
      <c r="I27" s="56">
        <f>SCORESHEET!I978</f>
        <v>2</v>
      </c>
      <c r="J27" s="58">
        <f>SCORESHEET!J978</f>
        <v>0.51908396946564883</v>
      </c>
      <c r="K27" s="58">
        <f>SCORESHEET!K978</f>
        <v>0.10687022900763359</v>
      </c>
      <c r="L27" s="58">
        <f>SCORESHEET!L978</f>
        <v>0.36641221374045801</v>
      </c>
      <c r="M27" s="58">
        <f>SCORESHEET!M978</f>
        <v>7.6335877862595417E-3</v>
      </c>
      <c r="N27" s="56">
        <f>SCORESHEET!N978</f>
        <v>262</v>
      </c>
      <c r="O27" s="56">
        <f>SCORESHEET!O978</f>
        <v>26</v>
      </c>
      <c r="P27" s="56">
        <f>SCORESHEET!P978</f>
        <v>0</v>
      </c>
      <c r="Q27" s="56">
        <f>SCORESHEET!Q978</f>
        <v>288</v>
      </c>
      <c r="R27" s="58">
        <f>SCORESHEET!R978</f>
        <v>0.84705882352941175</v>
      </c>
      <c r="S27" s="56">
        <f>SCORESHEET!S978</f>
        <v>340</v>
      </c>
    </row>
    <row r="28" spans="1:19" s="57" customFormat="1" ht="15" x14ac:dyDescent="0.25">
      <c r="A28" s="54" t="s">
        <v>42</v>
      </c>
      <c r="B28" s="55" t="s">
        <v>43</v>
      </c>
      <c r="C28" s="56" t="str">
        <f t="shared" si="18"/>
        <v>PH</v>
      </c>
      <c r="D28" s="56" t="str">
        <f t="shared" si="19"/>
        <v>BN</v>
      </c>
      <c r="E28" s="56">
        <f>LARGE(F28:I28,1)-LARGE(F28:I28,2)</f>
        <v>13</v>
      </c>
      <c r="F28" s="56">
        <f>SCORESHEET!F1022</f>
        <v>18</v>
      </c>
      <c r="G28" s="56">
        <f>SCORESHEET!G1022</f>
        <v>31</v>
      </c>
      <c r="H28" s="56">
        <f>SCORESHEET!H1022</f>
        <v>6</v>
      </c>
      <c r="I28" s="56">
        <f>SCORESHEET!I1022</f>
        <v>5</v>
      </c>
      <c r="J28" s="58">
        <f>SCORESHEET!J1022</f>
        <v>0.3</v>
      </c>
      <c r="K28" s="58">
        <f>SCORESHEET!K1022</f>
        <v>0.51666666666666672</v>
      </c>
      <c r="L28" s="58">
        <f>SCORESHEET!L1022</f>
        <v>0.1</v>
      </c>
      <c r="M28" s="58">
        <f>SCORESHEET!M1022</f>
        <v>8.3333333333333329E-2</v>
      </c>
      <c r="N28" s="56">
        <f>SCORESHEET!N1022</f>
        <v>60</v>
      </c>
      <c r="O28" s="56">
        <f>SCORESHEET!O1022</f>
        <v>6</v>
      </c>
      <c r="P28" s="56">
        <f>SCORESHEET!P1022</f>
        <v>0</v>
      </c>
      <c r="Q28" s="56">
        <f>SCORESHEET!Q1022</f>
        <v>66</v>
      </c>
      <c r="R28" s="58">
        <f>SCORESHEET!R1022</f>
        <v>0.66</v>
      </c>
      <c r="S28" s="56">
        <f>SCORESHEET!S1022</f>
        <v>100</v>
      </c>
    </row>
    <row r="29" spans="1:19" s="57" customFormat="1" ht="15" x14ac:dyDescent="0.25">
      <c r="A29" s="54" t="s">
        <v>44</v>
      </c>
      <c r="B29" s="55" t="s">
        <v>45</v>
      </c>
      <c r="C29" s="56" t="str">
        <f t="shared" ref="C29" si="20">IF(AND(LARGE(F29:I29,1)=LARGE(F29:I29,2)),"TIED",IF(LARGE(F29:I29,1)=F29,"BN",IF(LARGE(F29:I29,1)=G29,"PH",IF(LARGE(F29:I29,1)=H29,"PN","BEBAS"))))</f>
        <v>BN</v>
      </c>
      <c r="D29" s="56" t="str">
        <f t="shared" ref="D29" si="21">IF(AND(LARGE(F29:I29,1)=LARGE(F29:I29,2)),"TIED",IF(LARGE(F29:I29,2)=F29,"BN",IF(LARGE(F29:I29,2)=G29,"PH",IF(LARGE(F29:I29,2)=H29,"PN","BEBAS"))))</f>
        <v>PN</v>
      </c>
      <c r="E29" s="56">
        <f>LARGE(F29:I29,1)-LARGE(F29:I29,2)</f>
        <v>29</v>
      </c>
      <c r="F29" s="56">
        <f>SCORESHEET!F1085</f>
        <v>148</v>
      </c>
      <c r="G29" s="56">
        <f>SCORESHEET!G1085</f>
        <v>39</v>
      </c>
      <c r="H29" s="56">
        <f>SCORESHEET!H1085</f>
        <v>119</v>
      </c>
      <c r="I29" s="56">
        <f>SCORESHEET!I1085</f>
        <v>2</v>
      </c>
      <c r="J29" s="58">
        <f>SCORESHEET!J1085</f>
        <v>0.48051948051948051</v>
      </c>
      <c r="K29" s="58">
        <f>SCORESHEET!K1085</f>
        <v>0.12662337662337661</v>
      </c>
      <c r="L29" s="58">
        <f>SCORESHEET!L1085</f>
        <v>0.38636363636363635</v>
      </c>
      <c r="M29" s="58">
        <f>SCORESHEET!M1085</f>
        <v>6.4935064935064939E-3</v>
      </c>
      <c r="N29" s="56">
        <f>SCORESHEET!N1085</f>
        <v>308</v>
      </c>
      <c r="O29" s="56">
        <f>SCORESHEET!O1085</f>
        <v>25</v>
      </c>
      <c r="P29" s="56">
        <f>SCORESHEET!P1085</f>
        <v>0</v>
      </c>
      <c r="Q29" s="56">
        <f>SCORESHEET!Q1085</f>
        <v>333</v>
      </c>
      <c r="R29" s="58">
        <f>SCORESHEET!R1085</f>
        <v>0.86493506493506489</v>
      </c>
      <c r="S29" s="56">
        <f>SCORESHEET!S1085</f>
        <v>385</v>
      </c>
    </row>
    <row r="30" spans="1:19" s="5" customFormat="1" ht="15.75" x14ac:dyDescent="0.25">
      <c r="A30" s="48" t="s">
        <v>307</v>
      </c>
      <c r="B30" s="49" t="s">
        <v>308</v>
      </c>
      <c r="C30" s="23"/>
      <c r="D30" s="23"/>
      <c r="E30" s="23"/>
      <c r="F30" s="23"/>
      <c r="G30" s="23"/>
      <c r="H30" s="23"/>
      <c r="I30" s="23"/>
      <c r="J30" s="24"/>
      <c r="K30" s="24"/>
      <c r="L30" s="24"/>
      <c r="M30" s="24"/>
      <c r="N30" s="23"/>
      <c r="O30" s="23"/>
      <c r="P30" s="23"/>
      <c r="Q30" s="23"/>
      <c r="R30" s="24"/>
      <c r="S30" s="23"/>
    </row>
    <row r="31" spans="1:19" s="57" customFormat="1" ht="15" x14ac:dyDescent="0.25">
      <c r="A31" s="54" t="s">
        <v>46</v>
      </c>
      <c r="B31" s="55" t="s">
        <v>47</v>
      </c>
      <c r="C31" s="56" t="str">
        <f t="shared" ref="C31:C35" si="22">IF(AND(LARGE(F31:I31,1)=LARGE(F31:I31,2)),"TIED",IF(LARGE(F31:I31,1)=F31,"BN",IF(LARGE(F31:I31,1)=G31,"PH",IF(LARGE(F31:I31,1)=H31,"PN","BEBAS"))))</f>
        <v>PN</v>
      </c>
      <c r="D31" s="56" t="str">
        <f t="shared" ref="D31" si="23">IF(AND(LARGE(F31:I31,1)=LARGE(F31:I31,2)),"TIED",IF(LARGE(F31:I31,2)=F31,"BN",IF(LARGE(F31:I31,2)=G31,"PH",IF(LARGE(F31:I31,2)=H31,"PN","BEBAS"))))</f>
        <v>BN</v>
      </c>
      <c r="E31" s="56">
        <f>LARGE(F31:I31,1)-LARGE(F31:I31,2)</f>
        <v>49</v>
      </c>
      <c r="F31" s="56">
        <f>SCORESHEET!F1140</f>
        <v>79</v>
      </c>
      <c r="G31" s="56">
        <f>SCORESHEET!G1140</f>
        <v>25</v>
      </c>
      <c r="H31" s="56">
        <f>SCORESHEET!H1140</f>
        <v>128</v>
      </c>
      <c r="I31" s="56">
        <f>SCORESHEET!I1140</f>
        <v>21</v>
      </c>
      <c r="J31" s="58">
        <f>SCORESHEET!J1140</f>
        <v>0.31225296442687744</v>
      </c>
      <c r="K31" s="58">
        <f>SCORESHEET!K1140</f>
        <v>9.8814229249011856E-2</v>
      </c>
      <c r="L31" s="58">
        <f>SCORESHEET!L1140</f>
        <v>0.50592885375494068</v>
      </c>
      <c r="M31" s="58">
        <f>SCORESHEET!M1140</f>
        <v>8.3003952569169967E-2</v>
      </c>
      <c r="N31" s="56">
        <f>SCORESHEET!N1140</f>
        <v>253</v>
      </c>
      <c r="O31" s="56">
        <f>SCORESHEET!O1140</f>
        <v>18</v>
      </c>
      <c r="P31" s="56">
        <f>SCORESHEET!P1140</f>
        <v>0</v>
      </c>
      <c r="Q31" s="56">
        <f>SCORESHEET!Q1140</f>
        <v>271</v>
      </c>
      <c r="R31" s="58">
        <f>SCORESHEET!R1140</f>
        <v>0.88273615635179148</v>
      </c>
      <c r="S31" s="56">
        <f>SCORESHEET!S1140</f>
        <v>307</v>
      </c>
    </row>
    <row r="32" spans="1:19" s="57" customFormat="1" ht="15" x14ac:dyDescent="0.25">
      <c r="A32" s="54" t="s">
        <v>48</v>
      </c>
      <c r="B32" s="55" t="s">
        <v>49</v>
      </c>
      <c r="C32" s="56" t="str">
        <f t="shared" si="22"/>
        <v>BN</v>
      </c>
      <c r="D32" s="56" t="str">
        <f t="shared" ref="D32" si="24">IF(AND(LARGE(F32:I32,1)=LARGE(F32:I32,2)),"TIED",IF(LARGE(F32:I32,2)=F32,"BN",IF(LARGE(F32:I32,2)=G32,"PH",IF(LARGE(F32:I32,2)=H32,"PN","BEBAS"))))</f>
        <v>PN</v>
      </c>
      <c r="E32" s="56">
        <f>LARGE(F32:I32,1)-LARGE(F32:I32,2)</f>
        <v>23</v>
      </c>
      <c r="F32" s="56">
        <f>SCORESHEET!F1194</f>
        <v>81</v>
      </c>
      <c r="G32" s="56">
        <f>SCORESHEET!G1194</f>
        <v>15</v>
      </c>
      <c r="H32" s="56">
        <f>SCORESHEET!H1194</f>
        <v>58</v>
      </c>
      <c r="I32" s="56">
        <f>SCORESHEET!I1194</f>
        <v>0</v>
      </c>
      <c r="J32" s="58">
        <f>SCORESHEET!J1194</f>
        <v>0.52597402597402598</v>
      </c>
      <c r="K32" s="58">
        <f>SCORESHEET!K1194</f>
        <v>9.7402597402597407E-2</v>
      </c>
      <c r="L32" s="58">
        <f>SCORESHEET!L1194</f>
        <v>0.37662337662337664</v>
      </c>
      <c r="M32" s="58">
        <f>SCORESHEET!M1194</f>
        <v>0</v>
      </c>
      <c r="N32" s="56">
        <f>SCORESHEET!N1194</f>
        <v>154</v>
      </c>
      <c r="O32" s="56">
        <f>SCORESHEET!O1194</f>
        <v>9</v>
      </c>
      <c r="P32" s="56">
        <f>SCORESHEET!P1194</f>
        <v>0</v>
      </c>
      <c r="Q32" s="56">
        <f>SCORESHEET!Q1194</f>
        <v>163</v>
      </c>
      <c r="R32" s="58">
        <f>SCORESHEET!R1194</f>
        <v>0.84895833333333337</v>
      </c>
      <c r="S32" s="56">
        <f>SCORESHEET!S1194</f>
        <v>192</v>
      </c>
    </row>
    <row r="33" spans="1:19" s="57" customFormat="1" ht="15" x14ac:dyDescent="0.25">
      <c r="A33" s="54" t="s">
        <v>50</v>
      </c>
      <c r="B33" s="55" t="s">
        <v>51</v>
      </c>
      <c r="C33" s="56" t="str">
        <f t="shared" si="22"/>
        <v>BN</v>
      </c>
      <c r="D33" s="56" t="str">
        <f t="shared" ref="D33" si="25">IF(AND(LARGE(F33:I33,1)=LARGE(F33:I33,2)),"TIED",IF(LARGE(F33:I33,2)=F33,"BN",IF(LARGE(F33:I33,2)=G33,"PH",IF(LARGE(F33:I33,2)=H33,"PN","BEBAS"))))</f>
        <v>PN</v>
      </c>
      <c r="E33" s="56">
        <f>LARGE(F33:I33,1)-LARGE(F33:I33,2)</f>
        <v>10</v>
      </c>
      <c r="F33" s="56">
        <f>SCORESHEET!F1241</f>
        <v>115</v>
      </c>
      <c r="G33" s="56">
        <f>SCORESHEET!G1241</f>
        <v>23</v>
      </c>
      <c r="H33" s="56">
        <f>SCORESHEET!H1241</f>
        <v>105</v>
      </c>
      <c r="I33" s="56">
        <f>SCORESHEET!I1241</f>
        <v>2</v>
      </c>
      <c r="J33" s="58">
        <f>SCORESHEET!J1241</f>
        <v>0.46938775510204084</v>
      </c>
      <c r="K33" s="58">
        <f>SCORESHEET!K1241</f>
        <v>9.3877551020408165E-2</v>
      </c>
      <c r="L33" s="58">
        <f>SCORESHEET!L1241</f>
        <v>0.42857142857142855</v>
      </c>
      <c r="M33" s="58">
        <f>SCORESHEET!M1241</f>
        <v>8.1632653061224497E-3</v>
      </c>
      <c r="N33" s="56">
        <f>SCORESHEET!N1241</f>
        <v>245</v>
      </c>
      <c r="O33" s="56">
        <f>SCORESHEET!O1241</f>
        <v>26</v>
      </c>
      <c r="P33" s="56">
        <f>SCORESHEET!P1241</f>
        <v>0</v>
      </c>
      <c r="Q33" s="56">
        <f>SCORESHEET!Q1241</f>
        <v>271</v>
      </c>
      <c r="R33" s="58">
        <f>SCORESHEET!R1241</f>
        <v>0.90333333333333332</v>
      </c>
      <c r="S33" s="56">
        <f>SCORESHEET!S1241</f>
        <v>300</v>
      </c>
    </row>
    <row r="34" spans="1:19" s="57" customFormat="1" ht="15" x14ac:dyDescent="0.25">
      <c r="A34" s="54" t="s">
        <v>52</v>
      </c>
      <c r="B34" s="55" t="s">
        <v>53</v>
      </c>
      <c r="C34" s="56" t="str">
        <f t="shared" si="22"/>
        <v>BN</v>
      </c>
      <c r="D34" s="56" t="str">
        <f t="shared" ref="D34:D35" si="26">IF(AND(LARGE(F34:I34,1)=LARGE(F34:I34,2)),"TIED",IF(LARGE(F34:I34,2)=F34,"BN",IF(LARGE(F34:I34,2)=G34,"PH",IF(LARGE(F34:I34,2)=H34,"PN","BEBAS"))))</f>
        <v>PN</v>
      </c>
      <c r="E34" s="56">
        <f>LARGE(F34:I34,1)-LARGE(F34:I34,2)</f>
        <v>70</v>
      </c>
      <c r="F34" s="56">
        <f>SCORESHEET!F1289</f>
        <v>105</v>
      </c>
      <c r="G34" s="56">
        <f>SCORESHEET!G1289</f>
        <v>9</v>
      </c>
      <c r="H34" s="56">
        <f>SCORESHEET!H1289</f>
        <v>35</v>
      </c>
      <c r="I34" s="56">
        <f>SCORESHEET!I1289</f>
        <v>0</v>
      </c>
      <c r="J34" s="58">
        <f>SCORESHEET!J1289</f>
        <v>0.70469798657718119</v>
      </c>
      <c r="K34" s="58">
        <f>SCORESHEET!K1289</f>
        <v>6.0402684563758392E-2</v>
      </c>
      <c r="L34" s="58">
        <f>SCORESHEET!L1289</f>
        <v>0.2348993288590604</v>
      </c>
      <c r="M34" s="58">
        <f>SCORESHEET!M1289</f>
        <v>0</v>
      </c>
      <c r="N34" s="56">
        <f>SCORESHEET!N1289</f>
        <v>149</v>
      </c>
      <c r="O34" s="56">
        <f>SCORESHEET!O1289</f>
        <v>6</v>
      </c>
      <c r="P34" s="56">
        <f>SCORESHEET!P1289</f>
        <v>0</v>
      </c>
      <c r="Q34" s="56">
        <f>SCORESHEET!Q1289</f>
        <v>155</v>
      </c>
      <c r="R34" s="58">
        <f>SCORESHEET!R1289</f>
        <v>0.85635359116022103</v>
      </c>
      <c r="S34" s="56">
        <f>SCORESHEET!S1289</f>
        <v>181</v>
      </c>
    </row>
    <row r="35" spans="1:19" s="57" customFormat="1" ht="15" x14ac:dyDescent="0.25">
      <c r="A35" s="54" t="s">
        <v>54</v>
      </c>
      <c r="B35" s="55" t="s">
        <v>55</v>
      </c>
      <c r="C35" s="56" t="str">
        <f t="shared" si="22"/>
        <v>BN</v>
      </c>
      <c r="D35" s="56" t="str">
        <f t="shared" si="26"/>
        <v>PN</v>
      </c>
      <c r="E35" s="56">
        <f>LARGE(F35:I35,1)-LARGE(F35:I35,2)</f>
        <v>36</v>
      </c>
      <c r="F35" s="56">
        <f>SCORESHEET!F1331</f>
        <v>75</v>
      </c>
      <c r="G35" s="56">
        <f>SCORESHEET!G1331</f>
        <v>14</v>
      </c>
      <c r="H35" s="56">
        <f>SCORESHEET!H1331</f>
        <v>39</v>
      </c>
      <c r="I35" s="56">
        <f>SCORESHEET!I1331</f>
        <v>2</v>
      </c>
      <c r="J35" s="58">
        <f>SCORESHEET!J1331</f>
        <v>0.57692307692307687</v>
      </c>
      <c r="K35" s="58">
        <f>SCORESHEET!K1331</f>
        <v>0.1076923076923077</v>
      </c>
      <c r="L35" s="58">
        <f>SCORESHEET!L1331</f>
        <v>0.3</v>
      </c>
      <c r="M35" s="58">
        <f>SCORESHEET!M1331</f>
        <v>1.5384615384615385E-2</v>
      </c>
      <c r="N35" s="56">
        <f>SCORESHEET!N1331</f>
        <v>130</v>
      </c>
      <c r="O35" s="56">
        <f>SCORESHEET!O1331</f>
        <v>13</v>
      </c>
      <c r="P35" s="56">
        <f>SCORESHEET!P1331</f>
        <v>0</v>
      </c>
      <c r="Q35" s="56">
        <f>SCORESHEET!Q1331</f>
        <v>143</v>
      </c>
      <c r="R35" s="58">
        <f>SCORESHEET!R1331</f>
        <v>0.88819875776397517</v>
      </c>
      <c r="S35" s="56">
        <f>SCORESHEET!S1331</f>
        <v>161</v>
      </c>
    </row>
    <row r="37" spans="1:19" ht="15" x14ac:dyDescent="0.25">
      <c r="A37" s="60"/>
      <c r="B37" s="62" t="s">
        <v>319</v>
      </c>
      <c r="C37" s="61" t="str">
        <f t="shared" ref="C37" si="27">IF(AND(LARGE(F37:I37,1)=LARGE(F37:I37,2)),"TIED",IF(LARGE(F37:I37,1)=F37,"BN",IF(LARGE(F37:I37,1)=G37,"PH",IF(LARGE(F37:I37,1)=H37,"PN","BEBAS"))))</f>
        <v>BN</v>
      </c>
      <c r="D37" s="61" t="str">
        <f t="shared" ref="D37" si="28">IF(AND(LARGE(F37:I37,1)=LARGE(F37:I37,2)),"TIED",IF(LARGE(F37:I37,2)=F37,"BN",IF(LARGE(F37:I37,2)=G37,"PH",IF(LARGE(F37:I37,2)=H37,"PN","BEBAS"))))</f>
        <v>PN</v>
      </c>
      <c r="E37" s="52">
        <f>LARGE(F37:I37,1)-LARGE(F37:I37,2)</f>
        <v>637</v>
      </c>
      <c r="F37" s="47">
        <f>SUM(F3:F7)+SUM(F9:F13)+SUM(F15:F18)+SUM(F20:F23)+SUM(F25:F29)+SUM(F31:F35)</f>
        <v>2789</v>
      </c>
      <c r="G37" s="47">
        <f t="shared" ref="G37:I37" si="29">SUM(G3:G7)+SUM(G9:G13)+SUM(G15:G18)+SUM(G20:G23)+SUM(G25:G29)+SUM(G31:G35)</f>
        <v>966</v>
      </c>
      <c r="H37" s="47">
        <f t="shared" si="29"/>
        <v>2152</v>
      </c>
      <c r="I37" s="47">
        <f t="shared" si="29"/>
        <v>174</v>
      </c>
      <c r="J37" s="51">
        <f t="shared" ref="J37" si="30">F37/N37</f>
        <v>0.45864167077783258</v>
      </c>
      <c r="K37" s="51">
        <f t="shared" ref="K37" si="31">G37/N37</f>
        <v>0.15885545140601876</v>
      </c>
      <c r="L37" s="51">
        <f t="shared" ref="L37" si="32">H37/N37</f>
        <v>0.35388916296661732</v>
      </c>
      <c r="M37" s="51">
        <f t="shared" ref="M37" si="33">I37/N37</f>
        <v>2.8613714849531326E-2</v>
      </c>
      <c r="N37" s="47">
        <f t="shared" ref="N37" si="34">F37+G37+H37+I37</f>
        <v>6081</v>
      </c>
      <c r="O37" s="47">
        <f t="shared" ref="O37:P37" si="35">SUM(O3:O7)+SUM(O9:O13)+SUM(O15:O18)+SUM(O20:O23)+SUM(O25:O29)+SUM(O31:O35)</f>
        <v>391</v>
      </c>
      <c r="P37" s="47">
        <f t="shared" si="35"/>
        <v>0</v>
      </c>
      <c r="Q37" s="47">
        <f>N37+O37</f>
        <v>6472</v>
      </c>
      <c r="R37" s="51">
        <f>Q37/S37</f>
        <v>0.84468807099973897</v>
      </c>
      <c r="S37" s="47">
        <f t="shared" ref="S37" si="36">SUM(S3:S7)+SUM(S9:S13)+SUM(S15:S18)+SUM(S20:S23)+SUM(S25:S29)+SUM(S31:S35)</f>
        <v>7662</v>
      </c>
    </row>
    <row r="43" spans="1:19" ht="15" x14ac:dyDescent="0.25">
      <c r="C43" s="16" t="s">
        <v>284</v>
      </c>
      <c r="D43" s="16" t="s">
        <v>321</v>
      </c>
    </row>
    <row r="44" spans="1:19" ht="15" x14ac:dyDescent="0.25">
      <c r="B44" s="63" t="s">
        <v>265</v>
      </c>
      <c r="C44" s="16">
        <f>COUNTIF($C$2:$C$35,"*"&amp;B44&amp;"*")</f>
        <v>17</v>
      </c>
      <c r="D44" s="16">
        <f>COUNTIF($D$2:$D$35,"*"&amp;B44&amp;"*")</f>
        <v>10</v>
      </c>
    </row>
    <row r="45" spans="1:19" ht="15" x14ac:dyDescent="0.25">
      <c r="B45" s="64" t="s">
        <v>266</v>
      </c>
      <c r="C45" s="16">
        <f t="shared" ref="C45:C48" si="37">COUNTIF($C$2:$C$35,"*"&amp;B45&amp;"*")</f>
        <v>3</v>
      </c>
      <c r="D45" s="16">
        <f t="shared" ref="D45:D48" si="38">COUNTIF($D$2:$D$35,"*"&amp;B45&amp;"*")</f>
        <v>2</v>
      </c>
    </row>
    <row r="46" spans="1:19" ht="15" x14ac:dyDescent="0.25">
      <c r="B46" s="65" t="s">
        <v>267</v>
      </c>
      <c r="C46" s="16">
        <f t="shared" si="37"/>
        <v>7</v>
      </c>
      <c r="D46" s="16">
        <f t="shared" si="38"/>
        <v>15</v>
      </c>
    </row>
    <row r="47" spans="1:19" ht="15" x14ac:dyDescent="0.25">
      <c r="B47" s="66" t="s">
        <v>268</v>
      </c>
      <c r="C47" s="16">
        <f t="shared" si="37"/>
        <v>0</v>
      </c>
      <c r="D47" s="16">
        <f t="shared" si="38"/>
        <v>0</v>
      </c>
    </row>
    <row r="48" spans="1:19" ht="15" x14ac:dyDescent="0.25">
      <c r="B48" s="67" t="s">
        <v>320</v>
      </c>
      <c r="C48" s="16">
        <f t="shared" si="37"/>
        <v>1</v>
      </c>
      <c r="D48" s="16">
        <f t="shared" si="38"/>
        <v>1</v>
      </c>
    </row>
    <row r="50" spans="2:4" ht="15" x14ac:dyDescent="0.25">
      <c r="B50" s="68" t="s">
        <v>322</v>
      </c>
      <c r="C50" s="16">
        <f>SUM(C44:C48)</f>
        <v>28</v>
      </c>
      <c r="D50" s="16">
        <f>SUM(D44:D48)</f>
        <v>28</v>
      </c>
    </row>
  </sheetData>
  <conditionalFormatting sqref="C14:E35 C2:E9 C10:D13">
    <cfRule type="cellIs" dxfId="2848" priority="2154" operator="equal">
      <formula>"BEBAS"</formula>
    </cfRule>
    <cfRule type="cellIs" dxfId="2847" priority="2155" operator="equal">
      <formula>"PN"</formula>
    </cfRule>
    <cfRule type="cellIs" dxfId="2846" priority="2156" operator="equal">
      <formula>"PH"</formula>
    </cfRule>
    <cfRule type="cellIs" dxfId="2845" priority="2157" operator="equal">
      <formula>"BN"</formula>
    </cfRule>
  </conditionalFormatting>
  <conditionalFormatting sqref="C2:D35">
    <cfRule type="cellIs" dxfId="2844" priority="2153" operator="equal">
      <formula>"TIED"</formula>
    </cfRule>
  </conditionalFormatting>
  <conditionalFormatting sqref="E10">
    <cfRule type="cellIs" dxfId="2843" priority="2136" operator="equal">
      <formula>"BEBAS"</formula>
    </cfRule>
    <cfRule type="cellIs" dxfId="2842" priority="2137" operator="equal">
      <formula>"PN"</formula>
    </cfRule>
    <cfRule type="cellIs" dxfId="2841" priority="2138" operator="equal">
      <formula>"PH"</formula>
    </cfRule>
    <cfRule type="cellIs" dxfId="2840" priority="2139" operator="equal">
      <formula>"BN"</formula>
    </cfRule>
  </conditionalFormatting>
  <conditionalFormatting sqref="E11">
    <cfRule type="cellIs" dxfId="2839" priority="2099" operator="equal">
      <formula>"BEBAS"</formula>
    </cfRule>
    <cfRule type="cellIs" dxfId="2838" priority="2100" operator="equal">
      <formula>"PN"</formula>
    </cfRule>
    <cfRule type="cellIs" dxfId="2837" priority="2101" operator="equal">
      <formula>"PH"</formula>
    </cfRule>
    <cfRule type="cellIs" dxfId="2836" priority="2102" operator="equal">
      <formula>"BN"</formula>
    </cfRule>
  </conditionalFormatting>
  <conditionalFormatting sqref="E12:E13">
    <cfRule type="cellIs" dxfId="2835" priority="2085" operator="equal">
      <formula>"BEBAS"</formula>
    </cfRule>
    <cfRule type="cellIs" dxfId="2834" priority="2086" operator="equal">
      <formula>"PN"</formula>
    </cfRule>
    <cfRule type="cellIs" dxfId="2833" priority="2087" operator="equal">
      <formula>"PH"</formula>
    </cfRule>
    <cfRule type="cellIs" dxfId="2832" priority="2088" operator="equal">
      <formula>"BN"</formula>
    </cfRule>
  </conditionalFormatting>
  <conditionalFormatting sqref="C37:D37">
    <cfRule type="cellIs" dxfId="2831" priority="2" operator="equal">
      <formula>"BEBAS"</formula>
    </cfRule>
    <cfRule type="cellIs" dxfId="2830" priority="3" operator="equal">
      <formula>"PN"</formula>
    </cfRule>
    <cfRule type="cellIs" dxfId="2829" priority="4" operator="equal">
      <formula>"PH"</formula>
    </cfRule>
    <cfRule type="cellIs" dxfId="2828" priority="5" operator="equal">
      <formula>"BN"</formula>
    </cfRule>
  </conditionalFormatting>
  <conditionalFormatting sqref="C37:D37">
    <cfRule type="cellIs" dxfId="2827" priority="1" operator="equal">
      <formula>"TIED"</formula>
    </cfRule>
  </conditionalFormatting>
  <hyperlinks>
    <hyperlink ref="W1" r:id="rId1" display="https://datastudio.google.com/u/0/reporting/b30b94bb-dec3-4abf-a440-0f391c52a5fa/page/LNSgC?fbclid=IwAR3JYUisSSkaQi6Et4ziB0VyhMQsVAsQ-6-OyPSWf4ffXZH7q-Wu4dWbsyk" xr:uid="{E3D01DB6-66B5-427D-9CE3-A5B9FD212322}"/>
  </hyperlinks>
  <pageMargins left="0.7" right="0.7" top="0.75" bottom="0.75" header="0.3" footer="0.3"/>
  <pageSetup paperSize="9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EA422-E53B-4D0F-BD21-DD5EA257E525}">
  <dimension ref="A1:AB249"/>
  <sheetViews>
    <sheetView tabSelected="1" zoomScaleNormal="100" workbookViewId="0">
      <selection activeCell="C249" sqref="C249"/>
    </sheetView>
  </sheetViews>
  <sheetFormatPr defaultRowHeight="14.25" x14ac:dyDescent="0.25"/>
  <cols>
    <col min="1" max="1" width="6.7109375" style="3" bestFit="1" customWidth="1"/>
    <col min="2" max="2" width="26.42578125" style="1" customWidth="1"/>
    <col min="3" max="3" width="11" style="3" bestFit="1" customWidth="1"/>
    <col min="4" max="4" width="6.140625" style="1" bestFit="1" customWidth="1"/>
    <col min="5" max="5" width="7.28515625" style="1" bestFit="1" customWidth="1"/>
    <col min="6" max="6" width="6.140625" style="1" bestFit="1" customWidth="1"/>
    <col min="7" max="7" width="8.28515625" style="1" bestFit="1" customWidth="1"/>
    <col min="8" max="11" width="8.28515625" style="1" customWidth="1"/>
    <col min="12" max="12" width="11.42578125" style="10" bestFit="1" customWidth="1"/>
    <col min="13" max="14" width="10.28515625" style="10" bestFit="1" customWidth="1"/>
    <col min="15" max="15" width="9.140625" style="10" bestFit="1" customWidth="1"/>
    <col min="16" max="16" width="13.42578125" style="3" bestFit="1" customWidth="1"/>
    <col min="17" max="17" width="11.5703125" style="3" customWidth="1"/>
    <col min="18" max="18" width="14.140625" style="8" customWidth="1"/>
    <col min="19" max="19" width="8.42578125" style="1" bestFit="1" customWidth="1"/>
    <col min="20" max="20" width="8.5703125" style="1" bestFit="1" customWidth="1"/>
    <col min="21" max="21" width="10.5703125" style="1" bestFit="1" customWidth="1"/>
    <col min="22" max="22" width="8.42578125" style="1" bestFit="1" customWidth="1"/>
    <col min="23" max="23" width="9.7109375" style="10" bestFit="1" customWidth="1"/>
    <col min="24" max="24" width="14.140625" style="1" bestFit="1" customWidth="1"/>
    <col min="25" max="26" width="9.140625" style="1"/>
    <col min="27" max="27" width="10.42578125" style="1" bestFit="1" customWidth="1"/>
    <col min="28" max="16384" width="9.140625" style="1"/>
  </cols>
  <sheetData>
    <row r="1" spans="1:28" s="2" customFormat="1" ht="30" x14ac:dyDescent="0.25">
      <c r="A1" s="16" t="s">
        <v>57</v>
      </c>
      <c r="B1" s="16" t="s">
        <v>56</v>
      </c>
      <c r="C1" s="16" t="s">
        <v>323</v>
      </c>
      <c r="D1" s="18" t="s">
        <v>265</v>
      </c>
      <c r="E1" s="19" t="s">
        <v>266</v>
      </c>
      <c r="F1" s="20" t="s">
        <v>267</v>
      </c>
      <c r="G1" s="21" t="s">
        <v>268</v>
      </c>
      <c r="H1" s="18" t="s">
        <v>332</v>
      </c>
      <c r="I1" s="19" t="s">
        <v>332</v>
      </c>
      <c r="J1" s="20" t="s">
        <v>332</v>
      </c>
      <c r="K1" s="21" t="s">
        <v>332</v>
      </c>
      <c r="L1" s="18" t="s">
        <v>292</v>
      </c>
      <c r="M1" s="19" t="s">
        <v>292</v>
      </c>
      <c r="N1" s="20" t="s">
        <v>292</v>
      </c>
      <c r="O1" s="21" t="s">
        <v>292</v>
      </c>
      <c r="P1" s="16" t="s">
        <v>284</v>
      </c>
      <c r="Q1" s="16" t="s">
        <v>293</v>
      </c>
      <c r="R1" s="17" t="s">
        <v>287</v>
      </c>
      <c r="S1" s="16" t="s">
        <v>269</v>
      </c>
      <c r="T1" s="16" t="s">
        <v>270</v>
      </c>
      <c r="U1" s="16" t="s">
        <v>271</v>
      </c>
      <c r="V1" s="16" t="s">
        <v>272</v>
      </c>
      <c r="W1" s="16" t="s">
        <v>274</v>
      </c>
      <c r="X1" s="16" t="s">
        <v>273</v>
      </c>
      <c r="AA1" s="2" t="s">
        <v>294</v>
      </c>
      <c r="AB1" s="15" t="s">
        <v>295</v>
      </c>
    </row>
    <row r="2" spans="1:28" s="4" customFormat="1" ht="15.75" x14ac:dyDescent="0.25">
      <c r="A2" s="22" t="s">
        <v>297</v>
      </c>
      <c r="B2" s="53" t="s">
        <v>298</v>
      </c>
      <c r="C2" s="23"/>
      <c r="D2" s="23"/>
      <c r="E2" s="23"/>
      <c r="F2" s="23"/>
      <c r="G2" s="23"/>
      <c r="H2" s="23"/>
      <c r="I2" s="23"/>
      <c r="J2" s="23"/>
      <c r="K2" s="23"/>
      <c r="L2" s="24"/>
      <c r="M2" s="24"/>
      <c r="N2" s="24"/>
      <c r="O2" s="24"/>
      <c r="P2" s="23"/>
      <c r="Q2" s="23"/>
      <c r="R2" s="23"/>
      <c r="S2" s="23"/>
      <c r="T2" s="23"/>
      <c r="U2" s="23"/>
      <c r="V2" s="23"/>
      <c r="W2" s="24"/>
      <c r="X2" s="23"/>
    </row>
    <row r="3" spans="1:28" s="6" customFormat="1" ht="15" x14ac:dyDescent="0.25">
      <c r="A3" s="25" t="s">
        <v>0</v>
      </c>
      <c r="B3" s="26" t="s">
        <v>1</v>
      </c>
      <c r="C3" s="27">
        <f>SUM(C4:C10)</f>
        <v>26</v>
      </c>
      <c r="D3" s="27">
        <f t="shared" ref="D3:G3" si="0">SUM(D4:D10)</f>
        <v>19</v>
      </c>
      <c r="E3" s="27">
        <f t="shared" si="0"/>
        <v>7</v>
      </c>
      <c r="F3" s="27">
        <f t="shared" si="0"/>
        <v>0</v>
      </c>
      <c r="G3" s="27">
        <f t="shared" si="0"/>
        <v>0</v>
      </c>
      <c r="H3" s="27">
        <f t="shared" ref="H3" si="1">SUM(H4:H10)</f>
        <v>3502</v>
      </c>
      <c r="I3" s="27">
        <f t="shared" ref="I3" si="2">SUM(I4:I10)</f>
        <v>1702</v>
      </c>
      <c r="J3" s="27">
        <f t="shared" ref="J3" si="3">SUM(J4:J10)</f>
        <v>1625</v>
      </c>
      <c r="K3" s="27">
        <f t="shared" ref="K3" si="4">SUM(K4:K10)</f>
        <v>51</v>
      </c>
      <c r="L3" s="29">
        <f>H3/S3</f>
        <v>0.50901162790697674</v>
      </c>
      <c r="M3" s="29">
        <f>I3/S3</f>
        <v>0.24738372093023256</v>
      </c>
      <c r="N3" s="29">
        <f>J3/S3</f>
        <v>0.23619186046511628</v>
      </c>
      <c r="O3" s="29">
        <f>K3/S3</f>
        <v>7.4127906976744189E-3</v>
      </c>
      <c r="P3" s="27" t="str">
        <f>IF(AND(LARGE(H3:K3,1)=LARGE(H3:K3,2)),"TIED",IF(LARGE(H3:K3,1)=H3,"BN",IF(LARGE(H3:K3,1)=I3,"PH",IF(LARGE(H3:K3,1)=J3,"PN","BEBAS"))))</f>
        <v>BN</v>
      </c>
      <c r="Q3" s="27" t="str">
        <f>IF(AND(LARGE(H3:K3,1)=LARGE(H3:K3,2)),"TIED",IF(LARGE(H3:K3,2)=H3,"BN",IF(LARGE(H3:K3,2)=I3,"PH",IF(LARGE(H3:K3,2)=J3,"PN","BEBAS"))))</f>
        <v>PH</v>
      </c>
      <c r="R3" s="27">
        <f>LARGE(H3:K3,1)-LARGE(H3:K3,2)</f>
        <v>1800</v>
      </c>
      <c r="S3" s="27">
        <f>SUM(H3:K3)</f>
        <v>6880</v>
      </c>
      <c r="T3" s="27">
        <f>SUM(T4:T10)</f>
        <v>148</v>
      </c>
      <c r="U3" s="27">
        <f>SUM(U4:U10)</f>
        <v>0</v>
      </c>
      <c r="V3" s="27">
        <f t="shared" ref="V3:V58" si="5">S3+T3+U3</f>
        <v>7028</v>
      </c>
      <c r="W3" s="29">
        <f t="shared" ref="W3:W66" si="6">V3/X3</f>
        <v>0.6431774503523382</v>
      </c>
      <c r="X3" s="27">
        <f>SUM(X4:X10)</f>
        <v>10927</v>
      </c>
    </row>
    <row r="4" spans="1:28" s="12" customFormat="1" ht="15" x14ac:dyDescent="0.25">
      <c r="A4" s="40">
        <v>1</v>
      </c>
      <c r="B4" s="31" t="s">
        <v>58</v>
      </c>
      <c r="C4" s="32">
        <f>COUNTIF(INDEX(SCORESHEET!$A$2:$A$1365,MATCH(B4,SCORESHEET!$B$2:$B$1365,0),1):INDEX(SCORESHEET!$A$2:$A$1365,MATCH(B5,SCORESHEET!$B$2:$B$1365,0),1),"*S*")</f>
        <v>4</v>
      </c>
      <c r="D4" s="32">
        <f>COUNTIF(INDEX(SCORESHEET!$C$2:$C$1365,(MATCH(B4,SCORESHEET!$B$2:$B$1365,0))+1,1):INDEX(SCORESHEET!$C$2:$C$1365,(MATCH(B5,SCORESHEET!$B$2:$B$1365,0))-1,1),"*"&amp;$D$1&amp;"*")</f>
        <v>4</v>
      </c>
      <c r="E4" s="32">
        <f>COUNTIF(INDEX(SCORESHEET!$C$2:$C$1365,(MATCH(B4,SCORESHEET!$B$2:$B$1365,0))+1,1):INDEX(SCORESHEET!$C$2:$C$1365,(MATCH(B5,SCORESHEET!$B$2:$B$1365,0))-1,1),"*"&amp;$E$1&amp;"*")</f>
        <v>0</v>
      </c>
      <c r="F4" s="32">
        <f>COUNTIF(INDEX(SCORESHEET!$C$2:$C$1365,(MATCH(B4,SCORESHEET!$B$2:$B$1365,0))+1,1):INDEX(SCORESHEET!$C$2:$C$1365,(MATCH(B5,SCORESHEET!$B$2:$B$1365,0))-1,1),"*"&amp;$F$1&amp;"*")</f>
        <v>0</v>
      </c>
      <c r="G4" s="32">
        <f>COUNTIF(INDEX(SCORESHEET!$C$2:$C$1365,(MATCH($B$4,SCORESHEET!$B$2:$B$1365,0))+1,1):INDEX(SCORESHEET!$C$2:$C$1365,(MATCH(B5,SCORESHEET!$B$2:$B$1365,0))-1,1),"*"&amp;$G$1&amp;"*")</f>
        <v>0</v>
      </c>
      <c r="H4" s="32">
        <f>SUM(INDEX(SCORESHEET!$F$2:$F$1365,(MATCH(B4,SCORESHEET!$B$2:$B$1365,0))+1,1):INDEX(SCORESHEET!$F$2:$F$1365,(MATCH(B5,SCORESHEET!$B$2:$B$1365,0))-1,1))</f>
        <v>687</v>
      </c>
      <c r="I4" s="32">
        <f>SUM(INDEX(SCORESHEET!$G$2:$G$1365,(MATCH(B4,SCORESHEET!$B$2:$B$1365,0))+1,1):INDEX(SCORESHEET!$G$2:$G$1365,(MATCH(B5,SCORESHEET!$B$2:$B$1365,0))-1,1))</f>
        <v>180</v>
      </c>
      <c r="J4" s="32">
        <f>SUM(INDEX(SCORESHEET!$H$2:$H$1365,(MATCH(B4,SCORESHEET!$B$2:$B$1365,0))+1,1):INDEX(SCORESHEET!$H$2:$H$1365,(MATCH(B5,SCORESHEET!$B$2:$B$1365,0))-1,1))</f>
        <v>323</v>
      </c>
      <c r="K4" s="32">
        <f>SUM(INDEX(SCORESHEET!$I$2:$I$1365,(MATCH(B4,SCORESHEET!$B$2:$B$1365,0))+1,1):INDEX(SCORESHEET!$I$2:$I$1365,(MATCH(B5,SCORESHEET!$B$2:$B$1365,0))-1,1))</f>
        <v>12</v>
      </c>
      <c r="L4" s="33">
        <f t="shared" ref="L4:L67" si="7">H4/S4</f>
        <v>0.57154742096505828</v>
      </c>
      <c r="M4" s="33">
        <f t="shared" ref="M4:M67" si="8">I4/S4</f>
        <v>0.14975041597337771</v>
      </c>
      <c r="N4" s="33">
        <f t="shared" ref="N4:N67" si="9">J4/S4</f>
        <v>0.2687188019966722</v>
      </c>
      <c r="O4" s="33">
        <f t="shared" ref="O4:O67" si="10">K4/S4</f>
        <v>9.9833610648918467E-3</v>
      </c>
      <c r="P4" s="27" t="str">
        <f t="shared" ref="P4:P67" si="11">IF(AND(LARGE(H4:K4,1)=LARGE(H4:K4,2)),"TIED",IF(LARGE(H4:K4,1)=H4,"BN",IF(LARGE(H4:K4,1)=I4,"PH",IF(LARGE(H4:K4,1)=J4,"PN","BEBAS"))))</f>
        <v>BN</v>
      </c>
      <c r="Q4" s="27" t="str">
        <f t="shared" ref="Q4:Q67" si="12">IF(AND(LARGE(H4:K4,1)=LARGE(H4:K4,2)),"TIED",IF(LARGE(H4:K4,2)=H4,"BN",IF(LARGE(H4:K4,2)=I4,"PH",IF(LARGE(H4:K4,2)=J4,"PN","BEBAS"))))</f>
        <v>PN</v>
      </c>
      <c r="R4" s="28">
        <f t="shared" ref="R4:R67" si="13">LARGE(H4:K4,1)-LARGE(H4:K4,2)</f>
        <v>364</v>
      </c>
      <c r="S4" s="32">
        <f t="shared" ref="S4:S67" si="14">SUM(H4:K4)</f>
        <v>1202</v>
      </c>
      <c r="T4" s="32">
        <f>SUM(INDEX(SCORESHEET!$O$2:$O$1365,(MATCH(B4,SCORESHEET!$B$2:$B$1365,0))+1,1):INDEX(SCORESHEET!$O$2:$O$1365,(MATCH(B5,SCORESHEET!$B$2:$B$1365,0))-1,1))</f>
        <v>34</v>
      </c>
      <c r="U4" s="32">
        <f>SUM(INDEX(SCORESHEET!$P$2:$P$1365,(MATCH(B4,SCORESHEET!$B$2:$B$1365,0))+1,1):INDEX(SCORESHEET!$P$2:$P$1365,(MATCH(B5,SCORESHEET!$B$2:$B$1365,0))-1,1))</f>
        <v>0</v>
      </c>
      <c r="V4" s="32">
        <f t="shared" si="5"/>
        <v>1236</v>
      </c>
      <c r="W4" s="33">
        <f t="shared" si="6"/>
        <v>0.65570291777188328</v>
      </c>
      <c r="X4" s="32">
        <f>SUM(INDEX(SCORESHEET!$S$2:$S$1365,(MATCH(B4,SCORESHEET!$B$2:$B$1365,0))+1,1):INDEX(SCORESHEET!$S$2:$S$1365,(MATCH(B5,SCORESHEET!$B$2:$B$1365,0))-1,1))</f>
        <v>1885</v>
      </c>
    </row>
    <row r="5" spans="1:28" s="12" customFormat="1" ht="15" x14ac:dyDescent="0.25">
      <c r="A5" s="40">
        <v>2</v>
      </c>
      <c r="B5" s="31" t="s">
        <v>59</v>
      </c>
      <c r="C5" s="32">
        <f>COUNTIF(INDEX(SCORESHEET!$A$2:$A$1365,MATCH(B5,SCORESHEET!$B$2:$B$1365,0),1):INDEX(SCORESHEET!$A$2:$A$1365,MATCH(B6,SCORESHEET!$B$2:$B$1365,0),1),"*S*")</f>
        <v>3</v>
      </c>
      <c r="D5" s="32">
        <f>COUNTIF(INDEX(SCORESHEET!$C$2:$C$1365,(MATCH(B5,SCORESHEET!$B$2:$B$1365,0))+1,1):INDEX(SCORESHEET!$C$2:$C$1365,(MATCH(B6,SCORESHEET!$B$2:$B$1365,0))-1,1),"*"&amp;$D$1&amp;"*")</f>
        <v>3</v>
      </c>
      <c r="E5" s="32">
        <f>COUNTIF(INDEX(SCORESHEET!$C$2:$C$1365,(MATCH(B5,SCORESHEET!$B$2:$B$1365,0))+1,1):INDEX(SCORESHEET!$C$2:$C$1365,(MATCH(B6,SCORESHEET!$B$2:$B$1365,0))-1,1),"*"&amp;$E$1&amp;"*")</f>
        <v>0</v>
      </c>
      <c r="F5" s="32">
        <f>COUNTIF(INDEX(SCORESHEET!$C$2:$C$1365,(MATCH(B5,SCORESHEET!$B$2:$B$1365,0))+1,1):INDEX(SCORESHEET!$C$2:$C$1365,(MATCH(B6,SCORESHEET!$B$2:$B$1365,0))-1,1),"*"&amp;$F$1&amp;"*")</f>
        <v>0</v>
      </c>
      <c r="G5" s="32">
        <f>COUNTIF(INDEX(SCORESHEET!$C$2:$C$1365,(MATCH($B$4,SCORESHEET!$B$2:$B$1365,0))+1,1):INDEX(SCORESHEET!$C$2:$C$1365,(MATCH(B6,SCORESHEET!$B$2:$B$1365,0))-1,1),"*"&amp;$G$1&amp;"*")</f>
        <v>0</v>
      </c>
      <c r="H5" s="32">
        <f>SUM(INDEX(SCORESHEET!$F$2:$F$1365,(MATCH(B5,SCORESHEET!$B$2:$B$1365,0))+1,1):INDEX(SCORESHEET!$F$2:$F$1365,(MATCH(B6,SCORESHEET!$B$2:$B$1365,0))-1,1))</f>
        <v>439</v>
      </c>
      <c r="I5" s="32">
        <f>SUM(INDEX(SCORESHEET!$G$2:$G$1365,(MATCH(B5,SCORESHEET!$B$2:$B$1365,0))+1,1):INDEX(SCORESHEET!$G$2:$G$1365,(MATCH(B6,SCORESHEET!$B$2:$B$1365,0))-1,1))</f>
        <v>112</v>
      </c>
      <c r="J5" s="32">
        <f>SUM(INDEX(SCORESHEET!$H$2:$H$1365,(MATCH(B5,SCORESHEET!$B$2:$B$1365,0))+1,1):INDEX(SCORESHEET!$H$2:$H$1365,(MATCH(B6,SCORESHEET!$B$2:$B$1365,0))-1,1))</f>
        <v>149</v>
      </c>
      <c r="K5" s="32">
        <f>SUM(INDEX(SCORESHEET!$I$2:$I$1365,(MATCH(B5,SCORESHEET!$B$2:$B$1365,0))+1,1):INDEX(SCORESHEET!$I$2:$I$1365,(MATCH(B6,SCORESHEET!$B$2:$B$1365,0))-1,1))</f>
        <v>10</v>
      </c>
      <c r="L5" s="33">
        <f t="shared" si="7"/>
        <v>0.61830985915492953</v>
      </c>
      <c r="M5" s="33">
        <f t="shared" si="8"/>
        <v>0.15774647887323945</v>
      </c>
      <c r="N5" s="33">
        <f t="shared" si="9"/>
        <v>0.20985915492957746</v>
      </c>
      <c r="O5" s="33">
        <f t="shared" si="10"/>
        <v>1.4084507042253521E-2</v>
      </c>
      <c r="P5" s="27" t="str">
        <f t="shared" si="11"/>
        <v>BN</v>
      </c>
      <c r="Q5" s="27" t="str">
        <f t="shared" si="12"/>
        <v>PN</v>
      </c>
      <c r="R5" s="28">
        <f t="shared" si="13"/>
        <v>290</v>
      </c>
      <c r="S5" s="32">
        <f t="shared" si="14"/>
        <v>710</v>
      </c>
      <c r="T5" s="32">
        <f>SUM(INDEX(SCORESHEET!$O$2:$O$1365,(MATCH(B5,SCORESHEET!$B$2:$B$1365,0))+1,1):INDEX(SCORESHEET!$O$2:$O$1365,(MATCH(B6,SCORESHEET!$B$2:$B$1365,0))-1,1))</f>
        <v>15</v>
      </c>
      <c r="U5" s="32">
        <f>SUM(INDEX(SCORESHEET!$P$2:$P$1365,(MATCH(B5,SCORESHEET!$B$2:$B$1365,0))+1,1):INDEX(SCORESHEET!$P$2:$P$1365,(MATCH(B6,SCORESHEET!$B$2:$B$1365,0))-1,1))</f>
        <v>0</v>
      </c>
      <c r="V5" s="32">
        <f t="shared" si="5"/>
        <v>725</v>
      </c>
      <c r="W5" s="33">
        <f t="shared" si="6"/>
        <v>0.68203198494825967</v>
      </c>
      <c r="X5" s="32">
        <f>SUM(INDEX(SCORESHEET!$S$2:$S$1365,(MATCH(B5,SCORESHEET!$B$2:$B$1365,0))+1,1):INDEX(SCORESHEET!$S$2:$S$1365,(MATCH(B6,SCORESHEET!$B$2:$B$1365,0))-1,1))</f>
        <v>1063</v>
      </c>
    </row>
    <row r="6" spans="1:28" s="12" customFormat="1" ht="15" x14ac:dyDescent="0.25">
      <c r="A6" s="40">
        <v>3</v>
      </c>
      <c r="B6" s="31" t="s">
        <v>60</v>
      </c>
      <c r="C6" s="32">
        <f>COUNTIF(INDEX(SCORESHEET!$A$2:$A$1365,MATCH(B6,SCORESHEET!$B$2:$B$1365,0),1):INDEX(SCORESHEET!$A$2:$A$1365,MATCH(B7,SCORESHEET!$B$2:$B$1365,0),1),"*S*")</f>
        <v>3</v>
      </c>
      <c r="D6" s="32">
        <f>COUNTIF(INDEX(SCORESHEET!$C$2:$C$1365,(MATCH(B6,SCORESHEET!$B$2:$B$1365,0))+1,1):INDEX(SCORESHEET!$C$2:$C$1365,(MATCH(B7,SCORESHEET!$B$2:$B$1365,0))-1,1),"*"&amp;$D$1&amp;"*")</f>
        <v>3</v>
      </c>
      <c r="E6" s="32">
        <f>COUNTIF(INDEX(SCORESHEET!$C$2:$C$1365,(MATCH(B6,SCORESHEET!$B$2:$B$1365,0))+1,1):INDEX(SCORESHEET!$C$2:$C$1365,(MATCH(B7,SCORESHEET!$B$2:$B$1365,0))-1,1),"*"&amp;$E$1&amp;"*")</f>
        <v>0</v>
      </c>
      <c r="F6" s="32">
        <f>COUNTIF(INDEX(SCORESHEET!$C$2:$C$1365,(MATCH(B6,SCORESHEET!$B$2:$B$1365,0))+1,1):INDEX(SCORESHEET!$C$2:$C$1365,(MATCH(B7,SCORESHEET!$B$2:$B$1365,0))-1,1),"*"&amp;$F$1&amp;"*")</f>
        <v>0</v>
      </c>
      <c r="G6" s="32">
        <f>COUNTIF(INDEX(SCORESHEET!$C$2:$C$1365,(MATCH($B$4,SCORESHEET!$B$2:$B$1365,0))+1,1):INDEX(SCORESHEET!$C$2:$C$1365,(MATCH(B7,SCORESHEET!$B$2:$B$1365,0))-1,1),"*"&amp;$G$1&amp;"*")</f>
        <v>0</v>
      </c>
      <c r="H6" s="32">
        <f>SUM(INDEX(SCORESHEET!$F$2:$F$1365,(MATCH(B6,SCORESHEET!$B$2:$B$1365,0))+1,1):INDEX(SCORESHEET!$F$2:$F$1365,(MATCH(B7,SCORESHEET!$B$2:$B$1365,0))-1,1))</f>
        <v>435</v>
      </c>
      <c r="I6" s="32">
        <f>SUM(INDEX(SCORESHEET!$G$2:$G$1365,(MATCH(B6,SCORESHEET!$B$2:$B$1365,0))+1,1):INDEX(SCORESHEET!$G$2:$G$1365,(MATCH(B7,SCORESHEET!$B$2:$B$1365,0))-1,1))</f>
        <v>109</v>
      </c>
      <c r="J6" s="32">
        <f>SUM(INDEX(SCORESHEET!$H$2:$H$1365,(MATCH(B6,SCORESHEET!$B$2:$B$1365,0))+1,1):INDEX(SCORESHEET!$H$2:$H$1365,(MATCH(B7,SCORESHEET!$B$2:$B$1365,0))-1,1))</f>
        <v>248</v>
      </c>
      <c r="K6" s="32">
        <f>SUM(INDEX(SCORESHEET!$I$2:$I$1365,(MATCH(B6,SCORESHEET!$B$2:$B$1365,0))+1,1):INDEX(SCORESHEET!$I$2:$I$1365,(MATCH(B7,SCORESHEET!$B$2:$B$1365,0))-1,1))</f>
        <v>4</v>
      </c>
      <c r="L6" s="33">
        <f t="shared" si="7"/>
        <v>0.54648241206030146</v>
      </c>
      <c r="M6" s="33">
        <f t="shared" si="8"/>
        <v>0.13693467336683418</v>
      </c>
      <c r="N6" s="33">
        <f t="shared" si="9"/>
        <v>0.31155778894472363</v>
      </c>
      <c r="O6" s="33">
        <f t="shared" si="10"/>
        <v>5.0251256281407036E-3</v>
      </c>
      <c r="P6" s="27" t="str">
        <f t="shared" si="11"/>
        <v>BN</v>
      </c>
      <c r="Q6" s="27" t="str">
        <f t="shared" si="12"/>
        <v>PN</v>
      </c>
      <c r="R6" s="28">
        <f t="shared" si="13"/>
        <v>187</v>
      </c>
      <c r="S6" s="32">
        <f t="shared" si="14"/>
        <v>796</v>
      </c>
      <c r="T6" s="32">
        <f>SUM(INDEX(SCORESHEET!$O$2:$O$1365,(MATCH(B6,SCORESHEET!$B$2:$B$1365,0))+1,1):INDEX(SCORESHEET!$O$2:$O$1365,(MATCH(B7,SCORESHEET!$B$2:$B$1365,0))-1,1))</f>
        <v>17</v>
      </c>
      <c r="U6" s="32">
        <f>SUM(INDEX(SCORESHEET!$P$2:$P$1365,(MATCH(B6,SCORESHEET!$B$2:$B$1365,0))+1,1):INDEX(SCORESHEET!$P$2:$P$1365,(MATCH(B7,SCORESHEET!$B$2:$B$1365,0))-1,1))</f>
        <v>0</v>
      </c>
      <c r="V6" s="32">
        <f t="shared" si="5"/>
        <v>813</v>
      </c>
      <c r="W6" s="33">
        <f t="shared" si="6"/>
        <v>0.66584766584766586</v>
      </c>
      <c r="X6" s="32">
        <f>SUM(INDEX(SCORESHEET!$S$2:$S$1365,(MATCH(B6,SCORESHEET!$B$2:$B$1365,0))+1,1):INDEX(SCORESHEET!$S$2:$S$1365,(MATCH(B7,SCORESHEET!$B$2:$B$1365,0))-1,1))</f>
        <v>1221</v>
      </c>
    </row>
    <row r="7" spans="1:28" s="12" customFormat="1" ht="15" x14ac:dyDescent="0.25">
      <c r="A7" s="40">
        <v>4</v>
      </c>
      <c r="B7" s="31" t="s">
        <v>61</v>
      </c>
      <c r="C7" s="32">
        <f>COUNTIF(INDEX(SCORESHEET!$A$2:$A$1365,MATCH(B7,SCORESHEET!$B$2:$B$1365,0),1):INDEX(SCORESHEET!$A$2:$A$1365,MATCH(B8,SCORESHEET!$B$2:$B$1365,0),1),"*S*")</f>
        <v>4</v>
      </c>
      <c r="D7" s="32">
        <f>COUNTIF(INDEX(SCORESHEET!$C$2:$C$1365,(MATCH(B7,SCORESHEET!$B$2:$B$1365,0))+1,1):INDEX(SCORESHEET!$C$2:$C$1365,(MATCH(B8,SCORESHEET!$B$2:$B$1365,0))-1,1),"*"&amp;$D$1&amp;"*")</f>
        <v>4</v>
      </c>
      <c r="E7" s="32">
        <f>COUNTIF(INDEX(SCORESHEET!$C$2:$C$1365,(MATCH(B7,SCORESHEET!$B$2:$B$1365,0))+1,1):INDEX(SCORESHEET!$C$2:$C$1365,(MATCH(B8,SCORESHEET!$B$2:$B$1365,0))-1,1),"*"&amp;$E$1&amp;"*")</f>
        <v>0</v>
      </c>
      <c r="F7" s="32">
        <f>COUNTIF(INDEX(SCORESHEET!$C$2:$C$1365,(MATCH(B7,SCORESHEET!$B$2:$B$1365,0))+1,1):INDEX(SCORESHEET!$C$2:$C$1365,(MATCH(B8,SCORESHEET!$B$2:$B$1365,0))-1,1),"*"&amp;$F$1&amp;"*")</f>
        <v>0</v>
      </c>
      <c r="G7" s="32">
        <f>COUNTIF(INDEX(SCORESHEET!$C$2:$C$1365,(MATCH($B$4,SCORESHEET!$B$2:$B$1365,0))+1,1):INDEX(SCORESHEET!$C$2:$C$1365,(MATCH(B8,SCORESHEET!$B$2:$B$1365,0))-1,1),"*"&amp;$G$1&amp;"*")</f>
        <v>0</v>
      </c>
      <c r="H7" s="32">
        <f>SUM(INDEX(SCORESHEET!$F$2:$F$1365,(MATCH(B7,SCORESHEET!$B$2:$B$1365,0))+1,1):INDEX(SCORESHEET!$F$2:$F$1365,(MATCH(B8,SCORESHEET!$B$2:$B$1365,0))-1,1))</f>
        <v>607</v>
      </c>
      <c r="I7" s="32">
        <f>SUM(INDEX(SCORESHEET!$G$2:$G$1365,(MATCH(B7,SCORESHEET!$B$2:$B$1365,0))+1,1):INDEX(SCORESHEET!$G$2:$G$1365,(MATCH(B8,SCORESHEET!$B$2:$B$1365,0))-1,1))</f>
        <v>197</v>
      </c>
      <c r="J7" s="32">
        <f>SUM(INDEX(SCORESHEET!$H$2:$H$1365,(MATCH(B7,SCORESHEET!$B$2:$B$1365,0))+1,1):INDEX(SCORESHEET!$H$2:$H$1365,(MATCH(B8,SCORESHEET!$B$2:$B$1365,0))-1,1))</f>
        <v>340</v>
      </c>
      <c r="K7" s="32">
        <f>SUM(INDEX(SCORESHEET!$I$2:$I$1365,(MATCH(B7,SCORESHEET!$B$2:$B$1365,0))+1,1):INDEX(SCORESHEET!$I$2:$I$1365,(MATCH(B8,SCORESHEET!$B$2:$B$1365,0))-1,1))</f>
        <v>9</v>
      </c>
      <c r="L7" s="33">
        <f t="shared" si="7"/>
        <v>0.5264527320034692</v>
      </c>
      <c r="M7" s="33">
        <f t="shared" si="8"/>
        <v>0.17085862966175194</v>
      </c>
      <c r="N7" s="33">
        <f t="shared" si="9"/>
        <v>0.29488291413703382</v>
      </c>
      <c r="O7" s="33">
        <f t="shared" si="10"/>
        <v>7.8057241977450131E-3</v>
      </c>
      <c r="P7" s="27" t="str">
        <f t="shared" si="11"/>
        <v>BN</v>
      </c>
      <c r="Q7" s="27" t="str">
        <f t="shared" si="12"/>
        <v>PN</v>
      </c>
      <c r="R7" s="28">
        <f t="shared" si="13"/>
        <v>267</v>
      </c>
      <c r="S7" s="32">
        <f t="shared" si="14"/>
        <v>1153</v>
      </c>
      <c r="T7" s="32">
        <f>SUM(INDEX(SCORESHEET!$O$2:$O$1365,(MATCH(B7,SCORESHEET!$B$2:$B$1365,0))+1,1):INDEX(SCORESHEET!$O$2:$O$1365,(MATCH(B8,SCORESHEET!$B$2:$B$1365,0))-1,1))</f>
        <v>24</v>
      </c>
      <c r="U7" s="32">
        <f>SUM(INDEX(SCORESHEET!$P$2:$P$1365,(MATCH(B7,SCORESHEET!$B$2:$B$1365,0))+1,1):INDEX(SCORESHEET!$P$2:$P$1365,(MATCH(B8,SCORESHEET!$B$2:$B$1365,0))-1,1))</f>
        <v>0</v>
      </c>
      <c r="V7" s="32">
        <f t="shared" si="5"/>
        <v>1177</v>
      </c>
      <c r="W7" s="33">
        <f t="shared" si="6"/>
        <v>0.65027624309392262</v>
      </c>
      <c r="X7" s="32">
        <f>SUM(INDEX(SCORESHEET!$S$2:$S$1365,(MATCH(B7,SCORESHEET!$B$2:$B$1365,0))+1,1):INDEX(SCORESHEET!$S$2:$S$1365,(MATCH(B8,SCORESHEET!$B$2:$B$1365,0))-1,1))</f>
        <v>1810</v>
      </c>
    </row>
    <row r="8" spans="1:28" s="12" customFormat="1" ht="15" x14ac:dyDescent="0.25">
      <c r="A8" s="40">
        <v>5</v>
      </c>
      <c r="B8" s="31" t="s">
        <v>62</v>
      </c>
      <c r="C8" s="32">
        <f>COUNTIF(INDEX(SCORESHEET!$A$2:$A$1365,MATCH(B8,SCORESHEET!$B$2:$B$1365,0),1):INDEX(SCORESHEET!$A$2:$A$1365,MATCH(B9,SCORESHEET!$B$2:$B$1365,0),1),"*S*")</f>
        <v>3</v>
      </c>
      <c r="D8" s="32">
        <f>COUNTIF(INDEX(SCORESHEET!$C$2:$C$1365,(MATCH(B8,SCORESHEET!$B$2:$B$1365,0))+1,1):INDEX(SCORESHEET!$C$2:$C$1365,(MATCH(B9,SCORESHEET!$B$2:$B$1365,0))-1,1),"*"&amp;$D$1&amp;"*")</f>
        <v>0</v>
      </c>
      <c r="E8" s="32">
        <f>COUNTIF(INDEX(SCORESHEET!$C$2:$C$1365,(MATCH(B8,SCORESHEET!$B$2:$B$1365,0))+1,1):INDEX(SCORESHEET!$C$2:$C$1365,(MATCH(B9,SCORESHEET!$B$2:$B$1365,0))-1,1),"*"&amp;$E$1&amp;"*")</f>
        <v>3</v>
      </c>
      <c r="F8" s="32">
        <f>COUNTIF(INDEX(SCORESHEET!$C$2:$C$1365,(MATCH(B8,SCORESHEET!$B$2:$B$1365,0))+1,1):INDEX(SCORESHEET!$C$2:$C$1365,(MATCH(B9,SCORESHEET!$B$2:$B$1365,0))-1,1),"*"&amp;$F$1&amp;"*")</f>
        <v>0</v>
      </c>
      <c r="G8" s="32">
        <f>COUNTIF(INDEX(SCORESHEET!$C$2:$C$1365,(MATCH($B$4,SCORESHEET!$B$2:$B$1365,0))+1,1):INDEX(SCORESHEET!$C$2:$C$1365,(MATCH(B9,SCORESHEET!$B$2:$B$1365,0))-1,1),"*"&amp;$G$1&amp;"*")</f>
        <v>0</v>
      </c>
      <c r="H8" s="32">
        <f>SUM(INDEX(SCORESHEET!$F$2:$F$1365,(MATCH(B8,SCORESHEET!$B$2:$B$1365,0))+1,1):INDEX(SCORESHEET!$F$2:$F$1365,(MATCH(B9,SCORESHEET!$B$2:$B$1365,0))-1,1))</f>
        <v>237</v>
      </c>
      <c r="I8" s="32">
        <f>SUM(INDEX(SCORESHEET!$G$2:$G$1365,(MATCH(B8,SCORESHEET!$B$2:$B$1365,0))+1,1):INDEX(SCORESHEET!$G$2:$G$1365,(MATCH(B9,SCORESHEET!$B$2:$B$1365,0))-1,1))</f>
        <v>376</v>
      </c>
      <c r="J8" s="32">
        <f>SUM(INDEX(SCORESHEET!$H$2:$H$1365,(MATCH(B8,SCORESHEET!$B$2:$B$1365,0))+1,1):INDEX(SCORESHEET!$H$2:$H$1365,(MATCH(B9,SCORESHEET!$B$2:$B$1365,0))-1,1))</f>
        <v>93</v>
      </c>
      <c r="K8" s="32">
        <f>SUM(INDEX(SCORESHEET!$I$2:$I$1365,(MATCH(B8,SCORESHEET!$B$2:$B$1365,0))+1,1):INDEX(SCORESHEET!$I$2:$I$1365,(MATCH(B9,SCORESHEET!$B$2:$B$1365,0))-1,1))</f>
        <v>5</v>
      </c>
      <c r="L8" s="33">
        <f t="shared" si="7"/>
        <v>0.33333333333333331</v>
      </c>
      <c r="M8" s="33">
        <f t="shared" si="8"/>
        <v>0.52883263009845294</v>
      </c>
      <c r="N8" s="33">
        <f t="shared" si="9"/>
        <v>0.13080168776371309</v>
      </c>
      <c r="O8" s="33">
        <f t="shared" si="10"/>
        <v>7.0323488045007029E-3</v>
      </c>
      <c r="P8" s="27" t="str">
        <f t="shared" si="11"/>
        <v>PH</v>
      </c>
      <c r="Q8" s="27" t="str">
        <f t="shared" si="12"/>
        <v>BN</v>
      </c>
      <c r="R8" s="28">
        <f t="shared" si="13"/>
        <v>139</v>
      </c>
      <c r="S8" s="32">
        <f t="shared" si="14"/>
        <v>711</v>
      </c>
      <c r="T8" s="32">
        <f>SUM(INDEX(SCORESHEET!$O$2:$O$1365,(MATCH(B8,SCORESHEET!$B$2:$B$1365,0))+1,1):INDEX(SCORESHEET!$O$2:$O$1365,(MATCH(B9,SCORESHEET!$B$2:$B$1365,0))-1,1))</f>
        <v>14</v>
      </c>
      <c r="U8" s="32">
        <f>SUM(INDEX(SCORESHEET!$P$2:$P$1365,(MATCH(B8,SCORESHEET!$B$2:$B$1365,0))+1,1):INDEX(SCORESHEET!$P$2:$P$1365,(MATCH(B9,SCORESHEET!$B$2:$B$1365,0))-1,1))</f>
        <v>0</v>
      </c>
      <c r="V8" s="32">
        <f t="shared" si="5"/>
        <v>725</v>
      </c>
      <c r="W8" s="33">
        <f t="shared" si="6"/>
        <v>0.61754684838160134</v>
      </c>
      <c r="X8" s="32">
        <f>SUM(INDEX(SCORESHEET!$S$2:$S$1365,(MATCH(B8,SCORESHEET!$B$2:$B$1365,0))+1,1):INDEX(SCORESHEET!$S$2:$S$1365,(MATCH(B9,SCORESHEET!$B$2:$B$1365,0))-1,1))</f>
        <v>1174</v>
      </c>
    </row>
    <row r="9" spans="1:28" s="12" customFormat="1" ht="15" x14ac:dyDescent="0.25">
      <c r="A9" s="40">
        <v>6</v>
      </c>
      <c r="B9" s="31" t="s">
        <v>63</v>
      </c>
      <c r="C9" s="32">
        <f>COUNTIF(INDEX(SCORESHEET!$A$2:$A$1365,MATCH(B9,SCORESHEET!$B$2:$B$1365,0),1):INDEX(SCORESHEET!$A$2:$A$1365,MATCH(B10,SCORESHEET!$B$2:$B$1365,0),1),"*S*")</f>
        <v>4</v>
      </c>
      <c r="D9" s="32">
        <f>COUNTIF(INDEX(SCORESHEET!$C$2:$C$1365,(MATCH(B9,SCORESHEET!$B$2:$B$1365,0))+1,1):INDEX(SCORESHEET!$C$2:$C$1365,(MATCH(B10,SCORESHEET!$B$2:$B$1365,0))-1,1),"*"&amp;$D$1&amp;"*")</f>
        <v>0</v>
      </c>
      <c r="E9" s="32">
        <f>COUNTIF(INDEX(SCORESHEET!$C$2:$C$1365,(MATCH(B9,SCORESHEET!$B$2:$B$1365,0))+1,1):INDEX(SCORESHEET!$C$2:$C$1365,(MATCH(B10,SCORESHEET!$B$2:$B$1365,0))-1,1),"*"&amp;$E$1&amp;"*")</f>
        <v>4</v>
      </c>
      <c r="F9" s="32">
        <f>COUNTIF(INDEX(SCORESHEET!$C$2:$C$1365,(MATCH(B9,SCORESHEET!$B$2:$B$1365,0))+1,1):INDEX(SCORESHEET!$C$2:$C$1365,(MATCH(B10,SCORESHEET!$B$2:$B$1365,0))-1,1),"*"&amp;$F$1&amp;"*")</f>
        <v>0</v>
      </c>
      <c r="G9" s="32">
        <f>COUNTIF(INDEX(SCORESHEET!$C$2:$C$1365,(MATCH($B$4,SCORESHEET!$B$2:$B$1365,0))+1,1):INDEX(SCORESHEET!$C$2:$C$1365,(MATCH(B10,SCORESHEET!$B$2:$B$1365,0))-1,1),"*"&amp;$G$1&amp;"*")</f>
        <v>0</v>
      </c>
      <c r="H9" s="32">
        <f>SUM(INDEX(SCORESHEET!$F$2:$F$1365,(MATCH(B9,SCORESHEET!$B$2:$B$1365,0))+1,1):INDEX(SCORESHEET!$F$2:$F$1365,(MATCH(B10,SCORESHEET!$B$2:$B$1365,0))-1,1))</f>
        <v>216</v>
      </c>
      <c r="I9" s="32">
        <f>SUM(INDEX(SCORESHEET!$G$2:$G$1365,(MATCH(B9,SCORESHEET!$B$2:$B$1365,0))+1,1):INDEX(SCORESHEET!$G$2:$G$1365,(MATCH(B10,SCORESHEET!$B$2:$B$1365,0))-1,1))</f>
        <v>508</v>
      </c>
      <c r="J9" s="32">
        <f>SUM(INDEX(SCORESHEET!$H$2:$H$1365,(MATCH(B9,SCORESHEET!$B$2:$B$1365,0))+1,1):INDEX(SCORESHEET!$H$2:$H$1365,(MATCH(B10,SCORESHEET!$B$2:$B$1365,0))-1,1))</f>
        <v>92</v>
      </c>
      <c r="K9" s="32">
        <f>SUM(INDEX(SCORESHEET!$I$2:$I$1365,(MATCH(B9,SCORESHEET!$B$2:$B$1365,0))+1,1):INDEX(SCORESHEET!$I$2:$I$1365,(MATCH(B10,SCORESHEET!$B$2:$B$1365,0))-1,1))</f>
        <v>5</v>
      </c>
      <c r="L9" s="33">
        <f t="shared" si="7"/>
        <v>0.26309378806333739</v>
      </c>
      <c r="M9" s="33">
        <f t="shared" si="8"/>
        <v>0.61875761266747864</v>
      </c>
      <c r="N9" s="33">
        <f t="shared" si="9"/>
        <v>0.11205846528623629</v>
      </c>
      <c r="O9" s="33">
        <f t="shared" si="10"/>
        <v>6.0901339829476245E-3</v>
      </c>
      <c r="P9" s="27" t="str">
        <f t="shared" si="11"/>
        <v>PH</v>
      </c>
      <c r="Q9" s="27" t="str">
        <f t="shared" si="12"/>
        <v>BN</v>
      </c>
      <c r="R9" s="28">
        <f t="shared" si="13"/>
        <v>292</v>
      </c>
      <c r="S9" s="32">
        <f t="shared" si="14"/>
        <v>821</v>
      </c>
      <c r="T9" s="32">
        <f>SUM(INDEX(SCORESHEET!$O$2:$O$1365,(MATCH(B9,SCORESHEET!$B$2:$B$1365,0))+1,1):INDEX(SCORESHEET!$O$2:$O$1365,(MATCH(B10,SCORESHEET!$B$2:$B$1365,0))-1,1))</f>
        <v>16</v>
      </c>
      <c r="U9" s="32">
        <f>SUM(INDEX(SCORESHEET!$P$2:$P$1365,(MATCH(B9,SCORESHEET!$B$2:$B$1365,0))+1,1):INDEX(SCORESHEET!$P$2:$P$1365,(MATCH(B10,SCORESHEET!$B$2:$B$1365,0))-1,1))</f>
        <v>0</v>
      </c>
      <c r="V9" s="32">
        <f t="shared" si="5"/>
        <v>837</v>
      </c>
      <c r="W9" s="33">
        <f t="shared" si="6"/>
        <v>0.53516624040920713</v>
      </c>
      <c r="X9" s="32">
        <f>SUM(INDEX(SCORESHEET!$S$2:$S$1365,(MATCH(B9,SCORESHEET!$B$2:$B$1365,0))+1,1):INDEX(SCORESHEET!$S$2:$S$1365,(MATCH(B10,SCORESHEET!$B$2:$B$1365,0))-1,1))</f>
        <v>1564</v>
      </c>
    </row>
    <row r="10" spans="1:28" s="12" customFormat="1" ht="15" x14ac:dyDescent="0.25">
      <c r="A10" s="40">
        <v>7</v>
      </c>
      <c r="B10" s="31" t="s">
        <v>64</v>
      </c>
      <c r="C10" s="32">
        <f>COUNTIF(INDEX(SCORESHEET!$A$2:$A$1365,MATCH(B10,SCORESHEET!$B$2:$B$1365,0),1):INDEX(SCORESHEET!$A$2:$A$1365,MATCH(B11,SCORESHEET!$B$2:$B$1365,0),1),"*S*")</f>
        <v>5</v>
      </c>
      <c r="D10" s="32">
        <f>COUNTIF(INDEX(SCORESHEET!$C$2:$C$1365,(MATCH(B10,SCORESHEET!$B$2:$B$1365,0))+1,1):INDEX(SCORESHEET!$C$2:$C$1365,(MATCH(B11,SCORESHEET!$B$2:$B$1365,0))-1,1),"*"&amp;$D$1&amp;"*")</f>
        <v>5</v>
      </c>
      <c r="E10" s="32">
        <f>COUNTIF(INDEX(SCORESHEET!$C$2:$C$1365,(MATCH(B10,SCORESHEET!$B$2:$B$1365,0))+1,1):INDEX(SCORESHEET!$C$2:$C$1365,(MATCH(B11,SCORESHEET!$B$2:$B$1365,0))-1,1),"*"&amp;$E$1&amp;"*")</f>
        <v>0</v>
      </c>
      <c r="F10" s="32">
        <f>COUNTIF(INDEX(SCORESHEET!$C$2:$C$1365,(MATCH(B10,SCORESHEET!$B$2:$B$1365,0))+1,1):INDEX(SCORESHEET!$C$2:$C$1365,(MATCH(B11,SCORESHEET!$B$2:$B$1365,0))-1,1),"*"&amp;$F$1&amp;"*")</f>
        <v>0</v>
      </c>
      <c r="G10" s="32">
        <f>COUNTIF(INDEX(SCORESHEET!$C$2:$C$1365,(MATCH($B$4,SCORESHEET!$B$2:$B$1365,0))+1,1):INDEX(SCORESHEET!$C$2:$C$1365,(MATCH(B11,SCORESHEET!$B$2:$B$1365,0))-1,1),"*"&amp;$G$1&amp;"*")</f>
        <v>0</v>
      </c>
      <c r="H10" s="32">
        <f>SUM(INDEX(SCORESHEET!$F$2:$F$1365,(MATCH(B10,SCORESHEET!$B$2:$B$1365,0))+1,1):INDEX(SCORESHEET!$F$2:$F$1365,(MATCH(B11,SCORESHEET!$B$2:$B$1365,0))-1,1))</f>
        <v>881</v>
      </c>
      <c r="I10" s="32">
        <f>SUM(INDEX(SCORESHEET!$G$2:$G$1365,(MATCH(B10,SCORESHEET!$B$2:$B$1365,0))+1,1):INDEX(SCORESHEET!$G$2:$G$1365,(MATCH(B11,SCORESHEET!$B$2:$B$1365,0))-1,1))</f>
        <v>220</v>
      </c>
      <c r="J10" s="32">
        <f>SUM(INDEX(SCORESHEET!$H$2:$H$1365,(MATCH(B10,SCORESHEET!$B$2:$B$1365,0))+1,1):INDEX(SCORESHEET!$H$2:$H$1365,(MATCH(B11,SCORESHEET!$B$2:$B$1365,0))-1,1))</f>
        <v>380</v>
      </c>
      <c r="K10" s="32">
        <f>SUM(INDEX(SCORESHEET!$I$2:$I$1365,(MATCH(B10,SCORESHEET!$B$2:$B$1365,0))+1,1):INDEX(SCORESHEET!$I$2:$I$1365,(MATCH(B11,SCORESHEET!$B$2:$B$1365,0))-1,1))</f>
        <v>6</v>
      </c>
      <c r="L10" s="33">
        <f t="shared" si="7"/>
        <v>0.59246805648957634</v>
      </c>
      <c r="M10" s="33">
        <f t="shared" si="8"/>
        <v>0.14794889038332212</v>
      </c>
      <c r="N10" s="33">
        <f t="shared" si="9"/>
        <v>0.25554808338937457</v>
      </c>
      <c r="O10" s="33">
        <f t="shared" si="10"/>
        <v>4.0349697377269674E-3</v>
      </c>
      <c r="P10" s="27" t="str">
        <f t="shared" si="11"/>
        <v>BN</v>
      </c>
      <c r="Q10" s="27" t="str">
        <f t="shared" si="12"/>
        <v>PN</v>
      </c>
      <c r="R10" s="28">
        <f t="shared" si="13"/>
        <v>501</v>
      </c>
      <c r="S10" s="32">
        <f t="shared" si="14"/>
        <v>1487</v>
      </c>
      <c r="T10" s="32">
        <f>SUM(INDEX(SCORESHEET!$O$2:$O$1365,(MATCH(B10,SCORESHEET!$B$2:$B$1365,0))+1,1):INDEX(SCORESHEET!$O$2:$O$1365,(MATCH(B11,SCORESHEET!$B$2:$B$1365,0))-1,1))</f>
        <v>28</v>
      </c>
      <c r="U10" s="32">
        <f>SUM(INDEX(SCORESHEET!$P$2:$P$1365,(MATCH(B10,SCORESHEET!$B$2:$B$1365,0))+1,1):INDEX(SCORESHEET!$P$2:$P$1365,(MATCH(B11,SCORESHEET!$B$2:$B$1365,0))-1,1))</f>
        <v>0</v>
      </c>
      <c r="V10" s="32">
        <f t="shared" si="5"/>
        <v>1515</v>
      </c>
      <c r="W10" s="33">
        <f t="shared" si="6"/>
        <v>0.68552036199095023</v>
      </c>
      <c r="X10" s="32">
        <f>SUM(INDEX(SCORESHEET!$S$2:$S$1365,(MATCH(B10,SCORESHEET!$B$2:$B$1365,0))+1,1):INDEX(SCORESHEET!$S$2:$S$1365,(MATCH(B11,SCORESHEET!$B$2:$B$1365,0))-1,1))</f>
        <v>2210</v>
      </c>
    </row>
    <row r="11" spans="1:28" s="6" customFormat="1" ht="15" x14ac:dyDescent="0.25">
      <c r="A11" s="25" t="s">
        <v>2</v>
      </c>
      <c r="B11" s="26" t="s">
        <v>3</v>
      </c>
      <c r="C11" s="27">
        <f>SUM(C12:C16)</f>
        <v>22</v>
      </c>
      <c r="D11" s="27">
        <f t="shared" ref="D11:G11" si="15">SUM(D12:D16)</f>
        <v>12</v>
      </c>
      <c r="E11" s="27">
        <f t="shared" si="15"/>
        <v>0</v>
      </c>
      <c r="F11" s="27">
        <f t="shared" si="15"/>
        <v>10</v>
      </c>
      <c r="G11" s="27">
        <f t="shared" si="15"/>
        <v>0</v>
      </c>
      <c r="H11" s="27">
        <f t="shared" ref="D11:K11" si="16">SUM(H12:H16)</f>
        <v>3510</v>
      </c>
      <c r="I11" s="27">
        <f t="shared" si="16"/>
        <v>482</v>
      </c>
      <c r="J11" s="27">
        <f t="shared" si="16"/>
        <v>3094</v>
      </c>
      <c r="K11" s="27">
        <f t="shared" si="16"/>
        <v>0</v>
      </c>
      <c r="L11" s="29">
        <f t="shared" si="7"/>
        <v>0.49534292972057581</v>
      </c>
      <c r="M11" s="29">
        <f t="shared" si="8"/>
        <v>6.802145074795371E-2</v>
      </c>
      <c r="N11" s="29">
        <f t="shared" si="9"/>
        <v>0.43663561953147051</v>
      </c>
      <c r="O11" s="29">
        <f t="shared" si="10"/>
        <v>0</v>
      </c>
      <c r="P11" s="27" t="str">
        <f t="shared" si="11"/>
        <v>BN</v>
      </c>
      <c r="Q11" s="27" t="str">
        <f t="shared" si="12"/>
        <v>PN</v>
      </c>
      <c r="R11" s="27">
        <f t="shared" si="13"/>
        <v>416</v>
      </c>
      <c r="S11" s="27">
        <f t="shared" si="14"/>
        <v>7086</v>
      </c>
      <c r="T11" s="27">
        <f t="shared" ref="T11:V11" si="17">SUM(T12:T16)</f>
        <v>65</v>
      </c>
      <c r="U11" s="27">
        <f t="shared" si="17"/>
        <v>0</v>
      </c>
      <c r="V11" s="27">
        <f t="shared" si="17"/>
        <v>7151</v>
      </c>
      <c r="W11" s="29">
        <f t="shared" si="6"/>
        <v>0.70592300098716687</v>
      </c>
      <c r="X11" s="27">
        <f>SUM(X12:X16)</f>
        <v>10130</v>
      </c>
    </row>
    <row r="12" spans="1:28" s="12" customFormat="1" ht="15" x14ac:dyDescent="0.25">
      <c r="A12" s="40">
        <v>1</v>
      </c>
      <c r="B12" s="31" t="s">
        <v>65</v>
      </c>
      <c r="C12" s="32">
        <f>COUNTIF(INDEX(SCORESHEET!$A$2:$A$1365,MATCH(B12,SCORESHEET!$B$2:$B$1365,0),1):INDEX(SCORESHEET!$A$2:$A$1365,MATCH(B13,SCORESHEET!$B$2:$B$1365,0),1),"*S*")</f>
        <v>3</v>
      </c>
      <c r="D12" s="32">
        <f>COUNTIF(INDEX(SCORESHEET!$C$2:$C$1365,(MATCH(B12,SCORESHEET!$B$2:$B$1365,0))+1,1):INDEX(SCORESHEET!$C$2:$C$1365,(MATCH(B13,SCORESHEET!$B$2:$B$1365,0))-1,1),"*"&amp;$D$1&amp;"*")</f>
        <v>3</v>
      </c>
      <c r="E12" s="32">
        <f>COUNTIF(INDEX(SCORESHEET!$C$2:$C$1365,(MATCH(B12,SCORESHEET!$B$2:$B$1365,0))+1,1):INDEX(SCORESHEET!$C$2:$C$1365,(MATCH(B13,SCORESHEET!$B$2:$B$1365,0))-1,1),"*"&amp;$E$1&amp;"*")</f>
        <v>0</v>
      </c>
      <c r="F12" s="32">
        <f>COUNTIF(INDEX(SCORESHEET!$C$2:$C$1365,(MATCH(B12,SCORESHEET!$B$2:$B$1365,0))+1,1):INDEX(SCORESHEET!$C$2:$C$1365,(MATCH(B13,SCORESHEET!$B$2:$B$1365,0))-1,1),"*"&amp;$F$1&amp;"*")</f>
        <v>0</v>
      </c>
      <c r="G12" s="32">
        <f>COUNTIF(INDEX(SCORESHEET!$C$2:$C$1365,(MATCH($B$4,SCORESHEET!$B$2:$B$1365,0))+1,1):INDEX(SCORESHEET!$C$2:$C$1365,(MATCH(B13,SCORESHEET!$B$2:$B$1365,0))-1,1),"*"&amp;$G$1&amp;"*")</f>
        <v>0</v>
      </c>
      <c r="H12" s="32">
        <f>SUM(INDEX(SCORESHEET!$F$2:$F$1365,(MATCH(B12,SCORESHEET!$B$2:$B$1365,0))+1,1):INDEX(SCORESHEET!$F$2:$F$1365,(MATCH(B13,SCORESHEET!$B$2:$B$1365,0))-1,1))</f>
        <v>513</v>
      </c>
      <c r="I12" s="32">
        <f>SUM(INDEX(SCORESHEET!$G$2:$G$1365,(MATCH(B12,SCORESHEET!$B$2:$B$1365,0))+1,1):INDEX(SCORESHEET!$G$2:$G$1365,(MATCH(B13,SCORESHEET!$B$2:$B$1365,0))-1,1))</f>
        <v>63</v>
      </c>
      <c r="J12" s="32">
        <f>SUM(INDEX(SCORESHEET!$H$2:$H$1365,(MATCH(B12,SCORESHEET!$B$2:$B$1365,0))+1,1):INDEX(SCORESHEET!$H$2:$H$1365,(MATCH(B13,SCORESHEET!$B$2:$B$1365,0))-1,1))</f>
        <v>273</v>
      </c>
      <c r="K12" s="32">
        <f>SUM(INDEX(SCORESHEET!$I$2:$I$1365,(MATCH(B12,SCORESHEET!$B$2:$B$1365,0))+1,1):INDEX(SCORESHEET!$I$2:$I$1365,(MATCH(B13,SCORESHEET!$B$2:$B$1365,0))-1,1))</f>
        <v>0</v>
      </c>
      <c r="L12" s="33">
        <f t="shared" si="7"/>
        <v>0.60424028268551233</v>
      </c>
      <c r="M12" s="33">
        <f t="shared" si="8"/>
        <v>7.4204946996466431E-2</v>
      </c>
      <c r="N12" s="33">
        <f t="shared" si="9"/>
        <v>0.32155477031802121</v>
      </c>
      <c r="O12" s="33">
        <f t="shared" si="10"/>
        <v>0</v>
      </c>
      <c r="P12" s="32" t="str">
        <f t="shared" si="11"/>
        <v>BN</v>
      </c>
      <c r="Q12" s="32" t="str">
        <f t="shared" si="12"/>
        <v>PN</v>
      </c>
      <c r="R12" s="28">
        <f t="shared" si="13"/>
        <v>240</v>
      </c>
      <c r="S12" s="32">
        <f t="shared" si="14"/>
        <v>849</v>
      </c>
      <c r="T12" s="32">
        <f>SUM(INDEX(SCORESHEET!$O$2:$O$1365,(MATCH(B12,SCORESHEET!$B$2:$B$1365,0))+1,1):INDEX(SCORESHEET!$O$2:$O$1365,(MATCH(B13,SCORESHEET!$B$2:$B$1365,0))-1,1))</f>
        <v>6</v>
      </c>
      <c r="U12" s="32">
        <f>SUM(INDEX(SCORESHEET!$P$2:$P$1365,(MATCH(B12,SCORESHEET!$B$2:$B$1365,0))+1,1):INDEX(SCORESHEET!$P$2:$P$1365,(MATCH(B13,SCORESHEET!$B$2:$B$1365,0))-1,1))</f>
        <v>0</v>
      </c>
      <c r="V12" s="32">
        <f t="shared" ref="V12:V75" si="18">S12+T12+U12</f>
        <v>855</v>
      </c>
      <c r="W12" s="33">
        <f t="shared" si="6"/>
        <v>0.7526408450704225</v>
      </c>
      <c r="X12" s="32">
        <f>SUM(INDEX(SCORESHEET!$S$2:$S$1365,(MATCH(B12,SCORESHEET!$B$2:$B$1365,0))+1,1):INDEX(SCORESHEET!$S$2:$S$1365,(MATCH(B13,SCORESHEET!$B$2:$B$1365,0))-1,1))</f>
        <v>1136</v>
      </c>
    </row>
    <row r="13" spans="1:28" s="12" customFormat="1" ht="15" x14ac:dyDescent="0.25">
      <c r="A13" s="40">
        <v>2</v>
      </c>
      <c r="B13" s="31" t="s">
        <v>66</v>
      </c>
      <c r="C13" s="32">
        <f>COUNTIF(INDEX(SCORESHEET!$A$2:$A$1365,MATCH(B13,SCORESHEET!$B$2:$B$1365,0),1):INDEX(SCORESHEET!$A$2:$A$1365,MATCH(B14,SCORESHEET!$B$2:$B$1365,0),1),"*S*")</f>
        <v>3</v>
      </c>
      <c r="D13" s="32">
        <f>COUNTIF(INDEX(SCORESHEET!$C$2:$C$1365,(MATCH(B13,SCORESHEET!$B$2:$B$1365,0))+1,1):INDEX(SCORESHEET!$C$2:$C$1365,(MATCH(B14,SCORESHEET!$B$2:$B$1365,0))-1,1),"*"&amp;$D$1&amp;"*")</f>
        <v>2</v>
      </c>
      <c r="E13" s="32">
        <f>COUNTIF(INDEX(SCORESHEET!$C$2:$C$1365,(MATCH(B13,SCORESHEET!$B$2:$B$1365,0))+1,1):INDEX(SCORESHEET!$C$2:$C$1365,(MATCH(B14,SCORESHEET!$B$2:$B$1365,0))-1,1),"*"&amp;$E$1&amp;"*")</f>
        <v>0</v>
      </c>
      <c r="F13" s="32">
        <f>COUNTIF(INDEX(SCORESHEET!$C$2:$C$1365,(MATCH(B13,SCORESHEET!$B$2:$B$1365,0))+1,1):INDEX(SCORESHEET!$C$2:$C$1365,(MATCH(B14,SCORESHEET!$B$2:$B$1365,0))-1,1),"*"&amp;$F$1&amp;"*")</f>
        <v>1</v>
      </c>
      <c r="G13" s="32">
        <f>COUNTIF(INDEX(SCORESHEET!$C$2:$C$1365,(MATCH($B$4,SCORESHEET!$B$2:$B$1365,0))+1,1):INDEX(SCORESHEET!$C$2:$C$1365,(MATCH(B14,SCORESHEET!$B$2:$B$1365,0))-1,1),"*"&amp;$G$1&amp;"*")</f>
        <v>0</v>
      </c>
      <c r="H13" s="32">
        <f>SUM(INDEX(SCORESHEET!$F$2:$F$1365,(MATCH(B13,SCORESHEET!$B$2:$B$1365,0))+1,1):INDEX(SCORESHEET!$F$2:$F$1365,(MATCH(B14,SCORESHEET!$B$2:$B$1365,0))-1,1))</f>
        <v>545</v>
      </c>
      <c r="I13" s="32">
        <f>SUM(INDEX(SCORESHEET!$G$2:$G$1365,(MATCH(B13,SCORESHEET!$B$2:$B$1365,0))+1,1):INDEX(SCORESHEET!$G$2:$G$1365,(MATCH(B14,SCORESHEET!$B$2:$B$1365,0))-1,1))</f>
        <v>92</v>
      </c>
      <c r="J13" s="32">
        <f>SUM(INDEX(SCORESHEET!$H$2:$H$1365,(MATCH(B13,SCORESHEET!$B$2:$B$1365,0))+1,1):INDEX(SCORESHEET!$H$2:$H$1365,(MATCH(B14,SCORESHEET!$B$2:$B$1365,0))-1,1))</f>
        <v>344</v>
      </c>
      <c r="K13" s="32">
        <f>SUM(INDEX(SCORESHEET!$I$2:$I$1365,(MATCH(B13,SCORESHEET!$B$2:$B$1365,0))+1,1):INDEX(SCORESHEET!$I$2:$I$1365,(MATCH(B14,SCORESHEET!$B$2:$B$1365,0))-1,1))</f>
        <v>0</v>
      </c>
      <c r="L13" s="33">
        <f t="shared" si="7"/>
        <v>0.55555555555555558</v>
      </c>
      <c r="M13" s="33">
        <f t="shared" si="8"/>
        <v>9.3781855249745152E-2</v>
      </c>
      <c r="N13" s="33">
        <f t="shared" si="9"/>
        <v>0.35066258919469928</v>
      </c>
      <c r="O13" s="33">
        <f t="shared" si="10"/>
        <v>0</v>
      </c>
      <c r="P13" s="32" t="str">
        <f t="shared" si="11"/>
        <v>BN</v>
      </c>
      <c r="Q13" s="32" t="str">
        <f t="shared" si="12"/>
        <v>PN</v>
      </c>
      <c r="R13" s="28">
        <f t="shared" si="13"/>
        <v>201</v>
      </c>
      <c r="S13" s="32">
        <f t="shared" si="14"/>
        <v>981</v>
      </c>
      <c r="T13" s="32">
        <f>SUM(INDEX(SCORESHEET!$O$2:$O$1365,(MATCH(B13,SCORESHEET!$B$2:$B$1365,0))+1,1):INDEX(SCORESHEET!$O$2:$O$1365,(MATCH(B14,SCORESHEET!$B$2:$B$1365,0))-1,1))</f>
        <v>10</v>
      </c>
      <c r="U13" s="32">
        <f>SUM(INDEX(SCORESHEET!$P$2:$P$1365,(MATCH(B13,SCORESHEET!$B$2:$B$1365,0))+1,1):INDEX(SCORESHEET!$P$2:$P$1365,(MATCH(B14,SCORESHEET!$B$2:$B$1365,0))-1,1))</f>
        <v>0</v>
      </c>
      <c r="V13" s="32">
        <f t="shared" si="18"/>
        <v>991</v>
      </c>
      <c r="W13" s="33">
        <f t="shared" si="6"/>
        <v>0.69641602248770207</v>
      </c>
      <c r="X13" s="32">
        <f>SUM(INDEX(SCORESHEET!$S$2:$S$1365,(MATCH(B13,SCORESHEET!$B$2:$B$1365,0))+1,1):INDEX(SCORESHEET!$S$2:$S$1365,(MATCH(B14,SCORESHEET!$B$2:$B$1365,0))-1,1))</f>
        <v>1423</v>
      </c>
    </row>
    <row r="14" spans="1:28" s="12" customFormat="1" ht="15" x14ac:dyDescent="0.25">
      <c r="A14" s="40">
        <v>3</v>
      </c>
      <c r="B14" s="31" t="s">
        <v>67</v>
      </c>
      <c r="C14" s="32">
        <f>COUNTIF(INDEX(SCORESHEET!$A$2:$A$1365,MATCH(B14,SCORESHEET!$B$2:$B$1365,0),1):INDEX(SCORESHEET!$A$2:$A$1365,MATCH(B15,SCORESHEET!$B$2:$B$1365,0),1),"*S*")</f>
        <v>4</v>
      </c>
      <c r="D14" s="32">
        <f>COUNTIF(INDEX(SCORESHEET!$C$2:$C$1365,(MATCH(B14,SCORESHEET!$B$2:$B$1365,0))+1,1):INDEX(SCORESHEET!$C$2:$C$1365,(MATCH(B15,SCORESHEET!$B$2:$B$1365,0))-1,1),"*"&amp;$D$1&amp;"*")</f>
        <v>2</v>
      </c>
      <c r="E14" s="32">
        <f>COUNTIF(INDEX(SCORESHEET!$C$2:$C$1365,(MATCH(B14,SCORESHEET!$B$2:$B$1365,0))+1,1):INDEX(SCORESHEET!$C$2:$C$1365,(MATCH(B15,SCORESHEET!$B$2:$B$1365,0))-1,1),"*"&amp;$E$1&amp;"*")</f>
        <v>0</v>
      </c>
      <c r="F14" s="32">
        <f>COUNTIF(INDEX(SCORESHEET!$C$2:$C$1365,(MATCH(B14,SCORESHEET!$B$2:$B$1365,0))+1,1):INDEX(SCORESHEET!$C$2:$C$1365,(MATCH(B15,SCORESHEET!$B$2:$B$1365,0))-1,1),"*"&amp;$F$1&amp;"*")</f>
        <v>2</v>
      </c>
      <c r="G14" s="32">
        <f>COUNTIF(INDEX(SCORESHEET!$C$2:$C$1365,(MATCH($B$4,SCORESHEET!$B$2:$B$1365,0))+1,1):INDEX(SCORESHEET!$C$2:$C$1365,(MATCH(B15,SCORESHEET!$B$2:$B$1365,0))-1,1),"*"&amp;$G$1&amp;"*")</f>
        <v>0</v>
      </c>
      <c r="H14" s="32">
        <f>SUM(INDEX(SCORESHEET!$F$2:$F$1365,(MATCH(B14,SCORESHEET!$B$2:$B$1365,0))+1,1):INDEX(SCORESHEET!$F$2:$F$1365,(MATCH(B15,SCORESHEET!$B$2:$B$1365,0))-1,1))</f>
        <v>626</v>
      </c>
      <c r="I14" s="32">
        <f>SUM(INDEX(SCORESHEET!$G$2:$G$1365,(MATCH(B14,SCORESHEET!$B$2:$B$1365,0))+1,1):INDEX(SCORESHEET!$G$2:$G$1365,(MATCH(B15,SCORESHEET!$B$2:$B$1365,0))-1,1))</f>
        <v>91</v>
      </c>
      <c r="J14" s="32">
        <f>SUM(INDEX(SCORESHEET!$H$2:$H$1365,(MATCH(B14,SCORESHEET!$B$2:$B$1365,0))+1,1):INDEX(SCORESHEET!$H$2:$H$1365,(MATCH(B15,SCORESHEET!$B$2:$B$1365,0))-1,1))</f>
        <v>588</v>
      </c>
      <c r="K14" s="32">
        <f>SUM(INDEX(SCORESHEET!$I$2:$I$1365,(MATCH(B14,SCORESHEET!$B$2:$B$1365,0))+1,1):INDEX(SCORESHEET!$I$2:$I$1365,(MATCH(B15,SCORESHEET!$B$2:$B$1365,0))-1,1))</f>
        <v>0</v>
      </c>
      <c r="L14" s="33">
        <f t="shared" si="7"/>
        <v>0.4796934865900383</v>
      </c>
      <c r="M14" s="33">
        <f t="shared" si="8"/>
        <v>6.9731800766283519E-2</v>
      </c>
      <c r="N14" s="33">
        <f t="shared" si="9"/>
        <v>0.45057471264367815</v>
      </c>
      <c r="O14" s="33">
        <f t="shared" si="10"/>
        <v>0</v>
      </c>
      <c r="P14" s="32" t="str">
        <f t="shared" si="11"/>
        <v>BN</v>
      </c>
      <c r="Q14" s="32" t="str">
        <f t="shared" si="12"/>
        <v>PN</v>
      </c>
      <c r="R14" s="28">
        <f t="shared" si="13"/>
        <v>38</v>
      </c>
      <c r="S14" s="32">
        <f t="shared" si="14"/>
        <v>1305</v>
      </c>
      <c r="T14" s="32">
        <f>SUM(INDEX(SCORESHEET!$O$2:$O$1365,(MATCH(B14,SCORESHEET!$B$2:$B$1365,0))+1,1):INDEX(SCORESHEET!$O$2:$O$1365,(MATCH(B15,SCORESHEET!$B$2:$B$1365,0))-1,1))</f>
        <v>16</v>
      </c>
      <c r="U14" s="32">
        <f>SUM(INDEX(SCORESHEET!$P$2:$P$1365,(MATCH(B14,SCORESHEET!$B$2:$B$1365,0))+1,1):INDEX(SCORESHEET!$P$2:$P$1365,(MATCH(B15,SCORESHEET!$B$2:$B$1365,0))-1,1))</f>
        <v>0</v>
      </c>
      <c r="V14" s="32">
        <f t="shared" si="18"/>
        <v>1321</v>
      </c>
      <c r="W14" s="33">
        <f t="shared" si="6"/>
        <v>0.70191285866099895</v>
      </c>
      <c r="X14" s="32">
        <f>SUM(INDEX(SCORESHEET!$S$2:$S$1365,(MATCH(B14,SCORESHEET!$B$2:$B$1365,0))+1,1):INDEX(SCORESHEET!$S$2:$S$1365,(MATCH(B15,SCORESHEET!$B$2:$B$1365,0))-1,1))</f>
        <v>1882</v>
      </c>
    </row>
    <row r="15" spans="1:28" s="12" customFormat="1" ht="15" x14ac:dyDescent="0.25">
      <c r="A15" s="40">
        <v>4</v>
      </c>
      <c r="B15" s="31" t="s">
        <v>68</v>
      </c>
      <c r="C15" s="32">
        <f>COUNTIF(INDEX(SCORESHEET!$A$2:$A$1365,MATCH(B15,SCORESHEET!$B$2:$B$1365,0),1):INDEX(SCORESHEET!$A$2:$A$1365,MATCH(B16,SCORESHEET!$B$2:$B$1365,0),1),"*S*")</f>
        <v>6</v>
      </c>
      <c r="D15" s="32">
        <f>COUNTIF(INDEX(SCORESHEET!$C$2:$C$1365,(MATCH(B15,SCORESHEET!$B$2:$B$1365,0))+1,1):INDEX(SCORESHEET!$C$2:$C$1365,(MATCH(B16,SCORESHEET!$B$2:$B$1365,0))-1,1),"*"&amp;$D$1&amp;"*")</f>
        <v>3</v>
      </c>
      <c r="E15" s="32">
        <f>COUNTIF(INDEX(SCORESHEET!$C$2:$C$1365,(MATCH(B15,SCORESHEET!$B$2:$B$1365,0))+1,1):INDEX(SCORESHEET!$C$2:$C$1365,(MATCH(B16,SCORESHEET!$B$2:$B$1365,0))-1,1),"*"&amp;$E$1&amp;"*")</f>
        <v>0</v>
      </c>
      <c r="F15" s="32">
        <f>COUNTIF(INDEX(SCORESHEET!$C$2:$C$1365,(MATCH(B15,SCORESHEET!$B$2:$B$1365,0))+1,1):INDEX(SCORESHEET!$C$2:$C$1365,(MATCH(B16,SCORESHEET!$B$2:$B$1365,0))-1,1),"*"&amp;$F$1&amp;"*")</f>
        <v>3</v>
      </c>
      <c r="G15" s="32">
        <f>COUNTIF(INDEX(SCORESHEET!$C$2:$C$1365,(MATCH($B$4,SCORESHEET!$B$2:$B$1365,0))+1,1):INDEX(SCORESHEET!$C$2:$C$1365,(MATCH(B16,SCORESHEET!$B$2:$B$1365,0))-1,1),"*"&amp;$G$1&amp;"*")</f>
        <v>0</v>
      </c>
      <c r="H15" s="32">
        <f>SUM(INDEX(SCORESHEET!$F$2:$F$1365,(MATCH(B15,SCORESHEET!$B$2:$B$1365,0))+1,1):INDEX(SCORESHEET!$F$2:$F$1365,(MATCH(B16,SCORESHEET!$B$2:$B$1365,0))-1,1))</f>
        <v>863</v>
      </c>
      <c r="I15" s="32">
        <f>SUM(INDEX(SCORESHEET!$G$2:$G$1365,(MATCH(B15,SCORESHEET!$B$2:$B$1365,0))+1,1):INDEX(SCORESHEET!$G$2:$G$1365,(MATCH(B16,SCORESHEET!$B$2:$B$1365,0))-1,1))</f>
        <v>144</v>
      </c>
      <c r="J15" s="32">
        <f>SUM(INDEX(SCORESHEET!$H$2:$H$1365,(MATCH(B15,SCORESHEET!$B$2:$B$1365,0))+1,1):INDEX(SCORESHEET!$H$2:$H$1365,(MATCH(B16,SCORESHEET!$B$2:$B$1365,0))-1,1))</f>
        <v>850</v>
      </c>
      <c r="K15" s="32">
        <f>SUM(INDEX(SCORESHEET!$I$2:$I$1365,(MATCH(B15,SCORESHEET!$B$2:$B$1365,0))+1,1):INDEX(SCORESHEET!$I$2:$I$1365,(MATCH(B16,SCORESHEET!$B$2:$B$1365,0))-1,1))</f>
        <v>0</v>
      </c>
      <c r="L15" s="33">
        <f t="shared" si="7"/>
        <v>0.464728056004308</v>
      </c>
      <c r="M15" s="33">
        <f t="shared" si="8"/>
        <v>7.7544426494345717E-2</v>
      </c>
      <c r="N15" s="33">
        <f t="shared" si="9"/>
        <v>0.45772751750134627</v>
      </c>
      <c r="O15" s="33">
        <f t="shared" si="10"/>
        <v>0</v>
      </c>
      <c r="P15" s="32" t="str">
        <f t="shared" si="11"/>
        <v>BN</v>
      </c>
      <c r="Q15" s="32" t="str">
        <f t="shared" si="12"/>
        <v>PN</v>
      </c>
      <c r="R15" s="28">
        <f t="shared" si="13"/>
        <v>13</v>
      </c>
      <c r="S15" s="32">
        <f t="shared" si="14"/>
        <v>1857</v>
      </c>
      <c r="T15" s="32">
        <f>SUM(INDEX(SCORESHEET!$O$2:$O$1365,(MATCH(B15,SCORESHEET!$B$2:$B$1365,0))+1,1):INDEX(SCORESHEET!$O$2:$O$1365,(MATCH(B16,SCORESHEET!$B$2:$B$1365,0))-1,1))</f>
        <v>20</v>
      </c>
      <c r="U15" s="32">
        <f>SUM(INDEX(SCORESHEET!$P$2:$P$1365,(MATCH(B15,SCORESHEET!$B$2:$B$1365,0))+1,1):INDEX(SCORESHEET!$P$2:$P$1365,(MATCH(B16,SCORESHEET!$B$2:$B$1365,0))-1,1))</f>
        <v>0</v>
      </c>
      <c r="V15" s="32">
        <f t="shared" si="18"/>
        <v>1877</v>
      </c>
      <c r="W15" s="33">
        <f t="shared" si="6"/>
        <v>0.6768842408943383</v>
      </c>
      <c r="X15" s="32">
        <f>SUM(INDEX(SCORESHEET!$S$2:$S$1365,(MATCH(B15,SCORESHEET!$B$2:$B$1365,0))+1,1):INDEX(SCORESHEET!$S$2:$S$1365,(MATCH(B16,SCORESHEET!$B$2:$B$1365,0))-1,1))</f>
        <v>2773</v>
      </c>
    </row>
    <row r="16" spans="1:28" s="12" customFormat="1" ht="15" x14ac:dyDescent="0.25">
      <c r="A16" s="40">
        <v>5</v>
      </c>
      <c r="B16" s="31" t="s">
        <v>69</v>
      </c>
      <c r="C16" s="32">
        <f>COUNTIF(INDEX(SCORESHEET!$A$2:$A$1365,MATCH(B16,SCORESHEET!$B$2:$B$1365,0),1):INDEX(SCORESHEET!$A$2:$A$1365,MATCH(B17,SCORESHEET!$B$2:$B$1365,0),1),"*S*")</f>
        <v>6</v>
      </c>
      <c r="D16" s="32">
        <f>COUNTIF(INDEX(SCORESHEET!$C$2:$C$1365,(MATCH(B16,SCORESHEET!$B$2:$B$1365,0))+1,1):INDEX(SCORESHEET!$C$2:$C$1365,(MATCH(B17,SCORESHEET!$B$2:$B$1365,0))-1,1),"*"&amp;$D$1&amp;"*")</f>
        <v>2</v>
      </c>
      <c r="E16" s="32">
        <f>COUNTIF(INDEX(SCORESHEET!$C$2:$C$1365,(MATCH(B16,SCORESHEET!$B$2:$B$1365,0))+1,1):INDEX(SCORESHEET!$C$2:$C$1365,(MATCH(B17,SCORESHEET!$B$2:$B$1365,0))-1,1),"*"&amp;$E$1&amp;"*")</f>
        <v>0</v>
      </c>
      <c r="F16" s="32">
        <f>COUNTIF(INDEX(SCORESHEET!$C$2:$C$1365,(MATCH(B16,SCORESHEET!$B$2:$B$1365,0))+1,1):INDEX(SCORESHEET!$C$2:$C$1365,(MATCH(B17,SCORESHEET!$B$2:$B$1365,0))-1,1),"*"&amp;$F$1&amp;"*")</f>
        <v>4</v>
      </c>
      <c r="G16" s="32">
        <f>COUNTIF(INDEX(SCORESHEET!$C$2:$C$1365,(MATCH($B$4,SCORESHEET!$B$2:$B$1365,0))+1,1):INDEX(SCORESHEET!$C$2:$C$1365,(MATCH(B17,SCORESHEET!$B$2:$B$1365,0))-1,1),"*"&amp;$G$1&amp;"*")</f>
        <v>0</v>
      </c>
      <c r="H16" s="32">
        <f>SUM(INDEX(SCORESHEET!$F$2:$F$1365,(MATCH(B16,SCORESHEET!$B$2:$B$1365,0))+1,1):INDEX(SCORESHEET!$F$2:$F$1365,(MATCH(B17,SCORESHEET!$B$2:$B$1365,0))-1,1))</f>
        <v>963</v>
      </c>
      <c r="I16" s="32">
        <f>SUM(INDEX(SCORESHEET!$G$2:$G$1365,(MATCH(B16,SCORESHEET!$B$2:$B$1365,0))+1,1):INDEX(SCORESHEET!$G$2:$G$1365,(MATCH(B17,SCORESHEET!$B$2:$B$1365,0))-1,1))</f>
        <v>92</v>
      </c>
      <c r="J16" s="32">
        <f>SUM(INDEX(SCORESHEET!$H$2:$H$1365,(MATCH(B16,SCORESHEET!$B$2:$B$1365,0))+1,1):INDEX(SCORESHEET!$H$2:$H$1365,(MATCH(B17,SCORESHEET!$B$2:$B$1365,0))-1,1))</f>
        <v>1039</v>
      </c>
      <c r="K16" s="32">
        <f>SUM(INDEX(SCORESHEET!$I$2:$I$1365,(MATCH(B16,SCORESHEET!$B$2:$B$1365,0))+1,1):INDEX(SCORESHEET!$I$2:$I$1365,(MATCH(B17,SCORESHEET!$B$2:$B$1365,0))-1,1))</f>
        <v>0</v>
      </c>
      <c r="L16" s="33">
        <f t="shared" si="7"/>
        <v>0.45988538681948427</v>
      </c>
      <c r="M16" s="33">
        <f t="shared" si="8"/>
        <v>4.3935052531041068E-2</v>
      </c>
      <c r="N16" s="33">
        <f t="shared" si="9"/>
        <v>0.49617956064947472</v>
      </c>
      <c r="O16" s="33">
        <f t="shared" si="10"/>
        <v>0</v>
      </c>
      <c r="P16" s="32" t="str">
        <f t="shared" si="11"/>
        <v>PN</v>
      </c>
      <c r="Q16" s="32" t="str">
        <f t="shared" si="12"/>
        <v>BN</v>
      </c>
      <c r="R16" s="28">
        <f t="shared" si="13"/>
        <v>76</v>
      </c>
      <c r="S16" s="32">
        <f t="shared" si="14"/>
        <v>2094</v>
      </c>
      <c r="T16" s="32">
        <f>SUM(INDEX(SCORESHEET!$O$2:$O$1365,(MATCH(B16,SCORESHEET!$B$2:$B$1365,0))+1,1):INDEX(SCORESHEET!$O$2:$O$1365,(MATCH(B17,SCORESHEET!$B$2:$B$1365,0))-1,1))</f>
        <v>13</v>
      </c>
      <c r="U16" s="32">
        <f>SUM(INDEX(SCORESHEET!$P$2:$P$1365,(MATCH(B16,SCORESHEET!$B$2:$B$1365,0))+1,1):INDEX(SCORESHEET!$P$2:$P$1365,(MATCH(B17,SCORESHEET!$B$2:$B$1365,0))-1,1))</f>
        <v>0</v>
      </c>
      <c r="V16" s="32">
        <f t="shared" si="18"/>
        <v>2107</v>
      </c>
      <c r="W16" s="33">
        <f t="shared" si="6"/>
        <v>0.72256515775034291</v>
      </c>
      <c r="X16" s="32">
        <f>SUM(INDEX(SCORESHEET!$S$2:$S$1365,(MATCH(B16,SCORESHEET!$B$2:$B$1365,0))+1,1):INDEX(SCORESHEET!$S$2:$S$1365,(MATCH(B17,SCORESHEET!$B$2:$B$1365,0))-1,1))</f>
        <v>2916</v>
      </c>
    </row>
    <row r="17" spans="1:24" s="6" customFormat="1" ht="15" x14ac:dyDescent="0.25">
      <c r="A17" s="25" t="s">
        <v>4</v>
      </c>
      <c r="B17" s="26" t="s">
        <v>5</v>
      </c>
      <c r="C17" s="27">
        <f>SUM(C18:C24)</f>
        <v>26</v>
      </c>
      <c r="D17" s="27">
        <f t="shared" ref="D17:G17" si="19">SUM(D18:D24)</f>
        <v>21</v>
      </c>
      <c r="E17" s="27">
        <f t="shared" si="19"/>
        <v>5</v>
      </c>
      <c r="F17" s="27">
        <f t="shared" si="19"/>
        <v>0</v>
      </c>
      <c r="G17" s="27">
        <f t="shared" si="19"/>
        <v>0</v>
      </c>
      <c r="H17" s="27">
        <f t="shared" ref="D17:K17" si="20">SUM(H18:H24)</f>
        <v>3758</v>
      </c>
      <c r="I17" s="27">
        <f t="shared" si="20"/>
        <v>2673</v>
      </c>
      <c r="J17" s="27">
        <f t="shared" si="20"/>
        <v>786</v>
      </c>
      <c r="K17" s="27">
        <f t="shared" si="20"/>
        <v>0</v>
      </c>
      <c r="L17" s="29">
        <f t="shared" si="7"/>
        <v>0.52071497852293191</v>
      </c>
      <c r="M17" s="29">
        <f t="shared" si="8"/>
        <v>0.37037550228626853</v>
      </c>
      <c r="N17" s="29">
        <f t="shared" si="9"/>
        <v>0.1089095191907995</v>
      </c>
      <c r="O17" s="29">
        <f t="shared" si="10"/>
        <v>0</v>
      </c>
      <c r="P17" s="27" t="str">
        <f t="shared" si="11"/>
        <v>BN</v>
      </c>
      <c r="Q17" s="27" t="str">
        <f t="shared" si="12"/>
        <v>PH</v>
      </c>
      <c r="R17" s="27">
        <f t="shared" si="13"/>
        <v>1085</v>
      </c>
      <c r="S17" s="27">
        <f t="shared" si="14"/>
        <v>7217</v>
      </c>
      <c r="T17" s="27">
        <f>SUM(T18:T24)</f>
        <v>71</v>
      </c>
      <c r="U17" s="27">
        <f>SUM(U18:U24)</f>
        <v>1</v>
      </c>
      <c r="V17" s="27">
        <f t="shared" si="18"/>
        <v>7289</v>
      </c>
      <c r="W17" s="29">
        <f t="shared" si="6"/>
        <v>0.64941197434069853</v>
      </c>
      <c r="X17" s="27">
        <f>SUM(X18:X24)</f>
        <v>11224</v>
      </c>
    </row>
    <row r="18" spans="1:24" s="12" customFormat="1" ht="15" x14ac:dyDescent="0.25">
      <c r="A18" s="40">
        <v>1</v>
      </c>
      <c r="B18" s="31" t="s">
        <v>70</v>
      </c>
      <c r="C18" s="32">
        <f>COUNTIF(INDEX(SCORESHEET!$A$2:$A$1365,MATCH(B18,SCORESHEET!$B$2:$B$1365,0),1):INDEX(SCORESHEET!$A$2:$A$1365,MATCH(B19,SCORESHEET!$B$2:$B$1365,0),1),"*S*")</f>
        <v>5</v>
      </c>
      <c r="D18" s="32">
        <f>COUNTIF(INDEX(SCORESHEET!$C$2:$C$1365,(MATCH(B18,SCORESHEET!$B$2:$B$1365,0))+1,1):INDEX(SCORESHEET!$C$2:$C$1365,(MATCH(B19,SCORESHEET!$B$2:$B$1365,0))-1,1),"*"&amp;$D$1&amp;"*")</f>
        <v>4</v>
      </c>
      <c r="E18" s="32">
        <f>COUNTIF(INDEX(SCORESHEET!$C$2:$C$1365,(MATCH(B18,SCORESHEET!$B$2:$B$1365,0))+1,1):INDEX(SCORESHEET!$C$2:$C$1365,(MATCH(B19,SCORESHEET!$B$2:$B$1365,0))-1,1),"*"&amp;$E$1&amp;"*")</f>
        <v>1</v>
      </c>
      <c r="F18" s="32">
        <f>COUNTIF(INDEX(SCORESHEET!$C$2:$C$1365,(MATCH(B18,SCORESHEET!$B$2:$B$1365,0))+1,1):INDEX(SCORESHEET!$C$2:$C$1365,(MATCH(B19,SCORESHEET!$B$2:$B$1365,0))-1,1),"*"&amp;$F$1&amp;"*")</f>
        <v>0</v>
      </c>
      <c r="G18" s="32">
        <f>COUNTIF(INDEX(SCORESHEET!$C$2:$C$1365,(MATCH($B$4,SCORESHEET!$B$2:$B$1365,0))+1,1):INDEX(SCORESHEET!$C$2:$C$1365,(MATCH(B19,SCORESHEET!$B$2:$B$1365,0))-1,1),"*"&amp;$G$1&amp;"*")</f>
        <v>0</v>
      </c>
      <c r="H18" s="32">
        <f>SUM(INDEX(SCORESHEET!$F$2:$F$1365,(MATCH(B18,SCORESHEET!$B$2:$B$1365,0))+1,1):INDEX(SCORESHEET!$F$2:$F$1365,(MATCH(B19,SCORESHEET!$B$2:$B$1365,0))-1,1))</f>
        <v>683</v>
      </c>
      <c r="I18" s="32">
        <f>SUM(INDEX(SCORESHEET!$G$2:$G$1365,(MATCH(B18,SCORESHEET!$B$2:$B$1365,0))+1,1):INDEX(SCORESHEET!$G$2:$G$1365,(MATCH(B19,SCORESHEET!$B$2:$B$1365,0))-1,1))</f>
        <v>533</v>
      </c>
      <c r="J18" s="32">
        <f>SUM(INDEX(SCORESHEET!$H$2:$H$1365,(MATCH(B18,SCORESHEET!$B$2:$B$1365,0))+1,1):INDEX(SCORESHEET!$H$2:$H$1365,(MATCH(B19,SCORESHEET!$B$2:$B$1365,0))-1,1))</f>
        <v>149</v>
      </c>
      <c r="K18" s="32">
        <f>SUM(INDEX(SCORESHEET!$I$2:$I$1365,(MATCH(B18,SCORESHEET!$B$2:$B$1365,0))+1,1):INDEX(SCORESHEET!$I$2:$I$1365,(MATCH(B19,SCORESHEET!$B$2:$B$1365,0))-1,1))</f>
        <v>0</v>
      </c>
      <c r="L18" s="33">
        <f t="shared" si="7"/>
        <v>0.50036630036630036</v>
      </c>
      <c r="M18" s="33">
        <f t="shared" si="8"/>
        <v>0.39047619047619048</v>
      </c>
      <c r="N18" s="33">
        <f t="shared" si="9"/>
        <v>0.10915750915750916</v>
      </c>
      <c r="O18" s="33">
        <f t="shared" si="10"/>
        <v>0</v>
      </c>
      <c r="P18" s="32" t="str">
        <f t="shared" si="11"/>
        <v>BN</v>
      </c>
      <c r="Q18" s="32" t="str">
        <f t="shared" si="12"/>
        <v>PH</v>
      </c>
      <c r="R18" s="28">
        <f t="shared" si="13"/>
        <v>150</v>
      </c>
      <c r="S18" s="32">
        <f t="shared" si="14"/>
        <v>1365</v>
      </c>
      <c r="T18" s="32">
        <f>SUM(INDEX(SCORESHEET!$O$2:$O$1365,(MATCH(B18,SCORESHEET!$B$2:$B$1365,0))+1,1):INDEX(SCORESHEET!$O$2:$O$1365,(MATCH(B19,SCORESHEET!$B$2:$B$1365,0))-1,1))</f>
        <v>10</v>
      </c>
      <c r="U18" s="32">
        <f>SUM(INDEX(SCORESHEET!$P$2:$P$1365,(MATCH(B18,SCORESHEET!$B$2:$B$1365,0))+1,1):INDEX(SCORESHEET!$P$2:$P$1365,(MATCH(B19,SCORESHEET!$B$2:$B$1365,0))-1,1))</f>
        <v>1</v>
      </c>
      <c r="V18" s="32">
        <f t="shared" si="18"/>
        <v>1376</v>
      </c>
      <c r="W18" s="33">
        <f t="shared" si="6"/>
        <v>0.65586272640610099</v>
      </c>
      <c r="X18" s="32">
        <f>SUM(INDEX(SCORESHEET!$S$2:$S$1365,(MATCH(B18,SCORESHEET!$B$2:$B$1365,0))+1,1):INDEX(SCORESHEET!$S$2:$S$1365,(MATCH(B19,SCORESHEET!$B$2:$B$1365,0))-1,1))</f>
        <v>2098</v>
      </c>
    </row>
    <row r="19" spans="1:24" s="12" customFormat="1" ht="15" x14ac:dyDescent="0.25">
      <c r="A19" s="40">
        <v>2</v>
      </c>
      <c r="B19" s="31" t="s">
        <v>71</v>
      </c>
      <c r="C19" s="32">
        <f>COUNTIF(INDEX(SCORESHEET!$A$2:$A$1365,MATCH(B19,SCORESHEET!$B$2:$B$1365,0),1):INDEX(SCORESHEET!$A$2:$A$1365,MATCH(B20,SCORESHEET!$B$2:$B$1365,0),1),"*S*")</f>
        <v>5</v>
      </c>
      <c r="D19" s="32">
        <f>COUNTIF(INDEX(SCORESHEET!$C$2:$C$1365,(MATCH(B19,SCORESHEET!$B$2:$B$1365,0))+1,1):INDEX(SCORESHEET!$C$2:$C$1365,(MATCH(B20,SCORESHEET!$B$2:$B$1365,0))-1,1),"*"&amp;$D$1&amp;"*")</f>
        <v>4</v>
      </c>
      <c r="E19" s="32">
        <f>COUNTIF(INDEX(SCORESHEET!$C$2:$C$1365,(MATCH(B19,SCORESHEET!$B$2:$B$1365,0))+1,1):INDEX(SCORESHEET!$C$2:$C$1365,(MATCH(B20,SCORESHEET!$B$2:$B$1365,0))-1,1),"*"&amp;$E$1&amp;"*")</f>
        <v>1</v>
      </c>
      <c r="F19" s="32">
        <f>COUNTIF(INDEX(SCORESHEET!$C$2:$C$1365,(MATCH(B19,SCORESHEET!$B$2:$B$1365,0))+1,1):INDEX(SCORESHEET!$C$2:$C$1365,(MATCH(B20,SCORESHEET!$B$2:$B$1365,0))-1,1),"*"&amp;$F$1&amp;"*")</f>
        <v>0</v>
      </c>
      <c r="G19" s="32">
        <f>COUNTIF(INDEX(SCORESHEET!$C$2:$C$1365,(MATCH($B$4,SCORESHEET!$B$2:$B$1365,0))+1,1):INDEX(SCORESHEET!$C$2:$C$1365,(MATCH(B20,SCORESHEET!$B$2:$B$1365,0))-1,1),"*"&amp;$G$1&amp;"*")</f>
        <v>0</v>
      </c>
      <c r="H19" s="32">
        <f>SUM(INDEX(SCORESHEET!$F$2:$F$1365,(MATCH(B19,SCORESHEET!$B$2:$B$1365,0))+1,1):INDEX(SCORESHEET!$F$2:$F$1365,(MATCH(B20,SCORESHEET!$B$2:$B$1365,0))-1,1))</f>
        <v>746</v>
      </c>
      <c r="I19" s="32">
        <f>SUM(INDEX(SCORESHEET!$G$2:$G$1365,(MATCH(B19,SCORESHEET!$B$2:$B$1365,0))+1,1):INDEX(SCORESHEET!$G$2:$G$1365,(MATCH(B20,SCORESHEET!$B$2:$B$1365,0))-1,1))</f>
        <v>537</v>
      </c>
      <c r="J19" s="32">
        <f>SUM(INDEX(SCORESHEET!$H$2:$H$1365,(MATCH(B19,SCORESHEET!$B$2:$B$1365,0))+1,1):INDEX(SCORESHEET!$H$2:$H$1365,(MATCH(B20,SCORESHEET!$B$2:$B$1365,0))-1,1))</f>
        <v>141</v>
      </c>
      <c r="K19" s="32">
        <f>SUM(INDEX(SCORESHEET!$I$2:$I$1365,(MATCH(B19,SCORESHEET!$B$2:$B$1365,0))+1,1):INDEX(SCORESHEET!$I$2:$I$1365,(MATCH(B20,SCORESHEET!$B$2:$B$1365,0))-1,1))</f>
        <v>0</v>
      </c>
      <c r="L19" s="33">
        <f t="shared" si="7"/>
        <v>0.523876404494382</v>
      </c>
      <c r="M19" s="33">
        <f t="shared" si="8"/>
        <v>0.3771067415730337</v>
      </c>
      <c r="N19" s="33">
        <f t="shared" si="9"/>
        <v>9.9016853932584276E-2</v>
      </c>
      <c r="O19" s="33">
        <f t="shared" si="10"/>
        <v>0</v>
      </c>
      <c r="P19" s="32" t="str">
        <f t="shared" si="11"/>
        <v>BN</v>
      </c>
      <c r="Q19" s="42" t="str">
        <f t="shared" si="12"/>
        <v>PH</v>
      </c>
      <c r="R19" s="28">
        <f t="shared" si="13"/>
        <v>209</v>
      </c>
      <c r="S19" s="32">
        <f t="shared" si="14"/>
        <v>1424</v>
      </c>
      <c r="T19" s="32">
        <f>SUM(INDEX(SCORESHEET!$O$2:$O$1365,(MATCH(B19,SCORESHEET!$B$2:$B$1365,0))+1,1):INDEX(SCORESHEET!$O$2:$O$1365,(MATCH(B20,SCORESHEET!$B$2:$B$1365,0))-1,1))</f>
        <v>12</v>
      </c>
      <c r="U19" s="32">
        <f>SUM(INDEX(SCORESHEET!$P$2:$P$1365,(MATCH(B19,SCORESHEET!$B$2:$B$1365,0))+1,1):INDEX(SCORESHEET!$P$2:$P$1365,(MATCH(B20,SCORESHEET!$B$2:$B$1365,0))-1,1))</f>
        <v>0</v>
      </c>
      <c r="V19" s="32">
        <f t="shared" si="18"/>
        <v>1436</v>
      </c>
      <c r="W19" s="33">
        <f t="shared" si="6"/>
        <v>0.6306543697848046</v>
      </c>
      <c r="X19" s="32">
        <f>SUM(INDEX(SCORESHEET!$S$2:$S$1365,(MATCH(B19,SCORESHEET!$B$2:$B$1365,0))+1,1):INDEX(SCORESHEET!$S$2:$S$1365,(MATCH(B20,SCORESHEET!$B$2:$B$1365,0))-1,1))</f>
        <v>2277</v>
      </c>
    </row>
    <row r="20" spans="1:24" s="12" customFormat="1" ht="15" x14ac:dyDescent="0.25">
      <c r="A20" s="40">
        <v>3</v>
      </c>
      <c r="B20" s="31" t="s">
        <v>72</v>
      </c>
      <c r="C20" s="32">
        <f>COUNTIF(INDEX(SCORESHEET!$A$2:$A$1365,MATCH(B20,SCORESHEET!$B$2:$B$1365,0),1):INDEX(SCORESHEET!$A$2:$A$1365,MATCH(B21,SCORESHEET!$B$2:$B$1365,0),1),"*S*")</f>
        <v>1</v>
      </c>
      <c r="D20" s="32">
        <f>COUNTIF(INDEX(SCORESHEET!$C$2:$C$1365,(MATCH(B20,SCORESHEET!$B$2:$B$1365,0))+1,1):INDEX(SCORESHEET!$C$2:$C$1365,(MATCH(B21,SCORESHEET!$B$2:$B$1365,0))-1,1),"*"&amp;$D$1&amp;"*")</f>
        <v>0</v>
      </c>
      <c r="E20" s="32">
        <f>COUNTIF(INDEX(SCORESHEET!$C$2:$C$1365,(MATCH(B20,SCORESHEET!$B$2:$B$1365,0))+1,1):INDEX(SCORESHEET!$C$2:$C$1365,(MATCH(B21,SCORESHEET!$B$2:$B$1365,0))-1,1),"*"&amp;$E$1&amp;"*")</f>
        <v>1</v>
      </c>
      <c r="F20" s="32">
        <f>COUNTIF(INDEX(SCORESHEET!$C$2:$C$1365,(MATCH(B20,SCORESHEET!$B$2:$B$1365,0))+1,1):INDEX(SCORESHEET!$C$2:$C$1365,(MATCH(B21,SCORESHEET!$B$2:$B$1365,0))-1,1),"*"&amp;$F$1&amp;"*")</f>
        <v>0</v>
      </c>
      <c r="G20" s="32">
        <f>COUNTIF(INDEX(SCORESHEET!$C$2:$C$1365,(MATCH($B$4,SCORESHEET!$B$2:$B$1365,0))+1,1):INDEX(SCORESHEET!$C$2:$C$1365,(MATCH(B21,SCORESHEET!$B$2:$B$1365,0))-1,1),"*"&amp;$G$1&amp;"*")</f>
        <v>0</v>
      </c>
      <c r="H20" s="32">
        <f>SUM(INDEX(SCORESHEET!$F$2:$F$1365,(MATCH(B20,SCORESHEET!$B$2:$B$1365,0))+1,1):INDEX(SCORESHEET!$F$2:$F$1365,(MATCH(B21,SCORESHEET!$B$2:$B$1365,0))-1,1))</f>
        <v>113</v>
      </c>
      <c r="I20" s="32">
        <f>SUM(INDEX(SCORESHEET!$G$2:$G$1365,(MATCH(B20,SCORESHEET!$B$2:$B$1365,0))+1,1):INDEX(SCORESHEET!$G$2:$G$1365,(MATCH(B21,SCORESHEET!$B$2:$B$1365,0))-1,1))</f>
        <v>124</v>
      </c>
      <c r="J20" s="32">
        <f>SUM(INDEX(SCORESHEET!$H$2:$H$1365,(MATCH(B20,SCORESHEET!$B$2:$B$1365,0))+1,1):INDEX(SCORESHEET!$H$2:$H$1365,(MATCH(B21,SCORESHEET!$B$2:$B$1365,0))-1,1))</f>
        <v>27</v>
      </c>
      <c r="K20" s="32">
        <f>SUM(INDEX(SCORESHEET!$I$2:$I$1365,(MATCH(B20,SCORESHEET!$B$2:$B$1365,0))+1,1):INDEX(SCORESHEET!$I$2:$I$1365,(MATCH(B21,SCORESHEET!$B$2:$B$1365,0))-1,1))</f>
        <v>0</v>
      </c>
      <c r="L20" s="33">
        <f t="shared" si="7"/>
        <v>0.42803030303030304</v>
      </c>
      <c r="M20" s="33">
        <f t="shared" si="8"/>
        <v>0.46969696969696972</v>
      </c>
      <c r="N20" s="33">
        <f t="shared" si="9"/>
        <v>0.10227272727272728</v>
      </c>
      <c r="O20" s="33">
        <f t="shared" si="10"/>
        <v>0</v>
      </c>
      <c r="P20" s="42" t="str">
        <f t="shared" si="11"/>
        <v>PH</v>
      </c>
      <c r="Q20" s="32" t="str">
        <f t="shared" si="12"/>
        <v>BN</v>
      </c>
      <c r="R20" s="28">
        <f t="shared" si="13"/>
        <v>11</v>
      </c>
      <c r="S20" s="32">
        <f t="shared" si="14"/>
        <v>264</v>
      </c>
      <c r="T20" s="32">
        <f>SUM(INDEX(SCORESHEET!$O$2:$O$1365,(MATCH(B20,SCORESHEET!$B$2:$B$1365,0))+1,1):INDEX(SCORESHEET!$O$2:$O$1365,(MATCH(B21,SCORESHEET!$B$2:$B$1365,0))-1,1))</f>
        <v>5</v>
      </c>
      <c r="U20" s="32">
        <f>SUM(INDEX(SCORESHEET!$P$2:$P$1365,(MATCH(B20,SCORESHEET!$B$2:$B$1365,0))+1,1):INDEX(SCORESHEET!$P$2:$P$1365,(MATCH(B21,SCORESHEET!$B$2:$B$1365,0))-1,1))</f>
        <v>0</v>
      </c>
      <c r="V20" s="32">
        <f t="shared" si="18"/>
        <v>269</v>
      </c>
      <c r="W20" s="33">
        <f t="shared" si="6"/>
        <v>0.62850467289719625</v>
      </c>
      <c r="X20" s="32">
        <f>SUM(INDEX(SCORESHEET!$S$2:$S$1365,(MATCH(B20,SCORESHEET!$B$2:$B$1365,0))+1,1):INDEX(SCORESHEET!$S$2:$S$1365,(MATCH(B21,SCORESHEET!$B$2:$B$1365,0))-1,1))</f>
        <v>428</v>
      </c>
    </row>
    <row r="21" spans="1:24" s="12" customFormat="1" ht="15" x14ac:dyDescent="0.25">
      <c r="A21" s="40">
        <v>4</v>
      </c>
      <c r="B21" s="31" t="s">
        <v>73</v>
      </c>
      <c r="C21" s="32">
        <f>COUNTIF(INDEX(SCORESHEET!$A$2:$A$1365,MATCH(B21,SCORESHEET!$B$2:$B$1365,0),1):INDEX(SCORESHEET!$A$2:$A$1365,MATCH(B22,SCORESHEET!$B$2:$B$1365,0),1),"*S*")</f>
        <v>1</v>
      </c>
      <c r="D21" s="32">
        <f>COUNTIF(INDEX(SCORESHEET!$C$2:$C$1365,(MATCH(B21,SCORESHEET!$B$2:$B$1365,0))+1,1):INDEX(SCORESHEET!$C$2:$C$1365,(MATCH(B22,SCORESHEET!$B$2:$B$1365,0))-1,1),"*"&amp;$D$1&amp;"*")</f>
        <v>1</v>
      </c>
      <c r="E21" s="32">
        <f>COUNTIF(INDEX(SCORESHEET!$C$2:$C$1365,(MATCH(B21,SCORESHEET!$B$2:$B$1365,0))+1,1):INDEX(SCORESHEET!$C$2:$C$1365,(MATCH(B22,SCORESHEET!$B$2:$B$1365,0))-1,1),"*"&amp;$E$1&amp;"*")</f>
        <v>0</v>
      </c>
      <c r="F21" s="32">
        <f>COUNTIF(INDEX(SCORESHEET!$C$2:$C$1365,(MATCH(B21,SCORESHEET!$B$2:$B$1365,0))+1,1):INDEX(SCORESHEET!$C$2:$C$1365,(MATCH(B22,SCORESHEET!$B$2:$B$1365,0))-1,1),"*"&amp;$F$1&amp;"*")</f>
        <v>0</v>
      </c>
      <c r="G21" s="32">
        <f>COUNTIF(INDEX(SCORESHEET!$C$2:$C$1365,(MATCH($B$4,SCORESHEET!$B$2:$B$1365,0))+1,1):INDEX(SCORESHEET!$C$2:$C$1365,(MATCH(B22,SCORESHEET!$B$2:$B$1365,0))-1,1),"*"&amp;$G$1&amp;"*")</f>
        <v>0</v>
      </c>
      <c r="H21" s="32">
        <f>SUM(INDEX(SCORESHEET!$F$2:$F$1365,(MATCH(B21,SCORESHEET!$B$2:$B$1365,0))+1,1):INDEX(SCORESHEET!$F$2:$F$1365,(MATCH(B22,SCORESHEET!$B$2:$B$1365,0))-1,1))</f>
        <v>119</v>
      </c>
      <c r="I21" s="32">
        <f>SUM(INDEX(SCORESHEET!$G$2:$G$1365,(MATCH(B21,SCORESHEET!$B$2:$B$1365,0))+1,1):INDEX(SCORESHEET!$G$2:$G$1365,(MATCH(B22,SCORESHEET!$B$2:$B$1365,0))-1,1))</f>
        <v>65</v>
      </c>
      <c r="J21" s="32">
        <f>SUM(INDEX(SCORESHEET!$H$2:$H$1365,(MATCH(B21,SCORESHEET!$B$2:$B$1365,0))+1,1):INDEX(SCORESHEET!$H$2:$H$1365,(MATCH(B22,SCORESHEET!$B$2:$B$1365,0))-1,1))</f>
        <v>14</v>
      </c>
      <c r="K21" s="32">
        <f>SUM(INDEX(SCORESHEET!$I$2:$I$1365,(MATCH(B21,SCORESHEET!$B$2:$B$1365,0))+1,1):INDEX(SCORESHEET!$I$2:$I$1365,(MATCH(B22,SCORESHEET!$B$2:$B$1365,0))-1,1))</f>
        <v>0</v>
      </c>
      <c r="L21" s="33">
        <f t="shared" si="7"/>
        <v>0.60101010101010099</v>
      </c>
      <c r="M21" s="33">
        <f t="shared" si="8"/>
        <v>0.32828282828282829</v>
      </c>
      <c r="N21" s="33">
        <f t="shared" si="9"/>
        <v>7.0707070707070704E-2</v>
      </c>
      <c r="O21" s="33">
        <f t="shared" si="10"/>
        <v>0</v>
      </c>
      <c r="P21" s="32" t="str">
        <f t="shared" si="11"/>
        <v>BN</v>
      </c>
      <c r="Q21" s="32" t="str">
        <f t="shared" si="12"/>
        <v>PH</v>
      </c>
      <c r="R21" s="28">
        <f t="shared" si="13"/>
        <v>54</v>
      </c>
      <c r="S21" s="32">
        <f t="shared" si="14"/>
        <v>198</v>
      </c>
      <c r="T21" s="32">
        <f>SUM(INDEX(SCORESHEET!$O$2:$O$1365,(MATCH(B21,SCORESHEET!$B$2:$B$1365,0))+1,1):INDEX(SCORESHEET!$O$2:$O$1365,(MATCH(B22,SCORESHEET!$B$2:$B$1365,0))-1,1))</f>
        <v>7</v>
      </c>
      <c r="U21" s="32">
        <f>SUM(INDEX(SCORESHEET!$P$2:$P$1365,(MATCH(B21,SCORESHEET!$B$2:$B$1365,0))+1,1):INDEX(SCORESHEET!$P$2:$P$1365,(MATCH(B22,SCORESHEET!$B$2:$B$1365,0))-1,1))</f>
        <v>0</v>
      </c>
      <c r="V21" s="32">
        <f t="shared" si="18"/>
        <v>205</v>
      </c>
      <c r="W21" s="33">
        <f t="shared" si="6"/>
        <v>0.65916398713826363</v>
      </c>
      <c r="X21" s="32">
        <f>SUM(INDEX(SCORESHEET!$S$2:$S$1365,(MATCH(B21,SCORESHEET!$B$2:$B$1365,0))+1,1):INDEX(SCORESHEET!$S$2:$S$1365,(MATCH(B22,SCORESHEET!$B$2:$B$1365,0))-1,1))</f>
        <v>311</v>
      </c>
    </row>
    <row r="22" spans="1:24" s="12" customFormat="1" ht="30" x14ac:dyDescent="0.25">
      <c r="A22" s="40">
        <v>5</v>
      </c>
      <c r="B22" s="31" t="s">
        <v>74</v>
      </c>
      <c r="C22" s="32">
        <f>COUNTIF(INDEX(SCORESHEET!$A$2:$A$1365,MATCH(B22,SCORESHEET!$B$2:$B$1365,0),1):INDEX(SCORESHEET!$A$2:$A$1365,MATCH(B23,SCORESHEET!$B$2:$B$1365,0),1),"*S*")</f>
        <v>2</v>
      </c>
      <c r="D22" s="32">
        <f>COUNTIF(INDEX(SCORESHEET!$C$2:$C$1365,(MATCH(B22,SCORESHEET!$B$2:$B$1365,0))+1,1):INDEX(SCORESHEET!$C$2:$C$1365,(MATCH(B23,SCORESHEET!$B$2:$B$1365,0))-1,1),"*"&amp;$D$1&amp;"*")</f>
        <v>1</v>
      </c>
      <c r="E22" s="32">
        <f>COUNTIF(INDEX(SCORESHEET!$C$2:$C$1365,(MATCH(B22,SCORESHEET!$B$2:$B$1365,0))+1,1):INDEX(SCORESHEET!$C$2:$C$1365,(MATCH(B23,SCORESHEET!$B$2:$B$1365,0))-1,1),"*"&amp;$E$1&amp;"*")</f>
        <v>1</v>
      </c>
      <c r="F22" s="32">
        <f>COUNTIF(INDEX(SCORESHEET!$C$2:$C$1365,(MATCH(B22,SCORESHEET!$B$2:$B$1365,0))+1,1):INDEX(SCORESHEET!$C$2:$C$1365,(MATCH(B23,SCORESHEET!$B$2:$B$1365,0))-1,1),"*"&amp;$F$1&amp;"*")</f>
        <v>0</v>
      </c>
      <c r="G22" s="32">
        <f>COUNTIF(INDEX(SCORESHEET!$C$2:$C$1365,(MATCH($B$4,SCORESHEET!$B$2:$B$1365,0))+1,1):INDEX(SCORESHEET!$C$2:$C$1365,(MATCH(B23,SCORESHEET!$B$2:$B$1365,0))-1,1),"*"&amp;$G$1&amp;"*")</f>
        <v>0</v>
      </c>
      <c r="H22" s="32">
        <f>SUM(INDEX(SCORESHEET!$F$2:$F$1365,(MATCH(B22,SCORESHEET!$B$2:$B$1365,0))+1,1):INDEX(SCORESHEET!$F$2:$F$1365,(MATCH(B23,SCORESHEET!$B$2:$B$1365,0))-1,1))</f>
        <v>293</v>
      </c>
      <c r="I22" s="32">
        <f>SUM(INDEX(SCORESHEET!$G$2:$G$1365,(MATCH(B22,SCORESHEET!$B$2:$B$1365,0))+1,1):INDEX(SCORESHEET!$G$2:$G$1365,(MATCH(B23,SCORESHEET!$B$2:$B$1365,0))-1,1))</f>
        <v>221</v>
      </c>
      <c r="J22" s="32">
        <f>SUM(INDEX(SCORESHEET!$H$2:$H$1365,(MATCH(B22,SCORESHEET!$B$2:$B$1365,0))+1,1):INDEX(SCORESHEET!$H$2:$H$1365,(MATCH(B23,SCORESHEET!$B$2:$B$1365,0))-1,1))</f>
        <v>79</v>
      </c>
      <c r="K22" s="32">
        <f>SUM(INDEX(SCORESHEET!$I$2:$I$1365,(MATCH(B22,SCORESHEET!$B$2:$B$1365,0))+1,1):INDEX(SCORESHEET!$I$2:$I$1365,(MATCH(B23,SCORESHEET!$B$2:$B$1365,0))-1,1))</f>
        <v>0</v>
      </c>
      <c r="L22" s="33">
        <f t="shared" si="7"/>
        <v>0.49409780775716694</v>
      </c>
      <c r="M22" s="33">
        <f t="shared" si="8"/>
        <v>0.37268128161888703</v>
      </c>
      <c r="N22" s="33">
        <f t="shared" si="9"/>
        <v>0.13322091062394603</v>
      </c>
      <c r="O22" s="33">
        <f t="shared" si="10"/>
        <v>0</v>
      </c>
      <c r="P22" s="32" t="str">
        <f t="shared" si="11"/>
        <v>BN</v>
      </c>
      <c r="Q22" s="32" t="str">
        <f t="shared" si="12"/>
        <v>PH</v>
      </c>
      <c r="R22" s="28">
        <f t="shared" si="13"/>
        <v>72</v>
      </c>
      <c r="S22" s="32">
        <f t="shared" si="14"/>
        <v>593</v>
      </c>
      <c r="T22" s="32">
        <f>SUM(INDEX(SCORESHEET!$O$2:$O$1365,(MATCH(B22,SCORESHEET!$B$2:$B$1365,0))+1,1):INDEX(SCORESHEET!$O$2:$O$1365,(MATCH(B23,SCORESHEET!$B$2:$B$1365,0))-1,1))</f>
        <v>5</v>
      </c>
      <c r="U22" s="32">
        <f>SUM(INDEX(SCORESHEET!$P$2:$P$1365,(MATCH(B22,SCORESHEET!$B$2:$B$1365,0))+1,1):INDEX(SCORESHEET!$P$2:$P$1365,(MATCH(B23,SCORESHEET!$B$2:$B$1365,0))-1,1))</f>
        <v>0</v>
      </c>
      <c r="V22" s="32">
        <f t="shared" si="18"/>
        <v>598</v>
      </c>
      <c r="W22" s="33">
        <f t="shared" si="6"/>
        <v>0.70105509964830015</v>
      </c>
      <c r="X22" s="32">
        <f>SUM(INDEX(SCORESHEET!$S$2:$S$1365,(MATCH(B22,SCORESHEET!$B$2:$B$1365,0))+1,1):INDEX(SCORESHEET!$S$2:$S$1365,(MATCH(B23,SCORESHEET!$B$2:$B$1365,0))-1,1))</f>
        <v>853</v>
      </c>
    </row>
    <row r="23" spans="1:24" s="12" customFormat="1" ht="15" x14ac:dyDescent="0.25">
      <c r="A23" s="40">
        <v>6</v>
      </c>
      <c r="B23" s="31" t="s">
        <v>75</v>
      </c>
      <c r="C23" s="32">
        <f>COUNTIF(INDEX(SCORESHEET!$A$2:$A$1365,MATCH(B23,SCORESHEET!$B$2:$B$1365,0),1):INDEX(SCORESHEET!$A$2:$A$1365,MATCH(B24,SCORESHEET!$B$2:$B$1365,0),1),"*S*")</f>
        <v>7</v>
      </c>
      <c r="D23" s="32">
        <f>COUNTIF(INDEX(SCORESHEET!$C$2:$C$1365,(MATCH(B23,SCORESHEET!$B$2:$B$1365,0))+1,1):INDEX(SCORESHEET!$C$2:$C$1365,(MATCH(B24,SCORESHEET!$B$2:$B$1365,0))-1,1),"*"&amp;$D$1&amp;"*")</f>
        <v>6</v>
      </c>
      <c r="E23" s="32">
        <f>COUNTIF(INDEX(SCORESHEET!$C$2:$C$1365,(MATCH(B23,SCORESHEET!$B$2:$B$1365,0))+1,1):INDEX(SCORESHEET!$C$2:$C$1365,(MATCH(B24,SCORESHEET!$B$2:$B$1365,0))-1,1),"*"&amp;$E$1&amp;"*")</f>
        <v>1</v>
      </c>
      <c r="F23" s="32">
        <f>COUNTIF(INDEX(SCORESHEET!$C$2:$C$1365,(MATCH(B23,SCORESHEET!$B$2:$B$1365,0))+1,1):INDEX(SCORESHEET!$C$2:$C$1365,(MATCH(B24,SCORESHEET!$B$2:$B$1365,0))-1,1),"*"&amp;$F$1&amp;"*")</f>
        <v>0</v>
      </c>
      <c r="G23" s="32">
        <f>COUNTIF(INDEX(SCORESHEET!$C$2:$C$1365,(MATCH($B$4,SCORESHEET!$B$2:$B$1365,0))+1,1):INDEX(SCORESHEET!$C$2:$C$1365,(MATCH(B24,SCORESHEET!$B$2:$B$1365,0))-1,1),"*"&amp;$G$1&amp;"*")</f>
        <v>0</v>
      </c>
      <c r="H23" s="32">
        <f>SUM(INDEX(SCORESHEET!$F$2:$F$1365,(MATCH(B23,SCORESHEET!$B$2:$B$1365,0))+1,1):INDEX(SCORESHEET!$F$2:$F$1365,(MATCH(B24,SCORESHEET!$B$2:$B$1365,0))-1,1))</f>
        <v>1117</v>
      </c>
      <c r="I23" s="32">
        <f>SUM(INDEX(SCORESHEET!$G$2:$G$1365,(MATCH(B23,SCORESHEET!$B$2:$B$1365,0))+1,1):INDEX(SCORESHEET!$G$2:$G$1365,(MATCH(B24,SCORESHEET!$B$2:$B$1365,0))-1,1))</f>
        <v>773</v>
      </c>
      <c r="J23" s="32">
        <f>SUM(INDEX(SCORESHEET!$H$2:$H$1365,(MATCH(B23,SCORESHEET!$B$2:$B$1365,0))+1,1):INDEX(SCORESHEET!$H$2:$H$1365,(MATCH(B24,SCORESHEET!$B$2:$B$1365,0))-1,1))</f>
        <v>264</v>
      </c>
      <c r="K23" s="32">
        <f>SUM(INDEX(SCORESHEET!$I$2:$I$1365,(MATCH(B23,SCORESHEET!$B$2:$B$1365,0))+1,1):INDEX(SCORESHEET!$I$2:$I$1365,(MATCH(B24,SCORESHEET!$B$2:$B$1365,0))-1,1))</f>
        <v>0</v>
      </c>
      <c r="L23" s="33">
        <f t="shared" si="7"/>
        <v>0.51857010213556176</v>
      </c>
      <c r="M23" s="33">
        <f t="shared" si="8"/>
        <v>0.35886722376973074</v>
      </c>
      <c r="N23" s="33">
        <f t="shared" si="9"/>
        <v>0.12256267409470752</v>
      </c>
      <c r="O23" s="33">
        <f t="shared" si="10"/>
        <v>0</v>
      </c>
      <c r="P23" s="32" t="str">
        <f t="shared" si="11"/>
        <v>BN</v>
      </c>
      <c r="Q23" s="32" t="str">
        <f t="shared" si="12"/>
        <v>PH</v>
      </c>
      <c r="R23" s="28">
        <f t="shared" si="13"/>
        <v>344</v>
      </c>
      <c r="S23" s="32">
        <f t="shared" si="14"/>
        <v>2154</v>
      </c>
      <c r="T23" s="32">
        <f>SUM(INDEX(SCORESHEET!$O$2:$O$1365,(MATCH(B23,SCORESHEET!$B$2:$B$1365,0))+1,1):INDEX(SCORESHEET!$O$2:$O$1365,(MATCH(B24,SCORESHEET!$B$2:$B$1365,0))-1,1))</f>
        <v>24</v>
      </c>
      <c r="U23" s="32">
        <f>SUM(INDEX(SCORESHEET!$P$2:$P$1365,(MATCH(B23,SCORESHEET!$B$2:$B$1365,0))+1,1):INDEX(SCORESHEET!$P$2:$P$1365,(MATCH(B24,SCORESHEET!$B$2:$B$1365,0))-1,1))</f>
        <v>0</v>
      </c>
      <c r="V23" s="32">
        <f t="shared" si="18"/>
        <v>2178</v>
      </c>
      <c r="W23" s="33">
        <f t="shared" si="6"/>
        <v>0.65940054495912803</v>
      </c>
      <c r="X23" s="32">
        <f>SUM(INDEX(SCORESHEET!$S$2:$S$1365,(MATCH(B23,SCORESHEET!$B$2:$B$1365,0))+1,1):INDEX(SCORESHEET!$S$2:$S$1365,(MATCH(B24,SCORESHEET!$B$2:$B$1365,0))-1,1))</f>
        <v>3303</v>
      </c>
    </row>
    <row r="24" spans="1:24" s="12" customFormat="1" ht="30" x14ac:dyDescent="0.25">
      <c r="A24" s="40">
        <v>7</v>
      </c>
      <c r="B24" s="31" t="s">
        <v>324</v>
      </c>
      <c r="C24" s="32">
        <f>COUNTIF(INDEX(SCORESHEET!$A$2:$A$1365,MATCH(B24,SCORESHEET!$B$2:$B$1365,0),1):INDEX(SCORESHEET!$A$2:$A$1365,MATCH(B25,SCORESHEET!$B$2:$B$1365,0),1),"*S*")</f>
        <v>5</v>
      </c>
      <c r="D24" s="32">
        <f>COUNTIF(INDEX(SCORESHEET!$C$2:$C$1365,(MATCH(B24,SCORESHEET!$B$2:$B$1365,0))+1,1):INDEX(SCORESHEET!$C$2:$C$1365,(MATCH(B25,SCORESHEET!$B$2:$B$1365,0))-1,1),"*"&amp;$D$1&amp;"*")</f>
        <v>5</v>
      </c>
      <c r="E24" s="32">
        <f>COUNTIF(INDEX(SCORESHEET!$C$2:$C$1365,(MATCH(B24,SCORESHEET!$B$2:$B$1365,0))+1,1):INDEX(SCORESHEET!$C$2:$C$1365,(MATCH(B25,SCORESHEET!$B$2:$B$1365,0))-1,1),"*"&amp;$E$1&amp;"*")</f>
        <v>0</v>
      </c>
      <c r="F24" s="32">
        <f>COUNTIF(INDEX(SCORESHEET!$C$2:$C$1365,(MATCH(B24,SCORESHEET!$B$2:$B$1365,0))+1,1):INDEX(SCORESHEET!$C$2:$C$1365,(MATCH(B25,SCORESHEET!$B$2:$B$1365,0))-1,1),"*"&amp;$F$1&amp;"*")</f>
        <v>0</v>
      </c>
      <c r="G24" s="32">
        <f>COUNTIF(INDEX(SCORESHEET!$C$2:$C$1365,(MATCH($B$4,SCORESHEET!$B$2:$B$1365,0))+1,1):INDEX(SCORESHEET!$C$2:$C$1365,(MATCH(B25,SCORESHEET!$B$2:$B$1365,0))-1,1),"*"&amp;$G$1&amp;"*")</f>
        <v>0</v>
      </c>
      <c r="H24" s="32">
        <f>SUM(INDEX(SCORESHEET!$F$2:$F$1365,(MATCH(B24,SCORESHEET!$B$2:$B$1365,0))+1,1):INDEX(SCORESHEET!$F$2:$F$1365,(MATCH(B25,SCORESHEET!$B$2:$B$1365,0))-1,1))</f>
        <v>687</v>
      </c>
      <c r="I24" s="32">
        <f>SUM(INDEX(SCORESHEET!$G$2:$G$1365,(MATCH(B24,SCORESHEET!$B$2:$B$1365,0))+1,1):INDEX(SCORESHEET!$G$2:$G$1365,(MATCH(B25,SCORESHEET!$B$2:$B$1365,0))-1,1))</f>
        <v>420</v>
      </c>
      <c r="J24" s="32">
        <f>SUM(INDEX(SCORESHEET!$H$2:$H$1365,(MATCH(B24,SCORESHEET!$B$2:$B$1365,0))+1,1):INDEX(SCORESHEET!$H$2:$H$1365,(MATCH(B25,SCORESHEET!$B$2:$B$1365,0))-1,1))</f>
        <v>112</v>
      </c>
      <c r="K24" s="32">
        <f>SUM(INDEX(SCORESHEET!$I$2:$I$1365,(MATCH(B24,SCORESHEET!$B$2:$B$1365,0))+1,1):INDEX(SCORESHEET!$I$2:$I$1365,(MATCH(B25,SCORESHEET!$B$2:$B$1365,0))-1,1))</f>
        <v>0</v>
      </c>
      <c r="L24" s="33">
        <f t="shared" si="7"/>
        <v>0.56357670221493028</v>
      </c>
      <c r="M24" s="33">
        <f t="shared" si="8"/>
        <v>0.34454470877768661</v>
      </c>
      <c r="N24" s="33">
        <f t="shared" si="9"/>
        <v>9.1878589007383105E-2</v>
      </c>
      <c r="O24" s="33">
        <f t="shared" si="10"/>
        <v>0</v>
      </c>
      <c r="P24" s="32" t="str">
        <f t="shared" si="11"/>
        <v>BN</v>
      </c>
      <c r="Q24" s="32" t="str">
        <f t="shared" si="12"/>
        <v>PH</v>
      </c>
      <c r="R24" s="28">
        <f t="shared" si="13"/>
        <v>267</v>
      </c>
      <c r="S24" s="32">
        <f t="shared" si="14"/>
        <v>1219</v>
      </c>
      <c r="T24" s="32">
        <f>SUM(INDEX(SCORESHEET!$O$2:$O$1365,(MATCH(B24,SCORESHEET!$B$2:$B$1365,0))+1,1):INDEX(SCORESHEET!$O$2:$O$1365,(MATCH(B25,SCORESHEET!$B$2:$B$1365,0))-1,1))</f>
        <v>8</v>
      </c>
      <c r="U24" s="32">
        <f>SUM(INDEX(SCORESHEET!$P$2:$P$1365,(MATCH(B24,SCORESHEET!$B$2:$B$1365,0))+1,1):INDEX(SCORESHEET!$P$2:$P$1365,(MATCH(B25,SCORESHEET!$B$2:$B$1365,0))-1,1))</f>
        <v>0</v>
      </c>
      <c r="V24" s="32">
        <f t="shared" si="18"/>
        <v>1227</v>
      </c>
      <c r="W24" s="33">
        <f t="shared" si="6"/>
        <v>0.62794268167860801</v>
      </c>
      <c r="X24" s="32">
        <f>SUM(INDEX(SCORESHEET!$S$2:$S$1365,(MATCH(B24,SCORESHEET!$B$2:$B$1365,0))+1,1):INDEX(SCORESHEET!$S$2:$S$1365,(MATCH(B25,SCORESHEET!$B$2:$B$1365,0))-1,1))</f>
        <v>1954</v>
      </c>
    </row>
    <row r="25" spans="1:24" s="6" customFormat="1" ht="15" x14ac:dyDescent="0.25">
      <c r="A25" s="25" t="s">
        <v>6</v>
      </c>
      <c r="B25" s="26" t="s">
        <v>7</v>
      </c>
      <c r="C25" s="27">
        <f>SUM(C26:C29)</f>
        <v>23</v>
      </c>
      <c r="D25" s="27">
        <f t="shared" ref="D25:G25" si="21">SUM(D26:D29)</f>
        <v>23</v>
      </c>
      <c r="E25" s="27">
        <f t="shared" si="21"/>
        <v>0</v>
      </c>
      <c r="F25" s="27">
        <f t="shared" si="21"/>
        <v>0</v>
      </c>
      <c r="G25" s="27">
        <f t="shared" si="21"/>
        <v>0</v>
      </c>
      <c r="H25" s="27">
        <f t="shared" ref="D25:K25" si="22">SUM(H26:H29)</f>
        <v>4393</v>
      </c>
      <c r="I25" s="27">
        <f t="shared" si="22"/>
        <v>1142</v>
      </c>
      <c r="J25" s="27">
        <f t="shared" si="22"/>
        <v>1360</v>
      </c>
      <c r="K25" s="27">
        <f t="shared" si="22"/>
        <v>0</v>
      </c>
      <c r="L25" s="29">
        <f t="shared" si="7"/>
        <v>0.63712835387962297</v>
      </c>
      <c r="M25" s="29">
        <f t="shared" si="8"/>
        <v>0.16562726613488035</v>
      </c>
      <c r="N25" s="29">
        <f t="shared" si="9"/>
        <v>0.19724437998549674</v>
      </c>
      <c r="O25" s="29">
        <f t="shared" si="10"/>
        <v>0</v>
      </c>
      <c r="P25" s="27" t="str">
        <f t="shared" si="11"/>
        <v>BN</v>
      </c>
      <c r="Q25" s="27" t="str">
        <f t="shared" si="12"/>
        <v>PN</v>
      </c>
      <c r="R25" s="27">
        <f t="shared" si="13"/>
        <v>3033</v>
      </c>
      <c r="S25" s="27">
        <f t="shared" si="14"/>
        <v>6895</v>
      </c>
      <c r="T25" s="27">
        <f t="shared" ref="T25:U25" si="23">SUM(T26:T29)</f>
        <v>65</v>
      </c>
      <c r="U25" s="27">
        <f t="shared" si="23"/>
        <v>0</v>
      </c>
      <c r="V25" s="27">
        <f t="shared" si="18"/>
        <v>6960</v>
      </c>
      <c r="W25" s="29">
        <f t="shared" si="6"/>
        <v>0.65915332891372291</v>
      </c>
      <c r="X25" s="27">
        <f>SUM(X26:X29)</f>
        <v>10559</v>
      </c>
    </row>
    <row r="26" spans="1:24" s="12" customFormat="1" ht="15" x14ac:dyDescent="0.25">
      <c r="A26" s="40">
        <v>1</v>
      </c>
      <c r="B26" s="31" t="s">
        <v>77</v>
      </c>
      <c r="C26" s="32">
        <f>COUNTIF(INDEX(SCORESHEET!$A$2:$A$1365,MATCH(B26,SCORESHEET!$B$2:$B$1365,0),1):INDEX(SCORESHEET!$A$2:$A$1365,MATCH(B27,SCORESHEET!$B$2:$B$1365,0),1),"*S*")</f>
        <v>7</v>
      </c>
      <c r="D26" s="32">
        <f>COUNTIF(INDEX(SCORESHEET!$C$2:$C$1365,(MATCH(B26,SCORESHEET!$B$2:$B$1365,0))+1,1):INDEX(SCORESHEET!$C$2:$C$1365,(MATCH(B27,SCORESHEET!$B$2:$B$1365,0))-1,1),"*"&amp;$D$1&amp;"*")</f>
        <v>7</v>
      </c>
      <c r="E26" s="32">
        <f>COUNTIF(INDEX(SCORESHEET!$C$2:$C$1365,(MATCH(B26,SCORESHEET!$B$2:$B$1365,0))+1,1):INDEX(SCORESHEET!$C$2:$C$1365,(MATCH(B27,SCORESHEET!$B$2:$B$1365,0))-1,1),"*"&amp;$E$1&amp;"*")</f>
        <v>0</v>
      </c>
      <c r="F26" s="32">
        <f>COUNTIF(INDEX(SCORESHEET!$C$2:$C$1365,(MATCH(B26,SCORESHEET!$B$2:$B$1365,0))+1,1):INDEX(SCORESHEET!$C$2:$C$1365,(MATCH(B27,SCORESHEET!$B$2:$B$1365,0))-1,1),"*"&amp;$F$1&amp;"*")</f>
        <v>0</v>
      </c>
      <c r="G26" s="32">
        <f>COUNTIF(INDEX(SCORESHEET!$C$2:$C$1365,(MATCH($B$4,SCORESHEET!$B$2:$B$1365,0))+1,1):INDEX(SCORESHEET!$C$2:$C$1365,(MATCH(B27,SCORESHEET!$B$2:$B$1365,0))-1,1),"*"&amp;$G$1&amp;"*")</f>
        <v>0</v>
      </c>
      <c r="H26" s="32">
        <f>SUM(INDEX(SCORESHEET!$F$2:$F$1365,(MATCH(B26,SCORESHEET!$B$2:$B$1365,0))+1,1):INDEX(SCORESHEET!$F$2:$F$1365,(MATCH(B27,SCORESHEET!$B$2:$B$1365,0))-1,1))</f>
        <v>1025</v>
      </c>
      <c r="I26" s="32">
        <f>SUM(INDEX(SCORESHEET!$G$2:$G$1365,(MATCH(B26,SCORESHEET!$B$2:$B$1365,0))+1,1):INDEX(SCORESHEET!$G$2:$G$1365,(MATCH(B27,SCORESHEET!$B$2:$B$1365,0))-1,1))</f>
        <v>506</v>
      </c>
      <c r="J26" s="32">
        <f>SUM(INDEX(SCORESHEET!$H$2:$H$1365,(MATCH(B26,SCORESHEET!$B$2:$B$1365,0))+1,1):INDEX(SCORESHEET!$H$2:$H$1365,(MATCH(B27,SCORESHEET!$B$2:$B$1365,0))-1,1))</f>
        <v>379</v>
      </c>
      <c r="K26" s="32">
        <f>SUM(INDEX(SCORESHEET!$I$2:$I$1365,(MATCH(B26,SCORESHEET!$B$2:$B$1365,0))+1,1):INDEX(SCORESHEET!$I$2:$I$1365,(MATCH(B27,SCORESHEET!$B$2:$B$1365,0))-1,1))</f>
        <v>0</v>
      </c>
      <c r="L26" s="33">
        <f t="shared" si="7"/>
        <v>0.53664921465968585</v>
      </c>
      <c r="M26" s="33">
        <f t="shared" si="8"/>
        <v>0.2649214659685864</v>
      </c>
      <c r="N26" s="33">
        <f t="shared" si="9"/>
        <v>0.19842931937172775</v>
      </c>
      <c r="O26" s="33">
        <f t="shared" si="10"/>
        <v>0</v>
      </c>
      <c r="P26" s="32" t="str">
        <f t="shared" si="11"/>
        <v>BN</v>
      </c>
      <c r="Q26" s="32" t="str">
        <f t="shared" si="12"/>
        <v>PH</v>
      </c>
      <c r="R26" s="28">
        <f t="shared" si="13"/>
        <v>519</v>
      </c>
      <c r="S26" s="32">
        <f t="shared" si="14"/>
        <v>1910</v>
      </c>
      <c r="T26" s="32">
        <f>SUM(INDEX(SCORESHEET!$O$2:$O$1365,(MATCH(B26,SCORESHEET!$B$2:$B$1365,0))+1,1):INDEX(SCORESHEET!$O$2:$O$1365,(MATCH(B27,SCORESHEET!$B$2:$B$1365,0))-1,1))</f>
        <v>18</v>
      </c>
      <c r="U26" s="32">
        <f>SUM(INDEX(SCORESHEET!$P$2:$P$1365,(MATCH(B26,SCORESHEET!$B$2:$B$1365,0))+1,1):INDEX(SCORESHEET!$P$2:$P$1365,(MATCH(B27,SCORESHEET!$B$2:$B$1365,0))-1,1))</f>
        <v>0</v>
      </c>
      <c r="V26" s="32">
        <f t="shared" si="18"/>
        <v>1928</v>
      </c>
      <c r="W26" s="33">
        <f t="shared" si="6"/>
        <v>0.62173492421799414</v>
      </c>
      <c r="X26" s="32">
        <f>SUM(INDEX(SCORESHEET!$S$2:$S$1365,(MATCH(B26,SCORESHEET!$B$2:$B$1365,0))+1,1):INDEX(SCORESHEET!$S$2:$S$1365,(MATCH(B27,SCORESHEET!$B$2:$B$1365,0))-1,1))</f>
        <v>3101</v>
      </c>
    </row>
    <row r="27" spans="1:24" s="12" customFormat="1" ht="15" x14ac:dyDescent="0.25">
      <c r="A27" s="40">
        <v>2</v>
      </c>
      <c r="B27" s="31" t="s">
        <v>78</v>
      </c>
      <c r="C27" s="32">
        <f>COUNTIF(INDEX(SCORESHEET!$A$2:$A$1365,MATCH(B27,SCORESHEET!$B$2:$B$1365,0),1):INDEX(SCORESHEET!$A$2:$A$1365,MATCH(B28,SCORESHEET!$B$2:$B$1365,0),1),"*S*")</f>
        <v>5</v>
      </c>
      <c r="D27" s="32">
        <f>COUNTIF(INDEX(SCORESHEET!$C$2:$C$1365,(MATCH(B27,SCORESHEET!$B$2:$B$1365,0))+1,1):INDEX(SCORESHEET!$C$2:$C$1365,(MATCH(B28,SCORESHEET!$B$2:$B$1365,0))-1,1),"*"&amp;$D$1&amp;"*")</f>
        <v>5</v>
      </c>
      <c r="E27" s="32">
        <f>COUNTIF(INDEX(SCORESHEET!$C$2:$C$1365,(MATCH(B27,SCORESHEET!$B$2:$B$1365,0))+1,1):INDEX(SCORESHEET!$C$2:$C$1365,(MATCH(B28,SCORESHEET!$B$2:$B$1365,0))-1,1),"*"&amp;$E$1&amp;"*")</f>
        <v>0</v>
      </c>
      <c r="F27" s="32">
        <f>COUNTIF(INDEX(SCORESHEET!$C$2:$C$1365,(MATCH(B27,SCORESHEET!$B$2:$B$1365,0))+1,1):INDEX(SCORESHEET!$C$2:$C$1365,(MATCH(B28,SCORESHEET!$B$2:$B$1365,0))-1,1),"*"&amp;$F$1&amp;"*")</f>
        <v>0</v>
      </c>
      <c r="G27" s="32">
        <f>COUNTIF(INDEX(SCORESHEET!$C$2:$C$1365,(MATCH($B$4,SCORESHEET!$B$2:$B$1365,0))+1,1):INDEX(SCORESHEET!$C$2:$C$1365,(MATCH(B28,SCORESHEET!$B$2:$B$1365,0))-1,1),"*"&amp;$G$1&amp;"*")</f>
        <v>0</v>
      </c>
      <c r="H27" s="32">
        <f>SUM(INDEX(SCORESHEET!$F$2:$F$1365,(MATCH(B27,SCORESHEET!$B$2:$B$1365,0))+1,1):INDEX(SCORESHEET!$F$2:$F$1365,(MATCH(B28,SCORESHEET!$B$2:$B$1365,0))-1,1))</f>
        <v>1164</v>
      </c>
      <c r="I27" s="32">
        <f>SUM(INDEX(SCORESHEET!$G$2:$G$1365,(MATCH(B27,SCORESHEET!$B$2:$B$1365,0))+1,1):INDEX(SCORESHEET!$G$2:$G$1365,(MATCH(B28,SCORESHEET!$B$2:$B$1365,0))-1,1))</f>
        <v>89</v>
      </c>
      <c r="J27" s="32">
        <f>SUM(INDEX(SCORESHEET!$H$2:$H$1365,(MATCH(B27,SCORESHEET!$B$2:$B$1365,0))+1,1):INDEX(SCORESHEET!$H$2:$H$1365,(MATCH(B28,SCORESHEET!$B$2:$B$1365,0))-1,1))</f>
        <v>293</v>
      </c>
      <c r="K27" s="32">
        <f>SUM(INDEX(SCORESHEET!$I$2:$I$1365,(MATCH(B27,SCORESHEET!$B$2:$B$1365,0))+1,1):INDEX(SCORESHEET!$I$2:$I$1365,(MATCH(B28,SCORESHEET!$B$2:$B$1365,0))-1,1))</f>
        <v>0</v>
      </c>
      <c r="L27" s="33">
        <f t="shared" si="7"/>
        <v>0.7529107373868047</v>
      </c>
      <c r="M27" s="33">
        <f t="shared" si="8"/>
        <v>5.7567917205692105E-2</v>
      </c>
      <c r="N27" s="33">
        <f t="shared" si="9"/>
        <v>0.18952134540750323</v>
      </c>
      <c r="O27" s="33">
        <f t="shared" si="10"/>
        <v>0</v>
      </c>
      <c r="P27" s="32" t="str">
        <f t="shared" si="11"/>
        <v>BN</v>
      </c>
      <c r="Q27" s="32" t="str">
        <f t="shared" si="12"/>
        <v>PN</v>
      </c>
      <c r="R27" s="28">
        <f t="shared" si="13"/>
        <v>871</v>
      </c>
      <c r="S27" s="32">
        <f t="shared" si="14"/>
        <v>1546</v>
      </c>
      <c r="T27" s="32">
        <f>SUM(INDEX(SCORESHEET!$O$2:$O$1365,(MATCH(B27,SCORESHEET!$B$2:$B$1365,0))+1,1):INDEX(SCORESHEET!$O$2:$O$1365,(MATCH(B28,SCORESHEET!$B$2:$B$1365,0))-1,1))</f>
        <v>6</v>
      </c>
      <c r="U27" s="32">
        <f>SUM(INDEX(SCORESHEET!$P$2:$P$1365,(MATCH(B27,SCORESHEET!$B$2:$B$1365,0))+1,1):INDEX(SCORESHEET!$P$2:$P$1365,(MATCH(B28,SCORESHEET!$B$2:$B$1365,0))-1,1))</f>
        <v>0</v>
      </c>
      <c r="V27" s="32">
        <f t="shared" si="18"/>
        <v>1552</v>
      </c>
      <c r="W27" s="33">
        <f t="shared" si="6"/>
        <v>0.70194482134780645</v>
      </c>
      <c r="X27" s="32">
        <f>SUM(INDEX(SCORESHEET!$S$2:$S$1365,(MATCH(B27,SCORESHEET!$B$2:$B$1365,0))+1,1):INDEX(SCORESHEET!$S$2:$S$1365,(MATCH(B28,SCORESHEET!$B$2:$B$1365,0))-1,1))</f>
        <v>2211</v>
      </c>
    </row>
    <row r="28" spans="1:24" s="12" customFormat="1" ht="15" x14ac:dyDescent="0.25">
      <c r="A28" s="40">
        <v>3</v>
      </c>
      <c r="B28" s="31" t="s">
        <v>79</v>
      </c>
      <c r="C28" s="32">
        <f>COUNTIF(INDEX(SCORESHEET!$A$2:$A$1365,MATCH(B28,SCORESHEET!$B$2:$B$1365,0),1):INDEX(SCORESHEET!$A$2:$A$1365,MATCH(B29,SCORESHEET!$B$2:$B$1365,0),1),"*S*")</f>
        <v>6</v>
      </c>
      <c r="D28" s="32">
        <f>COUNTIF(INDEX(SCORESHEET!$C$2:$C$1365,(MATCH(B28,SCORESHEET!$B$2:$B$1365,0))+1,1):INDEX(SCORESHEET!$C$2:$C$1365,(MATCH(B29,SCORESHEET!$B$2:$B$1365,0))-1,1),"*"&amp;$D$1&amp;"*")</f>
        <v>6</v>
      </c>
      <c r="E28" s="32">
        <f>COUNTIF(INDEX(SCORESHEET!$C$2:$C$1365,(MATCH(B28,SCORESHEET!$B$2:$B$1365,0))+1,1):INDEX(SCORESHEET!$C$2:$C$1365,(MATCH(B29,SCORESHEET!$B$2:$B$1365,0))-1,1),"*"&amp;$E$1&amp;"*")</f>
        <v>0</v>
      </c>
      <c r="F28" s="32">
        <f>COUNTIF(INDEX(SCORESHEET!$C$2:$C$1365,(MATCH(B28,SCORESHEET!$B$2:$B$1365,0))+1,1):INDEX(SCORESHEET!$C$2:$C$1365,(MATCH(B29,SCORESHEET!$B$2:$B$1365,0))-1,1),"*"&amp;$F$1&amp;"*")</f>
        <v>0</v>
      </c>
      <c r="G28" s="32">
        <f>COUNTIF(INDEX(SCORESHEET!$C$2:$C$1365,(MATCH($B$4,SCORESHEET!$B$2:$B$1365,0))+1,1):INDEX(SCORESHEET!$C$2:$C$1365,(MATCH(B29,SCORESHEET!$B$2:$B$1365,0))-1,1),"*"&amp;$G$1&amp;"*")</f>
        <v>0</v>
      </c>
      <c r="H28" s="32">
        <f>SUM(INDEX(SCORESHEET!$F$2:$F$1365,(MATCH(B28,SCORESHEET!$B$2:$B$1365,0))+1,1):INDEX(SCORESHEET!$F$2:$F$1365,(MATCH(B29,SCORESHEET!$B$2:$B$1365,0))-1,1))</f>
        <v>1183</v>
      </c>
      <c r="I28" s="32">
        <f>SUM(INDEX(SCORESHEET!$G$2:$G$1365,(MATCH(B28,SCORESHEET!$B$2:$B$1365,0))+1,1):INDEX(SCORESHEET!$G$2:$G$1365,(MATCH(B29,SCORESHEET!$B$2:$B$1365,0))-1,1))</f>
        <v>158</v>
      </c>
      <c r="J28" s="32">
        <f>SUM(INDEX(SCORESHEET!$H$2:$H$1365,(MATCH(B28,SCORESHEET!$B$2:$B$1365,0))+1,1):INDEX(SCORESHEET!$H$2:$H$1365,(MATCH(B29,SCORESHEET!$B$2:$B$1365,0))-1,1))</f>
        <v>512</v>
      </c>
      <c r="K28" s="32">
        <f>SUM(INDEX(SCORESHEET!$I$2:$I$1365,(MATCH(B28,SCORESHEET!$B$2:$B$1365,0))+1,1):INDEX(SCORESHEET!$I$2:$I$1365,(MATCH(B29,SCORESHEET!$B$2:$B$1365,0))-1,1))</f>
        <v>0</v>
      </c>
      <c r="L28" s="33">
        <f t="shared" si="7"/>
        <v>0.63842417701025367</v>
      </c>
      <c r="M28" s="33">
        <f t="shared" si="8"/>
        <v>8.5267134376686454E-2</v>
      </c>
      <c r="N28" s="33">
        <f t="shared" si="9"/>
        <v>0.27630868861305991</v>
      </c>
      <c r="O28" s="33">
        <f t="shared" si="10"/>
        <v>0</v>
      </c>
      <c r="P28" s="32" t="str">
        <f t="shared" si="11"/>
        <v>BN</v>
      </c>
      <c r="Q28" s="32" t="str">
        <f t="shared" si="12"/>
        <v>PN</v>
      </c>
      <c r="R28" s="28">
        <f t="shared" si="13"/>
        <v>671</v>
      </c>
      <c r="S28" s="32">
        <f t="shared" si="14"/>
        <v>1853</v>
      </c>
      <c r="T28" s="32">
        <f>SUM(INDEX(SCORESHEET!$O$2:$O$1365,(MATCH(B28,SCORESHEET!$B$2:$B$1365,0))+1,1):INDEX(SCORESHEET!$O$2:$O$1365,(MATCH(B29,SCORESHEET!$B$2:$B$1365,0))-1,1))</f>
        <v>28</v>
      </c>
      <c r="U28" s="32">
        <f>SUM(INDEX(SCORESHEET!$P$2:$P$1365,(MATCH(B28,SCORESHEET!$B$2:$B$1365,0))+1,1):INDEX(SCORESHEET!$P$2:$P$1365,(MATCH(B29,SCORESHEET!$B$2:$B$1365,0))-1,1))</f>
        <v>0</v>
      </c>
      <c r="V28" s="32">
        <f t="shared" si="18"/>
        <v>1881</v>
      </c>
      <c r="W28" s="33">
        <f t="shared" si="6"/>
        <v>0.65585774058577406</v>
      </c>
      <c r="X28" s="32">
        <f>SUM(INDEX(SCORESHEET!$S$2:$S$1365,(MATCH(B28,SCORESHEET!$B$2:$B$1365,0))+1,1):INDEX(SCORESHEET!$S$2:$S$1365,(MATCH(B29,SCORESHEET!$B$2:$B$1365,0))-1,1))</f>
        <v>2868</v>
      </c>
    </row>
    <row r="29" spans="1:24" s="12" customFormat="1" ht="15" x14ac:dyDescent="0.25">
      <c r="A29" s="40">
        <v>4</v>
      </c>
      <c r="B29" s="31" t="s">
        <v>80</v>
      </c>
      <c r="C29" s="32">
        <f>COUNTIF(INDEX(SCORESHEET!$A$2:$A$1365,MATCH(B29,SCORESHEET!$B$2:$B$1365,0),1):INDEX(SCORESHEET!$A$2:$A$1365,MATCH(B30,SCORESHEET!$B$2:$B$1365,0),1),"*S*")</f>
        <v>5</v>
      </c>
      <c r="D29" s="32">
        <f>COUNTIF(INDEX(SCORESHEET!$C$2:$C$1365,(MATCH(B29,SCORESHEET!$B$2:$B$1365,0))+1,1):INDEX(SCORESHEET!$C$2:$C$1365,(MATCH(B30,SCORESHEET!$B$2:$B$1365,0))-1,1),"*"&amp;$D$1&amp;"*")</f>
        <v>5</v>
      </c>
      <c r="E29" s="32">
        <f>COUNTIF(INDEX(SCORESHEET!$C$2:$C$1365,(MATCH(B29,SCORESHEET!$B$2:$B$1365,0))+1,1):INDEX(SCORESHEET!$C$2:$C$1365,(MATCH(B30,SCORESHEET!$B$2:$B$1365,0))-1,1),"*"&amp;$E$1&amp;"*")</f>
        <v>0</v>
      </c>
      <c r="F29" s="32">
        <f>COUNTIF(INDEX(SCORESHEET!$C$2:$C$1365,(MATCH(B29,SCORESHEET!$B$2:$B$1365,0))+1,1):INDEX(SCORESHEET!$C$2:$C$1365,(MATCH(B30,SCORESHEET!$B$2:$B$1365,0))-1,1),"*"&amp;$F$1&amp;"*")</f>
        <v>0</v>
      </c>
      <c r="G29" s="32">
        <f>COUNTIF(INDEX(SCORESHEET!$C$2:$C$1365,(MATCH($B$4,SCORESHEET!$B$2:$B$1365,0))+1,1):INDEX(SCORESHEET!$C$2:$C$1365,(MATCH(B30,SCORESHEET!$B$2:$B$1365,0))-1,1),"*"&amp;$G$1&amp;"*")</f>
        <v>0</v>
      </c>
      <c r="H29" s="32">
        <f>SUM(INDEX(SCORESHEET!$F$2:$F$1365,(MATCH(B29,SCORESHEET!$B$2:$B$1365,0))+1,1):INDEX(SCORESHEET!$F$2:$F$1365,(MATCH(B30,SCORESHEET!$B$2:$B$1365,0))-1,1))</f>
        <v>1021</v>
      </c>
      <c r="I29" s="32">
        <f>SUM(INDEX(SCORESHEET!$G$2:$G$1365,(MATCH(B29,SCORESHEET!$B$2:$B$1365,0))+1,1):INDEX(SCORESHEET!$G$2:$G$1365,(MATCH(B30,SCORESHEET!$B$2:$B$1365,0))-1,1))</f>
        <v>389</v>
      </c>
      <c r="J29" s="32">
        <f>SUM(INDEX(SCORESHEET!$H$2:$H$1365,(MATCH(B29,SCORESHEET!$B$2:$B$1365,0))+1,1):INDEX(SCORESHEET!$H$2:$H$1365,(MATCH(B30,SCORESHEET!$B$2:$B$1365,0))-1,1))</f>
        <v>176</v>
      </c>
      <c r="K29" s="32">
        <f>SUM(INDEX(SCORESHEET!$I$2:$I$1365,(MATCH(B29,SCORESHEET!$B$2:$B$1365,0))+1,1):INDEX(SCORESHEET!$I$2:$I$1365,(MATCH(B30,SCORESHEET!$B$2:$B$1365,0))-1,1))</f>
        <v>0</v>
      </c>
      <c r="L29" s="33">
        <f t="shared" si="7"/>
        <v>0.64375788146279944</v>
      </c>
      <c r="M29" s="33">
        <f t="shared" si="8"/>
        <v>0.24527112232030265</v>
      </c>
      <c r="N29" s="33">
        <f t="shared" si="9"/>
        <v>0.11097099621689786</v>
      </c>
      <c r="O29" s="33">
        <f t="shared" si="10"/>
        <v>0</v>
      </c>
      <c r="P29" s="32" t="str">
        <f t="shared" si="11"/>
        <v>BN</v>
      </c>
      <c r="Q29" s="32" t="str">
        <f t="shared" si="12"/>
        <v>PH</v>
      </c>
      <c r="R29" s="28">
        <f t="shared" si="13"/>
        <v>632</v>
      </c>
      <c r="S29" s="32">
        <f t="shared" si="14"/>
        <v>1586</v>
      </c>
      <c r="T29" s="32">
        <f>SUM(INDEX(SCORESHEET!$O$2:$O$1365,(MATCH(B29,SCORESHEET!$B$2:$B$1365,0))+1,1):INDEX(SCORESHEET!$O$2:$O$1365,(MATCH(B30,SCORESHEET!$B$2:$B$1365,0))-1,1))</f>
        <v>13</v>
      </c>
      <c r="U29" s="32">
        <f>SUM(INDEX(SCORESHEET!$P$2:$P$1365,(MATCH(B29,SCORESHEET!$B$2:$B$1365,0))+1,1):INDEX(SCORESHEET!$P$2:$P$1365,(MATCH(B30,SCORESHEET!$B$2:$B$1365,0))-1,1))</f>
        <v>0</v>
      </c>
      <c r="V29" s="32">
        <f t="shared" si="18"/>
        <v>1599</v>
      </c>
      <c r="W29" s="33">
        <f t="shared" si="6"/>
        <v>0.67213114754098358</v>
      </c>
      <c r="X29" s="32">
        <f>SUM(INDEX(SCORESHEET!$S$2:$S$1365,(MATCH(B29,SCORESHEET!$B$2:$B$1365,0))+1,1):INDEX(SCORESHEET!$S$2:$S$1365,(MATCH(B30,SCORESHEET!$B$2:$B$1365,0))-1,1))</f>
        <v>2379</v>
      </c>
    </row>
    <row r="30" spans="1:24" s="6" customFormat="1" ht="15" x14ac:dyDescent="0.25">
      <c r="A30" s="25" t="s">
        <v>8</v>
      </c>
      <c r="B30" s="26" t="s">
        <v>9</v>
      </c>
      <c r="C30" s="27">
        <f>SUM(C31:C37)</f>
        <v>24</v>
      </c>
      <c r="D30" s="27">
        <f t="shared" ref="D30:G30" si="24">SUM(D31:D37)</f>
        <v>24</v>
      </c>
      <c r="E30" s="27">
        <f t="shared" si="24"/>
        <v>0</v>
      </c>
      <c r="F30" s="27">
        <f t="shared" si="24"/>
        <v>0</v>
      </c>
      <c r="G30" s="27">
        <f t="shared" si="24"/>
        <v>0</v>
      </c>
      <c r="H30" s="27">
        <f t="shared" ref="D30:K30" si="25">SUM(H31:H37)</f>
        <v>3116</v>
      </c>
      <c r="I30" s="27">
        <f t="shared" si="25"/>
        <v>1014</v>
      </c>
      <c r="J30" s="27">
        <f t="shared" si="25"/>
        <v>1318</v>
      </c>
      <c r="K30" s="27">
        <f t="shared" si="25"/>
        <v>0</v>
      </c>
      <c r="L30" s="29">
        <f t="shared" si="7"/>
        <v>0.57195301027900147</v>
      </c>
      <c r="M30" s="29">
        <f t="shared" si="8"/>
        <v>0.18612334801762115</v>
      </c>
      <c r="N30" s="29">
        <f t="shared" si="9"/>
        <v>0.24192364170337738</v>
      </c>
      <c r="O30" s="29">
        <f t="shared" si="10"/>
        <v>0</v>
      </c>
      <c r="P30" s="27" t="str">
        <f t="shared" si="11"/>
        <v>BN</v>
      </c>
      <c r="Q30" s="27" t="str">
        <f t="shared" si="12"/>
        <v>PN</v>
      </c>
      <c r="R30" s="27">
        <f t="shared" si="13"/>
        <v>1798</v>
      </c>
      <c r="S30" s="27">
        <f t="shared" si="14"/>
        <v>5448</v>
      </c>
      <c r="T30" s="27">
        <f t="shared" ref="T30:U30" si="26">SUM(T31:T37)</f>
        <v>107</v>
      </c>
      <c r="U30" s="27">
        <f t="shared" si="26"/>
        <v>0</v>
      </c>
      <c r="V30" s="27">
        <f t="shared" si="18"/>
        <v>5555</v>
      </c>
      <c r="W30" s="29">
        <f t="shared" si="6"/>
        <v>0.64145496535796764</v>
      </c>
      <c r="X30" s="27">
        <f>SUM(X31:X37)</f>
        <v>8660</v>
      </c>
    </row>
    <row r="31" spans="1:24" s="12" customFormat="1" ht="15" x14ac:dyDescent="0.25">
      <c r="A31" s="40">
        <v>1</v>
      </c>
      <c r="B31" s="31" t="s">
        <v>81</v>
      </c>
      <c r="C31" s="32">
        <f>COUNTIF(INDEX(SCORESHEET!$A$2:$A$1365,MATCH(B31,SCORESHEET!$B$2:$B$1365,0),1):INDEX(SCORESHEET!$A$2:$A$1365,MATCH(B32,SCORESHEET!$B$2:$B$1365,0),1),"*S*")</f>
        <v>2</v>
      </c>
      <c r="D31" s="32">
        <f>COUNTIF(INDEX(SCORESHEET!$C$2:$C$1365,(MATCH(B31,SCORESHEET!$B$2:$B$1365,0))+1,1):INDEX(SCORESHEET!$C$2:$C$1365,(MATCH(B32,SCORESHEET!$B$2:$B$1365,0))-1,1),"*"&amp;$D$1&amp;"*")</f>
        <v>2</v>
      </c>
      <c r="E31" s="32">
        <f>COUNTIF(INDEX(SCORESHEET!$C$2:$C$1365,(MATCH(B31,SCORESHEET!$B$2:$B$1365,0))+1,1):INDEX(SCORESHEET!$C$2:$C$1365,(MATCH(B32,SCORESHEET!$B$2:$B$1365,0))-1,1),"*"&amp;$E$1&amp;"*")</f>
        <v>0</v>
      </c>
      <c r="F31" s="32">
        <f>COUNTIF(INDEX(SCORESHEET!$C$2:$C$1365,(MATCH(B31,SCORESHEET!$B$2:$B$1365,0))+1,1):INDEX(SCORESHEET!$C$2:$C$1365,(MATCH(B32,SCORESHEET!$B$2:$B$1365,0))-1,1),"*"&amp;$F$1&amp;"*")</f>
        <v>0</v>
      </c>
      <c r="G31" s="32">
        <f>COUNTIF(INDEX(SCORESHEET!$C$2:$C$1365,(MATCH($B$4,SCORESHEET!$B$2:$B$1365,0))+1,1):INDEX(SCORESHEET!$C$2:$C$1365,(MATCH(B32,SCORESHEET!$B$2:$B$1365,0))-1,1),"*"&amp;$G$1&amp;"*")</f>
        <v>0</v>
      </c>
      <c r="H31" s="32">
        <f>SUM(INDEX(SCORESHEET!$F$2:$F$1365,(MATCH(B31,SCORESHEET!$B$2:$B$1365,0))+1,1):INDEX(SCORESHEET!$F$2:$F$1365,(MATCH(B32,SCORESHEET!$B$2:$B$1365,0))-1,1))</f>
        <v>262</v>
      </c>
      <c r="I31" s="32">
        <f>SUM(INDEX(SCORESHEET!$G$2:$G$1365,(MATCH(B31,SCORESHEET!$B$2:$B$1365,0))+1,1):INDEX(SCORESHEET!$G$2:$G$1365,(MATCH(B32,SCORESHEET!$B$2:$B$1365,0))-1,1))</f>
        <v>50</v>
      </c>
      <c r="J31" s="32">
        <f>SUM(INDEX(SCORESHEET!$H$2:$H$1365,(MATCH(B31,SCORESHEET!$B$2:$B$1365,0))+1,1):INDEX(SCORESHEET!$H$2:$H$1365,(MATCH(B32,SCORESHEET!$B$2:$B$1365,0))-1,1))</f>
        <v>138</v>
      </c>
      <c r="K31" s="32">
        <f>SUM(INDEX(SCORESHEET!$I$2:$I$1365,(MATCH(B31,SCORESHEET!$B$2:$B$1365,0))+1,1):INDEX(SCORESHEET!$I$2:$I$1365,(MATCH(B32,SCORESHEET!$B$2:$B$1365,0))-1,1))</f>
        <v>0</v>
      </c>
      <c r="L31" s="33">
        <f t="shared" si="7"/>
        <v>0.5822222222222222</v>
      </c>
      <c r="M31" s="33">
        <f t="shared" si="8"/>
        <v>0.1111111111111111</v>
      </c>
      <c r="N31" s="33">
        <f t="shared" si="9"/>
        <v>0.30666666666666664</v>
      </c>
      <c r="O31" s="33">
        <f t="shared" si="10"/>
        <v>0</v>
      </c>
      <c r="P31" s="32" t="str">
        <f t="shared" si="11"/>
        <v>BN</v>
      </c>
      <c r="Q31" s="32" t="str">
        <f t="shared" si="12"/>
        <v>PN</v>
      </c>
      <c r="R31" s="28">
        <f t="shared" si="13"/>
        <v>124</v>
      </c>
      <c r="S31" s="32">
        <f t="shared" si="14"/>
        <v>450</v>
      </c>
      <c r="T31" s="32">
        <f>SUM(INDEX(SCORESHEET!$O$2:$O$1365,(MATCH(B31,SCORESHEET!$B$2:$B$1365,0))+1,1):INDEX(SCORESHEET!$O$2:$O$1365,(MATCH(B32,SCORESHEET!$B$2:$B$1365,0))-1,1))</f>
        <v>8</v>
      </c>
      <c r="U31" s="32">
        <f>SUM(INDEX(SCORESHEET!$P$2:$P$1365,(MATCH(B31,SCORESHEET!$B$2:$B$1365,0))+1,1):INDEX(SCORESHEET!$P$2:$P$1365,(MATCH(B32,SCORESHEET!$B$2:$B$1365,0))-1,1))</f>
        <v>0</v>
      </c>
      <c r="V31" s="32">
        <f t="shared" si="18"/>
        <v>458</v>
      </c>
      <c r="W31" s="33">
        <f t="shared" si="6"/>
        <v>0.63699582753824757</v>
      </c>
      <c r="X31" s="32">
        <f>SUM(INDEX(SCORESHEET!$S$2:$S$1365,(MATCH(B31,SCORESHEET!$B$2:$B$1365,0))+1,1):INDEX(SCORESHEET!$S$2:$S$1365,(MATCH(B32,SCORESHEET!$B$2:$B$1365,0))-1,1))</f>
        <v>719</v>
      </c>
    </row>
    <row r="32" spans="1:24" s="12" customFormat="1" ht="15" x14ac:dyDescent="0.25">
      <c r="A32" s="40">
        <v>2</v>
      </c>
      <c r="B32" s="31" t="s">
        <v>82</v>
      </c>
      <c r="C32" s="32">
        <f>COUNTIF(INDEX(SCORESHEET!$A$2:$A$1365,MATCH(B32,SCORESHEET!$B$2:$B$1365,0),1):INDEX(SCORESHEET!$A$2:$A$1365,MATCH(B33,SCORESHEET!$B$2:$B$1365,0),1),"*S*")</f>
        <v>5</v>
      </c>
      <c r="D32" s="32">
        <f>COUNTIF(INDEX(SCORESHEET!$C$2:$C$1365,(MATCH(B32,SCORESHEET!$B$2:$B$1365,0))+1,1):INDEX(SCORESHEET!$C$2:$C$1365,(MATCH(B33,SCORESHEET!$B$2:$B$1365,0))-1,1),"*"&amp;$D$1&amp;"*")</f>
        <v>5</v>
      </c>
      <c r="E32" s="32">
        <f>COUNTIF(INDEX(SCORESHEET!$C$2:$C$1365,(MATCH(B32,SCORESHEET!$B$2:$B$1365,0))+1,1):INDEX(SCORESHEET!$C$2:$C$1365,(MATCH(B33,SCORESHEET!$B$2:$B$1365,0))-1,1),"*"&amp;$E$1&amp;"*")</f>
        <v>0</v>
      </c>
      <c r="F32" s="32">
        <f>COUNTIF(INDEX(SCORESHEET!$C$2:$C$1365,(MATCH(B32,SCORESHEET!$B$2:$B$1365,0))+1,1):INDEX(SCORESHEET!$C$2:$C$1365,(MATCH(B33,SCORESHEET!$B$2:$B$1365,0))-1,1),"*"&amp;$F$1&amp;"*")</f>
        <v>0</v>
      </c>
      <c r="G32" s="32">
        <f>COUNTIF(INDEX(SCORESHEET!$C$2:$C$1365,(MATCH($B$4,SCORESHEET!$B$2:$B$1365,0))+1,1):INDEX(SCORESHEET!$C$2:$C$1365,(MATCH(B33,SCORESHEET!$B$2:$B$1365,0))-1,1),"*"&amp;$G$1&amp;"*")</f>
        <v>0</v>
      </c>
      <c r="H32" s="32">
        <f>SUM(INDEX(SCORESHEET!$F$2:$F$1365,(MATCH(B32,SCORESHEET!$B$2:$B$1365,0))+1,1):INDEX(SCORESHEET!$F$2:$F$1365,(MATCH(B33,SCORESHEET!$B$2:$B$1365,0))-1,1))</f>
        <v>611</v>
      </c>
      <c r="I32" s="32">
        <f>SUM(INDEX(SCORESHEET!$G$2:$G$1365,(MATCH(B32,SCORESHEET!$B$2:$B$1365,0))+1,1):INDEX(SCORESHEET!$G$2:$G$1365,(MATCH(B33,SCORESHEET!$B$2:$B$1365,0))-1,1))</f>
        <v>320</v>
      </c>
      <c r="J32" s="32">
        <f>SUM(INDEX(SCORESHEET!$H$2:$H$1365,(MATCH(B32,SCORESHEET!$B$2:$B$1365,0))+1,1):INDEX(SCORESHEET!$H$2:$H$1365,(MATCH(B33,SCORESHEET!$B$2:$B$1365,0))-1,1))</f>
        <v>212</v>
      </c>
      <c r="K32" s="32">
        <f>SUM(INDEX(SCORESHEET!$I$2:$I$1365,(MATCH(B32,SCORESHEET!$B$2:$B$1365,0))+1,1):INDEX(SCORESHEET!$I$2:$I$1365,(MATCH(B33,SCORESHEET!$B$2:$B$1365,0))-1,1))</f>
        <v>0</v>
      </c>
      <c r="L32" s="33">
        <f t="shared" si="7"/>
        <v>0.53455818022747159</v>
      </c>
      <c r="M32" s="33">
        <f t="shared" si="8"/>
        <v>0.27996500437445321</v>
      </c>
      <c r="N32" s="33">
        <f t="shared" si="9"/>
        <v>0.18547681539807523</v>
      </c>
      <c r="O32" s="33">
        <f t="shared" si="10"/>
        <v>0</v>
      </c>
      <c r="P32" s="32" t="str">
        <f t="shared" si="11"/>
        <v>BN</v>
      </c>
      <c r="Q32" s="32" t="str">
        <f t="shared" si="12"/>
        <v>PH</v>
      </c>
      <c r="R32" s="28">
        <f t="shared" si="13"/>
        <v>291</v>
      </c>
      <c r="S32" s="32">
        <f t="shared" si="14"/>
        <v>1143</v>
      </c>
      <c r="T32" s="32">
        <f>SUM(INDEX(SCORESHEET!$O$2:$O$1365,(MATCH(B32,SCORESHEET!$B$2:$B$1365,0))+1,1):INDEX(SCORESHEET!$O$2:$O$1365,(MATCH(B33,SCORESHEET!$B$2:$B$1365,0))-1,1))</f>
        <v>27</v>
      </c>
      <c r="U32" s="32">
        <f>SUM(INDEX(SCORESHEET!$P$2:$P$1365,(MATCH(B32,SCORESHEET!$B$2:$B$1365,0))+1,1):INDEX(SCORESHEET!$P$2:$P$1365,(MATCH(B33,SCORESHEET!$B$2:$B$1365,0))-1,1))</f>
        <v>0</v>
      </c>
      <c r="V32" s="32">
        <f t="shared" si="18"/>
        <v>1170</v>
      </c>
      <c r="W32" s="33">
        <f t="shared" si="6"/>
        <v>0.62267163384779134</v>
      </c>
      <c r="X32" s="32">
        <f>SUM(INDEX(SCORESHEET!$S$2:$S$1365,(MATCH(B32,SCORESHEET!$B$2:$B$1365,0))+1,1):INDEX(SCORESHEET!$S$2:$S$1365,(MATCH(B33,SCORESHEET!$B$2:$B$1365,0))-1,1))</f>
        <v>1879</v>
      </c>
    </row>
    <row r="33" spans="1:24" s="12" customFormat="1" ht="15" x14ac:dyDescent="0.25">
      <c r="A33" s="40">
        <v>3</v>
      </c>
      <c r="B33" s="31" t="s">
        <v>83</v>
      </c>
      <c r="C33" s="32">
        <f>COUNTIF(INDEX(SCORESHEET!$A$2:$A$1365,MATCH(B33,SCORESHEET!$B$2:$B$1365,0),1):INDEX(SCORESHEET!$A$2:$A$1365,MATCH(B34,SCORESHEET!$B$2:$B$1365,0),1),"*S*")</f>
        <v>5</v>
      </c>
      <c r="D33" s="32">
        <f>COUNTIF(INDEX(SCORESHEET!$C$2:$C$1365,(MATCH(B33,SCORESHEET!$B$2:$B$1365,0))+1,1):INDEX(SCORESHEET!$C$2:$C$1365,(MATCH(B34,SCORESHEET!$B$2:$B$1365,0))-1,1),"*"&amp;$D$1&amp;"*")</f>
        <v>5</v>
      </c>
      <c r="E33" s="32">
        <f>COUNTIF(INDEX(SCORESHEET!$C$2:$C$1365,(MATCH(B33,SCORESHEET!$B$2:$B$1365,0))+1,1):INDEX(SCORESHEET!$C$2:$C$1365,(MATCH(B34,SCORESHEET!$B$2:$B$1365,0))-1,1),"*"&amp;$E$1&amp;"*")</f>
        <v>0</v>
      </c>
      <c r="F33" s="32">
        <f>COUNTIF(INDEX(SCORESHEET!$C$2:$C$1365,(MATCH(B33,SCORESHEET!$B$2:$B$1365,0))+1,1):INDEX(SCORESHEET!$C$2:$C$1365,(MATCH(B34,SCORESHEET!$B$2:$B$1365,0))-1,1),"*"&amp;$F$1&amp;"*")</f>
        <v>0</v>
      </c>
      <c r="G33" s="32">
        <f>COUNTIF(INDEX(SCORESHEET!$C$2:$C$1365,(MATCH($B$4,SCORESHEET!$B$2:$B$1365,0))+1,1):INDEX(SCORESHEET!$C$2:$C$1365,(MATCH(B34,SCORESHEET!$B$2:$B$1365,0))-1,1),"*"&amp;$G$1&amp;"*")</f>
        <v>0</v>
      </c>
      <c r="H33" s="32">
        <f>SUM(INDEX(SCORESHEET!$F$2:$F$1365,(MATCH(B33,SCORESHEET!$B$2:$B$1365,0))+1,1):INDEX(SCORESHEET!$F$2:$F$1365,(MATCH(B34,SCORESHEET!$B$2:$B$1365,0))-1,1))</f>
        <v>689</v>
      </c>
      <c r="I33" s="32">
        <f>SUM(INDEX(SCORESHEET!$G$2:$G$1365,(MATCH(B33,SCORESHEET!$B$2:$B$1365,0))+1,1):INDEX(SCORESHEET!$G$2:$G$1365,(MATCH(B34,SCORESHEET!$B$2:$B$1365,0))-1,1))</f>
        <v>358</v>
      </c>
      <c r="J33" s="32">
        <f>SUM(INDEX(SCORESHEET!$H$2:$H$1365,(MATCH(B33,SCORESHEET!$B$2:$B$1365,0))+1,1):INDEX(SCORESHEET!$H$2:$H$1365,(MATCH(B34,SCORESHEET!$B$2:$B$1365,0))-1,1))</f>
        <v>273</v>
      </c>
      <c r="K33" s="32">
        <f>SUM(INDEX(SCORESHEET!$I$2:$I$1365,(MATCH(B33,SCORESHEET!$B$2:$B$1365,0))+1,1):INDEX(SCORESHEET!$I$2:$I$1365,(MATCH(B34,SCORESHEET!$B$2:$B$1365,0))-1,1))</f>
        <v>0</v>
      </c>
      <c r="L33" s="33">
        <f t="shared" si="7"/>
        <v>0.52196969696969697</v>
      </c>
      <c r="M33" s="33">
        <f t="shared" si="8"/>
        <v>0.27121212121212124</v>
      </c>
      <c r="N33" s="33">
        <f t="shared" si="9"/>
        <v>0.20681818181818182</v>
      </c>
      <c r="O33" s="33">
        <f t="shared" si="10"/>
        <v>0</v>
      </c>
      <c r="P33" s="32" t="str">
        <f t="shared" si="11"/>
        <v>BN</v>
      </c>
      <c r="Q33" s="32" t="str">
        <f t="shared" si="12"/>
        <v>PH</v>
      </c>
      <c r="R33" s="28">
        <f t="shared" si="13"/>
        <v>331</v>
      </c>
      <c r="S33" s="32">
        <f t="shared" si="14"/>
        <v>1320</v>
      </c>
      <c r="T33" s="32">
        <f>SUM(INDEX(SCORESHEET!$O$2:$O$1365,(MATCH(B33,SCORESHEET!$B$2:$B$1365,0))+1,1):INDEX(SCORESHEET!$O$2:$O$1365,(MATCH(B34,SCORESHEET!$B$2:$B$1365,0))-1,1))</f>
        <v>44</v>
      </c>
      <c r="U33" s="32">
        <f>SUM(INDEX(SCORESHEET!$P$2:$P$1365,(MATCH(B33,SCORESHEET!$B$2:$B$1365,0))+1,1):INDEX(SCORESHEET!$P$2:$P$1365,(MATCH(B34,SCORESHEET!$B$2:$B$1365,0))-1,1))</f>
        <v>0</v>
      </c>
      <c r="V33" s="32">
        <f t="shared" si="18"/>
        <v>1364</v>
      </c>
      <c r="W33" s="33">
        <f t="shared" si="6"/>
        <v>0.64461247637051045</v>
      </c>
      <c r="X33" s="32">
        <f>SUM(INDEX(SCORESHEET!$S$2:$S$1365,(MATCH(B33,SCORESHEET!$B$2:$B$1365,0))+1,1):INDEX(SCORESHEET!$S$2:$S$1365,(MATCH(B34,SCORESHEET!$B$2:$B$1365,0))-1,1))</f>
        <v>2116</v>
      </c>
    </row>
    <row r="34" spans="1:24" s="12" customFormat="1" ht="15" x14ac:dyDescent="0.25">
      <c r="A34" s="40">
        <v>4</v>
      </c>
      <c r="B34" s="31" t="s">
        <v>84</v>
      </c>
      <c r="C34" s="32">
        <f>COUNTIF(INDEX(SCORESHEET!$A$2:$A$1365,MATCH(B34,SCORESHEET!$B$2:$B$1365,0),1):INDEX(SCORESHEET!$A$2:$A$1365,MATCH(B35,SCORESHEET!$B$2:$B$1365,0),1),"*S*")</f>
        <v>2</v>
      </c>
      <c r="D34" s="32">
        <f>COUNTIF(INDEX(SCORESHEET!$C$2:$C$1365,(MATCH(B34,SCORESHEET!$B$2:$B$1365,0))+1,1):INDEX(SCORESHEET!$C$2:$C$1365,(MATCH(B35,SCORESHEET!$B$2:$B$1365,0))-1,1),"*"&amp;$D$1&amp;"*")</f>
        <v>2</v>
      </c>
      <c r="E34" s="32">
        <f>COUNTIF(INDEX(SCORESHEET!$C$2:$C$1365,(MATCH(B34,SCORESHEET!$B$2:$B$1365,0))+1,1):INDEX(SCORESHEET!$C$2:$C$1365,(MATCH(B35,SCORESHEET!$B$2:$B$1365,0))-1,1),"*"&amp;$E$1&amp;"*")</f>
        <v>0</v>
      </c>
      <c r="F34" s="32">
        <f>COUNTIF(INDEX(SCORESHEET!$C$2:$C$1365,(MATCH(B34,SCORESHEET!$B$2:$B$1365,0))+1,1):INDEX(SCORESHEET!$C$2:$C$1365,(MATCH(B35,SCORESHEET!$B$2:$B$1365,0))-1,1),"*"&amp;$F$1&amp;"*")</f>
        <v>0</v>
      </c>
      <c r="G34" s="32">
        <f>COUNTIF(INDEX(SCORESHEET!$C$2:$C$1365,(MATCH($B$4,SCORESHEET!$B$2:$B$1365,0))+1,1):INDEX(SCORESHEET!$C$2:$C$1365,(MATCH(B35,SCORESHEET!$B$2:$B$1365,0))-1,1),"*"&amp;$G$1&amp;"*")</f>
        <v>0</v>
      </c>
      <c r="H34" s="32">
        <f>SUM(INDEX(SCORESHEET!$F$2:$F$1365,(MATCH(B34,SCORESHEET!$B$2:$B$1365,0))+1,1):INDEX(SCORESHEET!$F$2:$F$1365,(MATCH(B35,SCORESHEET!$B$2:$B$1365,0))-1,1))</f>
        <v>223</v>
      </c>
      <c r="I34" s="32">
        <f>SUM(INDEX(SCORESHEET!$G$2:$G$1365,(MATCH(B34,SCORESHEET!$B$2:$B$1365,0))+1,1):INDEX(SCORESHEET!$G$2:$G$1365,(MATCH(B35,SCORESHEET!$B$2:$B$1365,0))-1,1))</f>
        <v>51</v>
      </c>
      <c r="J34" s="32">
        <f>SUM(INDEX(SCORESHEET!$H$2:$H$1365,(MATCH(B34,SCORESHEET!$B$2:$B$1365,0))+1,1):INDEX(SCORESHEET!$H$2:$H$1365,(MATCH(B35,SCORESHEET!$B$2:$B$1365,0))-1,1))</f>
        <v>117</v>
      </c>
      <c r="K34" s="32">
        <f>SUM(INDEX(SCORESHEET!$I$2:$I$1365,(MATCH(B34,SCORESHEET!$B$2:$B$1365,0))+1,1):INDEX(SCORESHEET!$I$2:$I$1365,(MATCH(B35,SCORESHEET!$B$2:$B$1365,0))-1,1))</f>
        <v>0</v>
      </c>
      <c r="L34" s="33">
        <f t="shared" si="7"/>
        <v>0.57033248081841437</v>
      </c>
      <c r="M34" s="33">
        <f t="shared" si="8"/>
        <v>0.13043478260869565</v>
      </c>
      <c r="N34" s="33">
        <f t="shared" si="9"/>
        <v>0.29923273657289001</v>
      </c>
      <c r="O34" s="33">
        <f t="shared" si="10"/>
        <v>0</v>
      </c>
      <c r="P34" s="32" t="str">
        <f t="shared" si="11"/>
        <v>BN</v>
      </c>
      <c r="Q34" s="32" t="str">
        <f t="shared" si="12"/>
        <v>PN</v>
      </c>
      <c r="R34" s="28">
        <f t="shared" si="13"/>
        <v>106</v>
      </c>
      <c r="S34" s="32">
        <f t="shared" si="14"/>
        <v>391</v>
      </c>
      <c r="T34" s="32">
        <f>SUM(INDEX(SCORESHEET!$O$2:$O$1365,(MATCH(B34,SCORESHEET!$B$2:$B$1365,0))+1,1):INDEX(SCORESHEET!$O$2:$O$1365,(MATCH(B35,SCORESHEET!$B$2:$B$1365,0))-1,1))</f>
        <v>4</v>
      </c>
      <c r="U34" s="32">
        <f>SUM(INDEX(SCORESHEET!$P$2:$P$1365,(MATCH(B34,SCORESHEET!$B$2:$B$1365,0))+1,1):INDEX(SCORESHEET!$P$2:$P$1365,(MATCH(B35,SCORESHEET!$B$2:$B$1365,0))-1,1))</f>
        <v>0</v>
      </c>
      <c r="V34" s="32">
        <f t="shared" si="18"/>
        <v>395</v>
      </c>
      <c r="W34" s="33">
        <f t="shared" si="6"/>
        <v>0.65723793677204656</v>
      </c>
      <c r="X34" s="32">
        <f>SUM(INDEX(SCORESHEET!$S$2:$S$1365,(MATCH(B34,SCORESHEET!$B$2:$B$1365,0))+1,1):INDEX(SCORESHEET!$S$2:$S$1365,(MATCH(B35,SCORESHEET!$B$2:$B$1365,0))-1,1))</f>
        <v>601</v>
      </c>
    </row>
    <row r="35" spans="1:24" s="12" customFormat="1" ht="15" x14ac:dyDescent="0.25">
      <c r="A35" s="40">
        <v>5</v>
      </c>
      <c r="B35" s="31" t="s">
        <v>85</v>
      </c>
      <c r="C35" s="32">
        <f>COUNTIF(INDEX(SCORESHEET!$A$2:$A$1365,MATCH(B35,SCORESHEET!$B$2:$B$1365,0),1):INDEX(SCORESHEET!$A$2:$A$1365,MATCH(B36,SCORESHEET!$B$2:$B$1365,0),1),"*S*")</f>
        <v>4</v>
      </c>
      <c r="D35" s="32">
        <f>COUNTIF(INDEX(SCORESHEET!$C$2:$C$1365,(MATCH(B35,SCORESHEET!$B$2:$B$1365,0))+1,1):INDEX(SCORESHEET!$C$2:$C$1365,(MATCH(B36,SCORESHEET!$B$2:$B$1365,0))-1,1),"*"&amp;$D$1&amp;"*")</f>
        <v>4</v>
      </c>
      <c r="E35" s="32">
        <f>COUNTIF(INDEX(SCORESHEET!$C$2:$C$1365,(MATCH(B35,SCORESHEET!$B$2:$B$1365,0))+1,1):INDEX(SCORESHEET!$C$2:$C$1365,(MATCH(B36,SCORESHEET!$B$2:$B$1365,0))-1,1),"*"&amp;$E$1&amp;"*")</f>
        <v>0</v>
      </c>
      <c r="F35" s="32">
        <f>COUNTIF(INDEX(SCORESHEET!$C$2:$C$1365,(MATCH(B35,SCORESHEET!$B$2:$B$1365,0))+1,1):INDEX(SCORESHEET!$C$2:$C$1365,(MATCH(B36,SCORESHEET!$B$2:$B$1365,0))-1,1),"*"&amp;$F$1&amp;"*")</f>
        <v>0</v>
      </c>
      <c r="G35" s="32">
        <f>COUNTIF(INDEX(SCORESHEET!$C$2:$C$1365,(MATCH($B$4,SCORESHEET!$B$2:$B$1365,0))+1,1):INDEX(SCORESHEET!$C$2:$C$1365,(MATCH(B36,SCORESHEET!$B$2:$B$1365,0))-1,1),"*"&amp;$G$1&amp;"*")</f>
        <v>0</v>
      </c>
      <c r="H35" s="32">
        <f>SUM(INDEX(SCORESHEET!$F$2:$F$1365,(MATCH(B35,SCORESHEET!$B$2:$B$1365,0))+1,1):INDEX(SCORESHEET!$F$2:$F$1365,(MATCH(B36,SCORESHEET!$B$2:$B$1365,0))-1,1))</f>
        <v>508</v>
      </c>
      <c r="I35" s="32">
        <f>SUM(INDEX(SCORESHEET!$G$2:$G$1365,(MATCH(B35,SCORESHEET!$B$2:$B$1365,0))+1,1):INDEX(SCORESHEET!$G$2:$G$1365,(MATCH(B36,SCORESHEET!$B$2:$B$1365,0))-1,1))</f>
        <v>72</v>
      </c>
      <c r="J35" s="32">
        <f>SUM(INDEX(SCORESHEET!$H$2:$H$1365,(MATCH(B35,SCORESHEET!$B$2:$B$1365,0))+1,1):INDEX(SCORESHEET!$H$2:$H$1365,(MATCH(B36,SCORESHEET!$B$2:$B$1365,0))-1,1))</f>
        <v>257</v>
      </c>
      <c r="K35" s="32">
        <f>SUM(INDEX(SCORESHEET!$I$2:$I$1365,(MATCH(B35,SCORESHEET!$B$2:$B$1365,0))+1,1):INDEX(SCORESHEET!$I$2:$I$1365,(MATCH(B36,SCORESHEET!$B$2:$B$1365,0))-1,1))</f>
        <v>0</v>
      </c>
      <c r="L35" s="33">
        <f t="shared" si="7"/>
        <v>0.6069295101553166</v>
      </c>
      <c r="M35" s="33">
        <f t="shared" si="8"/>
        <v>8.6021505376344093E-2</v>
      </c>
      <c r="N35" s="33">
        <f t="shared" si="9"/>
        <v>0.30704898446833928</v>
      </c>
      <c r="O35" s="33">
        <f t="shared" si="10"/>
        <v>0</v>
      </c>
      <c r="P35" s="32" t="str">
        <f t="shared" si="11"/>
        <v>BN</v>
      </c>
      <c r="Q35" s="32" t="str">
        <f t="shared" si="12"/>
        <v>PN</v>
      </c>
      <c r="R35" s="28">
        <f t="shared" si="13"/>
        <v>251</v>
      </c>
      <c r="S35" s="32">
        <f t="shared" si="14"/>
        <v>837</v>
      </c>
      <c r="T35" s="32">
        <f>SUM(INDEX(SCORESHEET!$O$2:$O$1365,(MATCH(B35,SCORESHEET!$B$2:$B$1365,0))+1,1):INDEX(SCORESHEET!$O$2:$O$1365,(MATCH(B36,SCORESHEET!$B$2:$B$1365,0))-1,1))</f>
        <v>8</v>
      </c>
      <c r="U35" s="32">
        <f>SUM(INDEX(SCORESHEET!$P$2:$P$1365,(MATCH(B35,SCORESHEET!$B$2:$B$1365,0))+1,1):INDEX(SCORESHEET!$P$2:$P$1365,(MATCH(B36,SCORESHEET!$B$2:$B$1365,0))-1,1))</f>
        <v>0</v>
      </c>
      <c r="V35" s="32">
        <f t="shared" si="18"/>
        <v>845</v>
      </c>
      <c r="W35" s="33">
        <f t="shared" si="6"/>
        <v>0.62223858615611194</v>
      </c>
      <c r="X35" s="32">
        <f>SUM(INDEX(SCORESHEET!$S$2:$S$1365,(MATCH(B35,SCORESHEET!$B$2:$B$1365,0))+1,1):INDEX(SCORESHEET!$S$2:$S$1365,(MATCH(B36,SCORESHEET!$B$2:$B$1365,0))-1,1))</f>
        <v>1358</v>
      </c>
    </row>
    <row r="36" spans="1:24" s="12" customFormat="1" ht="15" x14ac:dyDescent="0.25">
      <c r="A36" s="40">
        <v>6</v>
      </c>
      <c r="B36" s="31" t="s">
        <v>86</v>
      </c>
      <c r="C36" s="32">
        <f>COUNTIF(INDEX(SCORESHEET!$A$2:$A$1365,MATCH(B36,SCORESHEET!$B$2:$B$1365,0),1):INDEX(SCORESHEET!$A$2:$A$1365,MATCH(B37,SCORESHEET!$B$2:$B$1365,0),1),"*S*")</f>
        <v>2</v>
      </c>
      <c r="D36" s="32">
        <f>COUNTIF(INDEX(SCORESHEET!$C$2:$C$1365,(MATCH(B36,SCORESHEET!$B$2:$B$1365,0))+1,1):INDEX(SCORESHEET!$C$2:$C$1365,(MATCH(B37,SCORESHEET!$B$2:$B$1365,0))-1,1),"*"&amp;$D$1&amp;"*")</f>
        <v>2</v>
      </c>
      <c r="E36" s="32">
        <f>COUNTIF(INDEX(SCORESHEET!$C$2:$C$1365,(MATCH(B36,SCORESHEET!$B$2:$B$1365,0))+1,1):INDEX(SCORESHEET!$C$2:$C$1365,(MATCH(B37,SCORESHEET!$B$2:$B$1365,0))-1,1),"*"&amp;$E$1&amp;"*")</f>
        <v>0</v>
      </c>
      <c r="F36" s="32">
        <f>COUNTIF(INDEX(SCORESHEET!$C$2:$C$1365,(MATCH(B36,SCORESHEET!$B$2:$B$1365,0))+1,1):INDEX(SCORESHEET!$C$2:$C$1365,(MATCH(B37,SCORESHEET!$B$2:$B$1365,0))-1,1),"*"&amp;$F$1&amp;"*")</f>
        <v>0</v>
      </c>
      <c r="G36" s="32">
        <f>COUNTIF(INDEX(SCORESHEET!$C$2:$C$1365,(MATCH($B$4,SCORESHEET!$B$2:$B$1365,0))+1,1):INDEX(SCORESHEET!$C$2:$C$1365,(MATCH(B37,SCORESHEET!$B$2:$B$1365,0))-1,1),"*"&amp;$G$1&amp;"*")</f>
        <v>0</v>
      </c>
      <c r="H36" s="32">
        <f>SUM(INDEX(SCORESHEET!$F$2:$F$1365,(MATCH(B36,SCORESHEET!$B$2:$B$1365,0))+1,1):INDEX(SCORESHEET!$F$2:$F$1365,(MATCH(B37,SCORESHEET!$B$2:$B$1365,0))-1,1))</f>
        <v>328</v>
      </c>
      <c r="I36" s="32">
        <f>SUM(INDEX(SCORESHEET!$G$2:$G$1365,(MATCH(B36,SCORESHEET!$B$2:$B$1365,0))+1,1):INDEX(SCORESHEET!$G$2:$G$1365,(MATCH(B37,SCORESHEET!$B$2:$B$1365,0))-1,1))</f>
        <v>56</v>
      </c>
      <c r="J36" s="32">
        <f>SUM(INDEX(SCORESHEET!$H$2:$H$1365,(MATCH(B36,SCORESHEET!$B$2:$B$1365,0))+1,1):INDEX(SCORESHEET!$H$2:$H$1365,(MATCH(B37,SCORESHEET!$B$2:$B$1365,0))-1,1))</f>
        <v>66</v>
      </c>
      <c r="K36" s="32">
        <f>SUM(INDEX(SCORESHEET!$I$2:$I$1365,(MATCH(B36,SCORESHEET!$B$2:$B$1365,0))+1,1):INDEX(SCORESHEET!$I$2:$I$1365,(MATCH(B37,SCORESHEET!$B$2:$B$1365,0))-1,1))</f>
        <v>0</v>
      </c>
      <c r="L36" s="33">
        <f t="shared" si="7"/>
        <v>0.72888888888888892</v>
      </c>
      <c r="M36" s="33">
        <f t="shared" si="8"/>
        <v>0.12444444444444444</v>
      </c>
      <c r="N36" s="33">
        <f t="shared" si="9"/>
        <v>0.14666666666666667</v>
      </c>
      <c r="O36" s="33">
        <f t="shared" si="10"/>
        <v>0</v>
      </c>
      <c r="P36" s="32" t="str">
        <f t="shared" si="11"/>
        <v>BN</v>
      </c>
      <c r="Q36" s="32" t="str">
        <f t="shared" si="12"/>
        <v>PN</v>
      </c>
      <c r="R36" s="28">
        <f t="shared" si="13"/>
        <v>262</v>
      </c>
      <c r="S36" s="32">
        <f t="shared" si="14"/>
        <v>450</v>
      </c>
      <c r="T36" s="32">
        <f>SUM(INDEX(SCORESHEET!$O$2:$O$1365,(MATCH(B36,SCORESHEET!$B$2:$B$1365,0))+1,1):INDEX(SCORESHEET!$O$2:$O$1365,(MATCH(B37,SCORESHEET!$B$2:$B$1365,0))-1,1))</f>
        <v>9</v>
      </c>
      <c r="U36" s="32">
        <f>SUM(INDEX(SCORESHEET!$P$2:$P$1365,(MATCH(B36,SCORESHEET!$B$2:$B$1365,0))+1,1):INDEX(SCORESHEET!$P$2:$P$1365,(MATCH(B37,SCORESHEET!$B$2:$B$1365,0))-1,1))</f>
        <v>0</v>
      </c>
      <c r="V36" s="32">
        <f t="shared" si="18"/>
        <v>459</v>
      </c>
      <c r="W36" s="33">
        <f t="shared" si="6"/>
        <v>0.67500000000000004</v>
      </c>
      <c r="X36" s="32">
        <f>SUM(INDEX(SCORESHEET!$S$2:$S$1365,(MATCH(B36,SCORESHEET!$B$2:$B$1365,0))+1,1):INDEX(SCORESHEET!$S$2:$S$1365,(MATCH(B37,SCORESHEET!$B$2:$B$1365,0))-1,1))</f>
        <v>680</v>
      </c>
    </row>
    <row r="37" spans="1:24" s="12" customFormat="1" ht="15" x14ac:dyDescent="0.25">
      <c r="A37" s="40">
        <v>7</v>
      </c>
      <c r="B37" s="31" t="s">
        <v>87</v>
      </c>
      <c r="C37" s="32">
        <f>COUNTIF(INDEX(SCORESHEET!$A$2:$A$1365,MATCH(B37,SCORESHEET!$B$2:$B$1365,0),1):INDEX(SCORESHEET!$A$2:$A$1365,MATCH(B38,SCORESHEET!$B$2:$B$1365,0),1),"*S*")</f>
        <v>4</v>
      </c>
      <c r="D37" s="32">
        <f>COUNTIF(INDEX(SCORESHEET!$C$2:$C$1365,(MATCH(B37,SCORESHEET!$B$2:$B$1365,0))+1,1):INDEX(SCORESHEET!$C$2:$C$1365,(MATCH(B38,SCORESHEET!$B$2:$B$1365,0))-1,1),"*"&amp;$D$1&amp;"*")</f>
        <v>4</v>
      </c>
      <c r="E37" s="32">
        <f>COUNTIF(INDEX(SCORESHEET!$C$2:$C$1365,(MATCH(B37,SCORESHEET!$B$2:$B$1365,0))+1,1):INDEX(SCORESHEET!$C$2:$C$1365,(MATCH(B38,SCORESHEET!$B$2:$B$1365,0))-1,1),"*"&amp;$E$1&amp;"*")</f>
        <v>0</v>
      </c>
      <c r="F37" s="32">
        <f>COUNTIF(INDEX(SCORESHEET!$C$2:$C$1365,(MATCH(B37,SCORESHEET!$B$2:$B$1365,0))+1,1):INDEX(SCORESHEET!$C$2:$C$1365,(MATCH(B38,SCORESHEET!$B$2:$B$1365,0))-1,1),"*"&amp;$F$1&amp;"*")</f>
        <v>0</v>
      </c>
      <c r="G37" s="32">
        <f>COUNTIF(INDEX(SCORESHEET!$C$2:$C$1365,(MATCH($B$4,SCORESHEET!$B$2:$B$1365,0))+1,1):INDEX(SCORESHEET!$C$2:$C$1365,(MATCH(B38,SCORESHEET!$B$2:$B$1365,0))-1,1),"*"&amp;$G$1&amp;"*")</f>
        <v>0</v>
      </c>
      <c r="H37" s="32">
        <f>SUM(INDEX(SCORESHEET!$F$2:$F$1365,(MATCH(B37,SCORESHEET!$B$2:$B$1365,0))+1,1):INDEX(SCORESHEET!$F$2:$F$1365,(MATCH(B38,SCORESHEET!$B$2:$B$1365,0))-1,1))</f>
        <v>495</v>
      </c>
      <c r="I37" s="32">
        <f>SUM(INDEX(SCORESHEET!$G$2:$G$1365,(MATCH(B37,SCORESHEET!$B$2:$B$1365,0))+1,1):INDEX(SCORESHEET!$G$2:$G$1365,(MATCH(B38,SCORESHEET!$B$2:$B$1365,0))-1,1))</f>
        <v>107</v>
      </c>
      <c r="J37" s="32">
        <f>SUM(INDEX(SCORESHEET!$H$2:$H$1365,(MATCH(B37,SCORESHEET!$B$2:$B$1365,0))+1,1):INDEX(SCORESHEET!$H$2:$H$1365,(MATCH(B38,SCORESHEET!$B$2:$B$1365,0))-1,1))</f>
        <v>255</v>
      </c>
      <c r="K37" s="32">
        <f>SUM(INDEX(SCORESHEET!$I$2:$I$1365,(MATCH(B37,SCORESHEET!$B$2:$B$1365,0))+1,1):INDEX(SCORESHEET!$I$2:$I$1365,(MATCH(B38,SCORESHEET!$B$2:$B$1365,0))-1,1))</f>
        <v>0</v>
      </c>
      <c r="L37" s="33">
        <f t="shared" si="7"/>
        <v>0.57759626604434078</v>
      </c>
      <c r="M37" s="33">
        <f t="shared" si="8"/>
        <v>0.12485414235705951</v>
      </c>
      <c r="N37" s="33">
        <f t="shared" si="9"/>
        <v>0.29754959159859978</v>
      </c>
      <c r="O37" s="33">
        <f t="shared" si="10"/>
        <v>0</v>
      </c>
      <c r="P37" s="32" t="str">
        <f t="shared" si="11"/>
        <v>BN</v>
      </c>
      <c r="Q37" s="32" t="str">
        <f t="shared" si="12"/>
        <v>PN</v>
      </c>
      <c r="R37" s="28">
        <f t="shared" si="13"/>
        <v>240</v>
      </c>
      <c r="S37" s="32">
        <f t="shared" si="14"/>
        <v>857</v>
      </c>
      <c r="T37" s="32">
        <f>SUM(INDEX(SCORESHEET!$O$2:$O$1365,(MATCH(B37,SCORESHEET!$B$2:$B$1365,0))+1,1):INDEX(SCORESHEET!$O$2:$O$1365,(MATCH(B38,SCORESHEET!$B$2:$B$1365,0))-1,1))</f>
        <v>7</v>
      </c>
      <c r="U37" s="32">
        <f>SUM(INDEX(SCORESHEET!$P$2:$P$1365,(MATCH(B37,SCORESHEET!$B$2:$B$1365,0))+1,1):INDEX(SCORESHEET!$P$2:$P$1365,(MATCH(B38,SCORESHEET!$B$2:$B$1365,0))-1,1))</f>
        <v>0</v>
      </c>
      <c r="V37" s="32">
        <f t="shared" si="18"/>
        <v>864</v>
      </c>
      <c r="W37" s="33">
        <f t="shared" si="6"/>
        <v>0.6610558530986993</v>
      </c>
      <c r="X37" s="32">
        <f>SUM(INDEX(SCORESHEET!$S$2:$S$1365,(MATCH(B37,SCORESHEET!$B$2:$B$1365,0))+1,1):INDEX(SCORESHEET!$S$2:$S$1365,(MATCH(B38,SCORESHEET!$B$2:$B$1365,0))-1,1))</f>
        <v>1307</v>
      </c>
    </row>
    <row r="38" spans="1:24" s="5" customFormat="1" ht="15.75" x14ac:dyDescent="0.25">
      <c r="A38" s="48" t="s">
        <v>299</v>
      </c>
      <c r="B38" s="49" t="s">
        <v>300</v>
      </c>
      <c r="C38" s="23"/>
      <c r="D38" s="23"/>
      <c r="E38" s="23"/>
      <c r="F38" s="23"/>
      <c r="G38" s="23"/>
      <c r="H38" s="23"/>
      <c r="I38" s="23"/>
      <c r="J38" s="23"/>
      <c r="K38" s="23"/>
      <c r="L38" s="24"/>
      <c r="M38" s="24"/>
      <c r="N38" s="24"/>
      <c r="O38" s="24"/>
      <c r="P38" s="23"/>
      <c r="Q38" s="23"/>
      <c r="R38" s="23"/>
      <c r="S38" s="23"/>
      <c r="T38" s="23"/>
      <c r="U38" s="23"/>
      <c r="V38" s="23"/>
      <c r="W38" s="24"/>
      <c r="X38" s="23"/>
    </row>
    <row r="39" spans="1:24" s="6" customFormat="1" ht="15" x14ac:dyDescent="0.25">
      <c r="A39" s="25" t="s">
        <v>10</v>
      </c>
      <c r="B39" s="26" t="s">
        <v>11</v>
      </c>
      <c r="C39" s="27">
        <f>SUM(C40:C46)</f>
        <v>36</v>
      </c>
      <c r="D39" s="27">
        <f t="shared" ref="D39:K39" si="27">SUM(D40:D46)</f>
        <v>25</v>
      </c>
      <c r="E39" s="27">
        <f t="shared" si="27"/>
        <v>11</v>
      </c>
      <c r="F39" s="27">
        <f t="shared" si="27"/>
        <v>0</v>
      </c>
      <c r="G39" s="27">
        <f t="shared" si="27"/>
        <v>0</v>
      </c>
      <c r="H39" s="27">
        <f t="shared" si="27"/>
        <v>4121</v>
      </c>
      <c r="I39" s="27">
        <f t="shared" si="27"/>
        <v>3325</v>
      </c>
      <c r="J39" s="27">
        <f t="shared" si="27"/>
        <v>2364</v>
      </c>
      <c r="K39" s="27">
        <f t="shared" si="27"/>
        <v>129</v>
      </c>
      <c r="L39" s="29">
        <f t="shared" si="7"/>
        <v>0.41462923835395915</v>
      </c>
      <c r="M39" s="29">
        <f t="shared" si="8"/>
        <v>0.33454069825938221</v>
      </c>
      <c r="N39" s="29">
        <f t="shared" si="9"/>
        <v>0.23785089043163296</v>
      </c>
      <c r="O39" s="29">
        <f t="shared" si="10"/>
        <v>1.2979172955025656E-2</v>
      </c>
      <c r="P39" s="27" t="str">
        <f t="shared" si="11"/>
        <v>BN</v>
      </c>
      <c r="Q39" s="27" t="str">
        <f t="shared" si="12"/>
        <v>PH</v>
      </c>
      <c r="R39" s="27">
        <f t="shared" si="13"/>
        <v>796</v>
      </c>
      <c r="S39" s="27">
        <f t="shared" si="14"/>
        <v>9939</v>
      </c>
      <c r="T39" s="27">
        <f t="shared" ref="T39:U39" si="28">SUM(T40:T46)</f>
        <v>166</v>
      </c>
      <c r="U39" s="27">
        <f t="shared" si="28"/>
        <v>0</v>
      </c>
      <c r="V39" s="27">
        <f t="shared" si="18"/>
        <v>10105</v>
      </c>
      <c r="W39" s="29">
        <f t="shared" si="6"/>
        <v>0.64142440015234226</v>
      </c>
      <c r="X39" s="27">
        <f>SUM(X40:X46)</f>
        <v>15754</v>
      </c>
    </row>
    <row r="40" spans="1:24" s="12" customFormat="1" ht="15" x14ac:dyDescent="0.25">
      <c r="A40" s="40">
        <v>1</v>
      </c>
      <c r="B40" s="31" t="s">
        <v>88</v>
      </c>
      <c r="C40" s="32">
        <f>COUNTIF(INDEX(SCORESHEET!$A$2:$A$1365,MATCH(B40,SCORESHEET!$B$2:$B$1365,0),1):INDEX(SCORESHEET!$A$2:$A$1365,MATCH(B41,SCORESHEET!$B$2:$B$1365,0),1),"*S*")</f>
        <v>7</v>
      </c>
      <c r="D40" s="32">
        <f>COUNTIF(INDEX(SCORESHEET!$C$2:$C$1365,(MATCH(B40,SCORESHEET!$B$2:$B$1365,0))+1,1):INDEX(SCORESHEET!$C$2:$C$1365,(MATCH(B41,SCORESHEET!$B$2:$B$1365,0))-1,1),"*"&amp;$D$1&amp;"*")</f>
        <v>5</v>
      </c>
      <c r="E40" s="32">
        <f>COUNTIF(INDEX(SCORESHEET!$C$2:$C$1365,(MATCH(B40,SCORESHEET!$B$2:$B$1365,0))+1,1):INDEX(SCORESHEET!$C$2:$C$1365,(MATCH(B41,SCORESHEET!$B$2:$B$1365,0))-1,1),"*"&amp;$E$1&amp;"*")</f>
        <v>2</v>
      </c>
      <c r="F40" s="32">
        <f>COUNTIF(INDEX(SCORESHEET!$C$2:$C$1365,(MATCH(B40,SCORESHEET!$B$2:$B$1365,0))+1,1):INDEX(SCORESHEET!$C$2:$C$1365,(MATCH(B41,SCORESHEET!$B$2:$B$1365,0))-1,1),"*"&amp;$F$1&amp;"*")</f>
        <v>0</v>
      </c>
      <c r="G40" s="32">
        <f>COUNTIF(INDEX(SCORESHEET!$C$2:$C$1365,(MATCH($B$4,SCORESHEET!$B$2:$B$1365,0))+1,1):INDEX(SCORESHEET!$C$2:$C$1365,(MATCH(B41,SCORESHEET!$B$2:$B$1365,0))-1,1),"*"&amp;$G$1&amp;"*")</f>
        <v>0</v>
      </c>
      <c r="H40" s="32">
        <f>SUM(INDEX(SCORESHEET!$F$2:$F$1365,(MATCH(B40,SCORESHEET!$B$2:$B$1365,0))+1,1):INDEX(SCORESHEET!$F$2:$F$1365,(MATCH(B41,SCORESHEET!$B$2:$B$1365,0))-1,1))</f>
        <v>768</v>
      </c>
      <c r="I40" s="32">
        <f>SUM(INDEX(SCORESHEET!$G$2:$G$1365,(MATCH(B40,SCORESHEET!$B$2:$B$1365,0))+1,1):INDEX(SCORESHEET!$G$2:$G$1365,(MATCH(B41,SCORESHEET!$B$2:$B$1365,0))-1,1))</f>
        <v>742</v>
      </c>
      <c r="J40" s="32">
        <f>SUM(INDEX(SCORESHEET!$H$2:$H$1365,(MATCH(B40,SCORESHEET!$B$2:$B$1365,0))+1,1):INDEX(SCORESHEET!$H$2:$H$1365,(MATCH(B41,SCORESHEET!$B$2:$B$1365,0))-1,1))</f>
        <v>429</v>
      </c>
      <c r="K40" s="32">
        <f>SUM(INDEX(SCORESHEET!$I$2:$I$1365,(MATCH(B40,SCORESHEET!$B$2:$B$1365,0))+1,1):INDEX(SCORESHEET!$I$2:$I$1365,(MATCH(B41,SCORESHEET!$B$2:$B$1365,0))-1,1))</f>
        <v>6</v>
      </c>
      <c r="L40" s="33">
        <f t="shared" si="7"/>
        <v>0.39485861182519283</v>
      </c>
      <c r="M40" s="33">
        <f t="shared" si="8"/>
        <v>0.38149100257069407</v>
      </c>
      <c r="N40" s="33">
        <f t="shared" si="9"/>
        <v>0.22056555269922878</v>
      </c>
      <c r="O40" s="33">
        <f t="shared" si="10"/>
        <v>3.084832904884319E-3</v>
      </c>
      <c r="P40" s="32" t="str">
        <f t="shared" si="11"/>
        <v>BN</v>
      </c>
      <c r="Q40" s="32" t="str">
        <f t="shared" si="12"/>
        <v>PH</v>
      </c>
      <c r="R40" s="28">
        <f t="shared" si="13"/>
        <v>26</v>
      </c>
      <c r="S40" s="32">
        <f t="shared" si="14"/>
        <v>1945</v>
      </c>
      <c r="T40" s="32">
        <f>SUM(INDEX(SCORESHEET!$O$2:$O$1365,(MATCH(B40,SCORESHEET!$B$2:$B$1365,0))+1,1):INDEX(SCORESHEET!$O$2:$O$1365,(MATCH(B41,SCORESHEET!$B$2:$B$1365,0))-1,1))</f>
        <v>21</v>
      </c>
      <c r="U40" s="32">
        <f>SUM(INDEX(SCORESHEET!$P$2:$P$1365,(MATCH(B40,SCORESHEET!$B$2:$B$1365,0))+1,1):INDEX(SCORESHEET!$P$2:$P$1365,(MATCH(B41,SCORESHEET!$B$2:$B$1365,0))-1,1))</f>
        <v>0</v>
      </c>
      <c r="V40" s="32">
        <f t="shared" si="18"/>
        <v>1966</v>
      </c>
      <c r="W40" s="33">
        <f t="shared" si="6"/>
        <v>0.59775007601094554</v>
      </c>
      <c r="X40" s="32">
        <f>SUM(INDEX(SCORESHEET!$S$2:$S$1365,(MATCH(B40,SCORESHEET!$B$2:$B$1365,0))+1,1):INDEX(SCORESHEET!$S$2:$S$1365,(MATCH(B41,SCORESHEET!$B$2:$B$1365,0))-1,1))</f>
        <v>3289</v>
      </c>
    </row>
    <row r="41" spans="1:24" s="12" customFormat="1" ht="15" x14ac:dyDescent="0.25">
      <c r="A41" s="40">
        <v>2</v>
      </c>
      <c r="B41" s="31" t="s">
        <v>89</v>
      </c>
      <c r="C41" s="32">
        <f>COUNTIF(INDEX(SCORESHEET!$A$2:$A$1365,MATCH(B41,SCORESHEET!$B$2:$B$1365,0),1):INDEX(SCORESHEET!$A$2:$A$1365,MATCH(B42,SCORESHEET!$B$2:$B$1365,0),1),"*S*")</f>
        <v>5</v>
      </c>
      <c r="D41" s="32">
        <f>COUNTIF(INDEX(SCORESHEET!$C$2:$C$1365,(MATCH(B41,SCORESHEET!$B$2:$B$1365,0))+1,1):INDEX(SCORESHEET!$C$2:$C$1365,(MATCH(B42,SCORESHEET!$B$2:$B$1365,0))-1,1),"*"&amp;$D$1&amp;"*")</f>
        <v>5</v>
      </c>
      <c r="E41" s="32">
        <f>COUNTIF(INDEX(SCORESHEET!$C$2:$C$1365,(MATCH(B41,SCORESHEET!$B$2:$B$1365,0))+1,1):INDEX(SCORESHEET!$C$2:$C$1365,(MATCH(B42,SCORESHEET!$B$2:$B$1365,0))-1,1),"*"&amp;$E$1&amp;"*")</f>
        <v>0</v>
      </c>
      <c r="F41" s="32">
        <f>COUNTIF(INDEX(SCORESHEET!$C$2:$C$1365,(MATCH(B41,SCORESHEET!$B$2:$B$1365,0))+1,1):INDEX(SCORESHEET!$C$2:$C$1365,(MATCH(B42,SCORESHEET!$B$2:$B$1365,0))-1,1),"*"&amp;$F$1&amp;"*")</f>
        <v>0</v>
      </c>
      <c r="G41" s="32">
        <f>COUNTIF(INDEX(SCORESHEET!$C$2:$C$1365,(MATCH($B$4,SCORESHEET!$B$2:$B$1365,0))+1,1):INDEX(SCORESHEET!$C$2:$C$1365,(MATCH(B42,SCORESHEET!$B$2:$B$1365,0))-1,1),"*"&amp;$G$1&amp;"*")</f>
        <v>0</v>
      </c>
      <c r="H41" s="32">
        <f>SUM(INDEX(SCORESHEET!$F$2:$F$1365,(MATCH(B41,SCORESHEET!$B$2:$B$1365,0))+1,1):INDEX(SCORESHEET!$F$2:$F$1365,(MATCH(B42,SCORESHEET!$B$2:$B$1365,0))-1,1))</f>
        <v>669</v>
      </c>
      <c r="I41" s="32">
        <f>SUM(INDEX(SCORESHEET!$G$2:$G$1365,(MATCH(B41,SCORESHEET!$B$2:$B$1365,0))+1,1):INDEX(SCORESHEET!$G$2:$G$1365,(MATCH(B42,SCORESHEET!$B$2:$B$1365,0))-1,1))</f>
        <v>452</v>
      </c>
      <c r="J41" s="32">
        <f>SUM(INDEX(SCORESHEET!$H$2:$H$1365,(MATCH(B41,SCORESHEET!$B$2:$B$1365,0))+1,1):INDEX(SCORESHEET!$H$2:$H$1365,(MATCH(B42,SCORESHEET!$B$2:$B$1365,0))-1,1))</f>
        <v>406</v>
      </c>
      <c r="K41" s="32">
        <f>SUM(INDEX(SCORESHEET!$I$2:$I$1365,(MATCH(B41,SCORESHEET!$B$2:$B$1365,0))+1,1):INDEX(SCORESHEET!$I$2:$I$1365,(MATCH(B42,SCORESHEET!$B$2:$B$1365,0))-1,1))</f>
        <v>18</v>
      </c>
      <c r="L41" s="33">
        <f t="shared" si="7"/>
        <v>0.4330097087378641</v>
      </c>
      <c r="M41" s="33">
        <f t="shared" si="8"/>
        <v>0.29255663430420714</v>
      </c>
      <c r="N41" s="33">
        <f t="shared" si="9"/>
        <v>0.26278317152103559</v>
      </c>
      <c r="O41" s="33">
        <f t="shared" si="10"/>
        <v>1.1650485436893204E-2</v>
      </c>
      <c r="P41" s="32" t="str">
        <f t="shared" si="11"/>
        <v>BN</v>
      </c>
      <c r="Q41" s="32" t="str">
        <f t="shared" si="12"/>
        <v>PH</v>
      </c>
      <c r="R41" s="28">
        <f t="shared" si="13"/>
        <v>217</v>
      </c>
      <c r="S41" s="32">
        <f t="shared" si="14"/>
        <v>1545</v>
      </c>
      <c r="T41" s="32">
        <f>SUM(INDEX(SCORESHEET!$O$2:$O$1365,(MATCH(B41,SCORESHEET!$B$2:$B$1365,0))+1,1):INDEX(SCORESHEET!$O$2:$O$1365,(MATCH(B42,SCORESHEET!$B$2:$B$1365,0))-1,1))</f>
        <v>23</v>
      </c>
      <c r="U41" s="32">
        <f>SUM(INDEX(SCORESHEET!$P$2:$P$1365,(MATCH(B41,SCORESHEET!$B$2:$B$1365,0))+1,1):INDEX(SCORESHEET!$P$2:$P$1365,(MATCH(B42,SCORESHEET!$B$2:$B$1365,0))-1,1))</f>
        <v>0</v>
      </c>
      <c r="V41" s="32">
        <f t="shared" si="18"/>
        <v>1568</v>
      </c>
      <c r="W41" s="33">
        <f t="shared" si="6"/>
        <v>0.6292134831460674</v>
      </c>
      <c r="X41" s="32">
        <f>SUM(INDEX(SCORESHEET!$S$2:$S$1365,(MATCH(B41,SCORESHEET!$B$2:$B$1365,0))+1,1):INDEX(SCORESHEET!$S$2:$S$1365,(MATCH(B42,SCORESHEET!$B$2:$B$1365,0))-1,1))</f>
        <v>2492</v>
      </c>
    </row>
    <row r="42" spans="1:24" s="12" customFormat="1" ht="15" x14ac:dyDescent="0.25">
      <c r="A42" s="40">
        <v>3</v>
      </c>
      <c r="B42" s="31" t="s">
        <v>90</v>
      </c>
      <c r="C42" s="32">
        <f>COUNTIF(INDEX(SCORESHEET!$A$2:$A$1365,MATCH(B42,SCORESHEET!$B$2:$B$1365,0),1):INDEX(SCORESHEET!$A$2:$A$1365,MATCH(B43,SCORESHEET!$B$2:$B$1365,0),1),"*S*")</f>
        <v>6</v>
      </c>
      <c r="D42" s="32">
        <f>COUNTIF(INDEX(SCORESHEET!$C$2:$C$1365,(MATCH(B42,SCORESHEET!$B$2:$B$1365,0))+1,1):INDEX(SCORESHEET!$C$2:$C$1365,(MATCH(B43,SCORESHEET!$B$2:$B$1365,0))-1,1),"*"&amp;$D$1&amp;"*")</f>
        <v>6</v>
      </c>
      <c r="E42" s="32">
        <f>COUNTIF(INDEX(SCORESHEET!$C$2:$C$1365,(MATCH(B42,SCORESHEET!$B$2:$B$1365,0))+1,1):INDEX(SCORESHEET!$C$2:$C$1365,(MATCH(B43,SCORESHEET!$B$2:$B$1365,0))-1,1),"*"&amp;$E$1&amp;"*")</f>
        <v>0</v>
      </c>
      <c r="F42" s="32">
        <f>COUNTIF(INDEX(SCORESHEET!$C$2:$C$1365,(MATCH(B42,SCORESHEET!$B$2:$B$1365,0))+1,1):INDEX(SCORESHEET!$C$2:$C$1365,(MATCH(B43,SCORESHEET!$B$2:$B$1365,0))-1,1),"*"&amp;$F$1&amp;"*")</f>
        <v>0</v>
      </c>
      <c r="G42" s="32">
        <f>COUNTIF(INDEX(SCORESHEET!$C$2:$C$1365,(MATCH($B$4,SCORESHEET!$B$2:$B$1365,0))+1,1):INDEX(SCORESHEET!$C$2:$C$1365,(MATCH(B43,SCORESHEET!$B$2:$B$1365,0))-1,1),"*"&amp;$G$1&amp;"*")</f>
        <v>0</v>
      </c>
      <c r="H42" s="32">
        <f>SUM(INDEX(SCORESHEET!$F$2:$F$1365,(MATCH(B42,SCORESHEET!$B$2:$B$1365,0))+1,1):INDEX(SCORESHEET!$F$2:$F$1365,(MATCH(B43,SCORESHEET!$B$2:$B$1365,0))-1,1))</f>
        <v>830</v>
      </c>
      <c r="I42" s="32">
        <f>SUM(INDEX(SCORESHEET!$G$2:$G$1365,(MATCH(B42,SCORESHEET!$B$2:$B$1365,0))+1,1):INDEX(SCORESHEET!$G$2:$G$1365,(MATCH(B43,SCORESHEET!$B$2:$B$1365,0))-1,1))</f>
        <v>424</v>
      </c>
      <c r="J42" s="32">
        <f>SUM(INDEX(SCORESHEET!$H$2:$H$1365,(MATCH(B42,SCORESHEET!$B$2:$B$1365,0))+1,1):INDEX(SCORESHEET!$H$2:$H$1365,(MATCH(B43,SCORESHEET!$B$2:$B$1365,0))-1,1))</f>
        <v>520</v>
      </c>
      <c r="K42" s="32">
        <f>SUM(INDEX(SCORESHEET!$I$2:$I$1365,(MATCH(B42,SCORESHEET!$B$2:$B$1365,0))+1,1):INDEX(SCORESHEET!$I$2:$I$1365,(MATCH(B43,SCORESHEET!$B$2:$B$1365,0))-1,1))</f>
        <v>17</v>
      </c>
      <c r="L42" s="33">
        <f t="shared" si="7"/>
        <v>0.46342825237297597</v>
      </c>
      <c r="M42" s="33">
        <f t="shared" si="8"/>
        <v>0.23673925181462871</v>
      </c>
      <c r="N42" s="33">
        <f t="shared" si="9"/>
        <v>0.29034059184812955</v>
      </c>
      <c r="O42" s="33">
        <f t="shared" si="10"/>
        <v>9.4919039642657726E-3</v>
      </c>
      <c r="P42" s="32" t="str">
        <f t="shared" si="11"/>
        <v>BN</v>
      </c>
      <c r="Q42" s="32" t="str">
        <f t="shared" si="12"/>
        <v>PN</v>
      </c>
      <c r="R42" s="28">
        <f t="shared" si="13"/>
        <v>310</v>
      </c>
      <c r="S42" s="32">
        <f t="shared" si="14"/>
        <v>1791</v>
      </c>
      <c r="T42" s="32">
        <f>SUM(INDEX(SCORESHEET!$O$2:$O$1365,(MATCH(B42,SCORESHEET!$B$2:$B$1365,0))+1,1):INDEX(SCORESHEET!$O$2:$O$1365,(MATCH(B43,SCORESHEET!$B$2:$B$1365,0))-1,1))</f>
        <v>29</v>
      </c>
      <c r="U42" s="32">
        <f>SUM(INDEX(SCORESHEET!$P$2:$P$1365,(MATCH(B42,SCORESHEET!$B$2:$B$1365,0))+1,1):INDEX(SCORESHEET!$P$2:$P$1365,(MATCH(B43,SCORESHEET!$B$2:$B$1365,0))-1,1))</f>
        <v>0</v>
      </c>
      <c r="V42" s="32">
        <f t="shared" si="18"/>
        <v>1820</v>
      </c>
      <c r="W42" s="33">
        <f t="shared" si="6"/>
        <v>0.65870430691277593</v>
      </c>
      <c r="X42" s="32">
        <f>SUM(INDEX(SCORESHEET!$S$2:$S$1365,(MATCH(B42,SCORESHEET!$B$2:$B$1365,0))+1,1):INDEX(SCORESHEET!$S$2:$S$1365,(MATCH(B43,SCORESHEET!$B$2:$B$1365,0))-1,1))</f>
        <v>2763</v>
      </c>
    </row>
    <row r="43" spans="1:24" s="12" customFormat="1" ht="15" x14ac:dyDescent="0.25">
      <c r="A43" s="40">
        <v>4</v>
      </c>
      <c r="B43" s="31" t="s">
        <v>91</v>
      </c>
      <c r="C43" s="32">
        <f>COUNTIF(INDEX(SCORESHEET!$A$2:$A$1365,MATCH(B43,SCORESHEET!$B$2:$B$1365,0),1):INDEX(SCORESHEET!$A$2:$A$1365,MATCH(B44,SCORESHEET!$B$2:$B$1365,0),1),"*S*")</f>
        <v>4</v>
      </c>
      <c r="D43" s="32">
        <f>COUNTIF(INDEX(SCORESHEET!$C$2:$C$1365,(MATCH(B43,SCORESHEET!$B$2:$B$1365,0))+1,1):INDEX(SCORESHEET!$C$2:$C$1365,(MATCH(B44,SCORESHEET!$B$2:$B$1365,0))-1,1),"*"&amp;$D$1&amp;"*")</f>
        <v>1</v>
      </c>
      <c r="E43" s="32">
        <f>COUNTIF(INDEX(SCORESHEET!$C$2:$C$1365,(MATCH(B43,SCORESHEET!$B$2:$B$1365,0))+1,1):INDEX(SCORESHEET!$C$2:$C$1365,(MATCH(B44,SCORESHEET!$B$2:$B$1365,0))-1,1),"*"&amp;$E$1&amp;"*")</f>
        <v>3</v>
      </c>
      <c r="F43" s="32">
        <f>COUNTIF(INDEX(SCORESHEET!$C$2:$C$1365,(MATCH(B43,SCORESHEET!$B$2:$B$1365,0))+1,1):INDEX(SCORESHEET!$C$2:$C$1365,(MATCH(B44,SCORESHEET!$B$2:$B$1365,0))-1,1),"*"&amp;$F$1&amp;"*")</f>
        <v>0</v>
      </c>
      <c r="G43" s="32">
        <f>COUNTIF(INDEX(SCORESHEET!$C$2:$C$1365,(MATCH($B$4,SCORESHEET!$B$2:$B$1365,0))+1,1):INDEX(SCORESHEET!$C$2:$C$1365,(MATCH(B44,SCORESHEET!$B$2:$B$1365,0))-1,1),"*"&amp;$G$1&amp;"*")</f>
        <v>0</v>
      </c>
      <c r="H43" s="32">
        <f>SUM(INDEX(SCORESHEET!$F$2:$F$1365,(MATCH(B43,SCORESHEET!$B$2:$B$1365,0))+1,1):INDEX(SCORESHEET!$F$2:$F$1365,(MATCH(B44,SCORESHEET!$B$2:$B$1365,0))-1,1))</f>
        <v>266</v>
      </c>
      <c r="I43" s="32">
        <f>SUM(INDEX(SCORESHEET!$G$2:$G$1365,(MATCH(B43,SCORESHEET!$B$2:$B$1365,0))+1,1):INDEX(SCORESHEET!$G$2:$G$1365,(MATCH(B44,SCORESHEET!$B$2:$B$1365,0))-1,1))</f>
        <v>300</v>
      </c>
      <c r="J43" s="32">
        <f>SUM(INDEX(SCORESHEET!$H$2:$H$1365,(MATCH(B43,SCORESHEET!$B$2:$B$1365,0))+1,1):INDEX(SCORESHEET!$H$2:$H$1365,(MATCH(B44,SCORESHEET!$B$2:$B$1365,0))-1,1))</f>
        <v>197</v>
      </c>
      <c r="K43" s="32">
        <f>SUM(INDEX(SCORESHEET!$I$2:$I$1365,(MATCH(B43,SCORESHEET!$B$2:$B$1365,0))+1,1):INDEX(SCORESHEET!$I$2:$I$1365,(MATCH(B44,SCORESHEET!$B$2:$B$1365,0))-1,1))</f>
        <v>22</v>
      </c>
      <c r="L43" s="33">
        <f t="shared" si="7"/>
        <v>0.33885350318471336</v>
      </c>
      <c r="M43" s="33">
        <f t="shared" si="8"/>
        <v>0.38216560509554143</v>
      </c>
      <c r="N43" s="33">
        <f t="shared" si="9"/>
        <v>0.25095541401273885</v>
      </c>
      <c r="O43" s="33">
        <f t="shared" si="10"/>
        <v>2.802547770700637E-2</v>
      </c>
      <c r="P43" s="32" t="str">
        <f t="shared" si="11"/>
        <v>PH</v>
      </c>
      <c r="Q43" s="32" t="str">
        <f t="shared" si="12"/>
        <v>BN</v>
      </c>
      <c r="R43" s="28">
        <f t="shared" si="13"/>
        <v>34</v>
      </c>
      <c r="S43" s="32">
        <f t="shared" si="14"/>
        <v>785</v>
      </c>
      <c r="T43" s="32">
        <f>SUM(INDEX(SCORESHEET!$O$2:$O$1365,(MATCH(B43,SCORESHEET!$B$2:$B$1365,0))+1,1):INDEX(SCORESHEET!$O$2:$O$1365,(MATCH(B44,SCORESHEET!$B$2:$B$1365,0))-1,1))</f>
        <v>11</v>
      </c>
      <c r="U43" s="32">
        <f>SUM(INDEX(SCORESHEET!$P$2:$P$1365,(MATCH(B43,SCORESHEET!$B$2:$B$1365,0))+1,1):INDEX(SCORESHEET!$P$2:$P$1365,(MATCH(B44,SCORESHEET!$B$2:$B$1365,0))-1,1))</f>
        <v>0</v>
      </c>
      <c r="V43" s="32">
        <f t="shared" si="18"/>
        <v>796</v>
      </c>
      <c r="W43" s="33">
        <f t="shared" si="6"/>
        <v>0.59580838323353291</v>
      </c>
      <c r="X43" s="32">
        <f>SUM(INDEX(SCORESHEET!$S$2:$S$1365,(MATCH(B43,SCORESHEET!$B$2:$B$1365,0))+1,1):INDEX(SCORESHEET!$S$2:$S$1365,(MATCH(B44,SCORESHEET!$B$2:$B$1365,0))-1,1))</f>
        <v>1336</v>
      </c>
    </row>
    <row r="44" spans="1:24" s="12" customFormat="1" ht="15" x14ac:dyDescent="0.25">
      <c r="A44" s="40">
        <v>5</v>
      </c>
      <c r="B44" s="31" t="s">
        <v>92</v>
      </c>
      <c r="C44" s="32">
        <f>COUNTIF(INDEX(SCORESHEET!$A$2:$A$1365,MATCH(B44,SCORESHEET!$B$2:$B$1365,0),1):INDEX(SCORESHEET!$A$2:$A$1365,MATCH(B45,SCORESHEET!$B$2:$B$1365,0),1),"*S*")</f>
        <v>5</v>
      </c>
      <c r="D44" s="32">
        <f>COUNTIF(INDEX(SCORESHEET!$C$2:$C$1365,(MATCH(B44,SCORESHEET!$B$2:$B$1365,0))+1,1):INDEX(SCORESHEET!$C$2:$C$1365,(MATCH(B45,SCORESHEET!$B$2:$B$1365,0))-1,1),"*"&amp;$D$1&amp;"*")</f>
        <v>5</v>
      </c>
      <c r="E44" s="32">
        <f>COUNTIF(INDEX(SCORESHEET!$C$2:$C$1365,(MATCH(B44,SCORESHEET!$B$2:$B$1365,0))+1,1):INDEX(SCORESHEET!$C$2:$C$1365,(MATCH(B45,SCORESHEET!$B$2:$B$1365,0))-1,1),"*"&amp;$E$1&amp;"*")</f>
        <v>0</v>
      </c>
      <c r="F44" s="32">
        <f>COUNTIF(INDEX(SCORESHEET!$C$2:$C$1365,(MATCH(B44,SCORESHEET!$B$2:$B$1365,0))+1,1):INDEX(SCORESHEET!$C$2:$C$1365,(MATCH(B45,SCORESHEET!$B$2:$B$1365,0))-1,1),"*"&amp;$F$1&amp;"*")</f>
        <v>0</v>
      </c>
      <c r="G44" s="32">
        <f>COUNTIF(INDEX(SCORESHEET!$C$2:$C$1365,(MATCH($B$4,SCORESHEET!$B$2:$B$1365,0))+1,1):INDEX(SCORESHEET!$C$2:$C$1365,(MATCH(B45,SCORESHEET!$B$2:$B$1365,0))-1,1),"*"&amp;$G$1&amp;"*")</f>
        <v>0</v>
      </c>
      <c r="H44" s="32">
        <f>SUM(INDEX(SCORESHEET!$F$2:$F$1365,(MATCH(B44,SCORESHEET!$B$2:$B$1365,0))+1,1):INDEX(SCORESHEET!$F$2:$F$1365,(MATCH(B45,SCORESHEET!$B$2:$B$1365,0))-1,1))</f>
        <v>833</v>
      </c>
      <c r="I44" s="32">
        <f>SUM(INDEX(SCORESHEET!$G$2:$G$1365,(MATCH(B44,SCORESHEET!$B$2:$B$1365,0))+1,1):INDEX(SCORESHEET!$G$2:$G$1365,(MATCH(B45,SCORESHEET!$B$2:$B$1365,0))-1,1))</f>
        <v>364</v>
      </c>
      <c r="J44" s="32">
        <f>SUM(INDEX(SCORESHEET!$H$2:$H$1365,(MATCH(B44,SCORESHEET!$B$2:$B$1365,0))+1,1):INDEX(SCORESHEET!$H$2:$H$1365,(MATCH(B45,SCORESHEET!$B$2:$B$1365,0))-1,1))</f>
        <v>423</v>
      </c>
      <c r="K44" s="32">
        <f>SUM(INDEX(SCORESHEET!$I$2:$I$1365,(MATCH(B44,SCORESHEET!$B$2:$B$1365,0))+1,1):INDEX(SCORESHEET!$I$2:$I$1365,(MATCH(B45,SCORESHEET!$B$2:$B$1365,0))-1,1))</f>
        <v>15</v>
      </c>
      <c r="L44" s="33">
        <f t="shared" si="7"/>
        <v>0.50948012232415907</v>
      </c>
      <c r="M44" s="33">
        <f t="shared" si="8"/>
        <v>0.22262996941896024</v>
      </c>
      <c r="N44" s="33">
        <f t="shared" si="9"/>
        <v>0.25871559633027524</v>
      </c>
      <c r="O44" s="33">
        <f t="shared" si="10"/>
        <v>9.1743119266055051E-3</v>
      </c>
      <c r="P44" s="32" t="str">
        <f t="shared" si="11"/>
        <v>BN</v>
      </c>
      <c r="Q44" s="32" t="str">
        <f t="shared" si="12"/>
        <v>PN</v>
      </c>
      <c r="R44" s="28">
        <f t="shared" si="13"/>
        <v>410</v>
      </c>
      <c r="S44" s="32">
        <f t="shared" si="14"/>
        <v>1635</v>
      </c>
      <c r="T44" s="32">
        <f>SUM(INDEX(SCORESHEET!$O$2:$O$1365,(MATCH(B44,SCORESHEET!$B$2:$B$1365,0))+1,1):INDEX(SCORESHEET!$O$2:$O$1365,(MATCH(B45,SCORESHEET!$B$2:$B$1365,0))-1,1))</f>
        <v>34</v>
      </c>
      <c r="U44" s="32">
        <f>SUM(INDEX(SCORESHEET!$P$2:$P$1365,(MATCH(B44,SCORESHEET!$B$2:$B$1365,0))+1,1):INDEX(SCORESHEET!$P$2:$P$1365,(MATCH(B45,SCORESHEET!$B$2:$B$1365,0))-1,1))</f>
        <v>0</v>
      </c>
      <c r="V44" s="32">
        <f t="shared" si="18"/>
        <v>1669</v>
      </c>
      <c r="W44" s="33">
        <f t="shared" si="6"/>
        <v>0.69425956738768724</v>
      </c>
      <c r="X44" s="32">
        <f>SUM(INDEX(SCORESHEET!$S$2:$S$1365,(MATCH(B44,SCORESHEET!$B$2:$B$1365,0))+1,1):INDEX(SCORESHEET!$S$2:$S$1365,(MATCH(B45,SCORESHEET!$B$2:$B$1365,0))-1,1))</f>
        <v>2404</v>
      </c>
    </row>
    <row r="45" spans="1:24" s="12" customFormat="1" ht="15" x14ac:dyDescent="0.25">
      <c r="A45" s="40">
        <v>6</v>
      </c>
      <c r="B45" s="31" t="s">
        <v>93</v>
      </c>
      <c r="C45" s="32">
        <f>COUNTIF(INDEX(SCORESHEET!$A$2:$A$1365,MATCH(B45,SCORESHEET!$B$2:$B$1365,0),1):INDEX(SCORESHEET!$A$2:$A$1365,MATCH(B46,SCORESHEET!$B$2:$B$1365,0),1),"*S*")</f>
        <v>6</v>
      </c>
      <c r="D45" s="32">
        <f>COUNTIF(INDEX(SCORESHEET!$C$2:$C$1365,(MATCH(B45,SCORESHEET!$B$2:$B$1365,0))+1,1):INDEX(SCORESHEET!$C$2:$C$1365,(MATCH(B46,SCORESHEET!$B$2:$B$1365,0))-1,1),"*"&amp;$D$1&amp;"*")</f>
        <v>0</v>
      </c>
      <c r="E45" s="32">
        <f>COUNTIF(INDEX(SCORESHEET!$C$2:$C$1365,(MATCH(B45,SCORESHEET!$B$2:$B$1365,0))+1,1):INDEX(SCORESHEET!$C$2:$C$1365,(MATCH(B46,SCORESHEET!$B$2:$B$1365,0))-1,1),"*"&amp;$E$1&amp;"*")</f>
        <v>6</v>
      </c>
      <c r="F45" s="32">
        <f>COUNTIF(INDEX(SCORESHEET!$C$2:$C$1365,(MATCH(B45,SCORESHEET!$B$2:$B$1365,0))+1,1):INDEX(SCORESHEET!$C$2:$C$1365,(MATCH(B46,SCORESHEET!$B$2:$B$1365,0))-1,1),"*"&amp;$F$1&amp;"*")</f>
        <v>0</v>
      </c>
      <c r="G45" s="32">
        <f>COUNTIF(INDEX(SCORESHEET!$C$2:$C$1365,(MATCH($B$4,SCORESHEET!$B$2:$B$1365,0))+1,1):INDEX(SCORESHEET!$C$2:$C$1365,(MATCH(B46,SCORESHEET!$B$2:$B$1365,0))-1,1),"*"&amp;$G$1&amp;"*")</f>
        <v>0</v>
      </c>
      <c r="H45" s="32">
        <f>SUM(INDEX(SCORESHEET!$F$2:$F$1365,(MATCH(B45,SCORESHEET!$B$2:$B$1365,0))+1,1):INDEX(SCORESHEET!$F$2:$F$1365,(MATCH(B46,SCORESHEET!$B$2:$B$1365,0))-1,1))</f>
        <v>470</v>
      </c>
      <c r="I45" s="32">
        <f>SUM(INDEX(SCORESHEET!$G$2:$G$1365,(MATCH(B45,SCORESHEET!$B$2:$B$1365,0))+1,1):INDEX(SCORESHEET!$G$2:$G$1365,(MATCH(B46,SCORESHEET!$B$2:$B$1365,0))-1,1))</f>
        <v>868</v>
      </c>
      <c r="J45" s="32">
        <f>SUM(INDEX(SCORESHEET!$H$2:$H$1365,(MATCH(B45,SCORESHEET!$B$2:$B$1365,0))+1,1):INDEX(SCORESHEET!$H$2:$H$1365,(MATCH(B46,SCORESHEET!$B$2:$B$1365,0))-1,1))</f>
        <v>221</v>
      </c>
      <c r="K45" s="32">
        <f>SUM(INDEX(SCORESHEET!$I$2:$I$1365,(MATCH(B45,SCORESHEET!$B$2:$B$1365,0))+1,1):INDEX(SCORESHEET!$I$2:$I$1365,(MATCH(B46,SCORESHEET!$B$2:$B$1365,0))-1,1))</f>
        <v>36</v>
      </c>
      <c r="L45" s="33">
        <f t="shared" si="7"/>
        <v>0.29467084639498431</v>
      </c>
      <c r="M45" s="33">
        <f t="shared" si="8"/>
        <v>0.54420062695924765</v>
      </c>
      <c r="N45" s="33">
        <f t="shared" si="9"/>
        <v>0.13855799373040753</v>
      </c>
      <c r="O45" s="33">
        <f t="shared" si="10"/>
        <v>2.25705329153605E-2</v>
      </c>
      <c r="P45" s="32" t="str">
        <f t="shared" si="11"/>
        <v>PH</v>
      </c>
      <c r="Q45" s="32" t="str">
        <f t="shared" si="12"/>
        <v>BN</v>
      </c>
      <c r="R45" s="28">
        <f t="shared" si="13"/>
        <v>398</v>
      </c>
      <c r="S45" s="32">
        <f t="shared" si="14"/>
        <v>1595</v>
      </c>
      <c r="T45" s="32">
        <f>SUM(INDEX(SCORESHEET!$O$2:$O$1365,(MATCH(B45,SCORESHEET!$B$2:$B$1365,0))+1,1):INDEX(SCORESHEET!$O$2:$O$1365,(MATCH(B46,SCORESHEET!$B$2:$B$1365,0))-1,1))</f>
        <v>36</v>
      </c>
      <c r="U45" s="32">
        <f>SUM(INDEX(SCORESHEET!$P$2:$P$1365,(MATCH(B45,SCORESHEET!$B$2:$B$1365,0))+1,1):INDEX(SCORESHEET!$P$2:$P$1365,(MATCH(B46,SCORESHEET!$B$2:$B$1365,0))-1,1))</f>
        <v>0</v>
      </c>
      <c r="V45" s="32">
        <f t="shared" si="18"/>
        <v>1631</v>
      </c>
      <c r="W45" s="33">
        <f t="shared" si="6"/>
        <v>0.65213914434226306</v>
      </c>
      <c r="X45" s="32">
        <f>SUM(INDEX(SCORESHEET!$S$2:$S$1365,(MATCH(B45,SCORESHEET!$B$2:$B$1365,0))+1,1):INDEX(SCORESHEET!$S$2:$S$1365,(MATCH(B46,SCORESHEET!$B$2:$B$1365,0))-1,1))</f>
        <v>2501</v>
      </c>
    </row>
    <row r="46" spans="1:24" s="12" customFormat="1" ht="15" x14ac:dyDescent="0.25">
      <c r="A46" s="40">
        <v>7</v>
      </c>
      <c r="B46" s="31" t="s">
        <v>94</v>
      </c>
      <c r="C46" s="32">
        <f>COUNTIF(INDEX(SCORESHEET!$A$2:$A$1365,MATCH(B46,SCORESHEET!$B$2:$B$1365,0),1):INDEX(SCORESHEET!$A$2:$A$1365,MATCH(B47,SCORESHEET!$B$2:$B$1365,0),1),"*S*")</f>
        <v>3</v>
      </c>
      <c r="D46" s="32">
        <f>COUNTIF(INDEX(SCORESHEET!$C$2:$C$1365,(MATCH(B46,SCORESHEET!$B$2:$B$1365,0))+1,1):INDEX(SCORESHEET!$C$2:$C$1365,(MATCH(B47,SCORESHEET!$B$2:$B$1365,0))-1,1),"*"&amp;$D$1&amp;"*")</f>
        <v>3</v>
      </c>
      <c r="E46" s="32">
        <f>COUNTIF(INDEX(SCORESHEET!$C$2:$C$1365,(MATCH(B46,SCORESHEET!$B$2:$B$1365,0))+1,1):INDEX(SCORESHEET!$C$2:$C$1365,(MATCH(B47,SCORESHEET!$B$2:$B$1365,0))-1,1),"*"&amp;$E$1&amp;"*")</f>
        <v>0</v>
      </c>
      <c r="F46" s="32">
        <f>COUNTIF(INDEX(SCORESHEET!$C$2:$C$1365,(MATCH(B46,SCORESHEET!$B$2:$B$1365,0))+1,1):INDEX(SCORESHEET!$C$2:$C$1365,(MATCH(B47,SCORESHEET!$B$2:$B$1365,0))-1,1),"*"&amp;$F$1&amp;"*")</f>
        <v>0</v>
      </c>
      <c r="G46" s="32">
        <f>COUNTIF(INDEX(SCORESHEET!$C$2:$C$1365,(MATCH($B$4,SCORESHEET!$B$2:$B$1365,0))+1,1):INDEX(SCORESHEET!$C$2:$C$1365,(MATCH(B47,SCORESHEET!$B$2:$B$1365,0))-1,1),"*"&amp;$G$1&amp;"*")</f>
        <v>0</v>
      </c>
      <c r="H46" s="32">
        <f>SUM(INDEX(SCORESHEET!$F$2:$F$1365,(MATCH(B46,SCORESHEET!$B$2:$B$1365,0))+1,1):INDEX(SCORESHEET!$F$2:$F$1365,(MATCH(B47,SCORESHEET!$B$2:$B$1365,0))-1,1))</f>
        <v>285</v>
      </c>
      <c r="I46" s="32">
        <f>SUM(INDEX(SCORESHEET!$G$2:$G$1365,(MATCH(B46,SCORESHEET!$B$2:$B$1365,0))+1,1):INDEX(SCORESHEET!$G$2:$G$1365,(MATCH(B47,SCORESHEET!$B$2:$B$1365,0))-1,1))</f>
        <v>175</v>
      </c>
      <c r="J46" s="32">
        <f>SUM(INDEX(SCORESHEET!$H$2:$H$1365,(MATCH(B46,SCORESHEET!$B$2:$B$1365,0))+1,1):INDEX(SCORESHEET!$H$2:$H$1365,(MATCH(B47,SCORESHEET!$B$2:$B$1365,0))-1,1))</f>
        <v>168</v>
      </c>
      <c r="K46" s="32">
        <f>SUM(INDEX(SCORESHEET!$I$2:$I$1365,(MATCH(B46,SCORESHEET!$B$2:$B$1365,0))+1,1):INDEX(SCORESHEET!$I$2:$I$1365,(MATCH(B47,SCORESHEET!$B$2:$B$1365,0))-1,1))</f>
        <v>15</v>
      </c>
      <c r="L46" s="33">
        <f t="shared" si="7"/>
        <v>0.44323483670295488</v>
      </c>
      <c r="M46" s="33">
        <f t="shared" si="8"/>
        <v>0.27216174183514774</v>
      </c>
      <c r="N46" s="33">
        <f t="shared" si="9"/>
        <v>0.26127527216174184</v>
      </c>
      <c r="O46" s="33">
        <f t="shared" si="10"/>
        <v>2.3328149300155521E-2</v>
      </c>
      <c r="P46" s="32" t="str">
        <f t="shared" si="11"/>
        <v>BN</v>
      </c>
      <c r="Q46" s="32" t="str">
        <f t="shared" si="12"/>
        <v>PH</v>
      </c>
      <c r="R46" s="28">
        <f t="shared" si="13"/>
        <v>110</v>
      </c>
      <c r="S46" s="32">
        <f t="shared" si="14"/>
        <v>643</v>
      </c>
      <c r="T46" s="32">
        <f>SUM(INDEX(SCORESHEET!$O$2:$O$1365,(MATCH(B46,SCORESHEET!$B$2:$B$1365,0))+1,1):INDEX(SCORESHEET!$O$2:$O$1365,(MATCH(B47,SCORESHEET!$B$2:$B$1365,0))-1,1))</f>
        <v>12</v>
      </c>
      <c r="U46" s="32">
        <f>SUM(INDEX(SCORESHEET!$P$2:$P$1365,(MATCH(B46,SCORESHEET!$B$2:$B$1365,0))+1,1):INDEX(SCORESHEET!$P$2:$P$1365,(MATCH(B47,SCORESHEET!$B$2:$B$1365,0))-1,1))</f>
        <v>0</v>
      </c>
      <c r="V46" s="32">
        <f t="shared" si="18"/>
        <v>655</v>
      </c>
      <c r="W46" s="33">
        <f t="shared" si="6"/>
        <v>0.67595459236326105</v>
      </c>
      <c r="X46" s="32">
        <f>SUM(INDEX(SCORESHEET!$S$2:$S$1365,(MATCH(B46,SCORESHEET!$B$2:$B$1365,0))+1,1):INDEX(SCORESHEET!$S$2:$S$1365,(MATCH(B47,SCORESHEET!$B$2:$B$1365,0))-1,1))</f>
        <v>969</v>
      </c>
    </row>
    <row r="47" spans="1:24" s="6" customFormat="1" ht="15" x14ac:dyDescent="0.25">
      <c r="A47" s="25" t="s">
        <v>12</v>
      </c>
      <c r="B47" s="26" t="s">
        <v>13</v>
      </c>
      <c r="C47" s="27">
        <f>SUM(C48:C57)</f>
        <v>32</v>
      </c>
      <c r="D47" s="27">
        <f t="shared" ref="D47:K47" si="29">SUM(D48:D57)</f>
        <v>13</v>
      </c>
      <c r="E47" s="27">
        <f t="shared" si="29"/>
        <v>12</v>
      </c>
      <c r="F47" s="27">
        <f t="shared" si="29"/>
        <v>5</v>
      </c>
      <c r="G47" s="27">
        <f t="shared" si="29"/>
        <v>0</v>
      </c>
      <c r="H47" s="27">
        <f t="shared" si="29"/>
        <v>2987</v>
      </c>
      <c r="I47" s="27">
        <f t="shared" si="29"/>
        <v>2451</v>
      </c>
      <c r="J47" s="27">
        <f t="shared" si="29"/>
        <v>1992</v>
      </c>
      <c r="K47" s="27">
        <f t="shared" si="29"/>
        <v>154</v>
      </c>
      <c r="L47" s="29">
        <f t="shared" si="7"/>
        <v>0.39385548523206754</v>
      </c>
      <c r="M47" s="29">
        <f t="shared" si="8"/>
        <v>0.32318037974683544</v>
      </c>
      <c r="N47" s="29">
        <f t="shared" si="9"/>
        <v>0.26265822784810128</v>
      </c>
      <c r="O47" s="29">
        <f t="shared" si="10"/>
        <v>2.0305907172995779E-2</v>
      </c>
      <c r="P47" s="27" t="str">
        <f t="shared" si="11"/>
        <v>BN</v>
      </c>
      <c r="Q47" s="27" t="str">
        <f t="shared" si="12"/>
        <v>PH</v>
      </c>
      <c r="R47" s="27">
        <f t="shared" si="13"/>
        <v>536</v>
      </c>
      <c r="S47" s="27">
        <f t="shared" si="14"/>
        <v>7584</v>
      </c>
      <c r="T47" s="27">
        <f t="shared" ref="T47:U47" si="30">SUM(T48:T57)</f>
        <v>169</v>
      </c>
      <c r="U47" s="27">
        <f t="shared" si="30"/>
        <v>0</v>
      </c>
      <c r="V47" s="27">
        <f t="shared" si="18"/>
        <v>7753</v>
      </c>
      <c r="W47" s="29">
        <f t="shared" si="6"/>
        <v>0.61332173087572184</v>
      </c>
      <c r="X47" s="27">
        <f>SUM(X48:X57)</f>
        <v>12641</v>
      </c>
    </row>
    <row r="48" spans="1:24" s="12" customFormat="1" ht="15" x14ac:dyDescent="0.25">
      <c r="A48" s="40">
        <v>1</v>
      </c>
      <c r="B48" s="31" t="s">
        <v>95</v>
      </c>
      <c r="C48" s="32">
        <f>COUNTIF(INDEX(SCORESHEET!$A$2:$A$1365,MATCH(B48,SCORESHEET!$B$2:$B$1365,0),1):INDEX(SCORESHEET!$A$2:$A$1365,MATCH(B49,SCORESHEET!$B$2:$B$1365,0),1),"*S*")</f>
        <v>4</v>
      </c>
      <c r="D48" s="32">
        <f>COUNTIF(INDEX(SCORESHEET!$C$2:$C$1365,(MATCH(B48,SCORESHEET!$B$2:$B$1365,0))+1,1):INDEX(SCORESHEET!$C$2:$C$1365,(MATCH(B49,SCORESHEET!$B$2:$B$1365,0))-1,1),"*"&amp;$D$1&amp;"*")</f>
        <v>0</v>
      </c>
      <c r="E48" s="32">
        <f>COUNTIF(INDEX(SCORESHEET!$C$2:$C$1365,(MATCH(B48,SCORESHEET!$B$2:$B$1365,0))+1,1):INDEX(SCORESHEET!$C$2:$C$1365,(MATCH(B49,SCORESHEET!$B$2:$B$1365,0))-1,1),"*"&amp;$E$1&amp;"*")</f>
        <v>4</v>
      </c>
      <c r="F48" s="32">
        <f>COUNTIF(INDEX(SCORESHEET!$C$2:$C$1365,(MATCH(B48,SCORESHEET!$B$2:$B$1365,0))+1,1):INDEX(SCORESHEET!$C$2:$C$1365,(MATCH(B49,SCORESHEET!$B$2:$B$1365,0))-1,1),"*"&amp;$F$1&amp;"*")</f>
        <v>0</v>
      </c>
      <c r="G48" s="32">
        <f>COUNTIF(INDEX(SCORESHEET!$C$2:$C$1365,(MATCH($B$4,SCORESHEET!$B$2:$B$1365,0))+1,1):INDEX(SCORESHEET!$C$2:$C$1365,(MATCH(B49,SCORESHEET!$B$2:$B$1365,0))-1,1),"*"&amp;$G$1&amp;"*")</f>
        <v>0</v>
      </c>
      <c r="H48" s="32">
        <f>SUM(INDEX(SCORESHEET!$F$2:$F$1365,(MATCH(B48,SCORESHEET!$B$2:$B$1365,0))+1,1):INDEX(SCORESHEET!$F$2:$F$1365,(MATCH(B49,SCORESHEET!$B$2:$B$1365,0))-1,1))</f>
        <v>154</v>
      </c>
      <c r="I48" s="32">
        <f>SUM(INDEX(SCORESHEET!$G$2:$G$1365,(MATCH(B48,SCORESHEET!$B$2:$B$1365,0))+1,1):INDEX(SCORESHEET!$G$2:$G$1365,(MATCH(B49,SCORESHEET!$B$2:$B$1365,0))-1,1))</f>
        <v>458</v>
      </c>
      <c r="J48" s="32">
        <f>SUM(INDEX(SCORESHEET!$H$2:$H$1365,(MATCH(B48,SCORESHEET!$B$2:$B$1365,0))+1,1):INDEX(SCORESHEET!$H$2:$H$1365,(MATCH(B49,SCORESHEET!$B$2:$B$1365,0))-1,1))</f>
        <v>87</v>
      </c>
      <c r="K48" s="32">
        <f>SUM(INDEX(SCORESHEET!$I$2:$I$1365,(MATCH(B48,SCORESHEET!$B$2:$B$1365,0))+1,1):INDEX(SCORESHEET!$I$2:$I$1365,(MATCH(B49,SCORESHEET!$B$2:$B$1365,0))-1,1))</f>
        <v>10</v>
      </c>
      <c r="L48" s="33">
        <f t="shared" si="7"/>
        <v>0.21720733427362482</v>
      </c>
      <c r="M48" s="33">
        <f t="shared" si="8"/>
        <v>0.64598025387870239</v>
      </c>
      <c r="N48" s="33">
        <f t="shared" si="9"/>
        <v>0.1227080394922426</v>
      </c>
      <c r="O48" s="33">
        <f t="shared" si="10"/>
        <v>1.4104372355430184E-2</v>
      </c>
      <c r="P48" s="32" t="str">
        <f t="shared" si="11"/>
        <v>PH</v>
      </c>
      <c r="Q48" s="32" t="str">
        <f t="shared" si="12"/>
        <v>BN</v>
      </c>
      <c r="R48" s="28">
        <f t="shared" si="13"/>
        <v>304</v>
      </c>
      <c r="S48" s="32">
        <f t="shared" si="14"/>
        <v>709</v>
      </c>
      <c r="T48" s="32">
        <f>SUM(INDEX(SCORESHEET!$O$2:$O$1365,(MATCH(B48,SCORESHEET!$B$2:$B$1365,0))+1,1):INDEX(SCORESHEET!$O$2:$O$1365,(MATCH(B49,SCORESHEET!$B$2:$B$1365,0))-1,1))</f>
        <v>18</v>
      </c>
      <c r="U48" s="32">
        <f>SUM(INDEX(SCORESHEET!$P$2:$P$1365,(MATCH(B48,SCORESHEET!$B$2:$B$1365,0))+1,1):INDEX(SCORESHEET!$P$2:$P$1365,(MATCH(B49,SCORESHEET!$B$2:$B$1365,0))-1,1))</f>
        <v>0</v>
      </c>
      <c r="V48" s="32">
        <f t="shared" si="18"/>
        <v>727</v>
      </c>
      <c r="W48" s="33">
        <f t="shared" si="6"/>
        <v>0.4583858764186633</v>
      </c>
      <c r="X48" s="32">
        <f>SUM(INDEX(SCORESHEET!$S$2:$S$1365,(MATCH(B48,SCORESHEET!$B$2:$B$1365,0))+1,1):INDEX(SCORESHEET!$S$2:$S$1365,(MATCH(B49,SCORESHEET!$B$2:$B$1365,0))-1,1))</f>
        <v>1586</v>
      </c>
    </row>
    <row r="49" spans="1:24" s="12" customFormat="1" ht="15" x14ac:dyDescent="0.25">
      <c r="A49" s="40">
        <v>2</v>
      </c>
      <c r="B49" s="31" t="s">
        <v>96</v>
      </c>
      <c r="C49" s="32">
        <f>COUNTIF(INDEX(SCORESHEET!$A$2:$A$1365,MATCH(B49,SCORESHEET!$B$2:$B$1365,0),1):INDEX(SCORESHEET!$A$2:$A$1365,MATCH(B50,SCORESHEET!$B$2:$B$1365,0),1),"*S*")</f>
        <v>2</v>
      </c>
      <c r="D49" s="32">
        <f>COUNTIF(INDEX(SCORESHEET!$C$2:$C$1365,(MATCH(B49,SCORESHEET!$B$2:$B$1365,0))+1,1):INDEX(SCORESHEET!$C$2:$C$1365,(MATCH(B50,SCORESHEET!$B$2:$B$1365,0))-1,1),"*"&amp;$D$1&amp;"*")</f>
        <v>0</v>
      </c>
      <c r="E49" s="32">
        <f>COUNTIF(INDEX(SCORESHEET!$C$2:$C$1365,(MATCH(B49,SCORESHEET!$B$2:$B$1365,0))+1,1):INDEX(SCORESHEET!$C$2:$C$1365,(MATCH(B50,SCORESHEET!$B$2:$B$1365,0))-1,1),"*"&amp;$E$1&amp;"*")</f>
        <v>2</v>
      </c>
      <c r="F49" s="32">
        <f>COUNTIF(INDEX(SCORESHEET!$C$2:$C$1365,(MATCH(B49,SCORESHEET!$B$2:$B$1365,0))+1,1):INDEX(SCORESHEET!$C$2:$C$1365,(MATCH(B50,SCORESHEET!$B$2:$B$1365,0))-1,1),"*"&amp;$F$1&amp;"*")</f>
        <v>0</v>
      </c>
      <c r="G49" s="32">
        <f>COUNTIF(INDEX(SCORESHEET!$C$2:$C$1365,(MATCH($B$4,SCORESHEET!$B$2:$B$1365,0))+1,1):INDEX(SCORESHEET!$C$2:$C$1365,(MATCH(B50,SCORESHEET!$B$2:$B$1365,0))-1,1),"*"&amp;$G$1&amp;"*")</f>
        <v>0</v>
      </c>
      <c r="H49" s="32">
        <f>SUM(INDEX(SCORESHEET!$F$2:$F$1365,(MATCH(B49,SCORESHEET!$B$2:$B$1365,0))+1,1):INDEX(SCORESHEET!$F$2:$F$1365,(MATCH(B50,SCORESHEET!$B$2:$B$1365,0))-1,1))</f>
        <v>60</v>
      </c>
      <c r="I49" s="32">
        <f>SUM(INDEX(SCORESHEET!$G$2:$G$1365,(MATCH(B49,SCORESHEET!$B$2:$B$1365,0))+1,1):INDEX(SCORESHEET!$G$2:$G$1365,(MATCH(B50,SCORESHEET!$B$2:$B$1365,0))-1,1))</f>
        <v>249</v>
      </c>
      <c r="J49" s="32">
        <f>SUM(INDEX(SCORESHEET!$H$2:$H$1365,(MATCH(B49,SCORESHEET!$B$2:$B$1365,0))+1,1):INDEX(SCORESHEET!$H$2:$H$1365,(MATCH(B50,SCORESHEET!$B$2:$B$1365,0))-1,1))</f>
        <v>29</v>
      </c>
      <c r="K49" s="32">
        <f>SUM(INDEX(SCORESHEET!$I$2:$I$1365,(MATCH(B49,SCORESHEET!$B$2:$B$1365,0))+1,1):INDEX(SCORESHEET!$I$2:$I$1365,(MATCH(B50,SCORESHEET!$B$2:$B$1365,0))-1,1))</f>
        <v>3</v>
      </c>
      <c r="L49" s="33">
        <f t="shared" si="7"/>
        <v>0.17595307917888564</v>
      </c>
      <c r="M49" s="33">
        <f t="shared" si="8"/>
        <v>0.73020527859237538</v>
      </c>
      <c r="N49" s="33">
        <f t="shared" si="9"/>
        <v>8.5043988269794715E-2</v>
      </c>
      <c r="O49" s="33">
        <f t="shared" si="10"/>
        <v>8.7976539589442824E-3</v>
      </c>
      <c r="P49" s="32" t="str">
        <f t="shared" si="11"/>
        <v>PH</v>
      </c>
      <c r="Q49" s="32" t="str">
        <f t="shared" si="12"/>
        <v>BN</v>
      </c>
      <c r="R49" s="28">
        <f t="shared" si="13"/>
        <v>189</v>
      </c>
      <c r="S49" s="32">
        <f t="shared" si="14"/>
        <v>341</v>
      </c>
      <c r="T49" s="32">
        <f>SUM(INDEX(SCORESHEET!$O$2:$O$1365,(MATCH(B49,SCORESHEET!$B$2:$B$1365,0))+1,1):INDEX(SCORESHEET!$O$2:$O$1365,(MATCH(B50,SCORESHEET!$B$2:$B$1365,0))-1,1))</f>
        <v>10</v>
      </c>
      <c r="U49" s="32">
        <f>SUM(INDEX(SCORESHEET!$P$2:$P$1365,(MATCH(B49,SCORESHEET!$B$2:$B$1365,0))+1,1):INDEX(SCORESHEET!$P$2:$P$1365,(MATCH(B50,SCORESHEET!$B$2:$B$1365,0))-1,1))</f>
        <v>0</v>
      </c>
      <c r="V49" s="32">
        <f t="shared" si="18"/>
        <v>351</v>
      </c>
      <c r="W49" s="33">
        <f t="shared" si="6"/>
        <v>0.45115681233933164</v>
      </c>
      <c r="X49" s="32">
        <f>SUM(INDEX(SCORESHEET!$S$2:$S$1365,(MATCH(B49,SCORESHEET!$B$2:$B$1365,0))+1,1):INDEX(SCORESHEET!$S$2:$S$1365,(MATCH(B50,SCORESHEET!$B$2:$B$1365,0))-1,1))</f>
        <v>778</v>
      </c>
    </row>
    <row r="50" spans="1:24" s="12" customFormat="1" ht="15" x14ac:dyDescent="0.25">
      <c r="A50" s="40">
        <v>3</v>
      </c>
      <c r="B50" s="31" t="s">
        <v>97</v>
      </c>
      <c r="C50" s="32">
        <f>COUNTIF(INDEX(SCORESHEET!$A$2:$A$1365,MATCH(B50,SCORESHEET!$B$2:$B$1365,0),1):INDEX(SCORESHEET!$A$2:$A$1365,MATCH(B51,SCORESHEET!$B$2:$B$1365,0),1),"*S*")</f>
        <v>7</v>
      </c>
      <c r="D50" s="32">
        <f>COUNTIF(INDEX(SCORESHEET!$C$2:$C$1365,(MATCH(B50,SCORESHEET!$B$2:$B$1365,0))+1,1):INDEX(SCORESHEET!$C$2:$C$1365,(MATCH(B51,SCORESHEET!$B$2:$B$1365,0))-1,1),"*"&amp;$D$1&amp;"*")</f>
        <v>1</v>
      </c>
      <c r="E50" s="32">
        <f>COUNTIF(INDEX(SCORESHEET!$C$2:$C$1365,(MATCH(B50,SCORESHEET!$B$2:$B$1365,0))+1,1):INDEX(SCORESHEET!$C$2:$C$1365,(MATCH(B51,SCORESHEET!$B$2:$B$1365,0))-1,1),"*"&amp;$E$1&amp;"*")</f>
        <v>6</v>
      </c>
      <c r="F50" s="32">
        <f>COUNTIF(INDEX(SCORESHEET!$C$2:$C$1365,(MATCH(B50,SCORESHEET!$B$2:$B$1365,0))+1,1):INDEX(SCORESHEET!$C$2:$C$1365,(MATCH(B51,SCORESHEET!$B$2:$B$1365,0))-1,1),"*"&amp;$F$1&amp;"*")</f>
        <v>0</v>
      </c>
      <c r="G50" s="32">
        <f>COUNTIF(INDEX(SCORESHEET!$C$2:$C$1365,(MATCH($B$4,SCORESHEET!$B$2:$B$1365,0))+1,1):INDEX(SCORESHEET!$C$2:$C$1365,(MATCH(B51,SCORESHEET!$B$2:$B$1365,0))-1,1),"*"&amp;$G$1&amp;"*")</f>
        <v>0</v>
      </c>
      <c r="H50" s="32">
        <f>SUM(INDEX(SCORESHEET!$F$2:$F$1365,(MATCH(B50,SCORESHEET!$B$2:$B$1365,0))+1,1):INDEX(SCORESHEET!$F$2:$F$1365,(MATCH(B51,SCORESHEET!$B$2:$B$1365,0))-1,1))</f>
        <v>608</v>
      </c>
      <c r="I50" s="32">
        <f>SUM(INDEX(SCORESHEET!$G$2:$G$1365,(MATCH(B50,SCORESHEET!$B$2:$B$1365,0))+1,1):INDEX(SCORESHEET!$G$2:$G$1365,(MATCH(B51,SCORESHEET!$B$2:$B$1365,0))-1,1))</f>
        <v>782</v>
      </c>
      <c r="J50" s="32">
        <f>SUM(INDEX(SCORESHEET!$H$2:$H$1365,(MATCH(B50,SCORESHEET!$B$2:$B$1365,0))+1,1):INDEX(SCORESHEET!$H$2:$H$1365,(MATCH(B51,SCORESHEET!$B$2:$B$1365,0))-1,1))</f>
        <v>349</v>
      </c>
      <c r="K50" s="32">
        <f>SUM(INDEX(SCORESHEET!$I$2:$I$1365,(MATCH(B50,SCORESHEET!$B$2:$B$1365,0))+1,1):INDEX(SCORESHEET!$I$2:$I$1365,(MATCH(B51,SCORESHEET!$B$2:$B$1365,0))-1,1))</f>
        <v>28</v>
      </c>
      <c r="L50" s="33">
        <f t="shared" si="7"/>
        <v>0.34408602150537637</v>
      </c>
      <c r="M50" s="33">
        <f t="shared" si="8"/>
        <v>0.4425580079230334</v>
      </c>
      <c r="N50" s="33">
        <f t="shared" si="9"/>
        <v>0.19750990379173741</v>
      </c>
      <c r="O50" s="33">
        <f t="shared" si="10"/>
        <v>1.5846066779852858E-2</v>
      </c>
      <c r="P50" s="32" t="str">
        <f t="shared" si="11"/>
        <v>PH</v>
      </c>
      <c r="Q50" s="32" t="str">
        <f t="shared" si="12"/>
        <v>BN</v>
      </c>
      <c r="R50" s="28">
        <f t="shared" si="13"/>
        <v>174</v>
      </c>
      <c r="S50" s="32">
        <f t="shared" si="14"/>
        <v>1767</v>
      </c>
      <c r="T50" s="32">
        <f>SUM(INDEX(SCORESHEET!$O$2:$O$1365,(MATCH(B50,SCORESHEET!$B$2:$B$1365,0))+1,1):INDEX(SCORESHEET!$O$2:$O$1365,(MATCH(B51,SCORESHEET!$B$2:$B$1365,0))-1,1))</f>
        <v>35</v>
      </c>
      <c r="U50" s="32">
        <f>SUM(INDEX(SCORESHEET!$P$2:$P$1365,(MATCH(B50,SCORESHEET!$B$2:$B$1365,0))+1,1):INDEX(SCORESHEET!$P$2:$P$1365,(MATCH(B51,SCORESHEET!$B$2:$B$1365,0))-1,1))</f>
        <v>0</v>
      </c>
      <c r="V50" s="32">
        <f t="shared" si="18"/>
        <v>1802</v>
      </c>
      <c r="W50" s="33">
        <f t="shared" si="6"/>
        <v>0.61126187245590236</v>
      </c>
      <c r="X50" s="32">
        <f>SUM(INDEX(SCORESHEET!$S$2:$S$1365,(MATCH(B50,SCORESHEET!$B$2:$B$1365,0))+1,1):INDEX(SCORESHEET!$S$2:$S$1365,(MATCH(B51,SCORESHEET!$B$2:$B$1365,0))-1,1))</f>
        <v>2948</v>
      </c>
    </row>
    <row r="51" spans="1:24" s="12" customFormat="1" ht="15" x14ac:dyDescent="0.25">
      <c r="A51" s="40">
        <v>4</v>
      </c>
      <c r="B51" s="31" t="s">
        <v>296</v>
      </c>
      <c r="C51" s="32">
        <f>COUNTIF(INDEX(SCORESHEET!$A$2:$A$1365,MATCH(B51,SCORESHEET!$B$2:$B$1365,0),1):INDEX(SCORESHEET!$A$2:$A$1365,MATCH(B52,SCORESHEET!$B$2:$B$1365,0),1),"*S*")</f>
        <v>2</v>
      </c>
      <c r="D51" s="32">
        <f>COUNTIF(INDEX(SCORESHEET!$C$2:$C$1365,(MATCH(B51,SCORESHEET!$B$2:$B$1365,0))+1,1):INDEX(SCORESHEET!$C$2:$C$1365,(MATCH(B52,SCORESHEET!$B$2:$B$1365,0))-1,1),"*"&amp;$D$1&amp;"*")</f>
        <v>2</v>
      </c>
      <c r="E51" s="32">
        <f>COUNTIF(INDEX(SCORESHEET!$C$2:$C$1365,(MATCH(B51,SCORESHEET!$B$2:$B$1365,0))+1,1):INDEX(SCORESHEET!$C$2:$C$1365,(MATCH(B52,SCORESHEET!$B$2:$B$1365,0))-1,1),"*"&amp;$E$1&amp;"*")</f>
        <v>0</v>
      </c>
      <c r="F51" s="32">
        <f>COUNTIF(INDEX(SCORESHEET!$C$2:$C$1365,(MATCH(B51,SCORESHEET!$B$2:$B$1365,0))+1,1):INDEX(SCORESHEET!$C$2:$C$1365,(MATCH(B52,SCORESHEET!$B$2:$B$1365,0))-1,1),"*"&amp;$F$1&amp;"*")</f>
        <v>0</v>
      </c>
      <c r="G51" s="32">
        <f>COUNTIF(INDEX(SCORESHEET!$C$2:$C$1365,(MATCH($B$4,SCORESHEET!$B$2:$B$1365,0))+1,1):INDEX(SCORESHEET!$C$2:$C$1365,(MATCH(B52,SCORESHEET!$B$2:$B$1365,0))-1,1),"*"&amp;$G$1&amp;"*")</f>
        <v>0</v>
      </c>
      <c r="H51" s="32">
        <f>SUM(INDEX(SCORESHEET!$F$2:$F$1365,(MATCH(B51,SCORESHEET!$B$2:$B$1365,0))+1,1):INDEX(SCORESHEET!$F$2:$F$1365,(MATCH(B52,SCORESHEET!$B$2:$B$1365,0))-1,1))</f>
        <v>232</v>
      </c>
      <c r="I51" s="32">
        <f>SUM(INDEX(SCORESHEET!$G$2:$G$1365,(MATCH(B51,SCORESHEET!$B$2:$B$1365,0))+1,1):INDEX(SCORESHEET!$G$2:$G$1365,(MATCH(B52,SCORESHEET!$B$2:$B$1365,0))-1,1))</f>
        <v>118</v>
      </c>
      <c r="J51" s="32">
        <f>SUM(INDEX(SCORESHEET!$H$2:$H$1365,(MATCH(B51,SCORESHEET!$B$2:$B$1365,0))+1,1):INDEX(SCORESHEET!$H$2:$H$1365,(MATCH(B52,SCORESHEET!$B$2:$B$1365,0))-1,1))</f>
        <v>108</v>
      </c>
      <c r="K51" s="32">
        <f>SUM(INDEX(SCORESHEET!$I$2:$I$1365,(MATCH(B51,SCORESHEET!$B$2:$B$1365,0))+1,1):INDEX(SCORESHEET!$I$2:$I$1365,(MATCH(B52,SCORESHEET!$B$2:$B$1365,0))-1,1))</f>
        <v>11</v>
      </c>
      <c r="L51" s="33">
        <f t="shared" si="7"/>
        <v>0.49466950959488271</v>
      </c>
      <c r="M51" s="33">
        <f t="shared" si="8"/>
        <v>0.25159914712153519</v>
      </c>
      <c r="N51" s="33">
        <f t="shared" si="9"/>
        <v>0.2302771855010661</v>
      </c>
      <c r="O51" s="33">
        <f t="shared" si="10"/>
        <v>2.3454157782515993E-2</v>
      </c>
      <c r="P51" s="32" t="str">
        <f t="shared" si="11"/>
        <v>BN</v>
      </c>
      <c r="Q51" s="32" t="str">
        <f t="shared" si="12"/>
        <v>PH</v>
      </c>
      <c r="R51" s="28">
        <f t="shared" si="13"/>
        <v>114</v>
      </c>
      <c r="S51" s="32">
        <f t="shared" si="14"/>
        <v>469</v>
      </c>
      <c r="T51" s="32">
        <f>SUM(INDEX(SCORESHEET!$O$2:$O$1365,(MATCH(B51,SCORESHEET!$B$2:$B$1365,0))+1,1):INDEX(SCORESHEET!$O$2:$O$1365,(MATCH(B52,SCORESHEET!$B$2:$B$1365,0))-1,1))</f>
        <v>9</v>
      </c>
      <c r="U51" s="32">
        <f>SUM(INDEX(SCORESHEET!$P$2:$P$1365,(MATCH(B51,SCORESHEET!$B$2:$B$1365,0))+1,1):INDEX(SCORESHEET!$P$2:$P$1365,(MATCH(B52,SCORESHEET!$B$2:$B$1365,0))-1,1))</f>
        <v>0</v>
      </c>
      <c r="V51" s="32">
        <f t="shared" si="18"/>
        <v>478</v>
      </c>
      <c r="W51" s="33">
        <f t="shared" si="6"/>
        <v>0.65659340659340659</v>
      </c>
      <c r="X51" s="32">
        <f>SUM(INDEX(SCORESHEET!$S$2:$S$1365,(MATCH(B51,SCORESHEET!$B$2:$B$1365,0))+1,1):INDEX(SCORESHEET!$S$2:$S$1365,(MATCH(B52,SCORESHEET!$B$2:$B$1365,0))-1,1))</f>
        <v>728</v>
      </c>
    </row>
    <row r="52" spans="1:24" s="12" customFormat="1" ht="15" x14ac:dyDescent="0.25">
      <c r="A52" s="40">
        <v>5</v>
      </c>
      <c r="B52" s="31" t="s">
        <v>98</v>
      </c>
      <c r="C52" s="32">
        <f>COUNTIF(INDEX(SCORESHEET!$A$2:$A$1365,MATCH(B52,SCORESHEET!$B$2:$B$1365,0),1):INDEX(SCORESHEET!$A$2:$A$1365,MATCH(B53,SCORESHEET!$B$2:$B$1365,0),1),"*S*")</f>
        <v>2</v>
      </c>
      <c r="D52" s="32">
        <f>COUNTIF(INDEX(SCORESHEET!$C$2:$C$1365,(MATCH(B52,SCORESHEET!$B$2:$B$1365,0))+1,1):INDEX(SCORESHEET!$C$2:$C$1365,(MATCH(B53,SCORESHEET!$B$2:$B$1365,0))-1,1),"*"&amp;$D$1&amp;"*")</f>
        <v>2</v>
      </c>
      <c r="E52" s="32">
        <f>COUNTIF(INDEX(SCORESHEET!$C$2:$C$1365,(MATCH(B52,SCORESHEET!$B$2:$B$1365,0))+1,1):INDEX(SCORESHEET!$C$2:$C$1365,(MATCH(B53,SCORESHEET!$B$2:$B$1365,0))-1,1),"*"&amp;$E$1&amp;"*")</f>
        <v>0</v>
      </c>
      <c r="F52" s="32">
        <f>COUNTIF(INDEX(SCORESHEET!$C$2:$C$1365,(MATCH(B52,SCORESHEET!$B$2:$B$1365,0))+1,1):INDEX(SCORESHEET!$C$2:$C$1365,(MATCH(B53,SCORESHEET!$B$2:$B$1365,0))-1,1),"*"&amp;$F$1&amp;"*")</f>
        <v>0</v>
      </c>
      <c r="G52" s="32">
        <f>COUNTIF(INDEX(SCORESHEET!$C$2:$C$1365,(MATCH($B$4,SCORESHEET!$B$2:$B$1365,0))+1,1):INDEX(SCORESHEET!$C$2:$C$1365,(MATCH(B53,SCORESHEET!$B$2:$B$1365,0))-1,1),"*"&amp;$G$1&amp;"*")</f>
        <v>0</v>
      </c>
      <c r="H52" s="32">
        <f>SUM(INDEX(SCORESHEET!$F$2:$F$1365,(MATCH(B52,SCORESHEET!$B$2:$B$1365,0))+1,1):INDEX(SCORESHEET!$F$2:$F$1365,(MATCH(B53,SCORESHEET!$B$2:$B$1365,0))-1,1))</f>
        <v>232</v>
      </c>
      <c r="I52" s="32">
        <f>SUM(INDEX(SCORESHEET!$G$2:$G$1365,(MATCH(B52,SCORESHEET!$B$2:$B$1365,0))+1,1):INDEX(SCORESHEET!$G$2:$G$1365,(MATCH(B53,SCORESHEET!$B$2:$B$1365,0))-1,1))</f>
        <v>36</v>
      </c>
      <c r="J52" s="32">
        <f>SUM(INDEX(SCORESHEET!$H$2:$H$1365,(MATCH(B52,SCORESHEET!$B$2:$B$1365,0))+1,1):INDEX(SCORESHEET!$H$2:$H$1365,(MATCH(B53,SCORESHEET!$B$2:$B$1365,0))-1,1))</f>
        <v>120</v>
      </c>
      <c r="K52" s="32">
        <f>SUM(INDEX(SCORESHEET!$I$2:$I$1365,(MATCH(B52,SCORESHEET!$B$2:$B$1365,0))+1,1):INDEX(SCORESHEET!$I$2:$I$1365,(MATCH(B53,SCORESHEET!$B$2:$B$1365,0))-1,1))</f>
        <v>8</v>
      </c>
      <c r="L52" s="33">
        <f t="shared" si="7"/>
        <v>0.58585858585858586</v>
      </c>
      <c r="M52" s="33">
        <f t="shared" si="8"/>
        <v>9.0909090909090912E-2</v>
      </c>
      <c r="N52" s="33">
        <f t="shared" si="9"/>
        <v>0.30303030303030304</v>
      </c>
      <c r="O52" s="33">
        <f t="shared" si="10"/>
        <v>2.0202020202020204E-2</v>
      </c>
      <c r="P52" s="32" t="str">
        <f t="shared" si="11"/>
        <v>BN</v>
      </c>
      <c r="Q52" s="32" t="str">
        <f t="shared" si="12"/>
        <v>PN</v>
      </c>
      <c r="R52" s="28">
        <f t="shared" si="13"/>
        <v>112</v>
      </c>
      <c r="S52" s="32">
        <f t="shared" si="14"/>
        <v>396</v>
      </c>
      <c r="T52" s="32">
        <f>SUM(INDEX(SCORESHEET!$O$2:$O$1365,(MATCH(B52,SCORESHEET!$B$2:$B$1365,0))+1,1):INDEX(SCORESHEET!$O$2:$O$1365,(MATCH(B53,SCORESHEET!$B$2:$B$1365,0))-1,1))</f>
        <v>4</v>
      </c>
      <c r="U52" s="32">
        <f>SUM(INDEX(SCORESHEET!$P$2:$P$1365,(MATCH(B52,SCORESHEET!$B$2:$B$1365,0))+1,1):INDEX(SCORESHEET!$P$2:$P$1365,(MATCH(B53,SCORESHEET!$B$2:$B$1365,0))-1,1))</f>
        <v>0</v>
      </c>
      <c r="V52" s="32">
        <f t="shared" si="18"/>
        <v>400</v>
      </c>
      <c r="W52" s="33">
        <f t="shared" si="6"/>
        <v>0.667779632721202</v>
      </c>
      <c r="X52" s="32">
        <f>SUM(INDEX(SCORESHEET!$S$2:$S$1365,(MATCH(B52,SCORESHEET!$B$2:$B$1365,0))+1,1):INDEX(SCORESHEET!$S$2:$S$1365,(MATCH(B53,SCORESHEET!$B$2:$B$1365,0))-1,1))</f>
        <v>599</v>
      </c>
    </row>
    <row r="53" spans="1:24" s="12" customFormat="1" ht="15" x14ac:dyDescent="0.25">
      <c r="A53" s="40">
        <v>6</v>
      </c>
      <c r="B53" s="31" t="s">
        <v>99</v>
      </c>
      <c r="C53" s="32">
        <f>COUNTIF(INDEX(SCORESHEET!$A$2:$A$1365,MATCH(B53,SCORESHEET!$B$2:$B$1365,0),1):INDEX(SCORESHEET!$A$2:$A$1365,MATCH(B54,SCORESHEET!$B$2:$B$1365,0),1),"*S*")</f>
        <v>4</v>
      </c>
      <c r="D53" s="32">
        <f>COUNTIF(INDEX(SCORESHEET!$C$2:$C$1365,(MATCH(B53,SCORESHEET!$B$2:$B$1365,0))+1,1):INDEX(SCORESHEET!$C$2:$C$1365,(MATCH(B54,SCORESHEET!$B$2:$B$1365,0))-1,1),"*"&amp;$D$1&amp;"*")</f>
        <v>2</v>
      </c>
      <c r="E53" s="32">
        <f>COUNTIF(INDEX(SCORESHEET!$C$2:$C$1365,(MATCH(B53,SCORESHEET!$B$2:$B$1365,0))+1,1):INDEX(SCORESHEET!$C$2:$C$1365,(MATCH(B54,SCORESHEET!$B$2:$B$1365,0))-1,1),"*"&amp;$E$1&amp;"*")</f>
        <v>0</v>
      </c>
      <c r="F53" s="32">
        <f>COUNTIF(INDEX(SCORESHEET!$C$2:$C$1365,(MATCH(B53,SCORESHEET!$B$2:$B$1365,0))+1,1):INDEX(SCORESHEET!$C$2:$C$1365,(MATCH(B54,SCORESHEET!$B$2:$B$1365,0))-1,1),"*"&amp;$F$1&amp;"*")</f>
        <v>1</v>
      </c>
      <c r="G53" s="32">
        <f>COUNTIF(INDEX(SCORESHEET!$C$2:$C$1365,(MATCH($B$4,SCORESHEET!$B$2:$B$1365,0))+1,1):INDEX(SCORESHEET!$C$2:$C$1365,(MATCH(B54,SCORESHEET!$B$2:$B$1365,0))-1,1),"*"&amp;$G$1&amp;"*")</f>
        <v>0</v>
      </c>
      <c r="H53" s="32">
        <f>SUM(INDEX(SCORESHEET!$F$2:$F$1365,(MATCH(B53,SCORESHEET!$B$2:$B$1365,0))+1,1):INDEX(SCORESHEET!$F$2:$F$1365,(MATCH(B54,SCORESHEET!$B$2:$B$1365,0))-1,1))</f>
        <v>419</v>
      </c>
      <c r="I53" s="32">
        <f>SUM(INDEX(SCORESHEET!$G$2:$G$1365,(MATCH(B53,SCORESHEET!$B$2:$B$1365,0))+1,1):INDEX(SCORESHEET!$G$2:$G$1365,(MATCH(B54,SCORESHEET!$B$2:$B$1365,0))-1,1))</f>
        <v>276</v>
      </c>
      <c r="J53" s="32">
        <f>SUM(INDEX(SCORESHEET!$H$2:$H$1365,(MATCH(B53,SCORESHEET!$B$2:$B$1365,0))+1,1):INDEX(SCORESHEET!$H$2:$H$1365,(MATCH(B54,SCORESHEET!$B$2:$B$1365,0))-1,1))</f>
        <v>330</v>
      </c>
      <c r="K53" s="32">
        <f>SUM(INDEX(SCORESHEET!$I$2:$I$1365,(MATCH(B53,SCORESHEET!$B$2:$B$1365,0))+1,1):INDEX(SCORESHEET!$I$2:$I$1365,(MATCH(B54,SCORESHEET!$B$2:$B$1365,0))-1,1))</f>
        <v>16</v>
      </c>
      <c r="L53" s="33">
        <f t="shared" si="7"/>
        <v>0.4024975984630163</v>
      </c>
      <c r="M53" s="33">
        <f t="shared" si="8"/>
        <v>0.26512968299711814</v>
      </c>
      <c r="N53" s="33">
        <f t="shared" si="9"/>
        <v>0.31700288184438041</v>
      </c>
      <c r="O53" s="33">
        <f t="shared" si="10"/>
        <v>1.536983669548511E-2</v>
      </c>
      <c r="P53" s="32" t="str">
        <f t="shared" si="11"/>
        <v>BN</v>
      </c>
      <c r="Q53" s="32" t="str">
        <f t="shared" si="12"/>
        <v>PN</v>
      </c>
      <c r="R53" s="28">
        <f t="shared" si="13"/>
        <v>89</v>
      </c>
      <c r="S53" s="32">
        <f t="shared" si="14"/>
        <v>1041</v>
      </c>
      <c r="T53" s="32">
        <f>SUM(INDEX(SCORESHEET!$O$2:$O$1365,(MATCH(B53,SCORESHEET!$B$2:$B$1365,0))+1,1):INDEX(SCORESHEET!$O$2:$O$1365,(MATCH(B54,SCORESHEET!$B$2:$B$1365,0))-1,1))</f>
        <v>32</v>
      </c>
      <c r="U53" s="32">
        <f>SUM(INDEX(SCORESHEET!$P$2:$P$1365,(MATCH(B53,SCORESHEET!$B$2:$B$1365,0))+1,1):INDEX(SCORESHEET!$P$2:$P$1365,(MATCH(B54,SCORESHEET!$B$2:$B$1365,0))-1,1))</f>
        <v>0</v>
      </c>
      <c r="V53" s="32">
        <f t="shared" si="18"/>
        <v>1073</v>
      </c>
      <c r="W53" s="33">
        <f t="shared" si="6"/>
        <v>0.64521948286229702</v>
      </c>
      <c r="X53" s="32">
        <f>SUM(INDEX(SCORESHEET!$S$2:$S$1365,(MATCH(B53,SCORESHEET!$B$2:$B$1365,0))+1,1):INDEX(SCORESHEET!$S$2:$S$1365,(MATCH(B54,SCORESHEET!$B$2:$B$1365,0))-1,1))</f>
        <v>1663</v>
      </c>
    </row>
    <row r="54" spans="1:24" s="12" customFormat="1" ht="15" x14ac:dyDescent="0.25">
      <c r="A54" s="40">
        <v>7</v>
      </c>
      <c r="B54" s="31" t="s">
        <v>100</v>
      </c>
      <c r="C54" s="32">
        <f>COUNTIF(INDEX(SCORESHEET!$A$2:$A$1365,MATCH(B54,SCORESHEET!$B$2:$B$1365,0),1):INDEX(SCORESHEET!$A$2:$A$1365,MATCH(B55,SCORESHEET!$B$2:$B$1365,0),1),"*S*")</f>
        <v>2</v>
      </c>
      <c r="D54" s="32">
        <f>COUNTIF(INDEX(SCORESHEET!$C$2:$C$1365,(MATCH(B54,SCORESHEET!$B$2:$B$1365,0))+1,1):INDEX(SCORESHEET!$C$2:$C$1365,(MATCH(B55,SCORESHEET!$B$2:$B$1365,0))-1,1),"*"&amp;$D$1&amp;"*")</f>
        <v>2</v>
      </c>
      <c r="E54" s="32">
        <f>COUNTIF(INDEX(SCORESHEET!$C$2:$C$1365,(MATCH(B54,SCORESHEET!$B$2:$B$1365,0))+1,1):INDEX(SCORESHEET!$C$2:$C$1365,(MATCH(B55,SCORESHEET!$B$2:$B$1365,0))-1,1),"*"&amp;$E$1&amp;"*")</f>
        <v>0</v>
      </c>
      <c r="F54" s="32">
        <f>COUNTIF(INDEX(SCORESHEET!$C$2:$C$1365,(MATCH(B54,SCORESHEET!$B$2:$B$1365,0))+1,1):INDEX(SCORESHEET!$C$2:$C$1365,(MATCH(B55,SCORESHEET!$B$2:$B$1365,0))-1,1),"*"&amp;$F$1&amp;"*")</f>
        <v>0</v>
      </c>
      <c r="G54" s="32">
        <f>COUNTIF(INDEX(SCORESHEET!$C$2:$C$1365,(MATCH($B$4,SCORESHEET!$B$2:$B$1365,0))+1,1):INDEX(SCORESHEET!$C$2:$C$1365,(MATCH(B55,SCORESHEET!$B$2:$B$1365,0))-1,1),"*"&amp;$G$1&amp;"*")</f>
        <v>0</v>
      </c>
      <c r="H54" s="32">
        <f>SUM(INDEX(SCORESHEET!$F$2:$F$1365,(MATCH(B54,SCORESHEET!$B$2:$B$1365,0))+1,1):INDEX(SCORESHEET!$F$2:$F$1365,(MATCH(B55,SCORESHEET!$B$2:$B$1365,0))-1,1))</f>
        <v>259</v>
      </c>
      <c r="I54" s="32">
        <f>SUM(INDEX(SCORESHEET!$G$2:$G$1365,(MATCH(B54,SCORESHEET!$B$2:$B$1365,0))+1,1):INDEX(SCORESHEET!$G$2:$G$1365,(MATCH(B55,SCORESHEET!$B$2:$B$1365,0))-1,1))</f>
        <v>49</v>
      </c>
      <c r="J54" s="32">
        <f>SUM(INDEX(SCORESHEET!$H$2:$H$1365,(MATCH(B54,SCORESHEET!$B$2:$B$1365,0))+1,1):INDEX(SCORESHEET!$H$2:$H$1365,(MATCH(B55,SCORESHEET!$B$2:$B$1365,0))-1,1))</f>
        <v>132</v>
      </c>
      <c r="K54" s="32">
        <f>SUM(INDEX(SCORESHEET!$I$2:$I$1365,(MATCH(B54,SCORESHEET!$B$2:$B$1365,0))+1,1):INDEX(SCORESHEET!$I$2:$I$1365,(MATCH(B55,SCORESHEET!$B$2:$B$1365,0))-1,1))</f>
        <v>17</v>
      </c>
      <c r="L54" s="33">
        <f t="shared" si="7"/>
        <v>0.56673960612691465</v>
      </c>
      <c r="M54" s="33">
        <f t="shared" si="8"/>
        <v>0.10722100656455143</v>
      </c>
      <c r="N54" s="33">
        <f t="shared" si="9"/>
        <v>0.28884026258205692</v>
      </c>
      <c r="O54" s="33">
        <f t="shared" si="10"/>
        <v>3.7199124726477024E-2</v>
      </c>
      <c r="P54" s="32" t="str">
        <f t="shared" si="11"/>
        <v>BN</v>
      </c>
      <c r="Q54" s="32" t="str">
        <f t="shared" si="12"/>
        <v>PN</v>
      </c>
      <c r="R54" s="28">
        <f t="shared" si="13"/>
        <v>127</v>
      </c>
      <c r="S54" s="32">
        <f t="shared" si="14"/>
        <v>457</v>
      </c>
      <c r="T54" s="32">
        <f>SUM(INDEX(SCORESHEET!$O$2:$O$1365,(MATCH(B54,SCORESHEET!$B$2:$B$1365,0))+1,1):INDEX(SCORESHEET!$O$2:$O$1365,(MATCH(B55,SCORESHEET!$B$2:$B$1365,0))-1,1))</f>
        <v>11</v>
      </c>
      <c r="U54" s="32">
        <f>SUM(INDEX(SCORESHEET!$P$2:$P$1365,(MATCH(B54,SCORESHEET!$B$2:$B$1365,0))+1,1):INDEX(SCORESHEET!$P$2:$P$1365,(MATCH(B55,SCORESHEET!$B$2:$B$1365,0))-1,1))</f>
        <v>0</v>
      </c>
      <c r="V54" s="32">
        <f t="shared" si="18"/>
        <v>468</v>
      </c>
      <c r="W54" s="33">
        <f t="shared" si="6"/>
        <v>0.69128508124076804</v>
      </c>
      <c r="X54" s="32">
        <f>SUM(INDEX(SCORESHEET!$S$2:$S$1365,(MATCH(B54,SCORESHEET!$B$2:$B$1365,0))+1,1):INDEX(SCORESHEET!$S$2:$S$1365,(MATCH(B55,SCORESHEET!$B$2:$B$1365,0))-1,1))</f>
        <v>677</v>
      </c>
    </row>
    <row r="55" spans="1:24" s="12" customFormat="1" ht="15" x14ac:dyDescent="0.25">
      <c r="A55" s="40">
        <v>8</v>
      </c>
      <c r="B55" s="31" t="s">
        <v>101</v>
      </c>
      <c r="C55" s="32">
        <f>COUNTIF(INDEX(SCORESHEET!$A$2:$A$1365,MATCH(B55,SCORESHEET!$B$2:$B$1365,0),1):INDEX(SCORESHEET!$A$2:$A$1365,MATCH(B56,SCORESHEET!$B$2:$B$1365,0),1),"*S*")</f>
        <v>2</v>
      </c>
      <c r="D55" s="32">
        <f>COUNTIF(INDEX(SCORESHEET!$C$2:$C$1365,(MATCH(B55,SCORESHEET!$B$2:$B$1365,0))+1,1):INDEX(SCORESHEET!$C$2:$C$1365,(MATCH(B56,SCORESHEET!$B$2:$B$1365,0))-1,1),"*"&amp;$D$1&amp;"*")</f>
        <v>1</v>
      </c>
      <c r="E55" s="32">
        <f>COUNTIF(INDEX(SCORESHEET!$C$2:$C$1365,(MATCH(B55,SCORESHEET!$B$2:$B$1365,0))+1,1):INDEX(SCORESHEET!$C$2:$C$1365,(MATCH(B56,SCORESHEET!$B$2:$B$1365,0))-1,1),"*"&amp;$E$1&amp;"*")</f>
        <v>0</v>
      </c>
      <c r="F55" s="32">
        <f>COUNTIF(INDEX(SCORESHEET!$C$2:$C$1365,(MATCH(B55,SCORESHEET!$B$2:$B$1365,0))+1,1):INDEX(SCORESHEET!$C$2:$C$1365,(MATCH(B56,SCORESHEET!$B$2:$B$1365,0))-1,1),"*"&amp;$F$1&amp;"*")</f>
        <v>1</v>
      </c>
      <c r="G55" s="32">
        <f>COUNTIF(INDEX(SCORESHEET!$C$2:$C$1365,(MATCH($B$4,SCORESHEET!$B$2:$B$1365,0))+1,1):INDEX(SCORESHEET!$C$2:$C$1365,(MATCH(B56,SCORESHEET!$B$2:$B$1365,0))-1,1),"*"&amp;$G$1&amp;"*")</f>
        <v>0</v>
      </c>
      <c r="H55" s="32">
        <f>SUM(INDEX(SCORESHEET!$F$2:$F$1365,(MATCH(B55,SCORESHEET!$B$2:$B$1365,0))+1,1):INDEX(SCORESHEET!$F$2:$F$1365,(MATCH(B56,SCORESHEET!$B$2:$B$1365,0))-1,1))</f>
        <v>278</v>
      </c>
      <c r="I55" s="32">
        <f>SUM(INDEX(SCORESHEET!$G$2:$G$1365,(MATCH(B55,SCORESHEET!$B$2:$B$1365,0))+1,1):INDEX(SCORESHEET!$G$2:$G$1365,(MATCH(B56,SCORESHEET!$B$2:$B$1365,0))-1,1))</f>
        <v>43</v>
      </c>
      <c r="J55" s="32">
        <f>SUM(INDEX(SCORESHEET!$H$2:$H$1365,(MATCH(B55,SCORESHEET!$B$2:$B$1365,0))+1,1):INDEX(SCORESHEET!$H$2:$H$1365,(MATCH(B56,SCORESHEET!$B$2:$B$1365,0))-1,1))</f>
        <v>222</v>
      </c>
      <c r="K55" s="32">
        <f>SUM(INDEX(SCORESHEET!$I$2:$I$1365,(MATCH(B55,SCORESHEET!$B$2:$B$1365,0))+1,1):INDEX(SCORESHEET!$I$2:$I$1365,(MATCH(B56,SCORESHEET!$B$2:$B$1365,0))-1,1))</f>
        <v>9</v>
      </c>
      <c r="L55" s="33">
        <f t="shared" si="7"/>
        <v>0.50362318840579712</v>
      </c>
      <c r="M55" s="33">
        <f t="shared" si="8"/>
        <v>7.789855072463768E-2</v>
      </c>
      <c r="N55" s="33">
        <f t="shared" si="9"/>
        <v>0.40217391304347827</v>
      </c>
      <c r="O55" s="33">
        <f t="shared" si="10"/>
        <v>1.6304347826086956E-2</v>
      </c>
      <c r="P55" s="32" t="str">
        <f t="shared" si="11"/>
        <v>BN</v>
      </c>
      <c r="Q55" s="32" t="str">
        <f t="shared" si="12"/>
        <v>PN</v>
      </c>
      <c r="R55" s="28">
        <f t="shared" si="13"/>
        <v>56</v>
      </c>
      <c r="S55" s="32">
        <f t="shared" si="14"/>
        <v>552</v>
      </c>
      <c r="T55" s="32">
        <f>SUM(INDEX(SCORESHEET!$O$2:$O$1365,(MATCH(B55,SCORESHEET!$B$2:$B$1365,0))+1,1):INDEX(SCORESHEET!$O$2:$O$1365,(MATCH(B56,SCORESHEET!$B$2:$B$1365,0))-1,1))</f>
        <v>16</v>
      </c>
      <c r="U55" s="32">
        <f>SUM(INDEX(SCORESHEET!$P$2:$P$1365,(MATCH(B55,SCORESHEET!$B$2:$B$1365,0))+1,1):INDEX(SCORESHEET!$P$2:$P$1365,(MATCH(B56,SCORESHEET!$B$2:$B$1365,0))-1,1))</f>
        <v>0</v>
      </c>
      <c r="V55" s="32">
        <f t="shared" si="18"/>
        <v>568</v>
      </c>
      <c r="W55" s="33">
        <f t="shared" si="6"/>
        <v>0.68681983071342201</v>
      </c>
      <c r="X55" s="32">
        <f>SUM(INDEX(SCORESHEET!$S$2:$S$1365,(MATCH(B55,SCORESHEET!$B$2:$B$1365,0))+1,1):INDEX(SCORESHEET!$S$2:$S$1365,(MATCH(B56,SCORESHEET!$B$2:$B$1365,0))-1,1))</f>
        <v>827</v>
      </c>
    </row>
    <row r="56" spans="1:24" s="12" customFormat="1" ht="15" x14ac:dyDescent="0.25">
      <c r="A56" s="40">
        <v>9</v>
      </c>
      <c r="B56" s="31" t="s">
        <v>102</v>
      </c>
      <c r="C56" s="32">
        <f>COUNTIF(INDEX(SCORESHEET!$A$2:$A$1365,MATCH(B56,SCORESHEET!$B$2:$B$1365,0),1):INDEX(SCORESHEET!$A$2:$A$1365,MATCH(B57,SCORESHEET!$B$2:$B$1365,0),1),"*S*")</f>
        <v>2</v>
      </c>
      <c r="D56" s="32">
        <f>COUNTIF(INDEX(SCORESHEET!$C$2:$C$1365,(MATCH(B56,SCORESHEET!$B$2:$B$1365,0))+1,1):INDEX(SCORESHEET!$C$2:$C$1365,(MATCH(B57,SCORESHEET!$B$2:$B$1365,0))-1,1),"*"&amp;$D$1&amp;"*")</f>
        <v>1</v>
      </c>
      <c r="E56" s="32">
        <f>COUNTIF(INDEX(SCORESHEET!$C$2:$C$1365,(MATCH(B56,SCORESHEET!$B$2:$B$1365,0))+1,1):INDEX(SCORESHEET!$C$2:$C$1365,(MATCH(B57,SCORESHEET!$B$2:$B$1365,0))-1,1),"*"&amp;$E$1&amp;"*")</f>
        <v>0</v>
      </c>
      <c r="F56" s="32">
        <f>COUNTIF(INDEX(SCORESHEET!$C$2:$C$1365,(MATCH(B56,SCORESHEET!$B$2:$B$1365,0))+1,1):INDEX(SCORESHEET!$C$2:$C$1365,(MATCH(B57,SCORESHEET!$B$2:$B$1365,0))-1,1),"*"&amp;$F$1&amp;"*")</f>
        <v>0</v>
      </c>
      <c r="G56" s="32">
        <f>COUNTIF(INDEX(SCORESHEET!$C$2:$C$1365,(MATCH($B$4,SCORESHEET!$B$2:$B$1365,0))+1,1):INDEX(SCORESHEET!$C$2:$C$1365,(MATCH(B57,SCORESHEET!$B$2:$B$1365,0))-1,1),"*"&amp;$G$1&amp;"*")</f>
        <v>0</v>
      </c>
      <c r="H56" s="32">
        <f>SUM(INDEX(SCORESHEET!$F$2:$F$1365,(MATCH(B56,SCORESHEET!$B$2:$B$1365,0))+1,1):INDEX(SCORESHEET!$F$2:$F$1365,(MATCH(B57,SCORESHEET!$B$2:$B$1365,0))-1,1))</f>
        <v>207</v>
      </c>
      <c r="I56" s="32">
        <f>SUM(INDEX(SCORESHEET!$G$2:$G$1365,(MATCH(B56,SCORESHEET!$B$2:$B$1365,0))+1,1):INDEX(SCORESHEET!$G$2:$G$1365,(MATCH(B57,SCORESHEET!$B$2:$B$1365,0))-1,1))</f>
        <v>147</v>
      </c>
      <c r="J56" s="32">
        <f>SUM(INDEX(SCORESHEET!$H$2:$H$1365,(MATCH(B56,SCORESHEET!$B$2:$B$1365,0))+1,1):INDEX(SCORESHEET!$H$2:$H$1365,(MATCH(B57,SCORESHEET!$B$2:$B$1365,0))-1,1))</f>
        <v>111</v>
      </c>
      <c r="K56" s="32">
        <f>SUM(INDEX(SCORESHEET!$I$2:$I$1365,(MATCH(B56,SCORESHEET!$B$2:$B$1365,0))+1,1):INDEX(SCORESHEET!$I$2:$I$1365,(MATCH(B57,SCORESHEET!$B$2:$B$1365,0))-1,1))</f>
        <v>18</v>
      </c>
      <c r="L56" s="33">
        <f t="shared" si="7"/>
        <v>0.42857142857142855</v>
      </c>
      <c r="M56" s="33">
        <f t="shared" si="8"/>
        <v>0.30434782608695654</v>
      </c>
      <c r="N56" s="33">
        <f t="shared" si="9"/>
        <v>0.22981366459627328</v>
      </c>
      <c r="O56" s="33">
        <f t="shared" si="10"/>
        <v>3.7267080745341616E-2</v>
      </c>
      <c r="P56" s="32" t="str">
        <f t="shared" si="11"/>
        <v>BN</v>
      </c>
      <c r="Q56" s="32" t="str">
        <f t="shared" si="12"/>
        <v>PH</v>
      </c>
      <c r="R56" s="28">
        <f t="shared" si="13"/>
        <v>60</v>
      </c>
      <c r="S56" s="32">
        <f t="shared" si="14"/>
        <v>483</v>
      </c>
      <c r="T56" s="32">
        <f>SUM(INDEX(SCORESHEET!$O$2:$O$1365,(MATCH(B56,SCORESHEET!$B$2:$B$1365,0))+1,1):INDEX(SCORESHEET!$O$2:$O$1365,(MATCH(B57,SCORESHEET!$B$2:$B$1365,0))-1,1))</f>
        <v>14</v>
      </c>
      <c r="U56" s="32">
        <f>SUM(INDEX(SCORESHEET!$P$2:$P$1365,(MATCH(B56,SCORESHEET!$B$2:$B$1365,0))+1,1):INDEX(SCORESHEET!$P$2:$P$1365,(MATCH(B57,SCORESHEET!$B$2:$B$1365,0))-1,1))</f>
        <v>0</v>
      </c>
      <c r="V56" s="32">
        <f t="shared" si="18"/>
        <v>497</v>
      </c>
      <c r="W56" s="33">
        <f t="shared" si="6"/>
        <v>0.74289985052316887</v>
      </c>
      <c r="X56" s="32">
        <f>SUM(INDEX(SCORESHEET!$S$2:$S$1365,(MATCH(B56,SCORESHEET!$B$2:$B$1365,0))+1,1):INDEX(SCORESHEET!$S$2:$S$1365,(MATCH(B57,SCORESHEET!$B$2:$B$1365,0))-1,1))</f>
        <v>669</v>
      </c>
    </row>
    <row r="57" spans="1:24" s="12" customFormat="1" ht="15" x14ac:dyDescent="0.25">
      <c r="A57" s="40">
        <v>10</v>
      </c>
      <c r="B57" s="31" t="s">
        <v>103</v>
      </c>
      <c r="C57" s="32">
        <f>COUNTIF(INDEX(SCORESHEET!$A$2:$A$1365,MATCH(B57,SCORESHEET!$B$2:$B$1365,0),1):INDEX(SCORESHEET!$A$2:$A$1365,MATCH(B58,SCORESHEET!$B$2:$B$1365,0),1),"*S*")</f>
        <v>5</v>
      </c>
      <c r="D57" s="32">
        <f>COUNTIF(INDEX(SCORESHEET!$C$2:$C$1365,(MATCH(B57,SCORESHEET!$B$2:$B$1365,0))+1,1):INDEX(SCORESHEET!$C$2:$C$1365,(MATCH(B58,SCORESHEET!$B$2:$B$1365,0))-1,1),"*"&amp;$D$1&amp;"*")</f>
        <v>2</v>
      </c>
      <c r="E57" s="32">
        <f>COUNTIF(INDEX(SCORESHEET!$C$2:$C$1365,(MATCH(B57,SCORESHEET!$B$2:$B$1365,0))+1,1):INDEX(SCORESHEET!$C$2:$C$1365,(MATCH(B58,SCORESHEET!$B$2:$B$1365,0))-1,1),"*"&amp;$E$1&amp;"*")</f>
        <v>0</v>
      </c>
      <c r="F57" s="32">
        <f>COUNTIF(INDEX(SCORESHEET!$C$2:$C$1365,(MATCH(B57,SCORESHEET!$B$2:$B$1365,0))+1,1):INDEX(SCORESHEET!$C$2:$C$1365,(MATCH(B58,SCORESHEET!$B$2:$B$1365,0))-1,1),"*"&amp;$F$1&amp;"*")</f>
        <v>3</v>
      </c>
      <c r="G57" s="32">
        <f>COUNTIF(INDEX(SCORESHEET!$C$2:$C$1365,(MATCH($B$4,SCORESHEET!$B$2:$B$1365,0))+1,1):INDEX(SCORESHEET!$C$2:$C$1365,(MATCH(B58,SCORESHEET!$B$2:$B$1365,0))-1,1),"*"&amp;$G$1&amp;"*")</f>
        <v>0</v>
      </c>
      <c r="H57" s="32">
        <f>SUM(INDEX(SCORESHEET!$F$2:$F$1365,(MATCH(B57,SCORESHEET!$B$2:$B$1365,0))+1,1):INDEX(SCORESHEET!$F$2:$F$1365,(MATCH(B58,SCORESHEET!$B$2:$B$1365,0))-1,1))</f>
        <v>538</v>
      </c>
      <c r="I57" s="32">
        <f>SUM(INDEX(SCORESHEET!$G$2:$G$1365,(MATCH(B57,SCORESHEET!$B$2:$B$1365,0))+1,1):INDEX(SCORESHEET!$G$2:$G$1365,(MATCH(B58,SCORESHEET!$B$2:$B$1365,0))-1,1))</f>
        <v>293</v>
      </c>
      <c r="J57" s="32">
        <f>SUM(INDEX(SCORESHEET!$H$2:$H$1365,(MATCH(B57,SCORESHEET!$B$2:$B$1365,0))+1,1):INDEX(SCORESHEET!$H$2:$H$1365,(MATCH(B58,SCORESHEET!$B$2:$B$1365,0))-1,1))</f>
        <v>504</v>
      </c>
      <c r="K57" s="32">
        <f>SUM(INDEX(SCORESHEET!$I$2:$I$1365,(MATCH(B57,SCORESHEET!$B$2:$B$1365,0))+1,1):INDEX(SCORESHEET!$I$2:$I$1365,(MATCH(B58,SCORESHEET!$B$2:$B$1365,0))-1,1))</f>
        <v>34</v>
      </c>
      <c r="L57" s="33">
        <f t="shared" si="7"/>
        <v>0.39298758217677138</v>
      </c>
      <c r="M57" s="33">
        <f t="shared" si="8"/>
        <v>0.21402483564645727</v>
      </c>
      <c r="N57" s="33">
        <f t="shared" si="9"/>
        <v>0.36815193571950328</v>
      </c>
      <c r="O57" s="33">
        <f t="shared" si="10"/>
        <v>2.483564645726808E-2</v>
      </c>
      <c r="P57" s="32" t="str">
        <f t="shared" si="11"/>
        <v>BN</v>
      </c>
      <c r="Q57" s="32" t="str">
        <f t="shared" si="12"/>
        <v>PN</v>
      </c>
      <c r="R57" s="28">
        <f t="shared" si="13"/>
        <v>34</v>
      </c>
      <c r="S57" s="32">
        <f t="shared" si="14"/>
        <v>1369</v>
      </c>
      <c r="T57" s="32">
        <f>SUM(INDEX(SCORESHEET!$O$2:$O$1365,(MATCH(B57,SCORESHEET!$B$2:$B$1365,0))+1,1):INDEX(SCORESHEET!$O$2:$O$1365,(MATCH(B58,SCORESHEET!$B$2:$B$1365,0))-1,1))</f>
        <v>20</v>
      </c>
      <c r="U57" s="32">
        <f>SUM(INDEX(SCORESHEET!$P$2:$P$1365,(MATCH(B57,SCORESHEET!$B$2:$B$1365,0))+1,1):INDEX(SCORESHEET!$P$2:$P$1365,(MATCH(B58,SCORESHEET!$B$2:$B$1365,0))-1,1))</f>
        <v>0</v>
      </c>
      <c r="V57" s="32">
        <f t="shared" si="18"/>
        <v>1389</v>
      </c>
      <c r="W57" s="33">
        <f t="shared" si="6"/>
        <v>0.6412742382271468</v>
      </c>
      <c r="X57" s="32">
        <f>SUM(INDEX(SCORESHEET!$S$2:$S$1365,(MATCH(B57,SCORESHEET!$B$2:$B$1365,0))+1,1):INDEX(SCORESHEET!$S$2:$S$1365,(MATCH(B58,SCORESHEET!$B$2:$B$1365,0))-1,1))</f>
        <v>2166</v>
      </c>
    </row>
    <row r="58" spans="1:24" s="6" customFormat="1" ht="15" x14ac:dyDescent="0.25">
      <c r="A58" s="25" t="s">
        <v>14</v>
      </c>
      <c r="B58" s="26" t="s">
        <v>15</v>
      </c>
      <c r="C58" s="27">
        <f>SUM(C59:C66)</f>
        <v>31</v>
      </c>
      <c r="D58" s="27">
        <f t="shared" ref="D58:K58" si="31">SUM(D59:D66)</f>
        <v>20</v>
      </c>
      <c r="E58" s="27">
        <f t="shared" si="31"/>
        <v>11</v>
      </c>
      <c r="F58" s="27">
        <f t="shared" si="31"/>
        <v>0</v>
      </c>
      <c r="G58" s="27">
        <f t="shared" si="31"/>
        <v>0</v>
      </c>
      <c r="H58" s="27">
        <f t="shared" si="31"/>
        <v>3685</v>
      </c>
      <c r="I58" s="27">
        <f t="shared" si="31"/>
        <v>2776</v>
      </c>
      <c r="J58" s="27">
        <f t="shared" si="31"/>
        <v>1184</v>
      </c>
      <c r="K58" s="27">
        <f t="shared" si="31"/>
        <v>241</v>
      </c>
      <c r="L58" s="29">
        <f t="shared" si="7"/>
        <v>0.46728379406543241</v>
      </c>
      <c r="M58" s="29">
        <f t="shared" si="8"/>
        <v>0.35201623129596754</v>
      </c>
      <c r="N58" s="29">
        <f t="shared" si="9"/>
        <v>0.15013948769972102</v>
      </c>
      <c r="O58" s="29">
        <f t="shared" si="10"/>
        <v>3.0560486938879024E-2</v>
      </c>
      <c r="P58" s="27" t="str">
        <f t="shared" si="11"/>
        <v>BN</v>
      </c>
      <c r="Q58" s="27" t="str">
        <f t="shared" si="12"/>
        <v>PH</v>
      </c>
      <c r="R58" s="27">
        <f t="shared" si="13"/>
        <v>909</v>
      </c>
      <c r="S58" s="27">
        <f t="shared" si="14"/>
        <v>7886</v>
      </c>
      <c r="T58" s="27">
        <f t="shared" ref="T58:U58" si="32">SUM(T59:T66)</f>
        <v>131</v>
      </c>
      <c r="U58" s="27">
        <f t="shared" si="32"/>
        <v>0</v>
      </c>
      <c r="V58" s="27">
        <f t="shared" si="18"/>
        <v>8017</v>
      </c>
      <c r="W58" s="29">
        <f t="shared" si="6"/>
        <v>0.64202770881716986</v>
      </c>
      <c r="X58" s="27">
        <f>SUM(X59:X66)</f>
        <v>12487</v>
      </c>
    </row>
    <row r="59" spans="1:24" s="12" customFormat="1" ht="15" x14ac:dyDescent="0.25">
      <c r="A59" s="40">
        <v>1</v>
      </c>
      <c r="B59" s="31" t="s">
        <v>104</v>
      </c>
      <c r="C59" s="32">
        <f>COUNTIF(INDEX(SCORESHEET!$A$2:$A$1365,MATCH(B59,SCORESHEET!$B$2:$B$1365,0),1):INDEX(SCORESHEET!$A$2:$A$1365,MATCH(B60,SCORESHEET!$B$2:$B$1365,0),1),"*S*")</f>
        <v>3</v>
      </c>
      <c r="D59" s="32">
        <f>COUNTIF(INDEX(SCORESHEET!$C$2:$C$1365,(MATCH(B59,SCORESHEET!$B$2:$B$1365,0))+1,1):INDEX(SCORESHEET!$C$2:$C$1365,(MATCH(B60,SCORESHEET!$B$2:$B$1365,0))-1,1),"*"&amp;$D$1&amp;"*")</f>
        <v>3</v>
      </c>
      <c r="E59" s="32">
        <f>COUNTIF(INDEX(SCORESHEET!$C$2:$C$1365,(MATCH(B59,SCORESHEET!$B$2:$B$1365,0))+1,1):INDEX(SCORESHEET!$C$2:$C$1365,(MATCH(B60,SCORESHEET!$B$2:$B$1365,0))-1,1),"*"&amp;$E$1&amp;"*")</f>
        <v>0</v>
      </c>
      <c r="F59" s="32">
        <f>COUNTIF(INDEX(SCORESHEET!$C$2:$C$1365,(MATCH(B59,SCORESHEET!$B$2:$B$1365,0))+1,1):INDEX(SCORESHEET!$C$2:$C$1365,(MATCH(B60,SCORESHEET!$B$2:$B$1365,0))-1,1),"*"&amp;$F$1&amp;"*")</f>
        <v>0</v>
      </c>
      <c r="G59" s="32">
        <f>COUNTIF(INDEX(SCORESHEET!$C$2:$C$1365,(MATCH($B$4,SCORESHEET!$B$2:$B$1365,0))+1,1):INDEX(SCORESHEET!$C$2:$C$1365,(MATCH(B60,SCORESHEET!$B$2:$B$1365,0))-1,1),"*"&amp;$G$1&amp;"*")</f>
        <v>0</v>
      </c>
      <c r="H59" s="32">
        <f>SUM(INDEX(SCORESHEET!$F$2:$F$1365,(MATCH(B59,SCORESHEET!$B$2:$B$1365,0))+1,1):INDEX(SCORESHEET!$F$2:$F$1365,(MATCH(B60,SCORESHEET!$B$2:$B$1365,0))-1,1))</f>
        <v>448</v>
      </c>
      <c r="I59" s="32">
        <f>SUM(INDEX(SCORESHEET!$G$2:$G$1365,(MATCH(B59,SCORESHEET!$B$2:$B$1365,0))+1,1):INDEX(SCORESHEET!$G$2:$G$1365,(MATCH(B60,SCORESHEET!$B$2:$B$1365,0))-1,1))</f>
        <v>182</v>
      </c>
      <c r="J59" s="32">
        <f>SUM(INDEX(SCORESHEET!$H$2:$H$1365,(MATCH(B59,SCORESHEET!$B$2:$B$1365,0))+1,1):INDEX(SCORESHEET!$H$2:$H$1365,(MATCH(B60,SCORESHEET!$B$2:$B$1365,0))-1,1))</f>
        <v>180</v>
      </c>
      <c r="K59" s="32">
        <f>SUM(INDEX(SCORESHEET!$I$2:$I$1365,(MATCH(B59,SCORESHEET!$B$2:$B$1365,0))+1,1):INDEX(SCORESHEET!$I$2:$I$1365,(MATCH(B60,SCORESHEET!$B$2:$B$1365,0))-1,1))</f>
        <v>27</v>
      </c>
      <c r="L59" s="33">
        <f t="shared" si="7"/>
        <v>0.53524492234169652</v>
      </c>
      <c r="M59" s="33">
        <f t="shared" si="8"/>
        <v>0.21744324970131421</v>
      </c>
      <c r="N59" s="33">
        <f t="shared" si="9"/>
        <v>0.21505376344086022</v>
      </c>
      <c r="O59" s="33">
        <f t="shared" si="10"/>
        <v>3.2258064516129031E-2</v>
      </c>
      <c r="P59" s="32" t="str">
        <f t="shared" si="11"/>
        <v>BN</v>
      </c>
      <c r="Q59" s="32" t="str">
        <f t="shared" si="12"/>
        <v>PH</v>
      </c>
      <c r="R59" s="28">
        <f t="shared" si="13"/>
        <v>266</v>
      </c>
      <c r="S59" s="32">
        <f t="shared" si="14"/>
        <v>837</v>
      </c>
      <c r="T59" s="32">
        <f>SUM(INDEX(SCORESHEET!$O$2:$O$1365,(MATCH(B59,SCORESHEET!$B$2:$B$1365,0))+1,1):INDEX(SCORESHEET!$O$2:$O$1365,(MATCH(B60,SCORESHEET!$B$2:$B$1365,0))-1,1))</f>
        <v>9</v>
      </c>
      <c r="U59" s="32">
        <f>SUM(INDEX(SCORESHEET!$P$2:$P$1365,(MATCH(B59,SCORESHEET!$B$2:$B$1365,0))+1,1):INDEX(SCORESHEET!$P$2:$P$1365,(MATCH(B60,SCORESHEET!$B$2:$B$1365,0))-1,1))</f>
        <v>0</v>
      </c>
      <c r="V59" s="32">
        <f t="shared" si="18"/>
        <v>846</v>
      </c>
      <c r="W59" s="33">
        <f t="shared" si="6"/>
        <v>0.66042154566744726</v>
      </c>
      <c r="X59" s="32">
        <f>SUM(INDEX(SCORESHEET!$S$2:$S$1365,(MATCH(B59,SCORESHEET!$B$2:$B$1365,0))+1,1):INDEX(SCORESHEET!$S$2:$S$1365,(MATCH(B60,SCORESHEET!$B$2:$B$1365,0))-1,1))</f>
        <v>1281</v>
      </c>
    </row>
    <row r="60" spans="1:24" s="12" customFormat="1" ht="15" x14ac:dyDescent="0.25">
      <c r="A60" s="40">
        <v>2</v>
      </c>
      <c r="B60" s="31" t="s">
        <v>105</v>
      </c>
      <c r="C60" s="32">
        <f>COUNTIF(INDEX(SCORESHEET!$A$2:$A$1365,MATCH(B60,SCORESHEET!$B$2:$B$1365,0),1):INDEX(SCORESHEET!$A$2:$A$1365,MATCH(B61,SCORESHEET!$B$2:$B$1365,0),1),"*S*")</f>
        <v>5</v>
      </c>
      <c r="D60" s="32">
        <f>COUNTIF(INDEX(SCORESHEET!$C$2:$C$1365,(MATCH(B60,SCORESHEET!$B$2:$B$1365,0))+1,1):INDEX(SCORESHEET!$C$2:$C$1365,(MATCH(B61,SCORESHEET!$B$2:$B$1365,0))-1,1),"*"&amp;$D$1&amp;"*")</f>
        <v>5</v>
      </c>
      <c r="E60" s="32">
        <f>COUNTIF(INDEX(SCORESHEET!$C$2:$C$1365,(MATCH(B60,SCORESHEET!$B$2:$B$1365,0))+1,1):INDEX(SCORESHEET!$C$2:$C$1365,(MATCH(B61,SCORESHEET!$B$2:$B$1365,0))-1,1),"*"&amp;$E$1&amp;"*")</f>
        <v>0</v>
      </c>
      <c r="F60" s="32">
        <f>COUNTIF(INDEX(SCORESHEET!$C$2:$C$1365,(MATCH(B60,SCORESHEET!$B$2:$B$1365,0))+1,1):INDEX(SCORESHEET!$C$2:$C$1365,(MATCH(B61,SCORESHEET!$B$2:$B$1365,0))-1,1),"*"&amp;$F$1&amp;"*")</f>
        <v>0</v>
      </c>
      <c r="G60" s="32">
        <f>COUNTIF(INDEX(SCORESHEET!$C$2:$C$1365,(MATCH($B$4,SCORESHEET!$B$2:$B$1365,0))+1,1):INDEX(SCORESHEET!$C$2:$C$1365,(MATCH(B61,SCORESHEET!$B$2:$B$1365,0))-1,1),"*"&amp;$G$1&amp;"*")</f>
        <v>0</v>
      </c>
      <c r="H60" s="32">
        <f>SUM(INDEX(SCORESHEET!$F$2:$F$1365,(MATCH(B60,SCORESHEET!$B$2:$B$1365,0))+1,1):INDEX(SCORESHEET!$F$2:$F$1365,(MATCH(B61,SCORESHEET!$B$2:$B$1365,0))-1,1))</f>
        <v>640</v>
      </c>
      <c r="I60" s="32">
        <f>SUM(INDEX(SCORESHEET!$G$2:$G$1365,(MATCH(B60,SCORESHEET!$B$2:$B$1365,0))+1,1):INDEX(SCORESHEET!$G$2:$G$1365,(MATCH(B61,SCORESHEET!$B$2:$B$1365,0))-1,1))</f>
        <v>421</v>
      </c>
      <c r="J60" s="32">
        <f>SUM(INDEX(SCORESHEET!$H$2:$H$1365,(MATCH(B60,SCORESHEET!$B$2:$B$1365,0))+1,1):INDEX(SCORESHEET!$H$2:$H$1365,(MATCH(B61,SCORESHEET!$B$2:$B$1365,0))-1,1))</f>
        <v>95</v>
      </c>
      <c r="K60" s="32">
        <f>SUM(INDEX(SCORESHEET!$I$2:$I$1365,(MATCH(B60,SCORESHEET!$B$2:$B$1365,0))+1,1):INDEX(SCORESHEET!$I$2:$I$1365,(MATCH(B61,SCORESHEET!$B$2:$B$1365,0))-1,1))</f>
        <v>28</v>
      </c>
      <c r="L60" s="33">
        <f t="shared" si="7"/>
        <v>0.54054054054054057</v>
      </c>
      <c r="M60" s="33">
        <f t="shared" si="8"/>
        <v>0.35557432432432434</v>
      </c>
      <c r="N60" s="33">
        <f t="shared" si="9"/>
        <v>8.0236486486486486E-2</v>
      </c>
      <c r="O60" s="33">
        <f t="shared" si="10"/>
        <v>2.364864864864865E-2</v>
      </c>
      <c r="P60" s="32" t="str">
        <f t="shared" si="11"/>
        <v>BN</v>
      </c>
      <c r="Q60" s="32" t="str">
        <f t="shared" si="12"/>
        <v>PH</v>
      </c>
      <c r="R60" s="28">
        <f t="shared" si="13"/>
        <v>219</v>
      </c>
      <c r="S60" s="32">
        <f t="shared" si="14"/>
        <v>1184</v>
      </c>
      <c r="T60" s="32">
        <f>SUM(INDEX(SCORESHEET!$O$2:$O$1365,(MATCH(B60,SCORESHEET!$B$2:$B$1365,0))+1,1):INDEX(SCORESHEET!$O$2:$O$1365,(MATCH(B61,SCORESHEET!$B$2:$B$1365,0))-1,1))</f>
        <v>28</v>
      </c>
      <c r="U60" s="32">
        <f>SUM(INDEX(SCORESHEET!$P$2:$P$1365,(MATCH(B60,SCORESHEET!$B$2:$B$1365,0))+1,1):INDEX(SCORESHEET!$P$2:$P$1365,(MATCH(B61,SCORESHEET!$B$2:$B$1365,0))-1,1))</f>
        <v>0</v>
      </c>
      <c r="V60" s="32">
        <f t="shared" si="18"/>
        <v>1212</v>
      </c>
      <c r="W60" s="33">
        <f t="shared" si="6"/>
        <v>0.62409886714727081</v>
      </c>
      <c r="X60" s="32">
        <f>SUM(INDEX(SCORESHEET!$S$2:$S$1365,(MATCH(B60,SCORESHEET!$B$2:$B$1365,0))+1,1):INDEX(SCORESHEET!$S$2:$S$1365,(MATCH(B61,SCORESHEET!$B$2:$B$1365,0))-1,1))</f>
        <v>1942</v>
      </c>
    </row>
    <row r="61" spans="1:24" s="12" customFormat="1" ht="15" x14ac:dyDescent="0.25">
      <c r="A61" s="40">
        <v>3</v>
      </c>
      <c r="B61" s="31" t="s">
        <v>106</v>
      </c>
      <c r="C61" s="32">
        <f>COUNTIF(INDEX(SCORESHEET!$A$2:$A$1365,MATCH(B61,SCORESHEET!$B$2:$B$1365,0),1):INDEX(SCORESHEET!$A$2:$A$1365,MATCH(B62,SCORESHEET!$B$2:$B$1365,0),1),"*S*")</f>
        <v>2</v>
      </c>
      <c r="D61" s="32">
        <f>COUNTIF(INDEX(SCORESHEET!$C$2:$C$1365,(MATCH(B61,SCORESHEET!$B$2:$B$1365,0))+1,1):INDEX(SCORESHEET!$C$2:$C$1365,(MATCH(B62,SCORESHEET!$B$2:$B$1365,0))-1,1),"*"&amp;$D$1&amp;"*")</f>
        <v>2</v>
      </c>
      <c r="E61" s="32">
        <f>COUNTIF(INDEX(SCORESHEET!$C$2:$C$1365,(MATCH(B61,SCORESHEET!$B$2:$B$1365,0))+1,1):INDEX(SCORESHEET!$C$2:$C$1365,(MATCH(B62,SCORESHEET!$B$2:$B$1365,0))-1,1),"*"&amp;$E$1&amp;"*")</f>
        <v>0</v>
      </c>
      <c r="F61" s="32">
        <f>COUNTIF(INDEX(SCORESHEET!$C$2:$C$1365,(MATCH(B61,SCORESHEET!$B$2:$B$1365,0))+1,1):INDEX(SCORESHEET!$C$2:$C$1365,(MATCH(B62,SCORESHEET!$B$2:$B$1365,0))-1,1),"*"&amp;$F$1&amp;"*")</f>
        <v>0</v>
      </c>
      <c r="G61" s="32">
        <f>COUNTIF(INDEX(SCORESHEET!$C$2:$C$1365,(MATCH($B$4,SCORESHEET!$B$2:$B$1365,0))+1,1):INDEX(SCORESHEET!$C$2:$C$1365,(MATCH(B62,SCORESHEET!$B$2:$B$1365,0))-1,1),"*"&amp;$G$1&amp;"*")</f>
        <v>0</v>
      </c>
      <c r="H61" s="32">
        <f>SUM(INDEX(SCORESHEET!$F$2:$F$1365,(MATCH(B61,SCORESHEET!$B$2:$B$1365,0))+1,1):INDEX(SCORESHEET!$F$2:$F$1365,(MATCH(B62,SCORESHEET!$B$2:$B$1365,0))-1,1))</f>
        <v>250</v>
      </c>
      <c r="I61" s="32">
        <f>SUM(INDEX(SCORESHEET!$G$2:$G$1365,(MATCH(B61,SCORESHEET!$B$2:$B$1365,0))+1,1):INDEX(SCORESHEET!$G$2:$G$1365,(MATCH(B62,SCORESHEET!$B$2:$B$1365,0))-1,1))</f>
        <v>67</v>
      </c>
      <c r="J61" s="32">
        <f>SUM(INDEX(SCORESHEET!$H$2:$H$1365,(MATCH(B61,SCORESHEET!$B$2:$B$1365,0))+1,1):INDEX(SCORESHEET!$H$2:$H$1365,(MATCH(B62,SCORESHEET!$B$2:$B$1365,0))-1,1))</f>
        <v>72</v>
      </c>
      <c r="K61" s="32">
        <f>SUM(INDEX(SCORESHEET!$I$2:$I$1365,(MATCH(B61,SCORESHEET!$B$2:$B$1365,0))+1,1):INDEX(SCORESHEET!$I$2:$I$1365,(MATCH(B62,SCORESHEET!$B$2:$B$1365,0))-1,1))</f>
        <v>28</v>
      </c>
      <c r="L61" s="33">
        <f t="shared" si="7"/>
        <v>0.59952038369304561</v>
      </c>
      <c r="M61" s="33">
        <f t="shared" si="8"/>
        <v>0.16067146282973621</v>
      </c>
      <c r="N61" s="33">
        <f t="shared" si="9"/>
        <v>0.17266187050359713</v>
      </c>
      <c r="O61" s="33">
        <f t="shared" si="10"/>
        <v>6.7146282973621102E-2</v>
      </c>
      <c r="P61" s="32" t="str">
        <f t="shared" si="11"/>
        <v>BN</v>
      </c>
      <c r="Q61" s="32" t="str">
        <f t="shared" si="12"/>
        <v>PN</v>
      </c>
      <c r="R61" s="28">
        <f t="shared" si="13"/>
        <v>178</v>
      </c>
      <c r="S61" s="32">
        <f t="shared" si="14"/>
        <v>417</v>
      </c>
      <c r="T61" s="32">
        <f>SUM(INDEX(SCORESHEET!$O$2:$O$1365,(MATCH(B61,SCORESHEET!$B$2:$B$1365,0))+1,1):INDEX(SCORESHEET!$O$2:$O$1365,(MATCH(B62,SCORESHEET!$B$2:$B$1365,0))-1,1))</f>
        <v>7</v>
      </c>
      <c r="U61" s="32">
        <f>SUM(INDEX(SCORESHEET!$P$2:$P$1365,(MATCH(B61,SCORESHEET!$B$2:$B$1365,0))+1,1):INDEX(SCORESHEET!$P$2:$P$1365,(MATCH(B62,SCORESHEET!$B$2:$B$1365,0))-1,1))</f>
        <v>0</v>
      </c>
      <c r="V61" s="32">
        <f t="shared" si="18"/>
        <v>424</v>
      </c>
      <c r="W61" s="33">
        <f t="shared" si="6"/>
        <v>0.72602739726027399</v>
      </c>
      <c r="X61" s="32">
        <f>SUM(INDEX(SCORESHEET!$S$2:$S$1365,(MATCH(B61,SCORESHEET!$B$2:$B$1365,0))+1,1):INDEX(SCORESHEET!$S$2:$S$1365,(MATCH(B62,SCORESHEET!$B$2:$B$1365,0))-1,1))</f>
        <v>584</v>
      </c>
    </row>
    <row r="62" spans="1:24" s="12" customFormat="1" ht="15" x14ac:dyDescent="0.25">
      <c r="A62" s="40">
        <v>4</v>
      </c>
      <c r="B62" s="31" t="s">
        <v>107</v>
      </c>
      <c r="C62" s="32">
        <f>COUNTIF(INDEX(SCORESHEET!$A$2:$A$1365,MATCH(B62,SCORESHEET!$B$2:$B$1365,0),1):INDEX(SCORESHEET!$A$2:$A$1365,MATCH(B63,SCORESHEET!$B$2:$B$1365,0),1),"*S*")</f>
        <v>6</v>
      </c>
      <c r="D62" s="32">
        <f>COUNTIF(INDEX(SCORESHEET!$C$2:$C$1365,(MATCH(B62,SCORESHEET!$B$2:$B$1365,0))+1,1):INDEX(SCORESHEET!$C$2:$C$1365,(MATCH(B63,SCORESHEET!$B$2:$B$1365,0))-1,1),"*"&amp;$D$1&amp;"*")</f>
        <v>0</v>
      </c>
      <c r="E62" s="32">
        <f>COUNTIF(INDEX(SCORESHEET!$C$2:$C$1365,(MATCH(B62,SCORESHEET!$B$2:$B$1365,0))+1,1):INDEX(SCORESHEET!$C$2:$C$1365,(MATCH(B63,SCORESHEET!$B$2:$B$1365,0))-1,1),"*"&amp;$E$1&amp;"*")</f>
        <v>6</v>
      </c>
      <c r="F62" s="32">
        <f>COUNTIF(INDEX(SCORESHEET!$C$2:$C$1365,(MATCH(B62,SCORESHEET!$B$2:$B$1365,0))+1,1):INDEX(SCORESHEET!$C$2:$C$1365,(MATCH(B63,SCORESHEET!$B$2:$B$1365,0))-1,1),"*"&amp;$F$1&amp;"*")</f>
        <v>0</v>
      </c>
      <c r="G62" s="32">
        <f>COUNTIF(INDEX(SCORESHEET!$C$2:$C$1365,(MATCH($B$4,SCORESHEET!$B$2:$B$1365,0))+1,1):INDEX(SCORESHEET!$C$2:$C$1365,(MATCH(B63,SCORESHEET!$B$2:$B$1365,0))-1,1),"*"&amp;$G$1&amp;"*")</f>
        <v>0</v>
      </c>
      <c r="H62" s="32">
        <f>SUM(INDEX(SCORESHEET!$F$2:$F$1365,(MATCH(B62,SCORESHEET!$B$2:$B$1365,0))+1,1):INDEX(SCORESHEET!$F$2:$F$1365,(MATCH(B63,SCORESHEET!$B$2:$B$1365,0))-1,1))</f>
        <v>436</v>
      </c>
      <c r="I62" s="32">
        <f>SUM(INDEX(SCORESHEET!$G$2:$G$1365,(MATCH(B62,SCORESHEET!$B$2:$B$1365,0))+1,1):INDEX(SCORESHEET!$G$2:$G$1365,(MATCH(B63,SCORESHEET!$B$2:$B$1365,0))-1,1))</f>
        <v>806</v>
      </c>
      <c r="J62" s="32">
        <f>SUM(INDEX(SCORESHEET!$H$2:$H$1365,(MATCH(B62,SCORESHEET!$B$2:$B$1365,0))+1,1):INDEX(SCORESHEET!$H$2:$H$1365,(MATCH(B63,SCORESHEET!$B$2:$B$1365,0))-1,1))</f>
        <v>91</v>
      </c>
      <c r="K62" s="32">
        <f>SUM(INDEX(SCORESHEET!$I$2:$I$1365,(MATCH(B62,SCORESHEET!$B$2:$B$1365,0))+1,1):INDEX(SCORESHEET!$I$2:$I$1365,(MATCH(B63,SCORESHEET!$B$2:$B$1365,0))-1,1))</f>
        <v>19</v>
      </c>
      <c r="L62" s="33">
        <f t="shared" si="7"/>
        <v>0.3224852071005917</v>
      </c>
      <c r="M62" s="33">
        <f t="shared" si="8"/>
        <v>0.59615384615384615</v>
      </c>
      <c r="N62" s="33">
        <f t="shared" si="9"/>
        <v>6.7307692307692304E-2</v>
      </c>
      <c r="O62" s="33">
        <f t="shared" si="10"/>
        <v>1.4053254437869823E-2</v>
      </c>
      <c r="P62" s="32" t="str">
        <f t="shared" si="11"/>
        <v>PH</v>
      </c>
      <c r="Q62" s="32" t="str">
        <f t="shared" si="12"/>
        <v>BN</v>
      </c>
      <c r="R62" s="28">
        <f t="shared" si="13"/>
        <v>370</v>
      </c>
      <c r="S62" s="32">
        <f t="shared" si="14"/>
        <v>1352</v>
      </c>
      <c r="T62" s="32">
        <f>SUM(INDEX(SCORESHEET!$O$2:$O$1365,(MATCH(B62,SCORESHEET!$B$2:$B$1365,0))+1,1):INDEX(SCORESHEET!$O$2:$O$1365,(MATCH(B63,SCORESHEET!$B$2:$B$1365,0))-1,1))</f>
        <v>26</v>
      </c>
      <c r="U62" s="32">
        <f>SUM(INDEX(SCORESHEET!$P$2:$P$1365,(MATCH(B62,SCORESHEET!$B$2:$B$1365,0))+1,1):INDEX(SCORESHEET!$P$2:$P$1365,(MATCH(B63,SCORESHEET!$B$2:$B$1365,0))-1,1))</f>
        <v>0</v>
      </c>
      <c r="V62" s="32">
        <f t="shared" si="18"/>
        <v>1378</v>
      </c>
      <c r="W62" s="33">
        <f t="shared" si="6"/>
        <v>0.5782626940830885</v>
      </c>
      <c r="X62" s="32">
        <f>SUM(INDEX(SCORESHEET!$S$2:$S$1365,(MATCH(B62,SCORESHEET!$B$2:$B$1365,0))+1,1):INDEX(SCORESHEET!$S$2:$S$1365,(MATCH(B63,SCORESHEET!$B$2:$B$1365,0))-1,1))</f>
        <v>2383</v>
      </c>
    </row>
    <row r="63" spans="1:24" s="12" customFormat="1" ht="15" x14ac:dyDescent="0.25">
      <c r="A63" s="40">
        <v>5</v>
      </c>
      <c r="B63" s="31" t="s">
        <v>108</v>
      </c>
      <c r="C63" s="32">
        <f>COUNTIF(INDEX(SCORESHEET!$A$2:$A$1365,MATCH(B63,SCORESHEET!$B$2:$B$1365,0),1):INDEX(SCORESHEET!$A$2:$A$1365,MATCH(B64,SCORESHEET!$B$2:$B$1365,0),1),"*S*")</f>
        <v>2</v>
      </c>
      <c r="D63" s="32">
        <f>COUNTIF(INDEX(SCORESHEET!$C$2:$C$1365,(MATCH(B63,SCORESHEET!$B$2:$B$1365,0))+1,1):INDEX(SCORESHEET!$C$2:$C$1365,(MATCH(B64,SCORESHEET!$B$2:$B$1365,0))-1,1),"*"&amp;$D$1&amp;"*")</f>
        <v>2</v>
      </c>
      <c r="E63" s="32">
        <f>COUNTIF(INDEX(SCORESHEET!$C$2:$C$1365,(MATCH(B63,SCORESHEET!$B$2:$B$1365,0))+1,1):INDEX(SCORESHEET!$C$2:$C$1365,(MATCH(B64,SCORESHEET!$B$2:$B$1365,0))-1,1),"*"&amp;$E$1&amp;"*")</f>
        <v>0</v>
      </c>
      <c r="F63" s="32">
        <f>COUNTIF(INDEX(SCORESHEET!$C$2:$C$1365,(MATCH(B63,SCORESHEET!$B$2:$B$1365,0))+1,1):INDEX(SCORESHEET!$C$2:$C$1365,(MATCH(B64,SCORESHEET!$B$2:$B$1365,0))-1,1),"*"&amp;$F$1&amp;"*")</f>
        <v>0</v>
      </c>
      <c r="G63" s="32">
        <f>COUNTIF(INDEX(SCORESHEET!$C$2:$C$1365,(MATCH($B$4,SCORESHEET!$B$2:$B$1365,0))+1,1):INDEX(SCORESHEET!$C$2:$C$1365,(MATCH(B64,SCORESHEET!$B$2:$B$1365,0))-1,1),"*"&amp;$G$1&amp;"*")</f>
        <v>0</v>
      </c>
      <c r="H63" s="32">
        <f>SUM(INDEX(SCORESHEET!$F$2:$F$1365,(MATCH(B63,SCORESHEET!$B$2:$B$1365,0))+1,1):INDEX(SCORESHEET!$F$2:$F$1365,(MATCH(B64,SCORESHEET!$B$2:$B$1365,0))-1,1))</f>
        <v>360</v>
      </c>
      <c r="I63" s="32">
        <f>SUM(INDEX(SCORESHEET!$G$2:$G$1365,(MATCH(B63,SCORESHEET!$B$2:$B$1365,0))+1,1):INDEX(SCORESHEET!$G$2:$G$1365,(MATCH(B64,SCORESHEET!$B$2:$B$1365,0))-1,1))</f>
        <v>64</v>
      </c>
      <c r="J63" s="32">
        <f>SUM(INDEX(SCORESHEET!$H$2:$H$1365,(MATCH(B63,SCORESHEET!$B$2:$B$1365,0))+1,1):INDEX(SCORESHEET!$H$2:$H$1365,(MATCH(B64,SCORESHEET!$B$2:$B$1365,0))-1,1))</f>
        <v>83</v>
      </c>
      <c r="K63" s="32">
        <f>SUM(INDEX(SCORESHEET!$I$2:$I$1365,(MATCH(B63,SCORESHEET!$B$2:$B$1365,0))+1,1):INDEX(SCORESHEET!$I$2:$I$1365,(MATCH(B64,SCORESHEET!$B$2:$B$1365,0))-1,1))</f>
        <v>22</v>
      </c>
      <c r="L63" s="33">
        <f t="shared" si="7"/>
        <v>0.6805293005671077</v>
      </c>
      <c r="M63" s="33">
        <f t="shared" si="8"/>
        <v>0.12098298676748583</v>
      </c>
      <c r="N63" s="33">
        <f t="shared" si="9"/>
        <v>0.15689981096408318</v>
      </c>
      <c r="O63" s="33">
        <f t="shared" si="10"/>
        <v>4.1587901701323253E-2</v>
      </c>
      <c r="P63" s="32" t="str">
        <f t="shared" si="11"/>
        <v>BN</v>
      </c>
      <c r="Q63" s="32" t="str">
        <f t="shared" si="12"/>
        <v>PN</v>
      </c>
      <c r="R63" s="28">
        <f t="shared" si="13"/>
        <v>277</v>
      </c>
      <c r="S63" s="32">
        <f t="shared" si="14"/>
        <v>529</v>
      </c>
      <c r="T63" s="32">
        <f>SUM(INDEX(SCORESHEET!$O$2:$O$1365,(MATCH(B63,SCORESHEET!$B$2:$B$1365,0))+1,1):INDEX(SCORESHEET!$O$2:$O$1365,(MATCH(B64,SCORESHEET!$B$2:$B$1365,0))-1,1))</f>
        <v>7</v>
      </c>
      <c r="U63" s="32">
        <f>SUM(INDEX(SCORESHEET!$P$2:$P$1365,(MATCH(B63,SCORESHEET!$B$2:$B$1365,0))+1,1):INDEX(SCORESHEET!$P$2:$P$1365,(MATCH(B64,SCORESHEET!$B$2:$B$1365,0))-1,1))</f>
        <v>0</v>
      </c>
      <c r="V63" s="32">
        <f t="shared" si="18"/>
        <v>536</v>
      </c>
      <c r="W63" s="33">
        <f t="shared" si="6"/>
        <v>0.75070028011204482</v>
      </c>
      <c r="X63" s="32">
        <f>SUM(INDEX(SCORESHEET!$S$2:$S$1365,(MATCH(B63,SCORESHEET!$B$2:$B$1365,0))+1,1):INDEX(SCORESHEET!$S$2:$S$1365,(MATCH(B64,SCORESHEET!$B$2:$B$1365,0))-1,1))</f>
        <v>714</v>
      </c>
    </row>
    <row r="64" spans="1:24" s="12" customFormat="1" ht="15" x14ac:dyDescent="0.25">
      <c r="A64" s="40">
        <v>6</v>
      </c>
      <c r="B64" s="31" t="s">
        <v>109</v>
      </c>
      <c r="C64" s="32">
        <f>COUNTIF(INDEX(SCORESHEET!$A$2:$A$1365,MATCH(B64,SCORESHEET!$B$2:$B$1365,0),1):INDEX(SCORESHEET!$A$2:$A$1365,MATCH(B65,SCORESHEET!$B$2:$B$1365,0),1),"*S*")</f>
        <v>6</v>
      </c>
      <c r="D64" s="32">
        <f>COUNTIF(INDEX(SCORESHEET!$C$2:$C$1365,(MATCH(B64,SCORESHEET!$B$2:$B$1365,0))+1,1):INDEX(SCORESHEET!$C$2:$C$1365,(MATCH(B65,SCORESHEET!$B$2:$B$1365,0))-1,1),"*"&amp;$D$1&amp;"*")</f>
        <v>6</v>
      </c>
      <c r="E64" s="32">
        <f>COUNTIF(INDEX(SCORESHEET!$C$2:$C$1365,(MATCH(B64,SCORESHEET!$B$2:$B$1365,0))+1,1):INDEX(SCORESHEET!$C$2:$C$1365,(MATCH(B65,SCORESHEET!$B$2:$B$1365,0))-1,1),"*"&amp;$E$1&amp;"*")</f>
        <v>0</v>
      </c>
      <c r="F64" s="32">
        <f>COUNTIF(INDEX(SCORESHEET!$C$2:$C$1365,(MATCH(B64,SCORESHEET!$B$2:$B$1365,0))+1,1):INDEX(SCORESHEET!$C$2:$C$1365,(MATCH(B65,SCORESHEET!$B$2:$B$1365,0))-1,1),"*"&amp;$F$1&amp;"*")</f>
        <v>0</v>
      </c>
      <c r="G64" s="32">
        <f>COUNTIF(INDEX(SCORESHEET!$C$2:$C$1365,(MATCH($B$4,SCORESHEET!$B$2:$B$1365,0))+1,1):INDEX(SCORESHEET!$C$2:$C$1365,(MATCH(B65,SCORESHEET!$B$2:$B$1365,0))-1,1),"*"&amp;$G$1&amp;"*")</f>
        <v>0</v>
      </c>
      <c r="H64" s="32">
        <f>SUM(INDEX(SCORESHEET!$F$2:$F$1365,(MATCH(B64,SCORESHEET!$B$2:$B$1365,0))+1,1):INDEX(SCORESHEET!$F$2:$F$1365,(MATCH(B65,SCORESHEET!$B$2:$B$1365,0))-1,1))</f>
        <v>1057</v>
      </c>
      <c r="I64" s="32">
        <f>SUM(INDEX(SCORESHEET!$G$2:$G$1365,(MATCH(B64,SCORESHEET!$B$2:$B$1365,0))+1,1):INDEX(SCORESHEET!$G$2:$G$1365,(MATCH(B65,SCORESHEET!$B$2:$B$1365,0))-1,1))</f>
        <v>393</v>
      </c>
      <c r="J64" s="32">
        <f>SUM(INDEX(SCORESHEET!$H$2:$H$1365,(MATCH(B64,SCORESHEET!$B$2:$B$1365,0))+1,1):INDEX(SCORESHEET!$H$2:$H$1365,(MATCH(B65,SCORESHEET!$B$2:$B$1365,0))-1,1))</f>
        <v>448</v>
      </c>
      <c r="K64" s="32">
        <f>SUM(INDEX(SCORESHEET!$I$2:$I$1365,(MATCH(B64,SCORESHEET!$B$2:$B$1365,0))+1,1):INDEX(SCORESHEET!$I$2:$I$1365,(MATCH(B65,SCORESHEET!$B$2:$B$1365,0))-1,1))</f>
        <v>102</v>
      </c>
      <c r="L64" s="33">
        <f t="shared" si="7"/>
        <v>0.52849999999999997</v>
      </c>
      <c r="M64" s="33">
        <f t="shared" si="8"/>
        <v>0.19650000000000001</v>
      </c>
      <c r="N64" s="33">
        <f t="shared" si="9"/>
        <v>0.224</v>
      </c>
      <c r="O64" s="33">
        <f t="shared" si="10"/>
        <v>5.0999999999999997E-2</v>
      </c>
      <c r="P64" s="32" t="str">
        <f t="shared" si="11"/>
        <v>BN</v>
      </c>
      <c r="Q64" s="32" t="str">
        <f t="shared" si="12"/>
        <v>PN</v>
      </c>
      <c r="R64" s="28">
        <f t="shared" si="13"/>
        <v>609</v>
      </c>
      <c r="S64" s="32">
        <f t="shared" si="14"/>
        <v>2000</v>
      </c>
      <c r="T64" s="32">
        <f>SUM(INDEX(SCORESHEET!$O$2:$O$1365,(MATCH(B64,SCORESHEET!$B$2:$B$1365,0))+1,1):INDEX(SCORESHEET!$O$2:$O$1365,(MATCH(B65,SCORESHEET!$B$2:$B$1365,0))-1,1))</f>
        <v>34</v>
      </c>
      <c r="U64" s="32">
        <f>SUM(INDEX(SCORESHEET!$P$2:$P$1365,(MATCH(B64,SCORESHEET!$B$2:$B$1365,0))+1,1):INDEX(SCORESHEET!$P$2:$P$1365,(MATCH(B65,SCORESHEET!$B$2:$B$1365,0))-1,1))</f>
        <v>0</v>
      </c>
      <c r="V64" s="32">
        <f t="shared" si="18"/>
        <v>2034</v>
      </c>
      <c r="W64" s="33">
        <f t="shared" si="6"/>
        <v>0.66448872917347268</v>
      </c>
      <c r="X64" s="32">
        <f>SUM(INDEX(SCORESHEET!$S$2:$S$1365,(MATCH(B64,SCORESHEET!$B$2:$B$1365,0))+1,1):INDEX(SCORESHEET!$S$2:$S$1365,(MATCH(B65,SCORESHEET!$B$2:$B$1365,0))-1,1))</f>
        <v>3061</v>
      </c>
    </row>
    <row r="65" spans="1:24" s="12" customFormat="1" ht="15" x14ac:dyDescent="0.25">
      <c r="A65" s="40">
        <v>7</v>
      </c>
      <c r="B65" s="31" t="s">
        <v>110</v>
      </c>
      <c r="C65" s="32">
        <f>COUNTIF(INDEX(SCORESHEET!$A$2:$A$1365,MATCH(B65,SCORESHEET!$B$2:$B$1365,0),1):INDEX(SCORESHEET!$A$2:$A$1365,MATCH(B66,SCORESHEET!$B$2:$B$1365,0),1),"*S*")</f>
        <v>5</v>
      </c>
      <c r="D65" s="32">
        <f>COUNTIF(INDEX(SCORESHEET!$C$2:$C$1365,(MATCH(B65,SCORESHEET!$B$2:$B$1365,0))+1,1):INDEX(SCORESHEET!$C$2:$C$1365,(MATCH(B66,SCORESHEET!$B$2:$B$1365,0))-1,1),"*"&amp;$D$1&amp;"*")</f>
        <v>0</v>
      </c>
      <c r="E65" s="32">
        <f>COUNTIF(INDEX(SCORESHEET!$C$2:$C$1365,(MATCH(B65,SCORESHEET!$B$2:$B$1365,0))+1,1):INDEX(SCORESHEET!$C$2:$C$1365,(MATCH(B66,SCORESHEET!$B$2:$B$1365,0))-1,1),"*"&amp;$E$1&amp;"*")</f>
        <v>5</v>
      </c>
      <c r="F65" s="32">
        <f>COUNTIF(INDEX(SCORESHEET!$C$2:$C$1365,(MATCH(B65,SCORESHEET!$B$2:$B$1365,0))+1,1):INDEX(SCORESHEET!$C$2:$C$1365,(MATCH(B66,SCORESHEET!$B$2:$B$1365,0))-1,1),"*"&amp;$F$1&amp;"*")</f>
        <v>0</v>
      </c>
      <c r="G65" s="32">
        <f>COUNTIF(INDEX(SCORESHEET!$C$2:$C$1365,(MATCH($B$4,SCORESHEET!$B$2:$B$1365,0))+1,1):INDEX(SCORESHEET!$C$2:$C$1365,(MATCH(B66,SCORESHEET!$B$2:$B$1365,0))-1,1),"*"&amp;$G$1&amp;"*")</f>
        <v>0</v>
      </c>
      <c r="H65" s="32">
        <f>SUM(INDEX(SCORESHEET!$F$2:$F$1365,(MATCH(B65,SCORESHEET!$B$2:$B$1365,0))+1,1):INDEX(SCORESHEET!$F$2:$F$1365,(MATCH(B66,SCORESHEET!$B$2:$B$1365,0))-1,1))</f>
        <v>294</v>
      </c>
      <c r="I65" s="32">
        <f>SUM(INDEX(SCORESHEET!$G$2:$G$1365,(MATCH(B65,SCORESHEET!$B$2:$B$1365,0))+1,1):INDEX(SCORESHEET!$G$2:$G$1365,(MATCH(B66,SCORESHEET!$B$2:$B$1365,0))-1,1))</f>
        <v>727</v>
      </c>
      <c r="J65" s="32">
        <f>SUM(INDEX(SCORESHEET!$H$2:$H$1365,(MATCH(B65,SCORESHEET!$B$2:$B$1365,0))+1,1):INDEX(SCORESHEET!$H$2:$H$1365,(MATCH(B66,SCORESHEET!$B$2:$B$1365,0))-1,1))</f>
        <v>152</v>
      </c>
      <c r="K65" s="32">
        <f>SUM(INDEX(SCORESHEET!$I$2:$I$1365,(MATCH(B65,SCORESHEET!$B$2:$B$1365,0))+1,1):INDEX(SCORESHEET!$I$2:$I$1365,(MATCH(B66,SCORESHEET!$B$2:$B$1365,0))-1,1))</f>
        <v>15</v>
      </c>
      <c r="L65" s="33">
        <f t="shared" si="7"/>
        <v>0.24747474747474749</v>
      </c>
      <c r="M65" s="33">
        <f t="shared" si="8"/>
        <v>0.61195286195286192</v>
      </c>
      <c r="N65" s="33">
        <f t="shared" si="9"/>
        <v>0.12794612794612795</v>
      </c>
      <c r="O65" s="33">
        <f t="shared" si="10"/>
        <v>1.2626262626262626E-2</v>
      </c>
      <c r="P65" s="32" t="str">
        <f t="shared" si="11"/>
        <v>PH</v>
      </c>
      <c r="Q65" s="32" t="str">
        <f t="shared" si="12"/>
        <v>BN</v>
      </c>
      <c r="R65" s="28">
        <f t="shared" si="13"/>
        <v>433</v>
      </c>
      <c r="S65" s="32">
        <f t="shared" si="14"/>
        <v>1188</v>
      </c>
      <c r="T65" s="32">
        <f>SUM(INDEX(SCORESHEET!$O$2:$O$1365,(MATCH(B65,SCORESHEET!$B$2:$B$1365,0))+1,1):INDEX(SCORESHEET!$O$2:$O$1365,(MATCH(B66,SCORESHEET!$B$2:$B$1365,0))-1,1))</f>
        <v>13</v>
      </c>
      <c r="U65" s="32">
        <f>SUM(INDEX(SCORESHEET!$P$2:$P$1365,(MATCH(B65,SCORESHEET!$B$2:$B$1365,0))+1,1):INDEX(SCORESHEET!$P$2:$P$1365,(MATCH(B66,SCORESHEET!$B$2:$B$1365,0))-1,1))</f>
        <v>0</v>
      </c>
      <c r="V65" s="32">
        <f t="shared" si="18"/>
        <v>1201</v>
      </c>
      <c r="W65" s="33">
        <f t="shared" si="6"/>
        <v>0.61589743589743595</v>
      </c>
      <c r="X65" s="32">
        <f>SUM(INDEX(SCORESHEET!$S$2:$S$1365,(MATCH(B65,SCORESHEET!$B$2:$B$1365,0))+1,1):INDEX(SCORESHEET!$S$2:$S$1365,(MATCH(B66,SCORESHEET!$B$2:$B$1365,0))-1,1))</f>
        <v>1950</v>
      </c>
    </row>
    <row r="66" spans="1:24" s="12" customFormat="1" ht="15" x14ac:dyDescent="0.25">
      <c r="A66" s="40">
        <v>8</v>
      </c>
      <c r="B66" s="31" t="s">
        <v>111</v>
      </c>
      <c r="C66" s="32">
        <f>COUNTIF(INDEX(SCORESHEET!$A$2:$A$1365,MATCH(B66,SCORESHEET!$B$2:$B$1365,0),1):INDEX(SCORESHEET!$A$2:$A$1365,MATCH(B67,SCORESHEET!$B$2:$B$1365,0),1),"*S*")</f>
        <v>2</v>
      </c>
      <c r="D66" s="32">
        <f>COUNTIF(INDEX(SCORESHEET!$C$2:$C$1365,(MATCH(B66,SCORESHEET!$B$2:$B$1365,0))+1,1):INDEX(SCORESHEET!$C$2:$C$1365,(MATCH(B67,SCORESHEET!$B$2:$B$1365,0))-1,1),"*"&amp;$D$1&amp;"*")</f>
        <v>2</v>
      </c>
      <c r="E66" s="32">
        <f>COUNTIF(INDEX(SCORESHEET!$C$2:$C$1365,(MATCH(B66,SCORESHEET!$B$2:$B$1365,0))+1,1):INDEX(SCORESHEET!$C$2:$C$1365,(MATCH(B67,SCORESHEET!$B$2:$B$1365,0))-1,1),"*"&amp;$E$1&amp;"*")</f>
        <v>0</v>
      </c>
      <c r="F66" s="32">
        <f>COUNTIF(INDEX(SCORESHEET!$C$2:$C$1365,(MATCH(B66,SCORESHEET!$B$2:$B$1365,0))+1,1):INDEX(SCORESHEET!$C$2:$C$1365,(MATCH(B67,SCORESHEET!$B$2:$B$1365,0))-1,1),"*"&amp;$F$1&amp;"*")</f>
        <v>0</v>
      </c>
      <c r="G66" s="32">
        <f>COUNTIF(INDEX(SCORESHEET!$C$2:$C$1365,(MATCH($B$4,SCORESHEET!$B$2:$B$1365,0))+1,1):INDEX(SCORESHEET!$C$2:$C$1365,(MATCH(B67,SCORESHEET!$B$2:$B$1365,0))-1,1),"*"&amp;$G$1&amp;"*")</f>
        <v>0</v>
      </c>
      <c r="H66" s="32">
        <f>SUM(INDEX(SCORESHEET!$F$2:$F$1365,(MATCH(B66,SCORESHEET!$B$2:$B$1365,0))+1,1):INDEX(SCORESHEET!$F$2:$F$1365,(MATCH(B67,SCORESHEET!$B$2:$B$1365,0))-1,1))</f>
        <v>200</v>
      </c>
      <c r="I66" s="32">
        <f>SUM(INDEX(SCORESHEET!$G$2:$G$1365,(MATCH(B66,SCORESHEET!$B$2:$B$1365,0))+1,1):INDEX(SCORESHEET!$G$2:$G$1365,(MATCH(B67,SCORESHEET!$B$2:$B$1365,0))-1,1))</f>
        <v>116</v>
      </c>
      <c r="J66" s="32">
        <f>SUM(INDEX(SCORESHEET!$H$2:$H$1365,(MATCH(B66,SCORESHEET!$B$2:$B$1365,0))+1,1):INDEX(SCORESHEET!$H$2:$H$1365,(MATCH(B67,SCORESHEET!$B$2:$B$1365,0))-1,1))</f>
        <v>63</v>
      </c>
      <c r="K66" s="32">
        <f>SUM(INDEX(SCORESHEET!$I$2:$I$1365,(MATCH(B66,SCORESHEET!$B$2:$B$1365,0))+1,1):INDEX(SCORESHEET!$I$2:$I$1365,(MATCH(B67,SCORESHEET!$B$2:$B$1365,0))-1,1))</f>
        <v>0</v>
      </c>
      <c r="L66" s="33">
        <f t="shared" si="7"/>
        <v>0.52770448548812665</v>
      </c>
      <c r="M66" s="33">
        <f t="shared" si="8"/>
        <v>0.30606860158311344</v>
      </c>
      <c r="N66" s="33">
        <f t="shared" si="9"/>
        <v>0.16622691292875991</v>
      </c>
      <c r="O66" s="33">
        <f t="shared" si="10"/>
        <v>0</v>
      </c>
      <c r="P66" s="32" t="str">
        <f t="shared" si="11"/>
        <v>BN</v>
      </c>
      <c r="Q66" s="32" t="str">
        <f t="shared" si="12"/>
        <v>PH</v>
      </c>
      <c r="R66" s="28">
        <f t="shared" si="13"/>
        <v>84</v>
      </c>
      <c r="S66" s="32">
        <f t="shared" si="14"/>
        <v>379</v>
      </c>
      <c r="T66" s="32">
        <f>SUM(INDEX(SCORESHEET!$O$2:$O$1365,(MATCH(B66,SCORESHEET!$B$2:$B$1365,0))+1,1):INDEX(SCORESHEET!$O$2:$O$1365,(MATCH(B67,SCORESHEET!$B$2:$B$1365,0))-1,1))</f>
        <v>7</v>
      </c>
      <c r="U66" s="32">
        <f>SUM(INDEX(SCORESHEET!$P$2:$P$1365,(MATCH(B66,SCORESHEET!$B$2:$B$1365,0))+1,1):INDEX(SCORESHEET!$P$2:$P$1365,(MATCH(B67,SCORESHEET!$B$2:$B$1365,0))-1,1))</f>
        <v>0</v>
      </c>
      <c r="V66" s="32">
        <f t="shared" si="18"/>
        <v>386</v>
      </c>
      <c r="W66" s="33">
        <f t="shared" si="6"/>
        <v>0.67482517482517479</v>
      </c>
      <c r="X66" s="32">
        <f>SUM(INDEX(SCORESHEET!$S$2:$S$1365,(MATCH(B66,SCORESHEET!$B$2:$B$1365,0))+1,1):INDEX(SCORESHEET!$S$2:$S$1365,(MATCH(B67,SCORESHEET!$B$2:$B$1365,0))-1,1))</f>
        <v>572</v>
      </c>
    </row>
    <row r="67" spans="1:24" s="6" customFormat="1" ht="15" x14ac:dyDescent="0.25">
      <c r="A67" s="25" t="s">
        <v>16</v>
      </c>
      <c r="B67" s="26" t="s">
        <v>17</v>
      </c>
      <c r="C67" s="27">
        <f>SUM(C68:C72)</f>
        <v>28</v>
      </c>
      <c r="D67" s="27">
        <f t="shared" ref="D67:K67" si="33">SUM(D68:D72)</f>
        <v>16</v>
      </c>
      <c r="E67" s="27">
        <f t="shared" si="33"/>
        <v>12</v>
      </c>
      <c r="F67" s="27">
        <f t="shared" si="33"/>
        <v>0</v>
      </c>
      <c r="G67" s="27">
        <f t="shared" si="33"/>
        <v>0</v>
      </c>
      <c r="H67" s="27">
        <f t="shared" si="33"/>
        <v>3610</v>
      </c>
      <c r="I67" s="27">
        <f t="shared" si="33"/>
        <v>3069</v>
      </c>
      <c r="J67" s="27">
        <f t="shared" si="33"/>
        <v>2154</v>
      </c>
      <c r="K67" s="27">
        <f t="shared" si="33"/>
        <v>57</v>
      </c>
      <c r="L67" s="29">
        <f t="shared" si="7"/>
        <v>0.40607424071991</v>
      </c>
      <c r="M67" s="29">
        <f t="shared" si="8"/>
        <v>0.34521934758155232</v>
      </c>
      <c r="N67" s="29">
        <f t="shared" si="9"/>
        <v>0.24229471316085488</v>
      </c>
      <c r="O67" s="29">
        <f t="shared" si="10"/>
        <v>6.4116985376827893E-3</v>
      </c>
      <c r="P67" s="27" t="str">
        <f t="shared" si="11"/>
        <v>BN</v>
      </c>
      <c r="Q67" s="27" t="str">
        <f t="shared" si="12"/>
        <v>PH</v>
      </c>
      <c r="R67" s="27">
        <f t="shared" si="13"/>
        <v>541</v>
      </c>
      <c r="S67" s="27">
        <f t="shared" si="14"/>
        <v>8890</v>
      </c>
      <c r="T67" s="27">
        <f t="shared" ref="T67:U67" si="34">SUM(T68:T72)</f>
        <v>205</v>
      </c>
      <c r="U67" s="27">
        <f t="shared" si="34"/>
        <v>0</v>
      </c>
      <c r="V67" s="27">
        <f t="shared" si="18"/>
        <v>9095</v>
      </c>
      <c r="W67" s="29">
        <f t="shared" ref="W67:W130" si="35">V67/X67</f>
        <v>0.68332081141998502</v>
      </c>
      <c r="X67" s="27">
        <f>SUM(X68:X72)</f>
        <v>13310</v>
      </c>
    </row>
    <row r="68" spans="1:24" s="12" customFormat="1" ht="15" x14ac:dyDescent="0.25">
      <c r="A68" s="40">
        <v>1</v>
      </c>
      <c r="B68" s="31" t="s">
        <v>112</v>
      </c>
      <c r="C68" s="32">
        <f>COUNTIF(INDEX(SCORESHEET!$A$2:$A$1365,MATCH(B68,SCORESHEET!$B$2:$B$1365,0),1):INDEX(SCORESHEET!$A$2:$A$1365,MATCH(B69,SCORESHEET!$B$2:$B$1365,0),1),"*S*")</f>
        <v>5</v>
      </c>
      <c r="D68" s="32">
        <f>COUNTIF(INDEX(SCORESHEET!$C$2:$C$1365,(MATCH(B68,SCORESHEET!$B$2:$B$1365,0))+1,1):INDEX(SCORESHEET!$C$2:$C$1365,(MATCH(B69,SCORESHEET!$B$2:$B$1365,0))-1,1),"*"&amp;$D$1&amp;"*")</f>
        <v>5</v>
      </c>
      <c r="E68" s="32">
        <f>COUNTIF(INDEX(SCORESHEET!$C$2:$C$1365,(MATCH(B68,SCORESHEET!$B$2:$B$1365,0))+1,1):INDEX(SCORESHEET!$C$2:$C$1365,(MATCH(B69,SCORESHEET!$B$2:$B$1365,0))-1,1),"*"&amp;$E$1&amp;"*")</f>
        <v>0</v>
      </c>
      <c r="F68" s="32">
        <f>COUNTIF(INDEX(SCORESHEET!$C$2:$C$1365,(MATCH(B68,SCORESHEET!$B$2:$B$1365,0))+1,1):INDEX(SCORESHEET!$C$2:$C$1365,(MATCH(B69,SCORESHEET!$B$2:$B$1365,0))-1,1),"*"&amp;$F$1&amp;"*")</f>
        <v>0</v>
      </c>
      <c r="G68" s="32">
        <f>COUNTIF(INDEX(SCORESHEET!$C$2:$C$1365,(MATCH($B$4,SCORESHEET!$B$2:$B$1365,0))+1,1):INDEX(SCORESHEET!$C$2:$C$1365,(MATCH(B69,SCORESHEET!$B$2:$B$1365,0))-1,1),"*"&amp;$G$1&amp;"*")</f>
        <v>0</v>
      </c>
      <c r="H68" s="32">
        <f>SUM(INDEX(SCORESHEET!$F$2:$F$1365,(MATCH(B68,SCORESHEET!$B$2:$B$1365,0))+1,1):INDEX(SCORESHEET!$F$2:$F$1365,(MATCH(B69,SCORESHEET!$B$2:$B$1365,0))-1,1))</f>
        <v>942</v>
      </c>
      <c r="I68" s="32">
        <f>SUM(INDEX(SCORESHEET!$G$2:$G$1365,(MATCH(B68,SCORESHEET!$B$2:$B$1365,0))+1,1):INDEX(SCORESHEET!$G$2:$G$1365,(MATCH(B69,SCORESHEET!$B$2:$B$1365,0))-1,1))</f>
        <v>392</v>
      </c>
      <c r="J68" s="32">
        <f>SUM(INDEX(SCORESHEET!$H$2:$H$1365,(MATCH(B68,SCORESHEET!$B$2:$B$1365,0))+1,1):INDEX(SCORESHEET!$H$2:$H$1365,(MATCH(B69,SCORESHEET!$B$2:$B$1365,0))-1,1))</f>
        <v>410</v>
      </c>
      <c r="K68" s="32">
        <f>SUM(INDEX(SCORESHEET!$I$2:$I$1365,(MATCH(B68,SCORESHEET!$B$2:$B$1365,0))+1,1):INDEX(SCORESHEET!$I$2:$I$1365,(MATCH(B69,SCORESHEET!$B$2:$B$1365,0))-1,1))</f>
        <v>9</v>
      </c>
      <c r="L68" s="33">
        <f t="shared" ref="L68:L131" si="36">H68/S68</f>
        <v>0.53736451796919571</v>
      </c>
      <c r="M68" s="33">
        <f t="shared" ref="M68:M131" si="37">I68/S68</f>
        <v>0.22361665715915574</v>
      </c>
      <c r="N68" s="33">
        <f t="shared" ref="N68:N131" si="38">J68/S68</f>
        <v>0.23388476896748431</v>
      </c>
      <c r="O68" s="33">
        <f t="shared" ref="O68:O131" si="39">K68/S68</f>
        <v>5.1340559041642897E-3</v>
      </c>
      <c r="P68" s="32" t="str">
        <f t="shared" ref="P68:P131" si="40">IF(AND(LARGE(H68:K68,1)=LARGE(H68:K68,2)),"TIED",IF(LARGE(H68:K68,1)=H68,"BN",IF(LARGE(H68:K68,1)=I68,"PH",IF(LARGE(H68:K68,1)=J68,"PN","BEBAS"))))</f>
        <v>BN</v>
      </c>
      <c r="Q68" s="32" t="str">
        <f t="shared" ref="Q68:Q131" si="41">IF(AND(LARGE(H68:K68,1)=LARGE(H68:K68,2)),"TIED",IF(LARGE(H68:K68,2)=H68,"BN",IF(LARGE(H68:K68,2)=I68,"PH",IF(LARGE(H68:K68,2)=J68,"PN","BEBAS"))))</f>
        <v>PN</v>
      </c>
      <c r="R68" s="28">
        <f t="shared" ref="R68:R131" si="42">LARGE(H68:K68,1)-LARGE(H68:K68,2)</f>
        <v>532</v>
      </c>
      <c r="S68" s="32">
        <f t="shared" ref="S68:S131" si="43">SUM(H68:K68)</f>
        <v>1753</v>
      </c>
      <c r="T68" s="32">
        <f>SUM(INDEX(SCORESHEET!$O$2:$O$1365,(MATCH(B68,SCORESHEET!$B$2:$B$1365,0))+1,1):INDEX(SCORESHEET!$O$2:$O$1365,(MATCH(B69,SCORESHEET!$B$2:$B$1365,0))-1,1))</f>
        <v>32</v>
      </c>
      <c r="U68" s="32">
        <f>SUM(INDEX(SCORESHEET!$P$2:$P$1365,(MATCH(B68,SCORESHEET!$B$2:$B$1365,0))+1,1):INDEX(SCORESHEET!$P$2:$P$1365,(MATCH(B69,SCORESHEET!$B$2:$B$1365,0))-1,1))</f>
        <v>0</v>
      </c>
      <c r="V68" s="32">
        <f t="shared" si="18"/>
        <v>1785</v>
      </c>
      <c r="W68" s="33">
        <f t="shared" si="35"/>
        <v>0.72355087150385078</v>
      </c>
      <c r="X68" s="32">
        <f>SUM(INDEX(SCORESHEET!$S$2:$S$1365,(MATCH(B68,SCORESHEET!$B$2:$B$1365,0))+1,1):INDEX(SCORESHEET!$S$2:$S$1365,(MATCH(B69,SCORESHEET!$B$2:$B$1365,0))-1,1))</f>
        <v>2467</v>
      </c>
    </row>
    <row r="69" spans="1:24" s="12" customFormat="1" ht="15" x14ac:dyDescent="0.25">
      <c r="A69" s="40">
        <v>2</v>
      </c>
      <c r="B69" s="31" t="s">
        <v>113</v>
      </c>
      <c r="C69" s="32">
        <f>COUNTIF(INDEX(SCORESHEET!$A$2:$A$1365,MATCH(B69,SCORESHEET!$B$2:$B$1365,0),1):INDEX(SCORESHEET!$A$2:$A$1365,MATCH(B70,SCORESHEET!$B$2:$B$1365,0),1),"*S*")</f>
        <v>3</v>
      </c>
      <c r="D69" s="32">
        <f>COUNTIF(INDEX(SCORESHEET!$C$2:$C$1365,(MATCH(B69,SCORESHEET!$B$2:$B$1365,0))+1,1):INDEX(SCORESHEET!$C$2:$C$1365,(MATCH(B70,SCORESHEET!$B$2:$B$1365,0))-1,1),"*"&amp;$D$1&amp;"*")</f>
        <v>3</v>
      </c>
      <c r="E69" s="32">
        <f>COUNTIF(INDEX(SCORESHEET!$C$2:$C$1365,(MATCH(B69,SCORESHEET!$B$2:$B$1365,0))+1,1):INDEX(SCORESHEET!$C$2:$C$1365,(MATCH(B70,SCORESHEET!$B$2:$B$1365,0))-1,1),"*"&amp;$E$1&amp;"*")</f>
        <v>0</v>
      </c>
      <c r="F69" s="32">
        <f>COUNTIF(INDEX(SCORESHEET!$C$2:$C$1365,(MATCH(B69,SCORESHEET!$B$2:$B$1365,0))+1,1):INDEX(SCORESHEET!$C$2:$C$1365,(MATCH(B70,SCORESHEET!$B$2:$B$1365,0))-1,1),"*"&amp;$F$1&amp;"*")</f>
        <v>0</v>
      </c>
      <c r="G69" s="32">
        <f>COUNTIF(INDEX(SCORESHEET!$C$2:$C$1365,(MATCH($B$4,SCORESHEET!$B$2:$B$1365,0))+1,1):INDEX(SCORESHEET!$C$2:$C$1365,(MATCH(B70,SCORESHEET!$B$2:$B$1365,0))-1,1),"*"&amp;$G$1&amp;"*")</f>
        <v>0</v>
      </c>
      <c r="H69" s="32">
        <f>SUM(INDEX(SCORESHEET!$F$2:$F$1365,(MATCH(B69,SCORESHEET!$B$2:$B$1365,0))+1,1):INDEX(SCORESHEET!$F$2:$F$1365,(MATCH(B70,SCORESHEET!$B$2:$B$1365,0))-1,1))</f>
        <v>545</v>
      </c>
      <c r="I69" s="32">
        <f>SUM(INDEX(SCORESHEET!$G$2:$G$1365,(MATCH(B69,SCORESHEET!$B$2:$B$1365,0))+1,1):INDEX(SCORESHEET!$G$2:$G$1365,(MATCH(B70,SCORESHEET!$B$2:$B$1365,0))-1,1))</f>
        <v>249</v>
      </c>
      <c r="J69" s="32">
        <f>SUM(INDEX(SCORESHEET!$H$2:$H$1365,(MATCH(B69,SCORESHEET!$B$2:$B$1365,0))+1,1):INDEX(SCORESHEET!$H$2:$H$1365,(MATCH(B70,SCORESHEET!$B$2:$B$1365,0))-1,1))</f>
        <v>325</v>
      </c>
      <c r="K69" s="32">
        <f>SUM(INDEX(SCORESHEET!$I$2:$I$1365,(MATCH(B69,SCORESHEET!$B$2:$B$1365,0))+1,1):INDEX(SCORESHEET!$I$2:$I$1365,(MATCH(B70,SCORESHEET!$B$2:$B$1365,0))-1,1))</f>
        <v>4</v>
      </c>
      <c r="L69" s="33">
        <f t="shared" si="36"/>
        <v>0.4853072128227961</v>
      </c>
      <c r="M69" s="33">
        <f t="shared" si="37"/>
        <v>0.22172751558325912</v>
      </c>
      <c r="N69" s="33">
        <f t="shared" si="38"/>
        <v>0.28940338379341052</v>
      </c>
      <c r="O69" s="33">
        <f t="shared" si="39"/>
        <v>3.5618878005342831E-3</v>
      </c>
      <c r="P69" s="32" t="str">
        <f t="shared" si="40"/>
        <v>BN</v>
      </c>
      <c r="Q69" s="32" t="str">
        <f t="shared" si="41"/>
        <v>PN</v>
      </c>
      <c r="R69" s="28">
        <f t="shared" si="42"/>
        <v>220</v>
      </c>
      <c r="S69" s="32">
        <f t="shared" si="43"/>
        <v>1123</v>
      </c>
      <c r="T69" s="32">
        <f>SUM(INDEX(SCORESHEET!$O$2:$O$1365,(MATCH(B69,SCORESHEET!$B$2:$B$1365,0))+1,1):INDEX(SCORESHEET!$O$2:$O$1365,(MATCH(B70,SCORESHEET!$B$2:$B$1365,0))-1,1))</f>
        <v>16</v>
      </c>
      <c r="U69" s="32">
        <f>SUM(INDEX(SCORESHEET!$P$2:$P$1365,(MATCH(B69,SCORESHEET!$B$2:$B$1365,0))+1,1):INDEX(SCORESHEET!$P$2:$P$1365,(MATCH(B70,SCORESHEET!$B$2:$B$1365,0))-1,1))</f>
        <v>0</v>
      </c>
      <c r="V69" s="32">
        <f t="shared" si="18"/>
        <v>1139</v>
      </c>
      <c r="W69" s="33">
        <f t="shared" si="35"/>
        <v>0.73961038961038961</v>
      </c>
      <c r="X69" s="32">
        <f>SUM(INDEX(SCORESHEET!$S$2:$S$1365,(MATCH(B69,SCORESHEET!$B$2:$B$1365,0))+1,1):INDEX(SCORESHEET!$S$2:$S$1365,(MATCH(B70,SCORESHEET!$B$2:$B$1365,0))-1,1))</f>
        <v>1540</v>
      </c>
    </row>
    <row r="70" spans="1:24" s="12" customFormat="1" ht="15" x14ac:dyDescent="0.25">
      <c r="A70" s="40">
        <v>3</v>
      </c>
      <c r="B70" s="31" t="s">
        <v>114</v>
      </c>
      <c r="C70" s="32">
        <f>COUNTIF(INDEX(SCORESHEET!$A$2:$A$1365,MATCH(B70,SCORESHEET!$B$2:$B$1365,0),1):INDEX(SCORESHEET!$A$2:$A$1365,MATCH(B71,SCORESHEET!$B$2:$B$1365,0),1),"*S*")</f>
        <v>7</v>
      </c>
      <c r="D70" s="32">
        <f>COUNTIF(INDEX(SCORESHEET!$C$2:$C$1365,(MATCH(B70,SCORESHEET!$B$2:$B$1365,0))+1,1):INDEX(SCORESHEET!$C$2:$C$1365,(MATCH(B71,SCORESHEET!$B$2:$B$1365,0))-1,1),"*"&amp;$D$1&amp;"*")</f>
        <v>5</v>
      </c>
      <c r="E70" s="32">
        <f>COUNTIF(INDEX(SCORESHEET!$C$2:$C$1365,(MATCH(B70,SCORESHEET!$B$2:$B$1365,0))+1,1):INDEX(SCORESHEET!$C$2:$C$1365,(MATCH(B71,SCORESHEET!$B$2:$B$1365,0))-1,1),"*"&amp;$E$1&amp;"*")</f>
        <v>2</v>
      </c>
      <c r="F70" s="32">
        <f>COUNTIF(INDEX(SCORESHEET!$C$2:$C$1365,(MATCH(B70,SCORESHEET!$B$2:$B$1365,0))+1,1):INDEX(SCORESHEET!$C$2:$C$1365,(MATCH(B71,SCORESHEET!$B$2:$B$1365,0))-1,1),"*"&amp;$F$1&amp;"*")</f>
        <v>0</v>
      </c>
      <c r="G70" s="32">
        <f>COUNTIF(INDEX(SCORESHEET!$C$2:$C$1365,(MATCH($B$4,SCORESHEET!$B$2:$B$1365,0))+1,1):INDEX(SCORESHEET!$C$2:$C$1365,(MATCH(B71,SCORESHEET!$B$2:$B$1365,0))-1,1),"*"&amp;$G$1&amp;"*")</f>
        <v>0</v>
      </c>
      <c r="H70" s="32">
        <f>SUM(INDEX(SCORESHEET!$F$2:$F$1365,(MATCH(B70,SCORESHEET!$B$2:$B$1365,0))+1,1):INDEX(SCORESHEET!$F$2:$F$1365,(MATCH(B71,SCORESHEET!$B$2:$B$1365,0))-1,1))</f>
        <v>858</v>
      </c>
      <c r="I70" s="32">
        <f>SUM(INDEX(SCORESHEET!$G$2:$G$1365,(MATCH(B70,SCORESHEET!$B$2:$B$1365,0))+1,1):INDEX(SCORESHEET!$G$2:$G$1365,(MATCH(B71,SCORESHEET!$B$2:$B$1365,0))-1,1))</f>
        <v>786</v>
      </c>
      <c r="J70" s="32">
        <f>SUM(INDEX(SCORESHEET!$H$2:$H$1365,(MATCH(B70,SCORESHEET!$B$2:$B$1365,0))+1,1):INDEX(SCORESHEET!$H$2:$H$1365,(MATCH(B71,SCORESHEET!$B$2:$B$1365,0))-1,1))</f>
        <v>517</v>
      </c>
      <c r="K70" s="32">
        <f>SUM(INDEX(SCORESHEET!$I$2:$I$1365,(MATCH(B70,SCORESHEET!$B$2:$B$1365,0))+1,1):INDEX(SCORESHEET!$I$2:$I$1365,(MATCH(B71,SCORESHEET!$B$2:$B$1365,0))-1,1))</f>
        <v>21</v>
      </c>
      <c r="L70" s="33">
        <f t="shared" si="36"/>
        <v>0.39321723189734187</v>
      </c>
      <c r="M70" s="33">
        <f t="shared" si="37"/>
        <v>0.3602199816681943</v>
      </c>
      <c r="N70" s="33">
        <f t="shared" si="38"/>
        <v>0.23693858845096241</v>
      </c>
      <c r="O70" s="33">
        <f t="shared" si="39"/>
        <v>9.6241979835013751E-3</v>
      </c>
      <c r="P70" s="32" t="str">
        <f t="shared" si="40"/>
        <v>BN</v>
      </c>
      <c r="Q70" s="32" t="str">
        <f t="shared" si="41"/>
        <v>PH</v>
      </c>
      <c r="R70" s="28">
        <f t="shared" si="42"/>
        <v>72</v>
      </c>
      <c r="S70" s="32">
        <f t="shared" si="43"/>
        <v>2182</v>
      </c>
      <c r="T70" s="32">
        <f>SUM(INDEX(SCORESHEET!$O$2:$O$1365,(MATCH(B70,SCORESHEET!$B$2:$B$1365,0))+1,1):INDEX(SCORESHEET!$O$2:$O$1365,(MATCH(B71,SCORESHEET!$B$2:$B$1365,0))-1,1))</f>
        <v>55</v>
      </c>
      <c r="U70" s="32">
        <f>SUM(INDEX(SCORESHEET!$P$2:$P$1365,(MATCH(B70,SCORESHEET!$B$2:$B$1365,0))+1,1):INDEX(SCORESHEET!$P$2:$P$1365,(MATCH(B71,SCORESHEET!$B$2:$B$1365,0))-1,1))</f>
        <v>0</v>
      </c>
      <c r="V70" s="32">
        <f t="shared" si="18"/>
        <v>2237</v>
      </c>
      <c r="W70" s="33">
        <f t="shared" si="35"/>
        <v>0.6764439068642274</v>
      </c>
      <c r="X70" s="32">
        <f>SUM(INDEX(SCORESHEET!$S$2:$S$1365,(MATCH(B70,SCORESHEET!$B$2:$B$1365,0))+1,1):INDEX(SCORESHEET!$S$2:$S$1365,(MATCH(B71,SCORESHEET!$B$2:$B$1365,0))-1,1))</f>
        <v>3307</v>
      </c>
    </row>
    <row r="71" spans="1:24" s="11" customFormat="1" ht="30" x14ac:dyDescent="0.25">
      <c r="A71" s="40">
        <v>4</v>
      </c>
      <c r="B71" s="31" t="s">
        <v>115</v>
      </c>
      <c r="C71" s="32">
        <f>COUNTIF(INDEX(SCORESHEET!$A$2:$A$1365,MATCH(B71,SCORESHEET!$B$2:$B$1365,0),1):INDEX(SCORESHEET!$A$2:$A$1365,MATCH(B72,SCORESHEET!$B$2:$B$1365,0),1),"*S*")</f>
        <v>5</v>
      </c>
      <c r="D71" s="32">
        <f>COUNTIF(INDEX(SCORESHEET!$C$2:$C$1365,(MATCH(B71,SCORESHEET!$B$2:$B$1365,0))+1,1):INDEX(SCORESHEET!$C$2:$C$1365,(MATCH(B72,SCORESHEET!$B$2:$B$1365,0))-1,1),"*"&amp;$D$1&amp;"*")</f>
        <v>1</v>
      </c>
      <c r="E71" s="32">
        <f>COUNTIF(INDEX(SCORESHEET!$C$2:$C$1365,(MATCH(B71,SCORESHEET!$B$2:$B$1365,0))+1,1):INDEX(SCORESHEET!$C$2:$C$1365,(MATCH(B72,SCORESHEET!$B$2:$B$1365,0))-1,1),"*"&amp;$E$1&amp;"*")</f>
        <v>4</v>
      </c>
      <c r="F71" s="32">
        <f>COUNTIF(INDEX(SCORESHEET!$C$2:$C$1365,(MATCH(B71,SCORESHEET!$B$2:$B$1365,0))+1,1):INDEX(SCORESHEET!$C$2:$C$1365,(MATCH(B72,SCORESHEET!$B$2:$B$1365,0))-1,1),"*"&amp;$F$1&amp;"*")</f>
        <v>0</v>
      </c>
      <c r="G71" s="32">
        <f>COUNTIF(INDEX(SCORESHEET!$C$2:$C$1365,(MATCH($B$4,SCORESHEET!$B$2:$B$1365,0))+1,1):INDEX(SCORESHEET!$C$2:$C$1365,(MATCH(B72,SCORESHEET!$B$2:$B$1365,0))-1,1),"*"&amp;$G$1&amp;"*")</f>
        <v>0</v>
      </c>
      <c r="H71" s="32">
        <f>SUM(INDEX(SCORESHEET!$F$2:$F$1365,(MATCH(B71,SCORESHEET!$B$2:$B$1365,0))+1,1):INDEX(SCORESHEET!$F$2:$F$1365,(MATCH(B72,SCORESHEET!$B$2:$B$1365,0))-1,1))</f>
        <v>509</v>
      </c>
      <c r="I71" s="32">
        <f>SUM(INDEX(SCORESHEET!$G$2:$G$1365,(MATCH(B71,SCORESHEET!$B$2:$B$1365,0))+1,1):INDEX(SCORESHEET!$G$2:$G$1365,(MATCH(B72,SCORESHEET!$B$2:$B$1365,0))-1,1))</f>
        <v>656</v>
      </c>
      <c r="J71" s="32">
        <f>SUM(INDEX(SCORESHEET!$H$2:$H$1365,(MATCH(B71,SCORESHEET!$B$2:$B$1365,0))+1,1):INDEX(SCORESHEET!$H$2:$H$1365,(MATCH(B72,SCORESHEET!$B$2:$B$1365,0))-1,1))</f>
        <v>293</v>
      </c>
      <c r="K71" s="32">
        <f>SUM(INDEX(SCORESHEET!$I$2:$I$1365,(MATCH(B71,SCORESHEET!$B$2:$B$1365,0))+1,1):INDEX(SCORESHEET!$I$2:$I$1365,(MATCH(B72,SCORESHEET!$B$2:$B$1365,0))-1,1))</f>
        <v>6</v>
      </c>
      <c r="L71" s="33">
        <f t="shared" si="36"/>
        <v>0.34767759562841533</v>
      </c>
      <c r="M71" s="33">
        <f t="shared" si="37"/>
        <v>0.44808743169398907</v>
      </c>
      <c r="N71" s="33">
        <f t="shared" si="38"/>
        <v>0.20013661202185792</v>
      </c>
      <c r="O71" s="33">
        <f t="shared" si="39"/>
        <v>4.0983606557377051E-3</v>
      </c>
      <c r="P71" s="32" t="str">
        <f t="shared" si="40"/>
        <v>PH</v>
      </c>
      <c r="Q71" s="32" t="str">
        <f t="shared" si="41"/>
        <v>BN</v>
      </c>
      <c r="R71" s="28">
        <f t="shared" si="42"/>
        <v>147</v>
      </c>
      <c r="S71" s="32">
        <f t="shared" si="43"/>
        <v>1464</v>
      </c>
      <c r="T71" s="32">
        <f>SUM(INDEX(SCORESHEET!$O$2:$O$1365,(MATCH(B71,SCORESHEET!$B$2:$B$1365,0))+1,1):INDEX(SCORESHEET!$O$2:$O$1365,(MATCH(B72,SCORESHEET!$B$2:$B$1365,0))-1,1))</f>
        <v>40</v>
      </c>
      <c r="U71" s="32">
        <f>SUM(INDEX(SCORESHEET!$P$2:$P$1365,(MATCH(B71,SCORESHEET!$B$2:$B$1365,0))+1,1):INDEX(SCORESHEET!$P$2:$P$1365,(MATCH(B72,SCORESHEET!$B$2:$B$1365,0))-1,1))</f>
        <v>0</v>
      </c>
      <c r="V71" s="32">
        <f t="shared" si="18"/>
        <v>1504</v>
      </c>
      <c r="W71" s="33">
        <f t="shared" si="35"/>
        <v>0.65249457700650759</v>
      </c>
      <c r="X71" s="32">
        <f>SUM(INDEX(SCORESHEET!$S$2:$S$1365,(MATCH(B71,SCORESHEET!$B$2:$B$1365,0))+1,1):INDEX(SCORESHEET!$S$2:$S$1365,(MATCH(B72,SCORESHEET!$B$2:$B$1365,0))-1,1))</f>
        <v>2305</v>
      </c>
    </row>
    <row r="72" spans="1:24" s="12" customFormat="1" ht="15" x14ac:dyDescent="0.25">
      <c r="A72" s="40">
        <v>5</v>
      </c>
      <c r="B72" s="31" t="s">
        <v>116</v>
      </c>
      <c r="C72" s="32">
        <f>COUNTIF(INDEX(SCORESHEET!$A$2:$A$1365,MATCH(B72,SCORESHEET!$B$2:$B$1365,0),1):INDEX(SCORESHEET!$A$2:$A$1365,MATCH(B73,SCORESHEET!$B$2:$B$1365,0),1),"*S*")</f>
        <v>8</v>
      </c>
      <c r="D72" s="32">
        <f>COUNTIF(INDEX(SCORESHEET!$C$2:$C$1365,(MATCH(B72,SCORESHEET!$B$2:$B$1365,0))+1,1):INDEX(SCORESHEET!$C$2:$C$1365,(MATCH(B73,SCORESHEET!$B$2:$B$1365,0))-1,1),"*"&amp;$D$1&amp;"*")</f>
        <v>2</v>
      </c>
      <c r="E72" s="32">
        <f>COUNTIF(INDEX(SCORESHEET!$C$2:$C$1365,(MATCH(B72,SCORESHEET!$B$2:$B$1365,0))+1,1):INDEX(SCORESHEET!$C$2:$C$1365,(MATCH(B73,SCORESHEET!$B$2:$B$1365,0))-1,1),"*"&amp;$E$1&amp;"*")</f>
        <v>6</v>
      </c>
      <c r="F72" s="32">
        <f>COUNTIF(INDEX(SCORESHEET!$C$2:$C$1365,(MATCH(B72,SCORESHEET!$B$2:$B$1365,0))+1,1):INDEX(SCORESHEET!$C$2:$C$1365,(MATCH(B73,SCORESHEET!$B$2:$B$1365,0))-1,1),"*"&amp;$F$1&amp;"*")</f>
        <v>0</v>
      </c>
      <c r="G72" s="32">
        <f>COUNTIF(INDEX(SCORESHEET!$C$2:$C$1365,(MATCH($B$4,SCORESHEET!$B$2:$B$1365,0))+1,1):INDEX(SCORESHEET!$C$2:$C$1365,(MATCH(B73,SCORESHEET!$B$2:$B$1365,0))-1,1),"*"&amp;$G$1&amp;"*")</f>
        <v>0</v>
      </c>
      <c r="H72" s="32">
        <f>SUM(INDEX(SCORESHEET!$F$2:$F$1365,(MATCH(B72,SCORESHEET!$B$2:$B$1365,0))+1,1):INDEX(SCORESHEET!$F$2:$F$1365,(MATCH(B73,SCORESHEET!$B$2:$B$1365,0))-1,1))</f>
        <v>756</v>
      </c>
      <c r="I72" s="32">
        <f>SUM(INDEX(SCORESHEET!$G$2:$G$1365,(MATCH(B72,SCORESHEET!$B$2:$B$1365,0))+1,1):INDEX(SCORESHEET!$G$2:$G$1365,(MATCH(B73,SCORESHEET!$B$2:$B$1365,0))-1,1))</f>
        <v>986</v>
      </c>
      <c r="J72" s="32">
        <f>SUM(INDEX(SCORESHEET!$H$2:$H$1365,(MATCH(B72,SCORESHEET!$B$2:$B$1365,0))+1,1):INDEX(SCORESHEET!$H$2:$H$1365,(MATCH(B73,SCORESHEET!$B$2:$B$1365,0))-1,1))</f>
        <v>609</v>
      </c>
      <c r="K72" s="32">
        <f>SUM(INDEX(SCORESHEET!$I$2:$I$1365,(MATCH(B72,SCORESHEET!$B$2:$B$1365,0))+1,1):INDEX(SCORESHEET!$I$2:$I$1365,(MATCH(B73,SCORESHEET!$B$2:$B$1365,0))-1,1))</f>
        <v>17</v>
      </c>
      <c r="L72" s="33">
        <f t="shared" si="36"/>
        <v>0.31925675675675674</v>
      </c>
      <c r="M72" s="33">
        <f t="shared" si="37"/>
        <v>0.41638513513513514</v>
      </c>
      <c r="N72" s="33">
        <f t="shared" si="38"/>
        <v>0.25717905405405406</v>
      </c>
      <c r="O72" s="33">
        <f t="shared" si="39"/>
        <v>7.1790540540540545E-3</v>
      </c>
      <c r="P72" s="32" t="str">
        <f t="shared" si="40"/>
        <v>PH</v>
      </c>
      <c r="Q72" s="32" t="str">
        <f t="shared" si="41"/>
        <v>BN</v>
      </c>
      <c r="R72" s="28">
        <f t="shared" si="42"/>
        <v>230</v>
      </c>
      <c r="S72" s="32">
        <f t="shared" si="43"/>
        <v>2368</v>
      </c>
      <c r="T72" s="32">
        <f>SUM(INDEX(SCORESHEET!$O$2:$O$1365,(MATCH(B72,SCORESHEET!$B$2:$B$1365,0))+1,1):INDEX(SCORESHEET!$O$2:$O$1365,(MATCH(B73,SCORESHEET!$B$2:$B$1365,0))-1,1))</f>
        <v>62</v>
      </c>
      <c r="U72" s="32">
        <f>SUM(INDEX(SCORESHEET!$P$2:$P$1365,(MATCH(B72,SCORESHEET!$B$2:$B$1365,0))+1,1):INDEX(SCORESHEET!$P$2:$P$1365,(MATCH(B73,SCORESHEET!$B$2:$B$1365,0))-1,1))</f>
        <v>0</v>
      </c>
      <c r="V72" s="32">
        <f t="shared" si="18"/>
        <v>2430</v>
      </c>
      <c r="W72" s="33">
        <f t="shared" si="35"/>
        <v>0.65835816851801676</v>
      </c>
      <c r="X72" s="32">
        <f>SUM(INDEX(SCORESHEET!$S$2:$S$1365,(MATCH(B72,SCORESHEET!$B$2:$B$1365,0))+1,1):INDEX(SCORESHEET!$S$2:$S$1365,(MATCH(B73,SCORESHEET!$B$2:$B$1365,0))-1,1))</f>
        <v>3691</v>
      </c>
    </row>
    <row r="73" spans="1:24" s="6" customFormat="1" ht="15" x14ac:dyDescent="0.25">
      <c r="A73" s="25" t="s">
        <v>18</v>
      </c>
      <c r="B73" s="26" t="s">
        <v>19</v>
      </c>
      <c r="C73" s="27">
        <f>SUM(C74:C84)</f>
        <v>37</v>
      </c>
      <c r="D73" s="27">
        <f t="shared" ref="D73:K73" si="44">SUM(D74:D84)</f>
        <v>31</v>
      </c>
      <c r="E73" s="27">
        <f t="shared" si="44"/>
        <v>6</v>
      </c>
      <c r="F73" s="27">
        <f t="shared" si="44"/>
        <v>0</v>
      </c>
      <c r="G73" s="27">
        <f t="shared" si="44"/>
        <v>0</v>
      </c>
      <c r="H73" s="27">
        <f t="shared" si="44"/>
        <v>5620</v>
      </c>
      <c r="I73" s="27">
        <f t="shared" si="44"/>
        <v>2652</v>
      </c>
      <c r="J73" s="27">
        <f t="shared" si="44"/>
        <v>1334</v>
      </c>
      <c r="K73" s="27">
        <f t="shared" si="44"/>
        <v>273</v>
      </c>
      <c r="L73" s="29">
        <f t="shared" si="36"/>
        <v>0.56888349023180484</v>
      </c>
      <c r="M73" s="29">
        <f t="shared" si="37"/>
        <v>0.26844822350440328</v>
      </c>
      <c r="N73" s="29">
        <f t="shared" si="38"/>
        <v>0.13503391031480919</v>
      </c>
      <c r="O73" s="29">
        <f t="shared" si="39"/>
        <v>2.763437594898269E-2</v>
      </c>
      <c r="P73" s="27" t="str">
        <f t="shared" si="40"/>
        <v>BN</v>
      </c>
      <c r="Q73" s="27" t="str">
        <f t="shared" si="41"/>
        <v>PH</v>
      </c>
      <c r="R73" s="27">
        <f t="shared" si="42"/>
        <v>2968</v>
      </c>
      <c r="S73" s="27">
        <f t="shared" si="43"/>
        <v>9879</v>
      </c>
      <c r="T73" s="27">
        <f t="shared" ref="T73:U73" si="45">SUM(T74:T84)</f>
        <v>256</v>
      </c>
      <c r="U73" s="27">
        <f t="shared" si="45"/>
        <v>0</v>
      </c>
      <c r="V73" s="27">
        <f t="shared" si="18"/>
        <v>10135</v>
      </c>
      <c r="W73" s="29">
        <f t="shared" si="35"/>
        <v>0.64373729674796742</v>
      </c>
      <c r="X73" s="27">
        <f>SUM(X74:X84)</f>
        <v>15744</v>
      </c>
    </row>
    <row r="74" spans="1:24" s="11" customFormat="1" ht="15" x14ac:dyDescent="0.25">
      <c r="A74" s="40">
        <v>1</v>
      </c>
      <c r="B74" s="31" t="s">
        <v>117</v>
      </c>
      <c r="C74" s="32">
        <f>COUNTIF(INDEX(SCORESHEET!$A$2:$A$1365,MATCH(B74,SCORESHEET!$B$2:$B$1365,0),1):INDEX(SCORESHEET!$A$2:$A$1365,MATCH(B75,SCORESHEET!$B$2:$B$1365,0),1),"*S*")</f>
        <v>2</v>
      </c>
      <c r="D74" s="32">
        <f>COUNTIF(INDEX(SCORESHEET!$C$2:$C$1365,(MATCH(B74,SCORESHEET!$B$2:$B$1365,0))+1,1):INDEX(SCORESHEET!$C$2:$C$1365,(MATCH(B75,SCORESHEET!$B$2:$B$1365,0))-1,1),"*"&amp;$D$1&amp;"*")</f>
        <v>0</v>
      </c>
      <c r="E74" s="32">
        <f>COUNTIF(INDEX(SCORESHEET!$C$2:$C$1365,(MATCH(B74,SCORESHEET!$B$2:$B$1365,0))+1,1):INDEX(SCORESHEET!$C$2:$C$1365,(MATCH(B75,SCORESHEET!$B$2:$B$1365,0))-1,1),"*"&amp;$E$1&amp;"*")</f>
        <v>2</v>
      </c>
      <c r="F74" s="32">
        <f>COUNTIF(INDEX(SCORESHEET!$C$2:$C$1365,(MATCH(B74,SCORESHEET!$B$2:$B$1365,0))+1,1):INDEX(SCORESHEET!$C$2:$C$1365,(MATCH(B75,SCORESHEET!$B$2:$B$1365,0))-1,1),"*"&amp;$F$1&amp;"*")</f>
        <v>0</v>
      </c>
      <c r="G74" s="32">
        <f>COUNTIF(INDEX(SCORESHEET!$C$2:$C$1365,(MATCH($B$4,SCORESHEET!$B$2:$B$1365,0))+1,1):INDEX(SCORESHEET!$C$2:$C$1365,(MATCH(B75,SCORESHEET!$B$2:$B$1365,0))-1,1),"*"&amp;$G$1&amp;"*")</f>
        <v>0</v>
      </c>
      <c r="H74" s="32">
        <f>SUM(INDEX(SCORESHEET!$F$2:$F$1365,(MATCH(B74,SCORESHEET!$B$2:$B$1365,0))+1,1):INDEX(SCORESHEET!$F$2:$F$1365,(MATCH(B75,SCORESHEET!$B$2:$B$1365,0))-1,1))</f>
        <v>151</v>
      </c>
      <c r="I74" s="32">
        <f>SUM(INDEX(SCORESHEET!$G$2:$G$1365,(MATCH(B74,SCORESHEET!$B$2:$B$1365,0))+1,1):INDEX(SCORESHEET!$G$2:$G$1365,(MATCH(B75,SCORESHEET!$B$2:$B$1365,0))-1,1))</f>
        <v>325</v>
      </c>
      <c r="J74" s="32">
        <f>SUM(INDEX(SCORESHEET!$H$2:$H$1365,(MATCH(B74,SCORESHEET!$B$2:$B$1365,0))+1,1):INDEX(SCORESHEET!$H$2:$H$1365,(MATCH(B75,SCORESHEET!$B$2:$B$1365,0))-1,1))</f>
        <v>34</v>
      </c>
      <c r="K74" s="32">
        <f>SUM(INDEX(SCORESHEET!$I$2:$I$1365,(MATCH(B74,SCORESHEET!$B$2:$B$1365,0))+1,1):INDEX(SCORESHEET!$I$2:$I$1365,(MATCH(B75,SCORESHEET!$B$2:$B$1365,0))-1,1))</f>
        <v>13</v>
      </c>
      <c r="L74" s="33">
        <f t="shared" si="36"/>
        <v>0.28871892925430209</v>
      </c>
      <c r="M74" s="33">
        <f t="shared" si="37"/>
        <v>0.62141491395793502</v>
      </c>
      <c r="N74" s="33">
        <f t="shared" si="38"/>
        <v>6.5009560229445512E-2</v>
      </c>
      <c r="O74" s="33">
        <f t="shared" si="39"/>
        <v>2.4856596558317401E-2</v>
      </c>
      <c r="P74" s="32" t="str">
        <f t="shared" si="40"/>
        <v>PH</v>
      </c>
      <c r="Q74" s="32" t="str">
        <f t="shared" si="41"/>
        <v>BN</v>
      </c>
      <c r="R74" s="28">
        <f t="shared" si="42"/>
        <v>174</v>
      </c>
      <c r="S74" s="32">
        <f t="shared" si="43"/>
        <v>523</v>
      </c>
      <c r="T74" s="32">
        <f>SUM(INDEX(SCORESHEET!$O$2:$O$1365,(MATCH(B74,SCORESHEET!$B$2:$B$1365,0))+1,1):INDEX(SCORESHEET!$O$2:$O$1365,(MATCH(B75,SCORESHEET!$B$2:$B$1365,0))-1,1))</f>
        <v>16</v>
      </c>
      <c r="U74" s="32">
        <f>SUM(INDEX(SCORESHEET!$P$2:$P$1365,(MATCH(B74,SCORESHEET!$B$2:$B$1365,0))+1,1):INDEX(SCORESHEET!$P$2:$P$1365,(MATCH(B75,SCORESHEET!$B$2:$B$1365,0))-1,1))</f>
        <v>0</v>
      </c>
      <c r="V74" s="32">
        <f t="shared" si="18"/>
        <v>539</v>
      </c>
      <c r="W74" s="33">
        <f t="shared" si="35"/>
        <v>0.620253164556962</v>
      </c>
      <c r="X74" s="32">
        <f>SUM(INDEX(SCORESHEET!$S$2:$S$1365,(MATCH(B74,SCORESHEET!$B$2:$B$1365,0))+1,1):INDEX(SCORESHEET!$S$2:$S$1365,(MATCH(B75,SCORESHEET!$B$2:$B$1365,0))-1,1))</f>
        <v>869</v>
      </c>
    </row>
    <row r="75" spans="1:24" s="11" customFormat="1" ht="15" x14ac:dyDescent="0.25">
      <c r="A75" s="40">
        <v>2</v>
      </c>
      <c r="B75" s="31" t="s">
        <v>118</v>
      </c>
      <c r="C75" s="32">
        <f>COUNTIF(INDEX(SCORESHEET!$A$2:$A$1365,MATCH(B75,SCORESHEET!$B$2:$B$1365,0),1):INDEX(SCORESHEET!$A$2:$A$1365,MATCH(B76,SCORESHEET!$B$2:$B$1365,0),1),"*S*")</f>
        <v>4</v>
      </c>
      <c r="D75" s="32">
        <f>COUNTIF(INDEX(SCORESHEET!$C$2:$C$1365,(MATCH(B75,SCORESHEET!$B$2:$B$1365,0))+1,1):INDEX(SCORESHEET!$C$2:$C$1365,(MATCH(B76,SCORESHEET!$B$2:$B$1365,0))-1,1),"*"&amp;$D$1&amp;"*")</f>
        <v>3</v>
      </c>
      <c r="E75" s="32">
        <f>COUNTIF(INDEX(SCORESHEET!$C$2:$C$1365,(MATCH(B75,SCORESHEET!$B$2:$B$1365,0))+1,1):INDEX(SCORESHEET!$C$2:$C$1365,(MATCH(B76,SCORESHEET!$B$2:$B$1365,0))-1,1),"*"&amp;$E$1&amp;"*")</f>
        <v>1</v>
      </c>
      <c r="F75" s="32">
        <f>COUNTIF(INDEX(SCORESHEET!$C$2:$C$1365,(MATCH(B75,SCORESHEET!$B$2:$B$1365,0))+1,1):INDEX(SCORESHEET!$C$2:$C$1365,(MATCH(B76,SCORESHEET!$B$2:$B$1365,0))-1,1),"*"&amp;$F$1&amp;"*")</f>
        <v>0</v>
      </c>
      <c r="G75" s="32">
        <f>COUNTIF(INDEX(SCORESHEET!$C$2:$C$1365,(MATCH($B$4,SCORESHEET!$B$2:$B$1365,0))+1,1):INDEX(SCORESHEET!$C$2:$C$1365,(MATCH(B76,SCORESHEET!$B$2:$B$1365,0))-1,1),"*"&amp;$G$1&amp;"*")</f>
        <v>0</v>
      </c>
      <c r="H75" s="32">
        <f>SUM(INDEX(SCORESHEET!$F$2:$F$1365,(MATCH(B75,SCORESHEET!$B$2:$B$1365,0))+1,1):INDEX(SCORESHEET!$F$2:$F$1365,(MATCH(B76,SCORESHEET!$B$2:$B$1365,0))-1,1))</f>
        <v>450</v>
      </c>
      <c r="I75" s="32">
        <f>SUM(INDEX(SCORESHEET!$G$2:$G$1365,(MATCH(B75,SCORESHEET!$B$2:$B$1365,0))+1,1):INDEX(SCORESHEET!$G$2:$G$1365,(MATCH(B76,SCORESHEET!$B$2:$B$1365,0))-1,1))</f>
        <v>367</v>
      </c>
      <c r="J75" s="32">
        <f>SUM(INDEX(SCORESHEET!$H$2:$H$1365,(MATCH(B75,SCORESHEET!$B$2:$B$1365,0))+1,1):INDEX(SCORESHEET!$H$2:$H$1365,(MATCH(B76,SCORESHEET!$B$2:$B$1365,0))-1,1))</f>
        <v>162</v>
      </c>
      <c r="K75" s="32">
        <f>SUM(INDEX(SCORESHEET!$I$2:$I$1365,(MATCH(B75,SCORESHEET!$B$2:$B$1365,0))+1,1):INDEX(SCORESHEET!$I$2:$I$1365,(MATCH(B76,SCORESHEET!$B$2:$B$1365,0))-1,1))</f>
        <v>53</v>
      </c>
      <c r="L75" s="33">
        <f t="shared" si="36"/>
        <v>0.43604651162790697</v>
      </c>
      <c r="M75" s="33">
        <f t="shared" si="37"/>
        <v>0.35562015503875971</v>
      </c>
      <c r="N75" s="33">
        <f t="shared" si="38"/>
        <v>0.15697674418604651</v>
      </c>
      <c r="O75" s="33">
        <f t="shared" si="39"/>
        <v>5.1356589147286823E-2</v>
      </c>
      <c r="P75" s="42" t="str">
        <f t="shared" si="40"/>
        <v>BN</v>
      </c>
      <c r="Q75" s="42" t="str">
        <f t="shared" si="41"/>
        <v>PH</v>
      </c>
      <c r="R75" s="28">
        <f t="shared" si="42"/>
        <v>83</v>
      </c>
      <c r="S75" s="32">
        <f t="shared" si="43"/>
        <v>1032</v>
      </c>
      <c r="T75" s="32">
        <f>SUM(INDEX(SCORESHEET!$O$2:$O$1365,(MATCH(B75,SCORESHEET!$B$2:$B$1365,0))+1,1):INDEX(SCORESHEET!$O$2:$O$1365,(MATCH(B76,SCORESHEET!$B$2:$B$1365,0))-1,1))</f>
        <v>43</v>
      </c>
      <c r="U75" s="32">
        <f>SUM(INDEX(SCORESHEET!$P$2:$P$1365,(MATCH(B75,SCORESHEET!$B$2:$B$1365,0))+1,1):INDEX(SCORESHEET!$P$2:$P$1365,(MATCH(B76,SCORESHEET!$B$2:$B$1365,0))-1,1))</f>
        <v>0</v>
      </c>
      <c r="V75" s="32">
        <f t="shared" si="18"/>
        <v>1075</v>
      </c>
      <c r="W75" s="33">
        <f t="shared" si="35"/>
        <v>0.58170995670995673</v>
      </c>
      <c r="X75" s="32">
        <f>SUM(INDEX(SCORESHEET!$S$2:$S$1365,(MATCH(B75,SCORESHEET!$B$2:$B$1365,0))+1,1):INDEX(SCORESHEET!$S$2:$S$1365,(MATCH(B76,SCORESHEET!$B$2:$B$1365,0))-1,1))</f>
        <v>1848</v>
      </c>
    </row>
    <row r="76" spans="1:24" s="12" customFormat="1" ht="15" x14ac:dyDescent="0.25">
      <c r="A76" s="40">
        <v>3</v>
      </c>
      <c r="B76" s="31" t="s">
        <v>119</v>
      </c>
      <c r="C76" s="32">
        <f>COUNTIF(INDEX(SCORESHEET!$A$2:$A$1365,MATCH(B76,SCORESHEET!$B$2:$B$1365,0),1):INDEX(SCORESHEET!$A$2:$A$1365,MATCH(B77,SCORESHEET!$B$2:$B$1365,0),1),"*S*")</f>
        <v>1</v>
      </c>
      <c r="D76" s="32">
        <f>COUNTIF(INDEX(SCORESHEET!$C$2:$C$1365,(MATCH(B76,SCORESHEET!$B$2:$B$1365,0))+1,1):INDEX(SCORESHEET!$C$2:$C$1365,(MATCH(B77,SCORESHEET!$B$2:$B$1365,0))-1,1),"*"&amp;$D$1&amp;"*")</f>
        <v>1</v>
      </c>
      <c r="E76" s="32">
        <f>COUNTIF(INDEX(SCORESHEET!$C$2:$C$1365,(MATCH(B76,SCORESHEET!$B$2:$B$1365,0))+1,1):INDEX(SCORESHEET!$C$2:$C$1365,(MATCH(B77,SCORESHEET!$B$2:$B$1365,0))-1,1),"*"&amp;$E$1&amp;"*")</f>
        <v>0</v>
      </c>
      <c r="F76" s="32">
        <f>COUNTIF(INDEX(SCORESHEET!$C$2:$C$1365,(MATCH(B76,SCORESHEET!$B$2:$B$1365,0))+1,1):INDEX(SCORESHEET!$C$2:$C$1365,(MATCH(B77,SCORESHEET!$B$2:$B$1365,0))-1,1),"*"&amp;$F$1&amp;"*")</f>
        <v>0</v>
      </c>
      <c r="G76" s="32">
        <f>COUNTIF(INDEX(SCORESHEET!$C$2:$C$1365,(MATCH($B$4,SCORESHEET!$B$2:$B$1365,0))+1,1):INDEX(SCORESHEET!$C$2:$C$1365,(MATCH(B77,SCORESHEET!$B$2:$B$1365,0))-1,1),"*"&amp;$G$1&amp;"*")</f>
        <v>0</v>
      </c>
      <c r="H76" s="32">
        <f>SUM(INDEX(SCORESHEET!$F$2:$F$1365,(MATCH(B76,SCORESHEET!$B$2:$B$1365,0))+1,1):INDEX(SCORESHEET!$F$2:$F$1365,(MATCH(B77,SCORESHEET!$B$2:$B$1365,0))-1,1))</f>
        <v>211</v>
      </c>
      <c r="I76" s="32">
        <f>SUM(INDEX(SCORESHEET!$G$2:$G$1365,(MATCH(B76,SCORESHEET!$B$2:$B$1365,0))+1,1):INDEX(SCORESHEET!$G$2:$G$1365,(MATCH(B77,SCORESHEET!$B$2:$B$1365,0))-1,1))</f>
        <v>52</v>
      </c>
      <c r="J76" s="32">
        <f>SUM(INDEX(SCORESHEET!$H$2:$H$1365,(MATCH(B76,SCORESHEET!$B$2:$B$1365,0))+1,1):INDEX(SCORESHEET!$H$2:$H$1365,(MATCH(B77,SCORESHEET!$B$2:$B$1365,0))-1,1))</f>
        <v>46</v>
      </c>
      <c r="K76" s="32">
        <f>SUM(INDEX(SCORESHEET!$I$2:$I$1365,(MATCH(B76,SCORESHEET!$B$2:$B$1365,0))+1,1):INDEX(SCORESHEET!$I$2:$I$1365,(MATCH(B77,SCORESHEET!$B$2:$B$1365,0))-1,1))</f>
        <v>1</v>
      </c>
      <c r="L76" s="33">
        <f t="shared" si="36"/>
        <v>0.6806451612903226</v>
      </c>
      <c r="M76" s="33">
        <f t="shared" si="37"/>
        <v>0.16774193548387098</v>
      </c>
      <c r="N76" s="33">
        <f t="shared" si="38"/>
        <v>0.14838709677419354</v>
      </c>
      <c r="O76" s="33">
        <f t="shared" si="39"/>
        <v>3.2258064516129032E-3</v>
      </c>
      <c r="P76" s="32" t="str">
        <f t="shared" si="40"/>
        <v>BN</v>
      </c>
      <c r="Q76" s="32" t="str">
        <f t="shared" si="41"/>
        <v>PH</v>
      </c>
      <c r="R76" s="28">
        <f t="shared" si="42"/>
        <v>159</v>
      </c>
      <c r="S76" s="32">
        <f t="shared" si="43"/>
        <v>310</v>
      </c>
      <c r="T76" s="32">
        <f>SUM(INDEX(SCORESHEET!$O$2:$O$1365,(MATCH(B76,SCORESHEET!$B$2:$B$1365,0))+1,1):INDEX(SCORESHEET!$O$2:$O$1365,(MATCH(B77,SCORESHEET!$B$2:$B$1365,0))-1,1))</f>
        <v>22</v>
      </c>
      <c r="U76" s="32">
        <f>SUM(INDEX(SCORESHEET!$P$2:$P$1365,(MATCH(B76,SCORESHEET!$B$2:$B$1365,0))+1,1):INDEX(SCORESHEET!$P$2:$P$1365,(MATCH(B77,SCORESHEET!$B$2:$B$1365,0))-1,1))</f>
        <v>0</v>
      </c>
      <c r="V76" s="32">
        <f t="shared" ref="V76:V139" si="46">S76+T76+U76</f>
        <v>332</v>
      </c>
      <c r="W76" s="33">
        <f t="shared" si="35"/>
        <v>0.69601677148846963</v>
      </c>
      <c r="X76" s="32">
        <f>SUM(INDEX(SCORESHEET!$S$2:$S$1365,(MATCH(B76,SCORESHEET!$B$2:$B$1365,0))+1,1):INDEX(SCORESHEET!$S$2:$S$1365,(MATCH(B77,SCORESHEET!$B$2:$B$1365,0))-1,1))</f>
        <v>477</v>
      </c>
    </row>
    <row r="77" spans="1:24" s="11" customFormat="1" ht="15" x14ac:dyDescent="0.25">
      <c r="A77" s="40">
        <v>4</v>
      </c>
      <c r="B77" s="31" t="s">
        <v>120</v>
      </c>
      <c r="C77" s="32">
        <f>COUNTIF(INDEX(SCORESHEET!$A$2:$A$1365,MATCH(B77,SCORESHEET!$B$2:$B$1365,0),1):INDEX(SCORESHEET!$A$2:$A$1365,MATCH(B78,SCORESHEET!$B$2:$B$1365,0),1),"*S*")</f>
        <v>5</v>
      </c>
      <c r="D77" s="32">
        <f>COUNTIF(INDEX(SCORESHEET!$C$2:$C$1365,(MATCH(B77,SCORESHEET!$B$2:$B$1365,0))+1,1):INDEX(SCORESHEET!$C$2:$C$1365,(MATCH(B78,SCORESHEET!$B$2:$B$1365,0))-1,1),"*"&amp;$D$1&amp;"*")</f>
        <v>5</v>
      </c>
      <c r="E77" s="32">
        <f>COUNTIF(INDEX(SCORESHEET!$C$2:$C$1365,(MATCH(B77,SCORESHEET!$B$2:$B$1365,0))+1,1):INDEX(SCORESHEET!$C$2:$C$1365,(MATCH(B78,SCORESHEET!$B$2:$B$1365,0))-1,1),"*"&amp;$E$1&amp;"*")</f>
        <v>0</v>
      </c>
      <c r="F77" s="32">
        <f>COUNTIF(INDEX(SCORESHEET!$C$2:$C$1365,(MATCH(B77,SCORESHEET!$B$2:$B$1365,0))+1,1):INDEX(SCORESHEET!$C$2:$C$1365,(MATCH(B78,SCORESHEET!$B$2:$B$1365,0))-1,1),"*"&amp;$F$1&amp;"*")</f>
        <v>0</v>
      </c>
      <c r="G77" s="32">
        <f>COUNTIF(INDEX(SCORESHEET!$C$2:$C$1365,(MATCH($B$4,SCORESHEET!$B$2:$B$1365,0))+1,1):INDEX(SCORESHEET!$C$2:$C$1365,(MATCH(B78,SCORESHEET!$B$2:$B$1365,0))-1,1),"*"&amp;$G$1&amp;"*")</f>
        <v>0</v>
      </c>
      <c r="H77" s="32">
        <f>SUM(INDEX(SCORESHEET!$F$2:$F$1365,(MATCH(B77,SCORESHEET!$B$2:$B$1365,0))+1,1):INDEX(SCORESHEET!$F$2:$F$1365,(MATCH(B78,SCORESHEET!$B$2:$B$1365,0))-1,1))</f>
        <v>805</v>
      </c>
      <c r="I77" s="32">
        <f>SUM(INDEX(SCORESHEET!$G$2:$G$1365,(MATCH(B77,SCORESHEET!$B$2:$B$1365,0))+1,1):INDEX(SCORESHEET!$G$2:$G$1365,(MATCH(B78,SCORESHEET!$B$2:$B$1365,0))-1,1))</f>
        <v>306</v>
      </c>
      <c r="J77" s="32">
        <f>SUM(INDEX(SCORESHEET!$H$2:$H$1365,(MATCH(B77,SCORESHEET!$B$2:$B$1365,0))+1,1):INDEX(SCORESHEET!$H$2:$H$1365,(MATCH(B78,SCORESHEET!$B$2:$B$1365,0))-1,1))</f>
        <v>216</v>
      </c>
      <c r="K77" s="32">
        <f>SUM(INDEX(SCORESHEET!$I$2:$I$1365,(MATCH(B77,SCORESHEET!$B$2:$B$1365,0))+1,1):INDEX(SCORESHEET!$I$2:$I$1365,(MATCH(B78,SCORESHEET!$B$2:$B$1365,0))-1,1))</f>
        <v>40</v>
      </c>
      <c r="L77" s="33">
        <f t="shared" si="36"/>
        <v>0.58888076079005125</v>
      </c>
      <c r="M77" s="33">
        <f t="shared" si="37"/>
        <v>0.2238478419897586</v>
      </c>
      <c r="N77" s="33">
        <f t="shared" si="38"/>
        <v>0.15801024140453548</v>
      </c>
      <c r="O77" s="33">
        <f t="shared" si="39"/>
        <v>2.9261155815654718E-2</v>
      </c>
      <c r="P77" s="32" t="str">
        <f t="shared" si="40"/>
        <v>BN</v>
      </c>
      <c r="Q77" s="32" t="str">
        <f t="shared" si="41"/>
        <v>PH</v>
      </c>
      <c r="R77" s="28">
        <f t="shared" si="42"/>
        <v>499</v>
      </c>
      <c r="S77" s="32">
        <f t="shared" si="43"/>
        <v>1367</v>
      </c>
      <c r="T77" s="32">
        <f>SUM(INDEX(SCORESHEET!$O$2:$O$1365,(MATCH(B77,SCORESHEET!$B$2:$B$1365,0))+1,1):INDEX(SCORESHEET!$O$2:$O$1365,(MATCH(B78,SCORESHEET!$B$2:$B$1365,0))-1,1))</f>
        <v>25</v>
      </c>
      <c r="U77" s="32">
        <f>SUM(INDEX(SCORESHEET!$P$2:$P$1365,(MATCH(B77,SCORESHEET!$B$2:$B$1365,0))+1,1):INDEX(SCORESHEET!$P$2:$P$1365,(MATCH(B78,SCORESHEET!$B$2:$B$1365,0))-1,1))</f>
        <v>0</v>
      </c>
      <c r="V77" s="32">
        <f t="shared" si="46"/>
        <v>1392</v>
      </c>
      <c r="W77" s="33">
        <f t="shared" si="35"/>
        <v>0.63243980009086775</v>
      </c>
      <c r="X77" s="32">
        <f>SUM(INDEX(SCORESHEET!$S$2:$S$1365,(MATCH(B77,SCORESHEET!$B$2:$B$1365,0))+1,1):INDEX(SCORESHEET!$S$2:$S$1365,(MATCH(B78,SCORESHEET!$B$2:$B$1365,0))-1,1))</f>
        <v>2201</v>
      </c>
    </row>
    <row r="78" spans="1:24" s="11" customFormat="1" ht="15" x14ac:dyDescent="0.25">
      <c r="A78" s="40">
        <v>5</v>
      </c>
      <c r="B78" s="31" t="s">
        <v>121</v>
      </c>
      <c r="C78" s="32">
        <f>COUNTIF(INDEX(SCORESHEET!$A$2:$A$1365,MATCH(B78,SCORESHEET!$B$2:$B$1365,0),1):INDEX(SCORESHEET!$A$2:$A$1365,MATCH(B79,SCORESHEET!$B$2:$B$1365,0),1),"*S*")</f>
        <v>5</v>
      </c>
      <c r="D78" s="32">
        <f>COUNTIF(INDEX(SCORESHEET!$C$2:$C$1365,(MATCH(B78,SCORESHEET!$B$2:$B$1365,0))+1,1):INDEX(SCORESHEET!$C$2:$C$1365,(MATCH(B79,SCORESHEET!$B$2:$B$1365,0))-1,1),"*"&amp;$D$1&amp;"*")</f>
        <v>5</v>
      </c>
      <c r="E78" s="32">
        <f>COUNTIF(INDEX(SCORESHEET!$C$2:$C$1365,(MATCH(B78,SCORESHEET!$B$2:$B$1365,0))+1,1):INDEX(SCORESHEET!$C$2:$C$1365,(MATCH(B79,SCORESHEET!$B$2:$B$1365,0))-1,1),"*"&amp;$E$1&amp;"*")</f>
        <v>0</v>
      </c>
      <c r="F78" s="32">
        <f>COUNTIF(INDEX(SCORESHEET!$C$2:$C$1365,(MATCH(B78,SCORESHEET!$B$2:$B$1365,0))+1,1):INDEX(SCORESHEET!$C$2:$C$1365,(MATCH(B79,SCORESHEET!$B$2:$B$1365,0))-1,1),"*"&amp;$F$1&amp;"*")</f>
        <v>0</v>
      </c>
      <c r="G78" s="32">
        <f>COUNTIF(INDEX(SCORESHEET!$C$2:$C$1365,(MATCH($B$4,SCORESHEET!$B$2:$B$1365,0))+1,1):INDEX(SCORESHEET!$C$2:$C$1365,(MATCH(B79,SCORESHEET!$B$2:$B$1365,0))-1,1),"*"&amp;$G$1&amp;"*")</f>
        <v>0</v>
      </c>
      <c r="H78" s="32">
        <f>SUM(INDEX(SCORESHEET!$F$2:$F$1365,(MATCH(B78,SCORESHEET!$B$2:$B$1365,0))+1,1):INDEX(SCORESHEET!$F$2:$F$1365,(MATCH(B79,SCORESHEET!$B$2:$B$1365,0))-1,1))</f>
        <v>704</v>
      </c>
      <c r="I78" s="32">
        <f>SUM(INDEX(SCORESHEET!$G$2:$G$1365,(MATCH(B78,SCORESHEET!$B$2:$B$1365,0))+1,1):INDEX(SCORESHEET!$G$2:$G$1365,(MATCH(B79,SCORESHEET!$B$2:$B$1365,0))-1,1))</f>
        <v>383</v>
      </c>
      <c r="J78" s="32">
        <f>SUM(INDEX(SCORESHEET!$H$2:$H$1365,(MATCH(B78,SCORESHEET!$B$2:$B$1365,0))+1,1):INDEX(SCORESHEET!$H$2:$H$1365,(MATCH(B79,SCORESHEET!$B$2:$B$1365,0))-1,1))</f>
        <v>128</v>
      </c>
      <c r="K78" s="32">
        <f>SUM(INDEX(SCORESHEET!$I$2:$I$1365,(MATCH(B78,SCORESHEET!$B$2:$B$1365,0))+1,1):INDEX(SCORESHEET!$I$2:$I$1365,(MATCH(B79,SCORESHEET!$B$2:$B$1365,0))-1,1))</f>
        <v>36</v>
      </c>
      <c r="L78" s="33">
        <f t="shared" si="36"/>
        <v>0.56274980015987208</v>
      </c>
      <c r="M78" s="33">
        <f t="shared" si="37"/>
        <v>0.30615507593924862</v>
      </c>
      <c r="N78" s="33">
        <f t="shared" si="38"/>
        <v>0.10231814548361311</v>
      </c>
      <c r="O78" s="33">
        <f t="shared" si="39"/>
        <v>2.8776978417266189E-2</v>
      </c>
      <c r="P78" s="32" t="str">
        <f t="shared" si="40"/>
        <v>BN</v>
      </c>
      <c r="Q78" s="32" t="str">
        <f t="shared" si="41"/>
        <v>PH</v>
      </c>
      <c r="R78" s="28">
        <f t="shared" si="42"/>
        <v>321</v>
      </c>
      <c r="S78" s="32">
        <f t="shared" si="43"/>
        <v>1251</v>
      </c>
      <c r="T78" s="32">
        <f>SUM(INDEX(SCORESHEET!$O$2:$O$1365,(MATCH(B78,SCORESHEET!$B$2:$B$1365,0))+1,1):INDEX(SCORESHEET!$O$2:$O$1365,(MATCH(B79,SCORESHEET!$B$2:$B$1365,0))-1,1))</f>
        <v>19</v>
      </c>
      <c r="U78" s="32">
        <f>SUM(INDEX(SCORESHEET!$P$2:$P$1365,(MATCH(B78,SCORESHEET!$B$2:$B$1365,0))+1,1):INDEX(SCORESHEET!$P$2:$P$1365,(MATCH(B79,SCORESHEET!$B$2:$B$1365,0))-1,1))</f>
        <v>0</v>
      </c>
      <c r="V78" s="32">
        <f t="shared" si="46"/>
        <v>1270</v>
      </c>
      <c r="W78" s="33">
        <f t="shared" si="35"/>
        <v>0.63247011952191234</v>
      </c>
      <c r="X78" s="32">
        <f>SUM(INDEX(SCORESHEET!$S$2:$S$1365,(MATCH(B78,SCORESHEET!$B$2:$B$1365,0))+1,1):INDEX(SCORESHEET!$S$2:$S$1365,(MATCH(B79,SCORESHEET!$B$2:$B$1365,0))-1,1))</f>
        <v>2008</v>
      </c>
    </row>
    <row r="79" spans="1:24" s="12" customFormat="1" ht="15" x14ac:dyDescent="0.25">
      <c r="A79" s="40">
        <v>6</v>
      </c>
      <c r="B79" s="31" t="s">
        <v>122</v>
      </c>
      <c r="C79" s="32">
        <f>COUNTIF(INDEX(SCORESHEET!$A$2:$A$1365,MATCH(B79,SCORESHEET!$B$2:$B$1365,0),1):INDEX(SCORESHEET!$A$2:$A$1365,MATCH(B80,SCORESHEET!$B$2:$B$1365,0),1),"*S*")</f>
        <v>3</v>
      </c>
      <c r="D79" s="32">
        <f>COUNTIF(INDEX(SCORESHEET!$C$2:$C$1365,(MATCH(B79,SCORESHEET!$B$2:$B$1365,0))+1,1):INDEX(SCORESHEET!$C$2:$C$1365,(MATCH(B80,SCORESHEET!$B$2:$B$1365,0))-1,1),"*"&amp;$D$1&amp;"*")</f>
        <v>3</v>
      </c>
      <c r="E79" s="32">
        <f>COUNTIF(INDEX(SCORESHEET!$C$2:$C$1365,(MATCH(B79,SCORESHEET!$B$2:$B$1365,0))+1,1):INDEX(SCORESHEET!$C$2:$C$1365,(MATCH(B80,SCORESHEET!$B$2:$B$1365,0))-1,1),"*"&amp;$E$1&amp;"*")</f>
        <v>0</v>
      </c>
      <c r="F79" s="32">
        <f>COUNTIF(INDEX(SCORESHEET!$C$2:$C$1365,(MATCH(B79,SCORESHEET!$B$2:$B$1365,0))+1,1):INDEX(SCORESHEET!$C$2:$C$1365,(MATCH(B80,SCORESHEET!$B$2:$B$1365,0))-1,1),"*"&amp;$F$1&amp;"*")</f>
        <v>0</v>
      </c>
      <c r="G79" s="32">
        <f>COUNTIF(INDEX(SCORESHEET!$C$2:$C$1365,(MATCH($B$4,SCORESHEET!$B$2:$B$1365,0))+1,1):INDEX(SCORESHEET!$C$2:$C$1365,(MATCH(B80,SCORESHEET!$B$2:$B$1365,0))-1,1),"*"&amp;$G$1&amp;"*")</f>
        <v>0</v>
      </c>
      <c r="H79" s="32">
        <f>SUM(INDEX(SCORESHEET!$F$2:$F$1365,(MATCH(B79,SCORESHEET!$B$2:$B$1365,0))+1,1):INDEX(SCORESHEET!$F$2:$F$1365,(MATCH(B80,SCORESHEET!$B$2:$B$1365,0))-1,1))</f>
        <v>472</v>
      </c>
      <c r="I79" s="32">
        <f>SUM(INDEX(SCORESHEET!$G$2:$G$1365,(MATCH(B79,SCORESHEET!$B$2:$B$1365,0))+1,1):INDEX(SCORESHEET!$G$2:$G$1365,(MATCH(B80,SCORESHEET!$B$2:$B$1365,0))-1,1))</f>
        <v>91</v>
      </c>
      <c r="J79" s="32">
        <f>SUM(INDEX(SCORESHEET!$H$2:$H$1365,(MATCH(B79,SCORESHEET!$B$2:$B$1365,0))+1,1):INDEX(SCORESHEET!$H$2:$H$1365,(MATCH(B80,SCORESHEET!$B$2:$B$1365,0))-1,1))</f>
        <v>83</v>
      </c>
      <c r="K79" s="32">
        <f>SUM(INDEX(SCORESHEET!$I$2:$I$1365,(MATCH(B79,SCORESHEET!$B$2:$B$1365,0))+1,1):INDEX(SCORESHEET!$I$2:$I$1365,(MATCH(B80,SCORESHEET!$B$2:$B$1365,0))-1,1))</f>
        <v>8</v>
      </c>
      <c r="L79" s="33">
        <f t="shared" si="36"/>
        <v>0.72171253822629966</v>
      </c>
      <c r="M79" s="33">
        <f t="shared" si="37"/>
        <v>0.13914373088685014</v>
      </c>
      <c r="N79" s="33">
        <f t="shared" si="38"/>
        <v>0.12691131498470948</v>
      </c>
      <c r="O79" s="33">
        <f t="shared" si="39"/>
        <v>1.2232415902140673E-2</v>
      </c>
      <c r="P79" s="32" t="str">
        <f t="shared" si="40"/>
        <v>BN</v>
      </c>
      <c r="Q79" s="32" t="str">
        <f t="shared" si="41"/>
        <v>PH</v>
      </c>
      <c r="R79" s="28">
        <f t="shared" si="42"/>
        <v>381</v>
      </c>
      <c r="S79" s="32">
        <f t="shared" si="43"/>
        <v>654</v>
      </c>
      <c r="T79" s="32">
        <f>SUM(INDEX(SCORESHEET!$O$2:$O$1365,(MATCH(B79,SCORESHEET!$B$2:$B$1365,0))+1,1):INDEX(SCORESHEET!$O$2:$O$1365,(MATCH(B80,SCORESHEET!$B$2:$B$1365,0))-1,1))</f>
        <v>21</v>
      </c>
      <c r="U79" s="32">
        <f>SUM(INDEX(SCORESHEET!$P$2:$P$1365,(MATCH(B79,SCORESHEET!$B$2:$B$1365,0))+1,1):INDEX(SCORESHEET!$P$2:$P$1365,(MATCH(B80,SCORESHEET!$B$2:$B$1365,0))-1,1))</f>
        <v>0</v>
      </c>
      <c r="V79" s="32">
        <f t="shared" si="46"/>
        <v>675</v>
      </c>
      <c r="W79" s="33">
        <f t="shared" si="35"/>
        <v>0.62326869806094187</v>
      </c>
      <c r="X79" s="32">
        <f>SUM(INDEX(SCORESHEET!$S$2:$S$1365,(MATCH(B79,SCORESHEET!$B$2:$B$1365,0))+1,1):INDEX(SCORESHEET!$S$2:$S$1365,(MATCH(B80,SCORESHEET!$B$2:$B$1365,0))-1,1))</f>
        <v>1083</v>
      </c>
    </row>
    <row r="80" spans="1:24" s="11" customFormat="1" ht="30" x14ac:dyDescent="0.25">
      <c r="A80" s="40">
        <v>7</v>
      </c>
      <c r="B80" s="31" t="s">
        <v>123</v>
      </c>
      <c r="C80" s="32">
        <f>COUNTIF(INDEX(SCORESHEET!$A$2:$A$1365,MATCH(B80,SCORESHEET!$B$2:$B$1365,0),1):INDEX(SCORESHEET!$A$2:$A$1365,MATCH(B81,SCORESHEET!$B$2:$B$1365,0),1),"*S*")</f>
        <v>5</v>
      </c>
      <c r="D80" s="32">
        <f>COUNTIF(INDEX(SCORESHEET!$C$2:$C$1365,(MATCH(B80,SCORESHEET!$B$2:$B$1365,0))+1,1):INDEX(SCORESHEET!$C$2:$C$1365,(MATCH(B81,SCORESHEET!$B$2:$B$1365,0))-1,1),"*"&amp;$D$1&amp;"*")</f>
        <v>5</v>
      </c>
      <c r="E80" s="32">
        <f>COUNTIF(INDEX(SCORESHEET!$C$2:$C$1365,(MATCH(B80,SCORESHEET!$B$2:$B$1365,0))+1,1):INDEX(SCORESHEET!$C$2:$C$1365,(MATCH(B81,SCORESHEET!$B$2:$B$1365,0))-1,1),"*"&amp;$E$1&amp;"*")</f>
        <v>0</v>
      </c>
      <c r="F80" s="32">
        <f>COUNTIF(INDEX(SCORESHEET!$C$2:$C$1365,(MATCH(B80,SCORESHEET!$B$2:$B$1365,0))+1,1):INDEX(SCORESHEET!$C$2:$C$1365,(MATCH(B81,SCORESHEET!$B$2:$B$1365,0))-1,1),"*"&amp;$F$1&amp;"*")</f>
        <v>0</v>
      </c>
      <c r="G80" s="32">
        <f>COUNTIF(INDEX(SCORESHEET!$C$2:$C$1365,(MATCH($B$4,SCORESHEET!$B$2:$B$1365,0))+1,1):INDEX(SCORESHEET!$C$2:$C$1365,(MATCH(B81,SCORESHEET!$B$2:$B$1365,0))-1,1),"*"&amp;$G$1&amp;"*")</f>
        <v>0</v>
      </c>
      <c r="H80" s="32">
        <f>SUM(INDEX(SCORESHEET!$F$2:$F$1365,(MATCH(B80,SCORESHEET!$B$2:$B$1365,0))+1,1):INDEX(SCORESHEET!$F$2:$F$1365,(MATCH(B81,SCORESHEET!$B$2:$B$1365,0))-1,1))</f>
        <v>944</v>
      </c>
      <c r="I80" s="32">
        <f>SUM(INDEX(SCORESHEET!$G$2:$G$1365,(MATCH(B80,SCORESHEET!$B$2:$B$1365,0))+1,1):INDEX(SCORESHEET!$G$2:$G$1365,(MATCH(B81,SCORESHEET!$B$2:$B$1365,0))-1,1))</f>
        <v>173</v>
      </c>
      <c r="J80" s="32">
        <f>SUM(INDEX(SCORESHEET!$H$2:$H$1365,(MATCH(B80,SCORESHEET!$B$2:$B$1365,0))+1,1):INDEX(SCORESHEET!$H$2:$H$1365,(MATCH(B81,SCORESHEET!$B$2:$B$1365,0))-1,1))</f>
        <v>296</v>
      </c>
      <c r="K80" s="32">
        <f>SUM(INDEX(SCORESHEET!$I$2:$I$1365,(MATCH(B80,SCORESHEET!$B$2:$B$1365,0))+1,1):INDEX(SCORESHEET!$I$2:$I$1365,(MATCH(B81,SCORESHEET!$B$2:$B$1365,0))-1,1))</f>
        <v>22</v>
      </c>
      <c r="L80" s="33">
        <f t="shared" si="36"/>
        <v>0.65783972125435541</v>
      </c>
      <c r="M80" s="33">
        <f t="shared" si="37"/>
        <v>0.12055749128919861</v>
      </c>
      <c r="N80" s="33">
        <f t="shared" si="38"/>
        <v>0.20627177700348431</v>
      </c>
      <c r="O80" s="33">
        <f t="shared" si="39"/>
        <v>1.5331010452961672E-2</v>
      </c>
      <c r="P80" s="32" t="str">
        <f t="shared" si="40"/>
        <v>BN</v>
      </c>
      <c r="Q80" s="32" t="str">
        <f t="shared" si="41"/>
        <v>PN</v>
      </c>
      <c r="R80" s="28">
        <f t="shared" si="42"/>
        <v>648</v>
      </c>
      <c r="S80" s="32">
        <f t="shared" si="43"/>
        <v>1435</v>
      </c>
      <c r="T80" s="32">
        <f>SUM(INDEX(SCORESHEET!$O$2:$O$1365,(MATCH(B80,SCORESHEET!$B$2:$B$1365,0))+1,1):INDEX(SCORESHEET!$O$2:$O$1365,(MATCH(B81,SCORESHEET!$B$2:$B$1365,0))-1,1))</f>
        <v>25</v>
      </c>
      <c r="U80" s="32">
        <f>SUM(INDEX(SCORESHEET!$P$2:$P$1365,(MATCH(B80,SCORESHEET!$B$2:$B$1365,0))+1,1):INDEX(SCORESHEET!$P$2:$P$1365,(MATCH(B81,SCORESHEET!$B$2:$B$1365,0))-1,1))</f>
        <v>0</v>
      </c>
      <c r="V80" s="32">
        <f t="shared" si="46"/>
        <v>1460</v>
      </c>
      <c r="W80" s="33">
        <f t="shared" si="35"/>
        <v>0.68932955618508029</v>
      </c>
      <c r="X80" s="32">
        <f>SUM(INDEX(SCORESHEET!$S$2:$S$1365,(MATCH(B80,SCORESHEET!$B$2:$B$1365,0))+1,1):INDEX(SCORESHEET!$S$2:$S$1365,(MATCH(B81,SCORESHEET!$B$2:$B$1365,0))-1,1))</f>
        <v>2118</v>
      </c>
    </row>
    <row r="81" spans="1:24" s="11" customFormat="1" ht="15" x14ac:dyDescent="0.25">
      <c r="A81" s="40">
        <v>8</v>
      </c>
      <c r="B81" s="31" t="s">
        <v>124</v>
      </c>
      <c r="C81" s="32">
        <f>COUNTIF(INDEX(SCORESHEET!$A$2:$A$1365,MATCH(B81,SCORESHEET!$B$2:$B$1365,0),1):INDEX(SCORESHEET!$A$2:$A$1365,MATCH(B82,SCORESHEET!$B$2:$B$1365,0),1),"*S*")</f>
        <v>5</v>
      </c>
      <c r="D81" s="32">
        <f>COUNTIF(INDEX(SCORESHEET!$C$2:$C$1365,(MATCH(B81,SCORESHEET!$B$2:$B$1365,0))+1,1):INDEX(SCORESHEET!$C$2:$C$1365,(MATCH(B82,SCORESHEET!$B$2:$B$1365,0))-1,1),"*"&amp;$D$1&amp;"*")</f>
        <v>5</v>
      </c>
      <c r="E81" s="32">
        <f>COUNTIF(INDEX(SCORESHEET!$C$2:$C$1365,(MATCH(B81,SCORESHEET!$B$2:$B$1365,0))+1,1):INDEX(SCORESHEET!$C$2:$C$1365,(MATCH(B82,SCORESHEET!$B$2:$B$1365,0))-1,1),"*"&amp;$E$1&amp;"*")</f>
        <v>0</v>
      </c>
      <c r="F81" s="32">
        <f>COUNTIF(INDEX(SCORESHEET!$C$2:$C$1365,(MATCH(B81,SCORESHEET!$B$2:$B$1365,0))+1,1):INDEX(SCORESHEET!$C$2:$C$1365,(MATCH(B82,SCORESHEET!$B$2:$B$1365,0))-1,1),"*"&amp;$F$1&amp;"*")</f>
        <v>0</v>
      </c>
      <c r="G81" s="32">
        <f>COUNTIF(INDEX(SCORESHEET!$C$2:$C$1365,(MATCH($B$4,SCORESHEET!$B$2:$B$1365,0))+1,1):INDEX(SCORESHEET!$C$2:$C$1365,(MATCH(B82,SCORESHEET!$B$2:$B$1365,0))-1,1),"*"&amp;$G$1&amp;"*")</f>
        <v>0</v>
      </c>
      <c r="H81" s="32">
        <f>SUM(INDEX(SCORESHEET!$F$2:$F$1365,(MATCH(B81,SCORESHEET!$B$2:$B$1365,0))+1,1):INDEX(SCORESHEET!$F$2:$F$1365,(MATCH(B82,SCORESHEET!$B$2:$B$1365,0))-1,1))</f>
        <v>887</v>
      </c>
      <c r="I81" s="32">
        <f>SUM(INDEX(SCORESHEET!$G$2:$G$1365,(MATCH(B81,SCORESHEET!$B$2:$B$1365,0))+1,1):INDEX(SCORESHEET!$G$2:$G$1365,(MATCH(B82,SCORESHEET!$B$2:$B$1365,0))-1,1))</f>
        <v>214</v>
      </c>
      <c r="J81" s="32">
        <f>SUM(INDEX(SCORESHEET!$H$2:$H$1365,(MATCH(B81,SCORESHEET!$B$2:$B$1365,0))+1,1):INDEX(SCORESHEET!$H$2:$H$1365,(MATCH(B82,SCORESHEET!$B$2:$B$1365,0))-1,1))</f>
        <v>103</v>
      </c>
      <c r="K81" s="32">
        <f>SUM(INDEX(SCORESHEET!$I$2:$I$1365,(MATCH(B81,SCORESHEET!$B$2:$B$1365,0))+1,1):INDEX(SCORESHEET!$I$2:$I$1365,(MATCH(B82,SCORESHEET!$B$2:$B$1365,0))-1,1))</f>
        <v>59</v>
      </c>
      <c r="L81" s="33">
        <f t="shared" si="36"/>
        <v>0.70229612034837685</v>
      </c>
      <c r="M81" s="33">
        <f t="shared" si="37"/>
        <v>0.16943784639746634</v>
      </c>
      <c r="N81" s="33">
        <f t="shared" si="38"/>
        <v>8.1551860649247826E-2</v>
      </c>
      <c r="O81" s="33">
        <f t="shared" si="39"/>
        <v>4.6714172604908948E-2</v>
      </c>
      <c r="P81" s="32" t="str">
        <f t="shared" si="40"/>
        <v>BN</v>
      </c>
      <c r="Q81" s="32" t="str">
        <f t="shared" si="41"/>
        <v>PH</v>
      </c>
      <c r="R81" s="28">
        <f t="shared" si="42"/>
        <v>673</v>
      </c>
      <c r="S81" s="32">
        <f t="shared" si="43"/>
        <v>1263</v>
      </c>
      <c r="T81" s="32">
        <f>SUM(INDEX(SCORESHEET!$O$2:$O$1365,(MATCH(B81,SCORESHEET!$B$2:$B$1365,0))+1,1):INDEX(SCORESHEET!$O$2:$O$1365,(MATCH(B82,SCORESHEET!$B$2:$B$1365,0))-1,1))</f>
        <v>29</v>
      </c>
      <c r="U81" s="32">
        <f>SUM(INDEX(SCORESHEET!$P$2:$P$1365,(MATCH(B81,SCORESHEET!$B$2:$B$1365,0))+1,1):INDEX(SCORESHEET!$P$2:$P$1365,(MATCH(B82,SCORESHEET!$B$2:$B$1365,0))-1,1))</f>
        <v>0</v>
      </c>
      <c r="V81" s="32">
        <f t="shared" si="46"/>
        <v>1292</v>
      </c>
      <c r="W81" s="33">
        <f t="shared" si="35"/>
        <v>0.66529351184346031</v>
      </c>
      <c r="X81" s="32">
        <f>SUM(INDEX(SCORESHEET!$S$2:$S$1365,(MATCH(B81,SCORESHEET!$B$2:$B$1365,0))+1,1):INDEX(SCORESHEET!$S$2:$S$1365,(MATCH(B82,SCORESHEET!$B$2:$B$1365,0))-1,1))</f>
        <v>1942</v>
      </c>
    </row>
    <row r="82" spans="1:24" s="11" customFormat="1" ht="15" x14ac:dyDescent="0.25">
      <c r="A82" s="40">
        <v>9</v>
      </c>
      <c r="B82" s="31" t="s">
        <v>125</v>
      </c>
      <c r="C82" s="32">
        <f>COUNTIF(INDEX(SCORESHEET!$A$2:$A$1365,MATCH(B82,SCORESHEET!$B$2:$B$1365,0),1):INDEX(SCORESHEET!$A$2:$A$1365,MATCH(B83,SCORESHEET!$B$2:$B$1365,0),1),"*S*")</f>
        <v>4</v>
      </c>
      <c r="D82" s="32">
        <f>COUNTIF(INDEX(SCORESHEET!$C$2:$C$1365,(MATCH(B82,SCORESHEET!$B$2:$B$1365,0))+1,1):INDEX(SCORESHEET!$C$2:$C$1365,(MATCH(B83,SCORESHEET!$B$2:$B$1365,0))-1,1),"*"&amp;$D$1&amp;"*")</f>
        <v>2</v>
      </c>
      <c r="E82" s="32">
        <f>COUNTIF(INDEX(SCORESHEET!$C$2:$C$1365,(MATCH(B82,SCORESHEET!$B$2:$B$1365,0))+1,1):INDEX(SCORESHEET!$C$2:$C$1365,(MATCH(B83,SCORESHEET!$B$2:$B$1365,0))-1,1),"*"&amp;$E$1&amp;"*")</f>
        <v>2</v>
      </c>
      <c r="F82" s="32">
        <f>COUNTIF(INDEX(SCORESHEET!$C$2:$C$1365,(MATCH(B82,SCORESHEET!$B$2:$B$1365,0))+1,1):INDEX(SCORESHEET!$C$2:$C$1365,(MATCH(B83,SCORESHEET!$B$2:$B$1365,0))-1,1),"*"&amp;$F$1&amp;"*")</f>
        <v>0</v>
      </c>
      <c r="G82" s="32">
        <f>COUNTIF(INDEX(SCORESHEET!$C$2:$C$1365,(MATCH($B$4,SCORESHEET!$B$2:$B$1365,0))+1,1):INDEX(SCORESHEET!$C$2:$C$1365,(MATCH(B83,SCORESHEET!$B$2:$B$1365,0))-1,1),"*"&amp;$G$1&amp;"*")</f>
        <v>0</v>
      </c>
      <c r="H82" s="32">
        <f>SUM(INDEX(SCORESHEET!$F$2:$F$1365,(MATCH(B82,SCORESHEET!$B$2:$B$1365,0))+1,1):INDEX(SCORESHEET!$F$2:$F$1365,(MATCH(B83,SCORESHEET!$B$2:$B$1365,0))-1,1))</f>
        <v>465</v>
      </c>
      <c r="I82" s="32">
        <f>SUM(INDEX(SCORESHEET!$G$2:$G$1365,(MATCH(B82,SCORESHEET!$B$2:$B$1365,0))+1,1):INDEX(SCORESHEET!$G$2:$G$1365,(MATCH(B83,SCORESHEET!$B$2:$B$1365,0))-1,1))</f>
        <v>514</v>
      </c>
      <c r="J82" s="32">
        <f>SUM(INDEX(SCORESHEET!$H$2:$H$1365,(MATCH(B82,SCORESHEET!$B$2:$B$1365,0))+1,1):INDEX(SCORESHEET!$H$2:$H$1365,(MATCH(B83,SCORESHEET!$B$2:$B$1365,0))-1,1))</f>
        <v>110</v>
      </c>
      <c r="K82" s="32">
        <f>SUM(INDEX(SCORESHEET!$I$2:$I$1365,(MATCH(B82,SCORESHEET!$B$2:$B$1365,0))+1,1):INDEX(SCORESHEET!$I$2:$I$1365,(MATCH(B83,SCORESHEET!$B$2:$B$1365,0))-1,1))</f>
        <v>19</v>
      </c>
      <c r="L82" s="33">
        <f t="shared" si="36"/>
        <v>0.41967509025270761</v>
      </c>
      <c r="M82" s="33">
        <f t="shared" si="37"/>
        <v>0.46389891696750901</v>
      </c>
      <c r="N82" s="33">
        <f t="shared" si="38"/>
        <v>9.9277978339350176E-2</v>
      </c>
      <c r="O82" s="33">
        <f t="shared" si="39"/>
        <v>1.7148014440433214E-2</v>
      </c>
      <c r="P82" s="32" t="str">
        <f t="shared" si="40"/>
        <v>PH</v>
      </c>
      <c r="Q82" s="32" t="str">
        <f t="shared" si="41"/>
        <v>BN</v>
      </c>
      <c r="R82" s="28">
        <f t="shared" si="42"/>
        <v>49</v>
      </c>
      <c r="S82" s="32">
        <f t="shared" si="43"/>
        <v>1108</v>
      </c>
      <c r="T82" s="32">
        <f>SUM(INDEX(SCORESHEET!$O$2:$O$1365,(MATCH(B82,SCORESHEET!$B$2:$B$1365,0))+1,1):INDEX(SCORESHEET!$O$2:$O$1365,(MATCH(B83,SCORESHEET!$B$2:$B$1365,0))-1,1))</f>
        <v>30</v>
      </c>
      <c r="U82" s="32">
        <f>SUM(INDEX(SCORESHEET!$P$2:$P$1365,(MATCH(B82,SCORESHEET!$B$2:$B$1365,0))+1,1):INDEX(SCORESHEET!$P$2:$P$1365,(MATCH(B83,SCORESHEET!$B$2:$B$1365,0))-1,1))</f>
        <v>0</v>
      </c>
      <c r="V82" s="32">
        <f t="shared" si="46"/>
        <v>1138</v>
      </c>
      <c r="W82" s="33">
        <f t="shared" si="35"/>
        <v>0.61513513513513518</v>
      </c>
      <c r="X82" s="32">
        <f>SUM(INDEX(SCORESHEET!$S$2:$S$1365,(MATCH(B82,SCORESHEET!$B$2:$B$1365,0))+1,1):INDEX(SCORESHEET!$S$2:$S$1365,(MATCH(B83,SCORESHEET!$B$2:$B$1365,0))-1,1))</f>
        <v>1850</v>
      </c>
    </row>
    <row r="83" spans="1:24" s="12" customFormat="1" ht="30" x14ac:dyDescent="0.25">
      <c r="A83" s="40">
        <v>10</v>
      </c>
      <c r="B83" s="31" t="s">
        <v>126</v>
      </c>
      <c r="C83" s="32">
        <f>COUNTIF(INDEX(SCORESHEET!$A$2:$A$1365,MATCH(B83,SCORESHEET!$B$2:$B$1365,0),1):INDEX(SCORESHEET!$A$2:$A$1365,MATCH(B84,SCORESHEET!$B$2:$B$1365,0),1),"*S*")</f>
        <v>1</v>
      </c>
      <c r="D83" s="32">
        <f>COUNTIF(INDEX(SCORESHEET!$C$2:$C$1365,(MATCH(B83,SCORESHEET!$B$2:$B$1365,0))+1,1):INDEX(SCORESHEET!$C$2:$C$1365,(MATCH(B84,SCORESHEET!$B$2:$B$1365,0))-1,1),"*"&amp;$D$1&amp;"*")</f>
        <v>0</v>
      </c>
      <c r="E83" s="32">
        <f>COUNTIF(INDEX(SCORESHEET!$C$2:$C$1365,(MATCH(B83,SCORESHEET!$B$2:$B$1365,0))+1,1):INDEX(SCORESHEET!$C$2:$C$1365,(MATCH(B84,SCORESHEET!$B$2:$B$1365,0))-1,1),"*"&amp;$E$1&amp;"*")</f>
        <v>1</v>
      </c>
      <c r="F83" s="32">
        <f>COUNTIF(INDEX(SCORESHEET!$C$2:$C$1365,(MATCH(B83,SCORESHEET!$B$2:$B$1365,0))+1,1):INDEX(SCORESHEET!$C$2:$C$1365,(MATCH(B84,SCORESHEET!$B$2:$B$1365,0))-1,1),"*"&amp;$F$1&amp;"*")</f>
        <v>0</v>
      </c>
      <c r="G83" s="32">
        <f>COUNTIF(INDEX(SCORESHEET!$C$2:$C$1365,(MATCH($B$4,SCORESHEET!$B$2:$B$1365,0))+1,1):INDEX(SCORESHEET!$C$2:$C$1365,(MATCH(B84,SCORESHEET!$B$2:$B$1365,0))-1,1),"*"&amp;$G$1&amp;"*")</f>
        <v>0</v>
      </c>
      <c r="H83" s="32">
        <f>SUM(INDEX(SCORESHEET!$F$2:$F$1365,(MATCH(B83,SCORESHEET!$B$2:$B$1365,0))+1,1):INDEX(SCORESHEET!$F$2:$F$1365,(MATCH(B84,SCORESHEET!$B$2:$B$1365,0))-1,1))</f>
        <v>97</v>
      </c>
      <c r="I83" s="32">
        <f>SUM(INDEX(SCORESHEET!$G$2:$G$1365,(MATCH(B83,SCORESHEET!$B$2:$B$1365,0))+1,1):INDEX(SCORESHEET!$G$2:$G$1365,(MATCH(B84,SCORESHEET!$B$2:$B$1365,0))-1,1))</f>
        <v>176</v>
      </c>
      <c r="J83" s="32">
        <f>SUM(INDEX(SCORESHEET!$H$2:$H$1365,(MATCH(B83,SCORESHEET!$B$2:$B$1365,0))+1,1):INDEX(SCORESHEET!$H$2:$H$1365,(MATCH(B84,SCORESHEET!$B$2:$B$1365,0))-1,1))</f>
        <v>31</v>
      </c>
      <c r="K83" s="32">
        <f>SUM(INDEX(SCORESHEET!$I$2:$I$1365,(MATCH(B83,SCORESHEET!$B$2:$B$1365,0))+1,1):INDEX(SCORESHEET!$I$2:$I$1365,(MATCH(B84,SCORESHEET!$B$2:$B$1365,0))-1,1))</f>
        <v>9</v>
      </c>
      <c r="L83" s="33">
        <f t="shared" si="36"/>
        <v>0.30990415335463256</v>
      </c>
      <c r="M83" s="33">
        <f t="shared" si="37"/>
        <v>0.56230031948881787</v>
      </c>
      <c r="N83" s="33">
        <f t="shared" si="38"/>
        <v>9.9041533546325874E-2</v>
      </c>
      <c r="O83" s="33">
        <f t="shared" si="39"/>
        <v>2.8753993610223641E-2</v>
      </c>
      <c r="P83" s="32" t="str">
        <f t="shared" si="40"/>
        <v>PH</v>
      </c>
      <c r="Q83" s="32" t="str">
        <f t="shared" si="41"/>
        <v>BN</v>
      </c>
      <c r="R83" s="28">
        <f t="shared" si="42"/>
        <v>79</v>
      </c>
      <c r="S83" s="32">
        <f t="shared" si="43"/>
        <v>313</v>
      </c>
      <c r="T83" s="32">
        <f>SUM(INDEX(SCORESHEET!$O$2:$O$1365,(MATCH(B83,SCORESHEET!$B$2:$B$1365,0))+1,1):INDEX(SCORESHEET!$O$2:$O$1365,(MATCH(B84,SCORESHEET!$B$2:$B$1365,0))-1,1))</f>
        <v>5</v>
      </c>
      <c r="U83" s="32">
        <f>SUM(INDEX(SCORESHEET!$P$2:$P$1365,(MATCH(B83,SCORESHEET!$B$2:$B$1365,0))+1,1):INDEX(SCORESHEET!$P$2:$P$1365,(MATCH(B84,SCORESHEET!$B$2:$B$1365,0))-1,1))</f>
        <v>0</v>
      </c>
      <c r="V83" s="32">
        <f t="shared" si="46"/>
        <v>318</v>
      </c>
      <c r="W83" s="33">
        <f t="shared" si="35"/>
        <v>0.66806722689075626</v>
      </c>
      <c r="X83" s="32">
        <f>SUM(INDEX(SCORESHEET!$S$2:$S$1365,(MATCH(B83,SCORESHEET!$B$2:$B$1365,0))+1,1):INDEX(SCORESHEET!$S$2:$S$1365,(MATCH(B84,SCORESHEET!$B$2:$B$1365,0))-1,1))</f>
        <v>476</v>
      </c>
    </row>
    <row r="84" spans="1:24" s="11" customFormat="1" ht="15" x14ac:dyDescent="0.25">
      <c r="A84" s="40">
        <v>11</v>
      </c>
      <c r="B84" s="31" t="s">
        <v>127</v>
      </c>
      <c r="C84" s="32">
        <f>COUNTIF(INDEX(SCORESHEET!$A$2:$A$1365,MATCH(B84,SCORESHEET!$B$2:$B$1365,0),1):INDEX(SCORESHEET!$A$2:$A$1365,MATCH(B85,SCORESHEET!$B$2:$B$1365,0),1),"*S*")</f>
        <v>2</v>
      </c>
      <c r="D84" s="32">
        <f>COUNTIF(INDEX(SCORESHEET!$C$2:$C$1365,(MATCH(B84,SCORESHEET!$B$2:$B$1365,0))+1,1):INDEX(SCORESHEET!$C$2:$C$1365,(MATCH(B85,SCORESHEET!$B$2:$B$1365,0))-1,1),"*"&amp;$D$1&amp;"*")</f>
        <v>2</v>
      </c>
      <c r="E84" s="32">
        <f>COUNTIF(INDEX(SCORESHEET!$C$2:$C$1365,(MATCH(B84,SCORESHEET!$B$2:$B$1365,0))+1,1):INDEX(SCORESHEET!$C$2:$C$1365,(MATCH(B85,SCORESHEET!$B$2:$B$1365,0))-1,1),"*"&amp;$E$1&amp;"*")</f>
        <v>0</v>
      </c>
      <c r="F84" s="32">
        <f>COUNTIF(INDEX(SCORESHEET!$C$2:$C$1365,(MATCH(B84,SCORESHEET!$B$2:$B$1365,0))+1,1):INDEX(SCORESHEET!$C$2:$C$1365,(MATCH(B85,SCORESHEET!$B$2:$B$1365,0))-1,1),"*"&amp;$F$1&amp;"*")</f>
        <v>0</v>
      </c>
      <c r="G84" s="32">
        <f>COUNTIF(INDEX(SCORESHEET!$C$2:$C$1365,(MATCH($B$4,SCORESHEET!$B$2:$B$1365,0))+1,1):INDEX(SCORESHEET!$C$2:$C$1365,(MATCH(B85,SCORESHEET!$B$2:$B$1365,0))-1,1),"*"&amp;$G$1&amp;"*")</f>
        <v>0</v>
      </c>
      <c r="H84" s="32">
        <f>SUM(INDEX(SCORESHEET!$F$2:$F$1365,(MATCH(B84,SCORESHEET!$B$2:$B$1365,0))+1,1):INDEX(SCORESHEET!$F$2:$F$1365,(MATCH(B85,SCORESHEET!$B$2:$B$1365,0))-1,1))</f>
        <v>434</v>
      </c>
      <c r="I84" s="32">
        <f>SUM(INDEX(SCORESHEET!$G$2:$G$1365,(MATCH(B84,SCORESHEET!$B$2:$B$1365,0))+1,1):INDEX(SCORESHEET!$G$2:$G$1365,(MATCH(B85,SCORESHEET!$B$2:$B$1365,0))-1,1))</f>
        <v>51</v>
      </c>
      <c r="J84" s="32">
        <f>SUM(INDEX(SCORESHEET!$H$2:$H$1365,(MATCH(B84,SCORESHEET!$B$2:$B$1365,0))+1,1):INDEX(SCORESHEET!$H$2:$H$1365,(MATCH(B85,SCORESHEET!$B$2:$B$1365,0))-1,1))</f>
        <v>125</v>
      </c>
      <c r="K84" s="32">
        <f>SUM(INDEX(SCORESHEET!$I$2:$I$1365,(MATCH(B84,SCORESHEET!$B$2:$B$1365,0))+1,1):INDEX(SCORESHEET!$I$2:$I$1365,(MATCH(B85,SCORESHEET!$B$2:$B$1365,0))-1,1))</f>
        <v>13</v>
      </c>
      <c r="L84" s="33">
        <f t="shared" si="36"/>
        <v>0.6966292134831461</v>
      </c>
      <c r="M84" s="33">
        <f t="shared" si="37"/>
        <v>8.186195826645265E-2</v>
      </c>
      <c r="N84" s="33">
        <f t="shared" si="38"/>
        <v>0.20064205457463885</v>
      </c>
      <c r="O84" s="33">
        <f t="shared" si="39"/>
        <v>2.0866773675762441E-2</v>
      </c>
      <c r="P84" s="32" t="str">
        <f t="shared" si="40"/>
        <v>BN</v>
      </c>
      <c r="Q84" s="32" t="str">
        <f t="shared" si="41"/>
        <v>PN</v>
      </c>
      <c r="R84" s="28">
        <f t="shared" si="42"/>
        <v>309</v>
      </c>
      <c r="S84" s="32">
        <f t="shared" si="43"/>
        <v>623</v>
      </c>
      <c r="T84" s="32">
        <f>SUM(INDEX(SCORESHEET!$O$2:$O$1365,(MATCH(B84,SCORESHEET!$B$2:$B$1365,0))+1,1):INDEX(SCORESHEET!$O$2:$O$1365,(MATCH(B85,SCORESHEET!$B$2:$B$1365,0))-1,1))</f>
        <v>21</v>
      </c>
      <c r="U84" s="32">
        <f>SUM(INDEX(SCORESHEET!$P$2:$P$1365,(MATCH(B84,SCORESHEET!$B$2:$B$1365,0))+1,1):INDEX(SCORESHEET!$P$2:$P$1365,(MATCH(B85,SCORESHEET!$B$2:$B$1365,0))-1,1))</f>
        <v>0</v>
      </c>
      <c r="V84" s="32">
        <f t="shared" si="46"/>
        <v>644</v>
      </c>
      <c r="W84" s="33">
        <f t="shared" si="35"/>
        <v>0.73853211009174313</v>
      </c>
      <c r="X84" s="32">
        <f>SUM(INDEX(SCORESHEET!$S$2:$S$1365,(MATCH(B84,SCORESHEET!$B$2:$B$1365,0))+1,1):INDEX(SCORESHEET!$S$2:$S$1365,(MATCH(B85,SCORESHEET!$B$2:$B$1365,0))-1,1))</f>
        <v>872</v>
      </c>
    </row>
    <row r="85" spans="1:24" s="5" customFormat="1" ht="15.75" x14ac:dyDescent="0.25">
      <c r="A85" s="48" t="s">
        <v>301</v>
      </c>
      <c r="B85" s="49" t="s">
        <v>302</v>
      </c>
      <c r="C85" s="23"/>
      <c r="D85" s="23"/>
      <c r="E85" s="23"/>
      <c r="F85" s="23"/>
      <c r="G85" s="23"/>
      <c r="H85" s="23"/>
      <c r="I85" s="23"/>
      <c r="J85" s="23"/>
      <c r="K85" s="23"/>
      <c r="L85" s="24"/>
      <c r="M85" s="24"/>
      <c r="N85" s="24"/>
      <c r="O85" s="24"/>
      <c r="P85" s="23"/>
      <c r="Q85" s="23"/>
      <c r="R85" s="23"/>
      <c r="S85" s="23"/>
      <c r="T85" s="23"/>
      <c r="U85" s="23"/>
      <c r="V85" s="23"/>
      <c r="W85" s="24"/>
      <c r="X85" s="23"/>
    </row>
    <row r="86" spans="1:24" s="6" customFormat="1" ht="15" x14ac:dyDescent="0.25">
      <c r="A86" s="25" t="s">
        <v>20</v>
      </c>
      <c r="B86" s="26" t="s">
        <v>21</v>
      </c>
      <c r="C86" s="27">
        <f>SUM(C87:C90)</f>
        <v>21</v>
      </c>
      <c r="D86" s="27">
        <f t="shared" ref="D86:K86" si="47">SUM(D87:D90)</f>
        <v>12</v>
      </c>
      <c r="E86" s="27">
        <f t="shared" si="47"/>
        <v>2</v>
      </c>
      <c r="F86" s="27">
        <f t="shared" si="47"/>
        <v>7</v>
      </c>
      <c r="G86" s="27">
        <f t="shared" si="47"/>
        <v>0</v>
      </c>
      <c r="H86" s="27">
        <f t="shared" si="47"/>
        <v>5851</v>
      </c>
      <c r="I86" s="27">
        <f t="shared" si="47"/>
        <v>1987</v>
      </c>
      <c r="J86" s="27">
        <f t="shared" si="47"/>
        <v>6305</v>
      </c>
      <c r="K86" s="27">
        <f t="shared" si="47"/>
        <v>381</v>
      </c>
      <c r="L86" s="29">
        <f t="shared" si="36"/>
        <v>0.4028504544202699</v>
      </c>
      <c r="M86" s="29">
        <f t="shared" si="37"/>
        <v>0.13680804186174608</v>
      </c>
      <c r="N86" s="29">
        <f t="shared" si="38"/>
        <v>0.43410906086477552</v>
      </c>
      <c r="O86" s="29">
        <f t="shared" si="39"/>
        <v>2.6232442853208481E-2</v>
      </c>
      <c r="P86" s="27" t="str">
        <f t="shared" si="40"/>
        <v>PN</v>
      </c>
      <c r="Q86" s="27" t="str">
        <f t="shared" si="41"/>
        <v>BN</v>
      </c>
      <c r="R86" s="27">
        <f t="shared" si="42"/>
        <v>454</v>
      </c>
      <c r="S86" s="27">
        <f t="shared" si="43"/>
        <v>14524</v>
      </c>
      <c r="T86" s="27">
        <f t="shared" ref="T86:U86" si="48">SUM(T87:T90)</f>
        <v>377</v>
      </c>
      <c r="U86" s="27">
        <f t="shared" si="48"/>
        <v>0</v>
      </c>
      <c r="V86" s="27">
        <f t="shared" si="46"/>
        <v>14901</v>
      </c>
      <c r="W86" s="29">
        <f t="shared" si="35"/>
        <v>0.65381071475582464</v>
      </c>
      <c r="X86" s="27">
        <f>SUM(X87:X90)</f>
        <v>22791</v>
      </c>
    </row>
    <row r="87" spans="1:24" s="12" customFormat="1" ht="15" x14ac:dyDescent="0.25">
      <c r="A87" s="40">
        <v>1</v>
      </c>
      <c r="B87" s="31" t="s">
        <v>128</v>
      </c>
      <c r="C87" s="32">
        <f>COUNTIF(INDEX(SCORESHEET!$A$2:$A$1365,MATCH(B87,SCORESHEET!$B$2:$B$1365,0),1):INDEX(SCORESHEET!$A$2:$A$1365,MATCH(B88,SCORESHEET!$B$2:$B$1365,0),1),"*S*")</f>
        <v>7</v>
      </c>
      <c r="D87" s="32">
        <f>COUNTIF(INDEX(SCORESHEET!$C$2:$C$1365,(MATCH(B87,SCORESHEET!$B$2:$B$1365,0))+1,1):INDEX(SCORESHEET!$C$2:$C$1365,(MATCH(B88,SCORESHEET!$B$2:$B$1365,0))-1,1),"*"&amp;$D$1&amp;"*")</f>
        <v>0</v>
      </c>
      <c r="E87" s="32">
        <f>COUNTIF(INDEX(SCORESHEET!$C$2:$C$1365,(MATCH(B87,SCORESHEET!$B$2:$B$1365,0))+1,1):INDEX(SCORESHEET!$C$2:$C$1365,(MATCH(B88,SCORESHEET!$B$2:$B$1365,0))-1,1),"*"&amp;$E$1&amp;"*")</f>
        <v>0</v>
      </c>
      <c r="F87" s="32">
        <f>COUNTIF(INDEX(SCORESHEET!$C$2:$C$1365,(MATCH(B87,SCORESHEET!$B$2:$B$1365,0))+1,1):INDEX(SCORESHEET!$C$2:$C$1365,(MATCH(B88,SCORESHEET!$B$2:$B$1365,0))-1,1),"*"&amp;$F$1&amp;"*")</f>
        <v>7</v>
      </c>
      <c r="G87" s="32">
        <f>COUNTIF(INDEX(SCORESHEET!$C$2:$C$1365,(MATCH($B$4,SCORESHEET!$B$2:$B$1365,0))+1,1):INDEX(SCORESHEET!$C$2:$C$1365,(MATCH(B88,SCORESHEET!$B$2:$B$1365,0))-1,1),"*"&amp;$G$1&amp;"*")</f>
        <v>0</v>
      </c>
      <c r="H87" s="32">
        <f>SUM(INDEX(SCORESHEET!$F$2:$F$1365,(MATCH(B87,SCORESHEET!$B$2:$B$1365,0))+1,1):INDEX(SCORESHEET!$F$2:$F$1365,(MATCH(B88,SCORESHEET!$B$2:$B$1365,0))-1,1))</f>
        <v>4049</v>
      </c>
      <c r="I87" s="32">
        <f>SUM(INDEX(SCORESHEET!$G$2:$G$1365,(MATCH(B87,SCORESHEET!$B$2:$B$1365,0))+1,1):INDEX(SCORESHEET!$G$2:$G$1365,(MATCH(B88,SCORESHEET!$B$2:$B$1365,0))-1,1))</f>
        <v>998</v>
      </c>
      <c r="J87" s="32">
        <f>SUM(INDEX(SCORESHEET!$H$2:$H$1365,(MATCH(B87,SCORESHEET!$B$2:$B$1365,0))+1,1):INDEX(SCORESHEET!$H$2:$H$1365,(MATCH(B88,SCORESHEET!$B$2:$B$1365,0))-1,1))</f>
        <v>5124</v>
      </c>
      <c r="K87" s="32">
        <f>SUM(INDEX(SCORESHEET!$I$2:$I$1365,(MATCH(B87,SCORESHEET!$B$2:$B$1365,0))+1,1):INDEX(SCORESHEET!$I$2:$I$1365,(MATCH(B88,SCORESHEET!$B$2:$B$1365,0))-1,1))</f>
        <v>342</v>
      </c>
      <c r="L87" s="33">
        <f t="shared" si="36"/>
        <v>0.38514220488918482</v>
      </c>
      <c r="M87" s="33">
        <f t="shared" si="37"/>
        <v>9.4930086559497764E-2</v>
      </c>
      <c r="N87" s="33">
        <f t="shared" si="38"/>
        <v>0.48739655664415488</v>
      </c>
      <c r="O87" s="33">
        <f t="shared" si="39"/>
        <v>3.2531151907162562E-2</v>
      </c>
      <c r="P87" s="32" t="str">
        <f t="shared" si="40"/>
        <v>PN</v>
      </c>
      <c r="Q87" s="32" t="str">
        <f t="shared" si="41"/>
        <v>BN</v>
      </c>
      <c r="R87" s="28">
        <f t="shared" si="42"/>
        <v>1075</v>
      </c>
      <c r="S87" s="32">
        <f t="shared" si="43"/>
        <v>10513</v>
      </c>
      <c r="T87" s="32">
        <f>SUM(INDEX(SCORESHEET!$O$2:$O$1365,(MATCH(B87,SCORESHEET!$B$2:$B$1365,0))+1,1):INDEX(SCORESHEET!$O$2:$O$1365,(MATCH(B88,SCORESHEET!$B$2:$B$1365,0))-1,1))</f>
        <v>296</v>
      </c>
      <c r="U87" s="32">
        <f>SUM(INDEX(SCORESHEET!$P$2:$P$1365,(MATCH(B87,SCORESHEET!$B$2:$B$1365,0))+1,1):INDEX(SCORESHEET!$P$2:$P$1365,(MATCH(B88,SCORESHEET!$B$2:$B$1365,0))-1,1))</f>
        <v>0</v>
      </c>
      <c r="V87" s="32">
        <f t="shared" si="46"/>
        <v>10809</v>
      </c>
      <c r="W87" s="33">
        <f t="shared" si="35"/>
        <v>0.65972900390625</v>
      </c>
      <c r="X87" s="32">
        <f>SUM(INDEX(SCORESHEET!$S$2:$S$1365,(MATCH(B87,SCORESHEET!$B$2:$B$1365,0))+1,1):INDEX(SCORESHEET!$S$2:$S$1365,(MATCH(B88,SCORESHEET!$B$2:$B$1365,0))-1,1))</f>
        <v>16384</v>
      </c>
    </row>
    <row r="88" spans="1:24" s="11" customFormat="1" ht="15" x14ac:dyDescent="0.25">
      <c r="A88" s="40">
        <v>2</v>
      </c>
      <c r="B88" s="31" t="s">
        <v>129</v>
      </c>
      <c r="C88" s="32">
        <f>COUNTIF(INDEX(SCORESHEET!$A$2:$A$1365,MATCH(B88,SCORESHEET!$B$2:$B$1365,0),1):INDEX(SCORESHEET!$A$2:$A$1365,MATCH(B89,SCORESHEET!$B$2:$B$1365,0),1),"*S*")</f>
        <v>4</v>
      </c>
      <c r="D88" s="32">
        <f>COUNTIF(INDEX(SCORESHEET!$C$2:$C$1365,(MATCH(B88,SCORESHEET!$B$2:$B$1365,0))+1,1):INDEX(SCORESHEET!$C$2:$C$1365,(MATCH(B89,SCORESHEET!$B$2:$B$1365,0))-1,1),"*"&amp;$D$1&amp;"*")</f>
        <v>4</v>
      </c>
      <c r="E88" s="32">
        <f>COUNTIF(INDEX(SCORESHEET!$C$2:$C$1365,(MATCH(B88,SCORESHEET!$B$2:$B$1365,0))+1,1):INDEX(SCORESHEET!$C$2:$C$1365,(MATCH(B89,SCORESHEET!$B$2:$B$1365,0))-1,1),"*"&amp;$E$1&amp;"*")</f>
        <v>0</v>
      </c>
      <c r="F88" s="32">
        <f>COUNTIF(INDEX(SCORESHEET!$C$2:$C$1365,(MATCH(B88,SCORESHEET!$B$2:$B$1365,0))+1,1):INDEX(SCORESHEET!$C$2:$C$1365,(MATCH(B89,SCORESHEET!$B$2:$B$1365,0))-1,1),"*"&amp;$F$1&amp;"*")</f>
        <v>0</v>
      </c>
      <c r="G88" s="32">
        <f>COUNTIF(INDEX(SCORESHEET!$C$2:$C$1365,(MATCH($B$4,SCORESHEET!$B$2:$B$1365,0))+1,1):INDEX(SCORESHEET!$C$2:$C$1365,(MATCH(B89,SCORESHEET!$B$2:$B$1365,0))-1,1),"*"&amp;$G$1&amp;"*")</f>
        <v>0</v>
      </c>
      <c r="H88" s="32">
        <f>SUM(INDEX(SCORESHEET!$F$2:$F$1365,(MATCH(B88,SCORESHEET!$B$2:$B$1365,0))+1,1):INDEX(SCORESHEET!$F$2:$F$1365,(MATCH(B89,SCORESHEET!$B$2:$B$1365,0))-1,1))</f>
        <v>567</v>
      </c>
      <c r="I88" s="32">
        <f>SUM(INDEX(SCORESHEET!$G$2:$G$1365,(MATCH(B88,SCORESHEET!$B$2:$B$1365,0))+1,1):INDEX(SCORESHEET!$G$2:$G$1365,(MATCH(B89,SCORESHEET!$B$2:$B$1365,0))-1,1))</f>
        <v>123</v>
      </c>
      <c r="J88" s="32">
        <f>SUM(INDEX(SCORESHEET!$H$2:$H$1365,(MATCH(B88,SCORESHEET!$B$2:$B$1365,0))+1,1):INDEX(SCORESHEET!$H$2:$H$1365,(MATCH(B89,SCORESHEET!$B$2:$B$1365,0))-1,1))</f>
        <v>397</v>
      </c>
      <c r="K88" s="32">
        <f>SUM(INDEX(SCORESHEET!$I$2:$I$1365,(MATCH(B88,SCORESHEET!$B$2:$B$1365,0))+1,1):INDEX(SCORESHEET!$I$2:$I$1365,(MATCH(B89,SCORESHEET!$B$2:$B$1365,0))-1,1))</f>
        <v>13</v>
      </c>
      <c r="L88" s="33">
        <f t="shared" si="36"/>
        <v>0.5154545454545455</v>
      </c>
      <c r="M88" s="33">
        <f t="shared" si="37"/>
        <v>0.11181818181818182</v>
      </c>
      <c r="N88" s="33">
        <f t="shared" si="38"/>
        <v>0.3609090909090909</v>
      </c>
      <c r="O88" s="33">
        <f t="shared" si="39"/>
        <v>1.1818181818181818E-2</v>
      </c>
      <c r="P88" s="32" t="str">
        <f t="shared" si="40"/>
        <v>BN</v>
      </c>
      <c r="Q88" s="32" t="str">
        <f t="shared" si="41"/>
        <v>PN</v>
      </c>
      <c r="R88" s="28">
        <f t="shared" si="42"/>
        <v>170</v>
      </c>
      <c r="S88" s="32">
        <f t="shared" si="43"/>
        <v>1100</v>
      </c>
      <c r="T88" s="32">
        <f>SUM(INDEX(SCORESHEET!$O$2:$O$1365,(MATCH(B88,SCORESHEET!$B$2:$B$1365,0))+1,1):INDEX(SCORESHEET!$O$2:$O$1365,(MATCH(B89,SCORESHEET!$B$2:$B$1365,0))-1,1))</f>
        <v>29</v>
      </c>
      <c r="U88" s="32">
        <f>SUM(INDEX(SCORESHEET!$P$2:$P$1365,(MATCH(B88,SCORESHEET!$B$2:$B$1365,0))+1,1):INDEX(SCORESHEET!$P$2:$P$1365,(MATCH(B89,SCORESHEET!$B$2:$B$1365,0))-1,1))</f>
        <v>0</v>
      </c>
      <c r="V88" s="32">
        <f t="shared" si="46"/>
        <v>1129</v>
      </c>
      <c r="W88" s="33">
        <f t="shared" si="35"/>
        <v>0.65487238979118334</v>
      </c>
      <c r="X88" s="32">
        <f>SUM(INDEX(SCORESHEET!$S$2:$S$1365,(MATCH(B88,SCORESHEET!$B$2:$B$1365,0))+1,1):INDEX(SCORESHEET!$S$2:$S$1365,(MATCH(B89,SCORESHEET!$B$2:$B$1365,0))-1,1))</f>
        <v>1724</v>
      </c>
    </row>
    <row r="89" spans="1:24" s="11" customFormat="1" ht="15" x14ac:dyDescent="0.25">
      <c r="A89" s="40">
        <v>3</v>
      </c>
      <c r="B89" s="31" t="s">
        <v>130</v>
      </c>
      <c r="C89" s="32">
        <f>COUNTIF(INDEX(SCORESHEET!$A$2:$A$1365,MATCH(B89,SCORESHEET!$B$2:$B$1365,0),1):INDEX(SCORESHEET!$A$2:$A$1365,MATCH(B90,SCORESHEET!$B$2:$B$1365,0),1),"*S*")</f>
        <v>4</v>
      </c>
      <c r="D89" s="32">
        <f>COUNTIF(INDEX(SCORESHEET!$C$2:$C$1365,(MATCH(B89,SCORESHEET!$B$2:$B$1365,0))+1,1):INDEX(SCORESHEET!$C$2:$C$1365,(MATCH(B90,SCORESHEET!$B$2:$B$1365,0))-1,1),"*"&amp;$D$1&amp;"*")</f>
        <v>4</v>
      </c>
      <c r="E89" s="32">
        <f>COUNTIF(INDEX(SCORESHEET!$C$2:$C$1365,(MATCH(B89,SCORESHEET!$B$2:$B$1365,0))+1,1):INDEX(SCORESHEET!$C$2:$C$1365,(MATCH(B90,SCORESHEET!$B$2:$B$1365,0))-1,1),"*"&amp;$E$1&amp;"*")</f>
        <v>0</v>
      </c>
      <c r="F89" s="32">
        <f>COUNTIF(INDEX(SCORESHEET!$C$2:$C$1365,(MATCH(B89,SCORESHEET!$B$2:$B$1365,0))+1,1):INDEX(SCORESHEET!$C$2:$C$1365,(MATCH(B90,SCORESHEET!$B$2:$B$1365,0))-1,1),"*"&amp;$F$1&amp;"*")</f>
        <v>0</v>
      </c>
      <c r="G89" s="32">
        <f>COUNTIF(INDEX(SCORESHEET!$C$2:$C$1365,(MATCH($B$4,SCORESHEET!$B$2:$B$1365,0))+1,1):INDEX(SCORESHEET!$C$2:$C$1365,(MATCH(B90,SCORESHEET!$B$2:$B$1365,0))-1,1),"*"&amp;$G$1&amp;"*")</f>
        <v>0</v>
      </c>
      <c r="H89" s="32">
        <f>SUM(INDEX(SCORESHEET!$F$2:$F$1365,(MATCH(B89,SCORESHEET!$B$2:$B$1365,0))+1,1):INDEX(SCORESHEET!$F$2:$F$1365,(MATCH(B90,SCORESHEET!$B$2:$B$1365,0))-1,1))</f>
        <v>465</v>
      </c>
      <c r="I89" s="32">
        <f>SUM(INDEX(SCORESHEET!$G$2:$G$1365,(MATCH(B89,SCORESHEET!$B$2:$B$1365,0))+1,1):INDEX(SCORESHEET!$G$2:$G$1365,(MATCH(B90,SCORESHEET!$B$2:$B$1365,0))-1,1))</f>
        <v>193</v>
      </c>
      <c r="J89" s="32">
        <f>SUM(INDEX(SCORESHEET!$H$2:$H$1365,(MATCH(B89,SCORESHEET!$B$2:$B$1365,0))+1,1):INDEX(SCORESHEET!$H$2:$H$1365,(MATCH(B90,SCORESHEET!$B$2:$B$1365,0))-1,1))</f>
        <v>298</v>
      </c>
      <c r="K89" s="32">
        <f>SUM(INDEX(SCORESHEET!$I$2:$I$1365,(MATCH(B89,SCORESHEET!$B$2:$B$1365,0))+1,1):INDEX(SCORESHEET!$I$2:$I$1365,(MATCH(B90,SCORESHEET!$B$2:$B$1365,0))-1,1))</f>
        <v>9</v>
      </c>
      <c r="L89" s="33">
        <f t="shared" si="36"/>
        <v>0.48186528497409326</v>
      </c>
      <c r="M89" s="33">
        <f t="shared" si="37"/>
        <v>0.2</v>
      </c>
      <c r="N89" s="33">
        <f t="shared" si="38"/>
        <v>0.30880829015544042</v>
      </c>
      <c r="O89" s="33">
        <f t="shared" si="39"/>
        <v>9.3264248704663204E-3</v>
      </c>
      <c r="P89" s="32" t="str">
        <f t="shared" si="40"/>
        <v>BN</v>
      </c>
      <c r="Q89" s="32" t="str">
        <f t="shared" si="41"/>
        <v>PN</v>
      </c>
      <c r="R89" s="28">
        <f t="shared" si="42"/>
        <v>167</v>
      </c>
      <c r="S89" s="32">
        <f t="shared" si="43"/>
        <v>965</v>
      </c>
      <c r="T89" s="32">
        <f>SUM(INDEX(SCORESHEET!$O$2:$O$1365,(MATCH(B89,SCORESHEET!$B$2:$B$1365,0))+1,1):INDEX(SCORESHEET!$O$2:$O$1365,(MATCH(B90,SCORESHEET!$B$2:$B$1365,0))-1,1))</f>
        <v>19</v>
      </c>
      <c r="U89" s="32">
        <f>SUM(INDEX(SCORESHEET!$P$2:$P$1365,(MATCH(B89,SCORESHEET!$B$2:$B$1365,0))+1,1):INDEX(SCORESHEET!$P$2:$P$1365,(MATCH(B90,SCORESHEET!$B$2:$B$1365,0))-1,1))</f>
        <v>0</v>
      </c>
      <c r="V89" s="32">
        <f t="shared" si="46"/>
        <v>984</v>
      </c>
      <c r="W89" s="33">
        <f t="shared" si="35"/>
        <v>0.61004339739615621</v>
      </c>
      <c r="X89" s="32">
        <f>SUM(INDEX(SCORESHEET!$S$2:$S$1365,(MATCH(B89,SCORESHEET!$B$2:$B$1365,0))+1,1):INDEX(SCORESHEET!$S$2:$S$1365,(MATCH(B90,SCORESHEET!$B$2:$B$1365,0))-1,1))</f>
        <v>1613</v>
      </c>
    </row>
    <row r="90" spans="1:24" s="12" customFormat="1" ht="15" x14ac:dyDescent="0.25">
      <c r="A90" s="40">
        <v>4</v>
      </c>
      <c r="B90" s="31" t="s">
        <v>137</v>
      </c>
      <c r="C90" s="32">
        <f>COUNTIF(INDEX(SCORESHEET!$A$2:$A$1365,MATCH(B90,SCORESHEET!$B$2:$B$1365,0),1):INDEX(SCORESHEET!$A$2:$A$1365,MATCH(B91,SCORESHEET!$B$2:$B$1365,0),1),"*S*")</f>
        <v>6</v>
      </c>
      <c r="D90" s="32">
        <f>COUNTIF(INDEX(SCORESHEET!$C$2:$C$1365,(MATCH(B90,SCORESHEET!$B$2:$B$1365,0))+1,1):INDEX(SCORESHEET!$C$2:$C$1365,(MATCH(B91,SCORESHEET!$B$2:$B$1365,0))-1,1),"*"&amp;$D$1&amp;"*")</f>
        <v>4</v>
      </c>
      <c r="E90" s="32">
        <f>COUNTIF(INDEX(SCORESHEET!$C$2:$C$1365,(MATCH(B90,SCORESHEET!$B$2:$B$1365,0))+1,1):INDEX(SCORESHEET!$C$2:$C$1365,(MATCH(B91,SCORESHEET!$B$2:$B$1365,0))-1,1),"*"&amp;$E$1&amp;"*")</f>
        <v>2</v>
      </c>
      <c r="F90" s="32">
        <f>COUNTIF(INDEX(SCORESHEET!$C$2:$C$1365,(MATCH(B90,SCORESHEET!$B$2:$B$1365,0))+1,1):INDEX(SCORESHEET!$C$2:$C$1365,(MATCH(B91,SCORESHEET!$B$2:$B$1365,0))-1,1),"*"&amp;$F$1&amp;"*")</f>
        <v>0</v>
      </c>
      <c r="G90" s="32">
        <f>COUNTIF(INDEX(SCORESHEET!$C$2:$C$1365,(MATCH($B$4,SCORESHEET!$B$2:$B$1365,0))+1,1):INDEX(SCORESHEET!$C$2:$C$1365,(MATCH(B91,SCORESHEET!$B$2:$B$1365,0))-1,1),"*"&amp;$G$1&amp;"*")</f>
        <v>0</v>
      </c>
      <c r="H90" s="32">
        <f>SUM(INDEX(SCORESHEET!$F$2:$F$1365,(MATCH(B90,SCORESHEET!$B$2:$B$1365,0))+1,1):INDEX(SCORESHEET!$F$2:$F$1365,(MATCH(B91,SCORESHEET!$B$2:$B$1365,0))-1,1))</f>
        <v>770</v>
      </c>
      <c r="I90" s="32">
        <f>SUM(INDEX(SCORESHEET!$G$2:$G$1365,(MATCH(B90,SCORESHEET!$B$2:$B$1365,0))+1,1):INDEX(SCORESHEET!$G$2:$G$1365,(MATCH(B91,SCORESHEET!$B$2:$B$1365,0))-1,1))</f>
        <v>673</v>
      </c>
      <c r="J90" s="32">
        <f>SUM(INDEX(SCORESHEET!$H$2:$H$1365,(MATCH(B90,SCORESHEET!$B$2:$B$1365,0))+1,1):INDEX(SCORESHEET!$H$2:$H$1365,(MATCH(B91,SCORESHEET!$B$2:$B$1365,0))-1,1))</f>
        <v>486</v>
      </c>
      <c r="K90" s="32">
        <f>SUM(INDEX(SCORESHEET!$I$2:$I$1365,(MATCH(B90,SCORESHEET!$B$2:$B$1365,0))+1,1):INDEX(SCORESHEET!$I$2:$I$1365,(MATCH(B91,SCORESHEET!$B$2:$B$1365,0))-1,1))</f>
        <v>17</v>
      </c>
      <c r="L90" s="33">
        <f t="shared" si="36"/>
        <v>0.39568345323741005</v>
      </c>
      <c r="M90" s="33">
        <f t="shared" si="37"/>
        <v>0.34583761562178827</v>
      </c>
      <c r="N90" s="33">
        <f t="shared" si="38"/>
        <v>0.24974306269270299</v>
      </c>
      <c r="O90" s="33">
        <f t="shared" si="39"/>
        <v>8.7358684480986631E-3</v>
      </c>
      <c r="P90" s="32" t="str">
        <f t="shared" si="40"/>
        <v>BN</v>
      </c>
      <c r="Q90" s="32" t="str">
        <f t="shared" si="41"/>
        <v>PH</v>
      </c>
      <c r="R90" s="28">
        <f t="shared" si="42"/>
        <v>97</v>
      </c>
      <c r="S90" s="32">
        <f t="shared" si="43"/>
        <v>1946</v>
      </c>
      <c r="T90" s="32">
        <f>SUM(INDEX(SCORESHEET!$O$2:$O$1365,(MATCH(B90,SCORESHEET!$B$2:$B$1365,0))+1,1):INDEX(SCORESHEET!$O$2:$O$1365,(MATCH(B91,SCORESHEET!$B$2:$B$1365,0))-1,1))</f>
        <v>33</v>
      </c>
      <c r="U90" s="32">
        <f>SUM(INDEX(SCORESHEET!$P$2:$P$1365,(MATCH(B90,SCORESHEET!$B$2:$B$1365,0))+1,1):INDEX(SCORESHEET!$P$2:$P$1365,(MATCH(B91,SCORESHEET!$B$2:$B$1365,0))-1,1))</f>
        <v>0</v>
      </c>
      <c r="V90" s="32">
        <f t="shared" si="46"/>
        <v>1979</v>
      </c>
      <c r="W90" s="33">
        <f t="shared" si="35"/>
        <v>0.64462540716612382</v>
      </c>
      <c r="X90" s="32">
        <f>SUM(INDEX(SCORESHEET!$S$2:$S$1365,(MATCH(B90,SCORESHEET!$B$2:$B$1365,0))+1,1):INDEX(SCORESHEET!$S$2:$S$1365,(MATCH(B91,SCORESHEET!$B$2:$B$1365,0))-1,1))</f>
        <v>3070</v>
      </c>
    </row>
    <row r="91" spans="1:24" s="6" customFormat="1" ht="15" x14ac:dyDescent="0.25">
      <c r="A91" s="25" t="s">
        <v>22</v>
      </c>
      <c r="B91" s="26" t="s">
        <v>23</v>
      </c>
      <c r="C91" s="27">
        <f>SUM(C92:C98)</f>
        <v>36</v>
      </c>
      <c r="D91" s="27">
        <f t="shared" ref="D91:K91" si="49">SUM(D92:D98)</f>
        <v>21</v>
      </c>
      <c r="E91" s="27">
        <f t="shared" si="49"/>
        <v>7</v>
      </c>
      <c r="F91" s="27">
        <f t="shared" si="49"/>
        <v>8</v>
      </c>
      <c r="G91" s="27">
        <f t="shared" si="49"/>
        <v>0</v>
      </c>
      <c r="H91" s="27">
        <f t="shared" si="49"/>
        <v>3898</v>
      </c>
      <c r="I91" s="27">
        <f t="shared" si="49"/>
        <v>2778</v>
      </c>
      <c r="J91" s="27">
        <f t="shared" si="49"/>
        <v>3063</v>
      </c>
      <c r="K91" s="27">
        <f t="shared" si="49"/>
        <v>0</v>
      </c>
      <c r="L91" s="29">
        <f t="shared" si="36"/>
        <v>0.40024643187185543</v>
      </c>
      <c r="M91" s="29">
        <f t="shared" si="37"/>
        <v>0.28524489167265632</v>
      </c>
      <c r="N91" s="29">
        <f t="shared" si="38"/>
        <v>0.31450867645548825</v>
      </c>
      <c r="O91" s="29">
        <f t="shared" si="39"/>
        <v>0</v>
      </c>
      <c r="P91" s="27" t="str">
        <f t="shared" si="40"/>
        <v>BN</v>
      </c>
      <c r="Q91" s="27" t="str">
        <f t="shared" si="41"/>
        <v>PN</v>
      </c>
      <c r="R91" s="27">
        <f t="shared" si="42"/>
        <v>835</v>
      </c>
      <c r="S91" s="27">
        <f t="shared" si="43"/>
        <v>9739</v>
      </c>
      <c r="T91" s="27">
        <f t="shared" ref="T91:U91" si="50">SUM(T92:T98)</f>
        <v>118</v>
      </c>
      <c r="U91" s="27">
        <f t="shared" si="50"/>
        <v>0</v>
      </c>
      <c r="V91" s="27">
        <f t="shared" si="46"/>
        <v>9857</v>
      </c>
      <c r="W91" s="29">
        <f t="shared" si="35"/>
        <v>0.63733350575455838</v>
      </c>
      <c r="X91" s="27">
        <f>SUM(X92:X98)</f>
        <v>15466</v>
      </c>
    </row>
    <row r="92" spans="1:24" s="11" customFormat="1" ht="15" x14ac:dyDescent="0.25">
      <c r="A92" s="40">
        <v>1</v>
      </c>
      <c r="B92" s="31" t="s">
        <v>145</v>
      </c>
      <c r="C92" s="32">
        <f>COUNTIF(INDEX(SCORESHEET!$A$2:$A$1365,MATCH(B92,SCORESHEET!$B$2:$B$1365,0),1):INDEX(SCORESHEET!$A$2:$A$1365,MATCH(B93,SCORESHEET!$B$2:$B$1365,0),1),"*S*")</f>
        <v>2</v>
      </c>
      <c r="D92" s="32">
        <f>COUNTIF(INDEX(SCORESHEET!$C$2:$C$1365,(MATCH(B92,SCORESHEET!$B$2:$B$1365,0))+1,1):INDEX(SCORESHEET!$C$2:$C$1365,(MATCH(B93,SCORESHEET!$B$2:$B$1365,0))-1,1),"*"&amp;$D$1&amp;"*")</f>
        <v>0</v>
      </c>
      <c r="E92" s="32">
        <f>COUNTIF(INDEX(SCORESHEET!$C$2:$C$1365,(MATCH(B92,SCORESHEET!$B$2:$B$1365,0))+1,1):INDEX(SCORESHEET!$C$2:$C$1365,(MATCH(B93,SCORESHEET!$B$2:$B$1365,0))-1,1),"*"&amp;$E$1&amp;"*")</f>
        <v>2</v>
      </c>
      <c r="F92" s="32">
        <f>COUNTIF(INDEX(SCORESHEET!$C$2:$C$1365,(MATCH(B92,SCORESHEET!$B$2:$B$1365,0))+1,1):INDEX(SCORESHEET!$C$2:$C$1365,(MATCH(B93,SCORESHEET!$B$2:$B$1365,0))-1,1),"*"&amp;$F$1&amp;"*")</f>
        <v>0</v>
      </c>
      <c r="G92" s="32">
        <f>COUNTIF(INDEX(SCORESHEET!$C$2:$C$1365,(MATCH($B$4,SCORESHEET!$B$2:$B$1365,0))+1,1):INDEX(SCORESHEET!$C$2:$C$1365,(MATCH(B93,SCORESHEET!$B$2:$B$1365,0))-1,1),"*"&amp;$G$1&amp;"*")</f>
        <v>0</v>
      </c>
      <c r="H92" s="32">
        <f>SUM(INDEX(SCORESHEET!$F$2:$F$1365,(MATCH(B92,SCORESHEET!$B$2:$B$1365,0))+1,1):INDEX(SCORESHEET!$F$2:$F$1365,(MATCH(B93,SCORESHEET!$B$2:$B$1365,0))-1,1))</f>
        <v>112</v>
      </c>
      <c r="I92" s="32">
        <f>SUM(INDEX(SCORESHEET!$G$2:$G$1365,(MATCH(B92,SCORESHEET!$B$2:$B$1365,0))+1,1):INDEX(SCORESHEET!$G$2:$G$1365,(MATCH(B93,SCORESHEET!$B$2:$B$1365,0))-1,1))</f>
        <v>393</v>
      </c>
      <c r="J92" s="32">
        <f>SUM(INDEX(SCORESHEET!$H$2:$H$1365,(MATCH(B92,SCORESHEET!$B$2:$B$1365,0))+1,1):INDEX(SCORESHEET!$H$2:$H$1365,(MATCH(B93,SCORESHEET!$B$2:$B$1365,0))-1,1))</f>
        <v>20</v>
      </c>
      <c r="K92" s="32">
        <f>SUM(INDEX(SCORESHEET!$I$2:$I$1365,(MATCH(B92,SCORESHEET!$B$2:$B$1365,0))+1,1):INDEX(SCORESHEET!$I$2:$I$1365,(MATCH(B93,SCORESHEET!$B$2:$B$1365,0))-1,1))</f>
        <v>0</v>
      </c>
      <c r="L92" s="33">
        <f t="shared" si="36"/>
        <v>0.21333333333333335</v>
      </c>
      <c r="M92" s="33">
        <f t="shared" si="37"/>
        <v>0.74857142857142855</v>
      </c>
      <c r="N92" s="33">
        <f t="shared" si="38"/>
        <v>3.8095238095238099E-2</v>
      </c>
      <c r="O92" s="33">
        <f t="shared" si="39"/>
        <v>0</v>
      </c>
      <c r="P92" s="32" t="str">
        <f t="shared" si="40"/>
        <v>PH</v>
      </c>
      <c r="Q92" s="32" t="str">
        <f t="shared" si="41"/>
        <v>BN</v>
      </c>
      <c r="R92" s="28">
        <f t="shared" si="42"/>
        <v>281</v>
      </c>
      <c r="S92" s="32">
        <f t="shared" si="43"/>
        <v>525</v>
      </c>
      <c r="T92" s="32">
        <f>SUM(INDEX(SCORESHEET!$O$2:$O$1365,(MATCH(B92,SCORESHEET!$B$2:$B$1365,0))+1,1):INDEX(SCORESHEET!$O$2:$O$1365,(MATCH(B93,SCORESHEET!$B$2:$B$1365,0))-1,1))</f>
        <v>0</v>
      </c>
      <c r="U92" s="32">
        <f>SUM(INDEX(SCORESHEET!$P$2:$P$1365,(MATCH(B92,SCORESHEET!$B$2:$B$1365,0))+1,1):INDEX(SCORESHEET!$P$2:$P$1365,(MATCH(B93,SCORESHEET!$B$2:$B$1365,0))-1,1))</f>
        <v>0</v>
      </c>
      <c r="V92" s="32">
        <f t="shared" si="46"/>
        <v>525</v>
      </c>
      <c r="W92" s="33">
        <f t="shared" si="35"/>
        <v>0.61260210035005835</v>
      </c>
      <c r="X92" s="32">
        <f>SUM(INDEX(SCORESHEET!$S$2:$S$1365,(MATCH(B92,SCORESHEET!$B$2:$B$1365,0))+1,1):INDEX(SCORESHEET!$S$2:$S$1365,(MATCH(B93,SCORESHEET!$B$2:$B$1365,0))-1,1))</f>
        <v>857</v>
      </c>
    </row>
    <row r="93" spans="1:24" s="12" customFormat="1" ht="15" x14ac:dyDescent="0.25">
      <c r="A93" s="40">
        <v>2</v>
      </c>
      <c r="B93" s="31" t="s">
        <v>131</v>
      </c>
      <c r="C93" s="32">
        <f>COUNTIF(INDEX(SCORESHEET!$A$2:$A$1365,MATCH(B93,SCORESHEET!$B$2:$B$1365,0),1):INDEX(SCORESHEET!$A$2:$A$1365,MATCH(B94,SCORESHEET!$B$2:$B$1365,0),1),"*S*")</f>
        <v>6</v>
      </c>
      <c r="D93" s="32">
        <f>COUNTIF(INDEX(SCORESHEET!$C$2:$C$1365,(MATCH(B93,SCORESHEET!$B$2:$B$1365,0))+1,1):INDEX(SCORESHEET!$C$2:$C$1365,(MATCH(B94,SCORESHEET!$B$2:$B$1365,0))-1,1),"*"&amp;$D$1&amp;"*")</f>
        <v>5</v>
      </c>
      <c r="E93" s="32">
        <f>COUNTIF(INDEX(SCORESHEET!$C$2:$C$1365,(MATCH(B93,SCORESHEET!$B$2:$B$1365,0))+1,1):INDEX(SCORESHEET!$C$2:$C$1365,(MATCH(B94,SCORESHEET!$B$2:$B$1365,0))-1,1),"*"&amp;$E$1&amp;"*")</f>
        <v>0</v>
      </c>
      <c r="F93" s="32">
        <f>COUNTIF(INDEX(SCORESHEET!$C$2:$C$1365,(MATCH(B93,SCORESHEET!$B$2:$B$1365,0))+1,1):INDEX(SCORESHEET!$C$2:$C$1365,(MATCH(B94,SCORESHEET!$B$2:$B$1365,0))-1,1),"*"&amp;$F$1&amp;"*")</f>
        <v>1</v>
      </c>
      <c r="G93" s="32">
        <f>COUNTIF(INDEX(SCORESHEET!$C$2:$C$1365,(MATCH($B$4,SCORESHEET!$B$2:$B$1365,0))+1,1):INDEX(SCORESHEET!$C$2:$C$1365,(MATCH(B94,SCORESHEET!$B$2:$B$1365,0))-1,1),"*"&amp;$G$1&amp;"*")</f>
        <v>0</v>
      </c>
      <c r="H93" s="32">
        <f>SUM(INDEX(SCORESHEET!$F$2:$F$1365,(MATCH(B93,SCORESHEET!$B$2:$B$1365,0))+1,1):INDEX(SCORESHEET!$F$2:$F$1365,(MATCH(B94,SCORESHEET!$B$2:$B$1365,0))-1,1))</f>
        <v>786</v>
      </c>
      <c r="I93" s="32">
        <f>SUM(INDEX(SCORESHEET!$G$2:$G$1365,(MATCH(B93,SCORESHEET!$B$2:$B$1365,0))+1,1):INDEX(SCORESHEET!$G$2:$G$1365,(MATCH(B94,SCORESHEET!$B$2:$B$1365,0))-1,1))</f>
        <v>319</v>
      </c>
      <c r="J93" s="32">
        <f>SUM(INDEX(SCORESHEET!$H$2:$H$1365,(MATCH(B93,SCORESHEET!$B$2:$B$1365,0))+1,1):INDEX(SCORESHEET!$H$2:$H$1365,(MATCH(B94,SCORESHEET!$B$2:$B$1365,0))-1,1))</f>
        <v>555</v>
      </c>
      <c r="K93" s="32">
        <f>SUM(INDEX(SCORESHEET!$I$2:$I$1365,(MATCH(B93,SCORESHEET!$B$2:$B$1365,0))+1,1):INDEX(SCORESHEET!$I$2:$I$1365,(MATCH(B94,SCORESHEET!$B$2:$B$1365,0))-1,1))</f>
        <v>0</v>
      </c>
      <c r="L93" s="33">
        <f t="shared" si="36"/>
        <v>0.47349397590361447</v>
      </c>
      <c r="M93" s="33">
        <f t="shared" si="37"/>
        <v>0.19216867469879517</v>
      </c>
      <c r="N93" s="33">
        <f t="shared" si="38"/>
        <v>0.33433734939759036</v>
      </c>
      <c r="O93" s="33">
        <f t="shared" si="39"/>
        <v>0</v>
      </c>
      <c r="P93" s="32" t="str">
        <f t="shared" si="40"/>
        <v>BN</v>
      </c>
      <c r="Q93" s="32" t="str">
        <f t="shared" si="41"/>
        <v>PN</v>
      </c>
      <c r="R93" s="28">
        <f t="shared" si="42"/>
        <v>231</v>
      </c>
      <c r="S93" s="32">
        <f t="shared" si="43"/>
        <v>1660</v>
      </c>
      <c r="T93" s="32">
        <f>SUM(INDEX(SCORESHEET!$O$2:$O$1365,(MATCH(B93,SCORESHEET!$B$2:$B$1365,0))+1,1):INDEX(SCORESHEET!$O$2:$O$1365,(MATCH(B94,SCORESHEET!$B$2:$B$1365,0))-1,1))</f>
        <v>16</v>
      </c>
      <c r="U93" s="32">
        <f>SUM(INDEX(SCORESHEET!$P$2:$P$1365,(MATCH(B93,SCORESHEET!$B$2:$B$1365,0))+1,1):INDEX(SCORESHEET!$P$2:$P$1365,(MATCH(B94,SCORESHEET!$B$2:$B$1365,0))-1,1))</f>
        <v>0</v>
      </c>
      <c r="V93" s="32">
        <f t="shared" si="46"/>
        <v>1676</v>
      </c>
      <c r="W93" s="33">
        <f t="shared" si="35"/>
        <v>0.66772908366533867</v>
      </c>
      <c r="X93" s="32">
        <f>SUM(INDEX(SCORESHEET!$S$2:$S$1365,(MATCH(B93,SCORESHEET!$B$2:$B$1365,0))+1,1):INDEX(SCORESHEET!$S$2:$S$1365,(MATCH(B94,SCORESHEET!$B$2:$B$1365,0))-1,1))</f>
        <v>2510</v>
      </c>
    </row>
    <row r="94" spans="1:24" s="12" customFormat="1" ht="15" x14ac:dyDescent="0.25">
      <c r="A94" s="40">
        <v>3</v>
      </c>
      <c r="B94" s="31" t="s">
        <v>132</v>
      </c>
      <c r="C94" s="32">
        <f>COUNTIF(INDEX(SCORESHEET!$A$2:$A$1365,MATCH(B94,SCORESHEET!$B$2:$B$1365,0),1):INDEX(SCORESHEET!$A$2:$A$1365,MATCH(B95,SCORESHEET!$B$2:$B$1365,0),1),"*S*")</f>
        <v>8</v>
      </c>
      <c r="D94" s="32">
        <f>COUNTIF(INDEX(SCORESHEET!$C$2:$C$1365,(MATCH(B94,SCORESHEET!$B$2:$B$1365,0))+1,1):INDEX(SCORESHEET!$C$2:$C$1365,(MATCH(B95,SCORESHEET!$B$2:$B$1365,0))-1,1),"*"&amp;$D$1&amp;"*")</f>
        <v>7</v>
      </c>
      <c r="E94" s="32">
        <f>COUNTIF(INDEX(SCORESHEET!$C$2:$C$1365,(MATCH(B94,SCORESHEET!$B$2:$B$1365,0))+1,1):INDEX(SCORESHEET!$C$2:$C$1365,(MATCH(B95,SCORESHEET!$B$2:$B$1365,0))-1,1),"*"&amp;$E$1&amp;"*")</f>
        <v>0</v>
      </c>
      <c r="F94" s="32">
        <f>COUNTIF(INDEX(SCORESHEET!$C$2:$C$1365,(MATCH(B94,SCORESHEET!$B$2:$B$1365,0))+1,1):INDEX(SCORESHEET!$C$2:$C$1365,(MATCH(B95,SCORESHEET!$B$2:$B$1365,0))-1,1),"*"&amp;$F$1&amp;"*")</f>
        <v>1</v>
      </c>
      <c r="G94" s="32">
        <f>COUNTIF(INDEX(SCORESHEET!$C$2:$C$1365,(MATCH($B$4,SCORESHEET!$B$2:$B$1365,0))+1,1):INDEX(SCORESHEET!$C$2:$C$1365,(MATCH(B95,SCORESHEET!$B$2:$B$1365,0))-1,1),"*"&amp;$G$1&amp;"*")</f>
        <v>0</v>
      </c>
      <c r="H94" s="32">
        <f>SUM(INDEX(SCORESHEET!$F$2:$F$1365,(MATCH(B94,SCORESHEET!$B$2:$B$1365,0))+1,1):INDEX(SCORESHEET!$F$2:$F$1365,(MATCH(B95,SCORESHEET!$B$2:$B$1365,0))-1,1))</f>
        <v>872</v>
      </c>
      <c r="I94" s="32">
        <f>SUM(INDEX(SCORESHEET!$G$2:$G$1365,(MATCH(B94,SCORESHEET!$B$2:$B$1365,0))+1,1):INDEX(SCORESHEET!$G$2:$G$1365,(MATCH(B95,SCORESHEET!$B$2:$B$1365,0))-1,1))</f>
        <v>645</v>
      </c>
      <c r="J94" s="32">
        <f>SUM(INDEX(SCORESHEET!$H$2:$H$1365,(MATCH(B94,SCORESHEET!$B$2:$B$1365,0))+1,1):INDEX(SCORESHEET!$H$2:$H$1365,(MATCH(B95,SCORESHEET!$B$2:$B$1365,0))-1,1))</f>
        <v>713</v>
      </c>
      <c r="K94" s="32">
        <f>SUM(INDEX(SCORESHEET!$I$2:$I$1365,(MATCH(B94,SCORESHEET!$B$2:$B$1365,0))+1,1):INDEX(SCORESHEET!$I$2:$I$1365,(MATCH(B95,SCORESHEET!$B$2:$B$1365,0))-1,1))</f>
        <v>0</v>
      </c>
      <c r="L94" s="33">
        <f t="shared" si="36"/>
        <v>0.39103139013452914</v>
      </c>
      <c r="M94" s="33">
        <f t="shared" si="37"/>
        <v>0.28923766816143498</v>
      </c>
      <c r="N94" s="33">
        <f t="shared" si="38"/>
        <v>0.31973094170403588</v>
      </c>
      <c r="O94" s="33">
        <f t="shared" si="39"/>
        <v>0</v>
      </c>
      <c r="P94" s="32" t="str">
        <f t="shared" si="40"/>
        <v>BN</v>
      </c>
      <c r="Q94" s="32" t="str">
        <f t="shared" si="41"/>
        <v>PN</v>
      </c>
      <c r="R94" s="28">
        <f t="shared" si="42"/>
        <v>159</v>
      </c>
      <c r="S94" s="32">
        <f t="shared" si="43"/>
        <v>2230</v>
      </c>
      <c r="T94" s="32">
        <f>SUM(INDEX(SCORESHEET!$O$2:$O$1365,(MATCH(B94,SCORESHEET!$B$2:$B$1365,0))+1,1):INDEX(SCORESHEET!$O$2:$O$1365,(MATCH(B95,SCORESHEET!$B$2:$B$1365,0))-1,1))</f>
        <v>40</v>
      </c>
      <c r="U94" s="32">
        <f>SUM(INDEX(SCORESHEET!$P$2:$P$1365,(MATCH(B94,SCORESHEET!$B$2:$B$1365,0))+1,1):INDEX(SCORESHEET!$P$2:$P$1365,(MATCH(B95,SCORESHEET!$B$2:$B$1365,0))-1,1))</f>
        <v>0</v>
      </c>
      <c r="V94" s="32">
        <f t="shared" si="46"/>
        <v>2270</v>
      </c>
      <c r="W94" s="33">
        <f t="shared" si="35"/>
        <v>0.64912782384901346</v>
      </c>
      <c r="X94" s="32">
        <f>SUM(INDEX(SCORESHEET!$S$2:$S$1365,(MATCH(B94,SCORESHEET!$B$2:$B$1365,0))+1,1):INDEX(SCORESHEET!$S$2:$S$1365,(MATCH(B95,SCORESHEET!$B$2:$B$1365,0))-1,1))</f>
        <v>3497</v>
      </c>
    </row>
    <row r="95" spans="1:24" s="11" customFormat="1" ht="15" x14ac:dyDescent="0.25">
      <c r="A95" s="40">
        <v>4</v>
      </c>
      <c r="B95" s="31" t="s">
        <v>133</v>
      </c>
      <c r="C95" s="32">
        <f>COUNTIF(INDEX(SCORESHEET!$A$2:$A$1365,MATCH(B95,SCORESHEET!$B$2:$B$1365,0),1):INDEX(SCORESHEET!$A$2:$A$1365,MATCH(B96,SCORESHEET!$B$2:$B$1365,0),1),"*S*")</f>
        <v>5</v>
      </c>
      <c r="D95" s="32">
        <f>COUNTIF(INDEX(SCORESHEET!$C$2:$C$1365,(MATCH(B95,SCORESHEET!$B$2:$B$1365,0))+1,1):INDEX(SCORESHEET!$C$2:$C$1365,(MATCH(B96,SCORESHEET!$B$2:$B$1365,0))-1,1),"*"&amp;$D$1&amp;"*")</f>
        <v>2</v>
      </c>
      <c r="E95" s="32">
        <f>COUNTIF(INDEX(SCORESHEET!$C$2:$C$1365,(MATCH(B95,SCORESHEET!$B$2:$B$1365,0))+1,1):INDEX(SCORESHEET!$C$2:$C$1365,(MATCH(B96,SCORESHEET!$B$2:$B$1365,0))-1,1),"*"&amp;$E$1&amp;"*")</f>
        <v>0</v>
      </c>
      <c r="F95" s="32">
        <f>COUNTIF(INDEX(SCORESHEET!$C$2:$C$1365,(MATCH(B95,SCORESHEET!$B$2:$B$1365,0))+1,1):INDEX(SCORESHEET!$C$2:$C$1365,(MATCH(B96,SCORESHEET!$B$2:$B$1365,0))-1,1),"*"&amp;$F$1&amp;"*")</f>
        <v>3</v>
      </c>
      <c r="G95" s="32">
        <f>COUNTIF(INDEX(SCORESHEET!$C$2:$C$1365,(MATCH($B$4,SCORESHEET!$B$2:$B$1365,0))+1,1):INDEX(SCORESHEET!$C$2:$C$1365,(MATCH(B96,SCORESHEET!$B$2:$B$1365,0))-1,1),"*"&amp;$G$1&amp;"*")</f>
        <v>0</v>
      </c>
      <c r="H95" s="32">
        <f>SUM(INDEX(SCORESHEET!$F$2:$F$1365,(MATCH(B95,SCORESHEET!$B$2:$B$1365,0))+1,1):INDEX(SCORESHEET!$F$2:$F$1365,(MATCH(B96,SCORESHEET!$B$2:$B$1365,0))-1,1))</f>
        <v>471</v>
      </c>
      <c r="I95" s="32">
        <f>SUM(INDEX(SCORESHEET!$G$2:$G$1365,(MATCH(B95,SCORESHEET!$B$2:$B$1365,0))+1,1):INDEX(SCORESHEET!$G$2:$G$1365,(MATCH(B96,SCORESHEET!$B$2:$B$1365,0))-1,1))</f>
        <v>282</v>
      </c>
      <c r="J95" s="32">
        <f>SUM(INDEX(SCORESHEET!$H$2:$H$1365,(MATCH(B95,SCORESHEET!$B$2:$B$1365,0))+1,1):INDEX(SCORESHEET!$H$2:$H$1365,(MATCH(B96,SCORESHEET!$B$2:$B$1365,0))-1,1))</f>
        <v>471</v>
      </c>
      <c r="K95" s="32">
        <f>SUM(INDEX(SCORESHEET!$I$2:$I$1365,(MATCH(B95,SCORESHEET!$B$2:$B$1365,0))+1,1):INDEX(SCORESHEET!$I$2:$I$1365,(MATCH(B96,SCORESHEET!$B$2:$B$1365,0))-1,1))</f>
        <v>0</v>
      </c>
      <c r="L95" s="33">
        <f t="shared" si="36"/>
        <v>0.38480392156862747</v>
      </c>
      <c r="M95" s="33">
        <f t="shared" si="37"/>
        <v>0.23039215686274508</v>
      </c>
      <c r="N95" s="33">
        <f t="shared" si="38"/>
        <v>0.38480392156862747</v>
      </c>
      <c r="O95" s="33">
        <f t="shared" si="39"/>
        <v>0</v>
      </c>
      <c r="P95" s="32" t="str">
        <f t="shared" si="40"/>
        <v>TIED</v>
      </c>
      <c r="Q95" s="32" t="str">
        <f t="shared" si="41"/>
        <v>TIED</v>
      </c>
      <c r="R95" s="28">
        <f t="shared" si="42"/>
        <v>0</v>
      </c>
      <c r="S95" s="32">
        <f t="shared" si="43"/>
        <v>1224</v>
      </c>
      <c r="T95" s="32">
        <f>SUM(INDEX(SCORESHEET!$O$2:$O$1365,(MATCH(B95,SCORESHEET!$B$2:$B$1365,0))+1,1):INDEX(SCORESHEET!$O$2:$O$1365,(MATCH(B96,SCORESHEET!$B$2:$B$1365,0))-1,1))</f>
        <v>17</v>
      </c>
      <c r="U95" s="32">
        <f>SUM(INDEX(SCORESHEET!$P$2:$P$1365,(MATCH(B95,SCORESHEET!$B$2:$B$1365,0))+1,1):INDEX(SCORESHEET!$P$2:$P$1365,(MATCH(B96,SCORESHEET!$B$2:$B$1365,0))-1,1))</f>
        <v>0</v>
      </c>
      <c r="V95" s="32">
        <f t="shared" si="46"/>
        <v>1241</v>
      </c>
      <c r="W95" s="33">
        <f t="shared" si="35"/>
        <v>0.64770354906054284</v>
      </c>
      <c r="X95" s="32">
        <f>SUM(INDEX(SCORESHEET!$S$2:$S$1365,(MATCH(B95,SCORESHEET!$B$2:$B$1365,0))+1,1):INDEX(SCORESHEET!$S$2:$S$1365,(MATCH(B96,SCORESHEET!$B$2:$B$1365,0))-1,1))</f>
        <v>1916</v>
      </c>
    </row>
    <row r="96" spans="1:24" s="12" customFormat="1" ht="15" x14ac:dyDescent="0.25">
      <c r="A96" s="40">
        <v>5</v>
      </c>
      <c r="B96" s="31" t="s">
        <v>134</v>
      </c>
      <c r="C96" s="32">
        <f>COUNTIF(INDEX(SCORESHEET!$A$2:$A$1365,MATCH(B96,SCORESHEET!$B$2:$B$1365,0),1):INDEX(SCORESHEET!$A$2:$A$1365,MATCH(B97,SCORESHEET!$B$2:$B$1365,0),1),"*S*")</f>
        <v>7</v>
      </c>
      <c r="D96" s="32">
        <f>COUNTIF(INDEX(SCORESHEET!$C$2:$C$1365,(MATCH(B96,SCORESHEET!$B$2:$B$1365,0))+1,1):INDEX(SCORESHEET!$C$2:$C$1365,(MATCH(B97,SCORESHEET!$B$2:$B$1365,0))-1,1),"*"&amp;$D$1&amp;"*")</f>
        <v>5</v>
      </c>
      <c r="E96" s="32">
        <f>COUNTIF(INDEX(SCORESHEET!$C$2:$C$1365,(MATCH(B96,SCORESHEET!$B$2:$B$1365,0))+1,1):INDEX(SCORESHEET!$C$2:$C$1365,(MATCH(B97,SCORESHEET!$B$2:$B$1365,0))-1,1),"*"&amp;$E$1&amp;"*")</f>
        <v>0</v>
      </c>
      <c r="F96" s="32">
        <f>COUNTIF(INDEX(SCORESHEET!$C$2:$C$1365,(MATCH(B96,SCORESHEET!$B$2:$B$1365,0))+1,1):INDEX(SCORESHEET!$C$2:$C$1365,(MATCH(B97,SCORESHEET!$B$2:$B$1365,0))-1,1),"*"&amp;$F$1&amp;"*")</f>
        <v>2</v>
      </c>
      <c r="G96" s="32">
        <f>COUNTIF(INDEX(SCORESHEET!$C$2:$C$1365,(MATCH($B$4,SCORESHEET!$B$2:$B$1365,0))+1,1):INDEX(SCORESHEET!$C$2:$C$1365,(MATCH(B97,SCORESHEET!$B$2:$B$1365,0))-1,1),"*"&amp;$G$1&amp;"*")</f>
        <v>0</v>
      </c>
      <c r="H96" s="32">
        <f>SUM(INDEX(SCORESHEET!$F$2:$F$1365,(MATCH(B96,SCORESHEET!$B$2:$B$1365,0))+1,1):INDEX(SCORESHEET!$F$2:$F$1365,(MATCH(B97,SCORESHEET!$B$2:$B$1365,0))-1,1))</f>
        <v>910</v>
      </c>
      <c r="I96" s="32">
        <f>SUM(INDEX(SCORESHEET!$G$2:$G$1365,(MATCH(B96,SCORESHEET!$B$2:$B$1365,0))+1,1):INDEX(SCORESHEET!$G$2:$G$1365,(MATCH(B97,SCORESHEET!$B$2:$B$1365,0))-1,1))</f>
        <v>386</v>
      </c>
      <c r="J96" s="32">
        <f>SUM(INDEX(SCORESHEET!$H$2:$H$1365,(MATCH(B96,SCORESHEET!$B$2:$B$1365,0))+1,1):INDEX(SCORESHEET!$H$2:$H$1365,(MATCH(B97,SCORESHEET!$B$2:$B$1365,0))-1,1))</f>
        <v>730</v>
      </c>
      <c r="K96" s="32">
        <f>SUM(INDEX(SCORESHEET!$I$2:$I$1365,(MATCH(B96,SCORESHEET!$B$2:$B$1365,0))+1,1):INDEX(SCORESHEET!$I$2:$I$1365,(MATCH(B97,SCORESHEET!$B$2:$B$1365,0))-1,1))</f>
        <v>0</v>
      </c>
      <c r="L96" s="33">
        <f t="shared" si="36"/>
        <v>0.4491609081934847</v>
      </c>
      <c r="M96" s="33">
        <f t="shared" si="37"/>
        <v>0.19052319842053306</v>
      </c>
      <c r="N96" s="33">
        <f t="shared" si="38"/>
        <v>0.36031589338598224</v>
      </c>
      <c r="O96" s="33">
        <f t="shared" si="39"/>
        <v>0</v>
      </c>
      <c r="P96" s="32" t="str">
        <f t="shared" si="40"/>
        <v>BN</v>
      </c>
      <c r="Q96" s="32" t="str">
        <f t="shared" si="41"/>
        <v>PN</v>
      </c>
      <c r="R96" s="28">
        <f t="shared" si="42"/>
        <v>180</v>
      </c>
      <c r="S96" s="32">
        <f t="shared" si="43"/>
        <v>2026</v>
      </c>
      <c r="T96" s="32">
        <f>SUM(INDEX(SCORESHEET!$O$2:$O$1365,(MATCH(B96,SCORESHEET!$B$2:$B$1365,0))+1,1):INDEX(SCORESHEET!$O$2:$O$1365,(MATCH(B97,SCORESHEET!$B$2:$B$1365,0))-1,1))</f>
        <v>24</v>
      </c>
      <c r="U96" s="32">
        <f>SUM(INDEX(SCORESHEET!$P$2:$P$1365,(MATCH(B96,SCORESHEET!$B$2:$B$1365,0))+1,1):INDEX(SCORESHEET!$P$2:$P$1365,(MATCH(B97,SCORESHEET!$B$2:$B$1365,0))-1,1))</f>
        <v>0</v>
      </c>
      <c r="V96" s="32">
        <f t="shared" si="46"/>
        <v>2050</v>
      </c>
      <c r="W96" s="33">
        <f t="shared" si="35"/>
        <v>0.63018751921303418</v>
      </c>
      <c r="X96" s="32">
        <f>SUM(INDEX(SCORESHEET!$S$2:$S$1365,(MATCH(B96,SCORESHEET!$B$2:$B$1365,0))+1,1):INDEX(SCORESHEET!$S$2:$S$1365,(MATCH(B97,SCORESHEET!$B$2:$B$1365,0))-1,1))</f>
        <v>3253</v>
      </c>
    </row>
    <row r="97" spans="1:24" s="11" customFormat="1" ht="15" x14ac:dyDescent="0.25">
      <c r="A97" s="40">
        <v>6</v>
      </c>
      <c r="B97" s="31" t="s">
        <v>135</v>
      </c>
      <c r="C97" s="32">
        <f>COUNTIF(INDEX(SCORESHEET!$A$2:$A$1365,MATCH(B97,SCORESHEET!$B$2:$B$1365,0),1):INDEX(SCORESHEET!$A$2:$A$1365,MATCH(B98,SCORESHEET!$B$2:$B$1365,0),1),"*S*")</f>
        <v>5</v>
      </c>
      <c r="D97" s="32">
        <f>COUNTIF(INDEX(SCORESHEET!$C$2:$C$1365,(MATCH(B97,SCORESHEET!$B$2:$B$1365,0))+1,1):INDEX(SCORESHEET!$C$2:$C$1365,(MATCH(B98,SCORESHEET!$B$2:$B$1365,0))-1,1),"*"&amp;$D$1&amp;"*")</f>
        <v>2</v>
      </c>
      <c r="E97" s="32">
        <f>COUNTIF(INDEX(SCORESHEET!$C$2:$C$1365,(MATCH(B97,SCORESHEET!$B$2:$B$1365,0))+1,1):INDEX(SCORESHEET!$C$2:$C$1365,(MATCH(B98,SCORESHEET!$B$2:$B$1365,0))-1,1),"*"&amp;$E$1&amp;"*")</f>
        <v>3</v>
      </c>
      <c r="F97" s="32">
        <f>COUNTIF(INDEX(SCORESHEET!$C$2:$C$1365,(MATCH(B97,SCORESHEET!$B$2:$B$1365,0))+1,1):INDEX(SCORESHEET!$C$2:$C$1365,(MATCH(B98,SCORESHEET!$B$2:$B$1365,0))-1,1),"*"&amp;$F$1&amp;"*")</f>
        <v>0</v>
      </c>
      <c r="G97" s="32">
        <f>COUNTIF(INDEX(SCORESHEET!$C$2:$C$1365,(MATCH($B$4,SCORESHEET!$B$2:$B$1365,0))+1,1):INDEX(SCORESHEET!$C$2:$C$1365,(MATCH(B98,SCORESHEET!$B$2:$B$1365,0))-1,1),"*"&amp;$G$1&amp;"*")</f>
        <v>0</v>
      </c>
      <c r="H97" s="32">
        <f>SUM(INDEX(SCORESHEET!$F$2:$F$1365,(MATCH(B97,SCORESHEET!$B$2:$B$1365,0))+1,1):INDEX(SCORESHEET!$F$2:$F$1365,(MATCH(B98,SCORESHEET!$B$2:$B$1365,0))-1,1))</f>
        <v>551</v>
      </c>
      <c r="I97" s="32">
        <f>SUM(INDEX(SCORESHEET!$G$2:$G$1365,(MATCH(B97,SCORESHEET!$B$2:$B$1365,0))+1,1):INDEX(SCORESHEET!$G$2:$G$1365,(MATCH(B98,SCORESHEET!$B$2:$B$1365,0))-1,1))</f>
        <v>544</v>
      </c>
      <c r="J97" s="32">
        <f>SUM(INDEX(SCORESHEET!$H$2:$H$1365,(MATCH(B97,SCORESHEET!$B$2:$B$1365,0))+1,1):INDEX(SCORESHEET!$H$2:$H$1365,(MATCH(B98,SCORESHEET!$B$2:$B$1365,0))-1,1))</f>
        <v>394</v>
      </c>
      <c r="K97" s="32">
        <f>SUM(INDEX(SCORESHEET!$I$2:$I$1365,(MATCH(B97,SCORESHEET!$B$2:$B$1365,0))+1,1):INDEX(SCORESHEET!$I$2:$I$1365,(MATCH(B98,SCORESHEET!$B$2:$B$1365,0))-1,1))</f>
        <v>0</v>
      </c>
      <c r="L97" s="33">
        <f t="shared" si="36"/>
        <v>0.37004701141705842</v>
      </c>
      <c r="M97" s="33">
        <f t="shared" si="37"/>
        <v>0.36534586971121558</v>
      </c>
      <c r="N97" s="33">
        <f t="shared" si="38"/>
        <v>0.264607118871726</v>
      </c>
      <c r="O97" s="33">
        <f t="shared" si="39"/>
        <v>0</v>
      </c>
      <c r="P97" s="32" t="str">
        <f t="shared" si="40"/>
        <v>BN</v>
      </c>
      <c r="Q97" s="32" t="str">
        <f t="shared" si="41"/>
        <v>PH</v>
      </c>
      <c r="R97" s="28">
        <f t="shared" si="42"/>
        <v>7</v>
      </c>
      <c r="S97" s="32">
        <f t="shared" si="43"/>
        <v>1489</v>
      </c>
      <c r="T97" s="32">
        <f>SUM(INDEX(SCORESHEET!$O$2:$O$1365,(MATCH(B97,SCORESHEET!$B$2:$B$1365,0))+1,1):INDEX(SCORESHEET!$O$2:$O$1365,(MATCH(B98,SCORESHEET!$B$2:$B$1365,0))-1,1))</f>
        <v>12</v>
      </c>
      <c r="U97" s="32">
        <f>SUM(INDEX(SCORESHEET!$P$2:$P$1365,(MATCH(B97,SCORESHEET!$B$2:$B$1365,0))+1,1):INDEX(SCORESHEET!$P$2:$P$1365,(MATCH(B98,SCORESHEET!$B$2:$B$1365,0))-1,1))</f>
        <v>0</v>
      </c>
      <c r="V97" s="32">
        <f t="shared" si="46"/>
        <v>1501</v>
      </c>
      <c r="W97" s="33">
        <f t="shared" si="35"/>
        <v>0.60966693744922829</v>
      </c>
      <c r="X97" s="32">
        <f>SUM(INDEX(SCORESHEET!$S$2:$S$1365,(MATCH(B97,SCORESHEET!$B$2:$B$1365,0))+1,1):INDEX(SCORESHEET!$S$2:$S$1365,(MATCH(B98,SCORESHEET!$B$2:$B$1365,0))-1,1))</f>
        <v>2462</v>
      </c>
    </row>
    <row r="98" spans="1:24" s="12" customFormat="1" ht="15" x14ac:dyDescent="0.25">
      <c r="A98" s="40">
        <v>7</v>
      </c>
      <c r="B98" s="31" t="s">
        <v>136</v>
      </c>
      <c r="C98" s="32">
        <f>COUNTIF(INDEX(SCORESHEET!$A$2:$A$1365,MATCH(B98,SCORESHEET!$B$2:$B$1365,0),1):INDEX(SCORESHEET!$A$2:$A$1365,MATCH(B99,SCORESHEET!$B$2:$B$1365,0),1),"*S*")</f>
        <v>3</v>
      </c>
      <c r="D98" s="32">
        <f>COUNTIF(INDEX(SCORESHEET!$C$2:$C$1365,(MATCH(B98,SCORESHEET!$B$2:$B$1365,0))+1,1):INDEX(SCORESHEET!$C$2:$C$1365,(MATCH(B99,SCORESHEET!$B$2:$B$1365,0))-1,1),"*"&amp;$D$1&amp;"*")</f>
        <v>0</v>
      </c>
      <c r="E98" s="32">
        <f>COUNTIF(INDEX(SCORESHEET!$C$2:$C$1365,(MATCH(B98,SCORESHEET!$B$2:$B$1365,0))+1,1):INDEX(SCORESHEET!$C$2:$C$1365,(MATCH(B99,SCORESHEET!$B$2:$B$1365,0))-1,1),"*"&amp;$E$1&amp;"*")</f>
        <v>2</v>
      </c>
      <c r="F98" s="32">
        <f>COUNTIF(INDEX(SCORESHEET!$C$2:$C$1365,(MATCH(B98,SCORESHEET!$B$2:$B$1365,0))+1,1):INDEX(SCORESHEET!$C$2:$C$1365,(MATCH(B99,SCORESHEET!$B$2:$B$1365,0))-1,1),"*"&amp;$F$1&amp;"*")</f>
        <v>1</v>
      </c>
      <c r="G98" s="32">
        <f>COUNTIF(INDEX(SCORESHEET!$C$2:$C$1365,(MATCH($B$4,SCORESHEET!$B$2:$B$1365,0))+1,1):INDEX(SCORESHEET!$C$2:$C$1365,(MATCH(B99,SCORESHEET!$B$2:$B$1365,0))-1,1),"*"&amp;$G$1&amp;"*")</f>
        <v>0</v>
      </c>
      <c r="H98" s="32">
        <f>SUM(INDEX(SCORESHEET!$F$2:$F$1365,(MATCH(B98,SCORESHEET!$B$2:$B$1365,0))+1,1):INDEX(SCORESHEET!$F$2:$F$1365,(MATCH(B99,SCORESHEET!$B$2:$B$1365,0))-1,1))</f>
        <v>196</v>
      </c>
      <c r="I98" s="32">
        <f>SUM(INDEX(SCORESHEET!$G$2:$G$1365,(MATCH(B98,SCORESHEET!$B$2:$B$1365,0))+1,1):INDEX(SCORESHEET!$G$2:$G$1365,(MATCH(B99,SCORESHEET!$B$2:$B$1365,0))-1,1))</f>
        <v>209</v>
      </c>
      <c r="J98" s="32">
        <f>SUM(INDEX(SCORESHEET!$H$2:$H$1365,(MATCH(B98,SCORESHEET!$B$2:$B$1365,0))+1,1):INDEX(SCORESHEET!$H$2:$H$1365,(MATCH(B99,SCORESHEET!$B$2:$B$1365,0))-1,1))</f>
        <v>180</v>
      </c>
      <c r="K98" s="32">
        <f>SUM(INDEX(SCORESHEET!$I$2:$I$1365,(MATCH(B98,SCORESHEET!$B$2:$B$1365,0))+1,1):INDEX(SCORESHEET!$I$2:$I$1365,(MATCH(B99,SCORESHEET!$B$2:$B$1365,0))-1,1))</f>
        <v>0</v>
      </c>
      <c r="L98" s="33">
        <f t="shared" si="36"/>
        <v>0.33504273504273502</v>
      </c>
      <c r="M98" s="33">
        <f t="shared" si="37"/>
        <v>0.35726495726495727</v>
      </c>
      <c r="N98" s="33">
        <f t="shared" si="38"/>
        <v>0.30769230769230771</v>
      </c>
      <c r="O98" s="33">
        <f t="shared" si="39"/>
        <v>0</v>
      </c>
      <c r="P98" s="32" t="str">
        <f t="shared" si="40"/>
        <v>PH</v>
      </c>
      <c r="Q98" s="32" t="str">
        <f t="shared" si="41"/>
        <v>BN</v>
      </c>
      <c r="R98" s="28">
        <f t="shared" si="42"/>
        <v>13</v>
      </c>
      <c r="S98" s="32">
        <f t="shared" si="43"/>
        <v>585</v>
      </c>
      <c r="T98" s="32">
        <f>SUM(INDEX(SCORESHEET!$O$2:$O$1365,(MATCH(B98,SCORESHEET!$B$2:$B$1365,0))+1,1):INDEX(SCORESHEET!$O$2:$O$1365,(MATCH(B99,SCORESHEET!$B$2:$B$1365,0))-1,1))</f>
        <v>9</v>
      </c>
      <c r="U98" s="32">
        <f>SUM(INDEX(SCORESHEET!$P$2:$P$1365,(MATCH(B98,SCORESHEET!$B$2:$B$1365,0))+1,1):INDEX(SCORESHEET!$P$2:$P$1365,(MATCH(B99,SCORESHEET!$B$2:$B$1365,0))-1,1))</f>
        <v>0</v>
      </c>
      <c r="V98" s="32">
        <f t="shared" si="46"/>
        <v>594</v>
      </c>
      <c r="W98" s="33">
        <f t="shared" si="35"/>
        <v>0.611740473738414</v>
      </c>
      <c r="X98" s="32">
        <f>SUM(INDEX(SCORESHEET!$S$2:$S$1365,(MATCH(B98,SCORESHEET!$B$2:$B$1365,0))+1,1):INDEX(SCORESHEET!$S$2:$S$1365,(MATCH(B99,SCORESHEET!$B$2:$B$1365,0))-1,1))</f>
        <v>971</v>
      </c>
    </row>
    <row r="99" spans="1:24" s="6" customFormat="1" ht="15" x14ac:dyDescent="0.25">
      <c r="A99" s="25" t="s">
        <v>24</v>
      </c>
      <c r="B99" s="26" t="s">
        <v>25</v>
      </c>
      <c r="C99" s="27">
        <f>SUM(C100:C105)</f>
        <v>41</v>
      </c>
      <c r="D99" s="27">
        <f t="shared" ref="D99:K99" si="51">SUM(D100:D105)</f>
        <v>20</v>
      </c>
      <c r="E99" s="27">
        <f t="shared" si="51"/>
        <v>20</v>
      </c>
      <c r="F99" s="27">
        <f t="shared" si="51"/>
        <v>1</v>
      </c>
      <c r="G99" s="27">
        <f t="shared" si="51"/>
        <v>0</v>
      </c>
      <c r="H99" s="27">
        <f t="shared" si="51"/>
        <v>6691</v>
      </c>
      <c r="I99" s="27">
        <f t="shared" si="51"/>
        <v>6150</v>
      </c>
      <c r="J99" s="27">
        <f t="shared" si="51"/>
        <v>3880</v>
      </c>
      <c r="K99" s="27">
        <f t="shared" si="51"/>
        <v>202</v>
      </c>
      <c r="L99" s="29">
        <f t="shared" si="36"/>
        <v>0.39537906990486321</v>
      </c>
      <c r="M99" s="29">
        <f t="shared" si="37"/>
        <v>0.36341074277610352</v>
      </c>
      <c r="N99" s="29">
        <f t="shared" si="38"/>
        <v>0.22927376942622466</v>
      </c>
      <c r="O99" s="29">
        <f t="shared" si="39"/>
        <v>1.1936417892808604E-2</v>
      </c>
      <c r="P99" s="27" t="str">
        <f t="shared" si="40"/>
        <v>BN</v>
      </c>
      <c r="Q99" s="27" t="str">
        <f t="shared" si="41"/>
        <v>PH</v>
      </c>
      <c r="R99" s="27">
        <f t="shared" si="42"/>
        <v>541</v>
      </c>
      <c r="S99" s="27">
        <f t="shared" si="43"/>
        <v>16923</v>
      </c>
      <c r="T99" s="27">
        <f t="shared" ref="T99:U99" si="52">SUM(T100:T105)</f>
        <v>213</v>
      </c>
      <c r="U99" s="27">
        <f t="shared" si="52"/>
        <v>0</v>
      </c>
      <c r="V99" s="27">
        <f t="shared" si="46"/>
        <v>17136</v>
      </c>
      <c r="W99" s="29">
        <f t="shared" si="35"/>
        <v>0.64793738420236702</v>
      </c>
      <c r="X99" s="27">
        <f>SUM(X100:X105)</f>
        <v>26447</v>
      </c>
    </row>
    <row r="100" spans="1:24" s="12" customFormat="1" ht="15" x14ac:dyDescent="0.25">
      <c r="A100" s="40">
        <v>1</v>
      </c>
      <c r="B100" s="31" t="s">
        <v>138</v>
      </c>
      <c r="C100" s="32">
        <f>COUNTIF(INDEX(SCORESHEET!$A$2:$A$1365,MATCH(B100,SCORESHEET!$B$2:$B$1365,0),1):INDEX(SCORESHEET!$A$2:$A$1365,MATCH(B101,SCORESHEET!$B$2:$B$1365,0),1),"*S*")</f>
        <v>6</v>
      </c>
      <c r="D100" s="32">
        <f>COUNTIF(INDEX(SCORESHEET!$C$2:$C$1365,(MATCH(B100,SCORESHEET!$B$2:$B$1365,0))+1,1):INDEX(SCORESHEET!$C$2:$C$1365,(MATCH(B101,SCORESHEET!$B$2:$B$1365,0))-1,1),"*"&amp;$D$1&amp;"*")</f>
        <v>1</v>
      </c>
      <c r="E100" s="32">
        <f>COUNTIF(INDEX(SCORESHEET!$C$2:$C$1365,(MATCH(B100,SCORESHEET!$B$2:$B$1365,0))+1,1):INDEX(SCORESHEET!$C$2:$C$1365,(MATCH(B101,SCORESHEET!$B$2:$B$1365,0))-1,1),"*"&amp;$E$1&amp;"*")</f>
        <v>5</v>
      </c>
      <c r="F100" s="32">
        <f>COUNTIF(INDEX(SCORESHEET!$C$2:$C$1365,(MATCH(B100,SCORESHEET!$B$2:$B$1365,0))+1,1):INDEX(SCORESHEET!$C$2:$C$1365,(MATCH(B101,SCORESHEET!$B$2:$B$1365,0))-1,1),"*"&amp;$F$1&amp;"*")</f>
        <v>0</v>
      </c>
      <c r="G100" s="32">
        <f>COUNTIF(INDEX(SCORESHEET!$C$2:$C$1365,(MATCH($B$4,SCORESHEET!$B$2:$B$1365,0))+1,1):INDEX(SCORESHEET!$C$2:$C$1365,(MATCH(B101,SCORESHEET!$B$2:$B$1365,0))-1,1),"*"&amp;$G$1&amp;"*")</f>
        <v>0</v>
      </c>
      <c r="H100" s="32">
        <f>SUM(INDEX(SCORESHEET!$F$2:$F$1365,(MATCH(B100,SCORESHEET!$B$2:$B$1365,0))+1,1):INDEX(SCORESHEET!$F$2:$F$1365,(MATCH(B101,SCORESHEET!$B$2:$B$1365,0))-1,1))</f>
        <v>1121</v>
      </c>
      <c r="I100" s="32">
        <f>SUM(INDEX(SCORESHEET!$G$2:$G$1365,(MATCH(B100,SCORESHEET!$B$2:$B$1365,0))+1,1):INDEX(SCORESHEET!$G$2:$G$1365,(MATCH(B101,SCORESHEET!$B$2:$B$1365,0))-1,1))</f>
        <v>1293</v>
      </c>
      <c r="J100" s="32">
        <f>SUM(INDEX(SCORESHEET!$H$2:$H$1365,(MATCH(B100,SCORESHEET!$B$2:$B$1365,0))+1,1):INDEX(SCORESHEET!$H$2:$H$1365,(MATCH(B101,SCORESHEET!$B$2:$B$1365,0))-1,1))</f>
        <v>665</v>
      </c>
      <c r="K100" s="32">
        <f>SUM(INDEX(SCORESHEET!$I$2:$I$1365,(MATCH(B100,SCORESHEET!$B$2:$B$1365,0))+1,1):INDEX(SCORESHEET!$I$2:$I$1365,(MATCH(B101,SCORESHEET!$B$2:$B$1365,0))-1,1))</f>
        <v>44</v>
      </c>
      <c r="L100" s="33">
        <f t="shared" si="36"/>
        <v>0.35894972782580853</v>
      </c>
      <c r="M100" s="33">
        <f t="shared" si="37"/>
        <v>0.41402497598463017</v>
      </c>
      <c r="N100" s="33">
        <f t="shared" si="38"/>
        <v>0.21293627921869998</v>
      </c>
      <c r="O100" s="33">
        <f t="shared" si="39"/>
        <v>1.4089016970861351E-2</v>
      </c>
      <c r="P100" s="32" t="str">
        <f t="shared" si="40"/>
        <v>PH</v>
      </c>
      <c r="Q100" s="32" t="str">
        <f t="shared" si="41"/>
        <v>BN</v>
      </c>
      <c r="R100" s="28">
        <f t="shared" si="42"/>
        <v>172</v>
      </c>
      <c r="S100" s="32">
        <f t="shared" si="43"/>
        <v>3123</v>
      </c>
      <c r="T100" s="32">
        <f>SUM(INDEX(SCORESHEET!$O$2:$O$1365,(MATCH(B100,SCORESHEET!$B$2:$B$1365,0))+1,1):INDEX(SCORESHEET!$O$2:$O$1365,(MATCH(B101,SCORESHEET!$B$2:$B$1365,0))-1,1))</f>
        <v>24</v>
      </c>
      <c r="U100" s="32">
        <f>SUM(INDEX(SCORESHEET!$P$2:$P$1365,(MATCH(B100,SCORESHEET!$B$2:$B$1365,0))+1,1):INDEX(SCORESHEET!$P$2:$P$1365,(MATCH(B101,SCORESHEET!$B$2:$B$1365,0))-1,1))</f>
        <v>0</v>
      </c>
      <c r="V100" s="32">
        <f t="shared" si="46"/>
        <v>3147</v>
      </c>
      <c r="W100" s="33">
        <f t="shared" si="35"/>
        <v>0.6346037507562009</v>
      </c>
      <c r="X100" s="32">
        <f>SUM(INDEX(SCORESHEET!$S$2:$S$1365,(MATCH(B100,SCORESHEET!$B$2:$B$1365,0))+1,1):INDEX(SCORESHEET!$S$2:$S$1365,(MATCH(B101,SCORESHEET!$B$2:$B$1365,0))-1,1))</f>
        <v>4959</v>
      </c>
    </row>
    <row r="101" spans="1:24" s="12" customFormat="1" ht="15" x14ac:dyDescent="0.25">
      <c r="A101" s="40">
        <v>2</v>
      </c>
      <c r="B101" s="31" t="s">
        <v>139</v>
      </c>
      <c r="C101" s="32">
        <f>COUNTIF(INDEX(SCORESHEET!$A$2:$A$1365,MATCH(B101,SCORESHEET!$B$2:$B$1365,0),1):INDEX(SCORESHEET!$A$2:$A$1365,MATCH(B102,SCORESHEET!$B$2:$B$1365,0),1),"*S*")</f>
        <v>6</v>
      </c>
      <c r="D101" s="32">
        <f>COUNTIF(INDEX(SCORESHEET!$C$2:$C$1365,(MATCH(B101,SCORESHEET!$B$2:$B$1365,0))+1,1):INDEX(SCORESHEET!$C$2:$C$1365,(MATCH(B102,SCORESHEET!$B$2:$B$1365,0))-1,1),"*"&amp;$D$1&amp;"*")</f>
        <v>6</v>
      </c>
      <c r="E101" s="32">
        <f>COUNTIF(INDEX(SCORESHEET!$C$2:$C$1365,(MATCH(B101,SCORESHEET!$B$2:$B$1365,0))+1,1):INDEX(SCORESHEET!$C$2:$C$1365,(MATCH(B102,SCORESHEET!$B$2:$B$1365,0))-1,1),"*"&amp;$E$1&amp;"*")</f>
        <v>0</v>
      </c>
      <c r="F101" s="32">
        <f>COUNTIF(INDEX(SCORESHEET!$C$2:$C$1365,(MATCH(B101,SCORESHEET!$B$2:$B$1365,0))+1,1):INDEX(SCORESHEET!$C$2:$C$1365,(MATCH(B102,SCORESHEET!$B$2:$B$1365,0))-1,1),"*"&amp;$F$1&amp;"*")</f>
        <v>0</v>
      </c>
      <c r="G101" s="32">
        <f>COUNTIF(INDEX(SCORESHEET!$C$2:$C$1365,(MATCH($B$4,SCORESHEET!$B$2:$B$1365,0))+1,1):INDEX(SCORESHEET!$C$2:$C$1365,(MATCH(B102,SCORESHEET!$B$2:$B$1365,0))-1,1),"*"&amp;$G$1&amp;"*")</f>
        <v>0</v>
      </c>
      <c r="H101" s="32">
        <f>SUM(INDEX(SCORESHEET!$F$2:$F$1365,(MATCH(B101,SCORESHEET!$B$2:$B$1365,0))+1,1):INDEX(SCORESHEET!$F$2:$F$1365,(MATCH(B102,SCORESHEET!$B$2:$B$1365,0))-1,1))</f>
        <v>2209</v>
      </c>
      <c r="I101" s="32">
        <f>SUM(INDEX(SCORESHEET!$G$2:$G$1365,(MATCH(B101,SCORESHEET!$B$2:$B$1365,0))+1,1):INDEX(SCORESHEET!$G$2:$G$1365,(MATCH(B102,SCORESHEET!$B$2:$B$1365,0))-1,1))</f>
        <v>1443</v>
      </c>
      <c r="J101" s="32">
        <f>SUM(INDEX(SCORESHEET!$H$2:$H$1365,(MATCH(B101,SCORESHEET!$B$2:$B$1365,0))+1,1):INDEX(SCORESHEET!$H$2:$H$1365,(MATCH(B102,SCORESHEET!$B$2:$B$1365,0))-1,1))</f>
        <v>1199</v>
      </c>
      <c r="K101" s="32">
        <f>SUM(INDEX(SCORESHEET!$I$2:$I$1365,(MATCH(B101,SCORESHEET!$B$2:$B$1365,0))+1,1):INDEX(SCORESHEET!$I$2:$I$1365,(MATCH(B102,SCORESHEET!$B$2:$B$1365,0))-1,1))</f>
        <v>59</v>
      </c>
      <c r="L101" s="33">
        <f t="shared" si="36"/>
        <v>0.44989816700610996</v>
      </c>
      <c r="M101" s="33">
        <f t="shared" si="37"/>
        <v>0.29389002036659878</v>
      </c>
      <c r="N101" s="33">
        <f t="shared" si="38"/>
        <v>0.24419551934826883</v>
      </c>
      <c r="O101" s="33">
        <f t="shared" si="39"/>
        <v>1.2016293279022403E-2</v>
      </c>
      <c r="P101" s="32" t="str">
        <f t="shared" si="40"/>
        <v>BN</v>
      </c>
      <c r="Q101" s="32" t="str">
        <f t="shared" si="41"/>
        <v>PH</v>
      </c>
      <c r="R101" s="28">
        <f t="shared" si="42"/>
        <v>766</v>
      </c>
      <c r="S101" s="32">
        <f t="shared" si="43"/>
        <v>4910</v>
      </c>
      <c r="T101" s="32">
        <f>SUM(INDEX(SCORESHEET!$O$2:$O$1365,(MATCH(B101,SCORESHEET!$B$2:$B$1365,0))+1,1):INDEX(SCORESHEET!$O$2:$O$1365,(MATCH(B102,SCORESHEET!$B$2:$B$1365,0))-1,1))</f>
        <v>95</v>
      </c>
      <c r="U101" s="32">
        <f>SUM(INDEX(SCORESHEET!$P$2:$P$1365,(MATCH(B101,SCORESHEET!$B$2:$B$1365,0))+1,1):INDEX(SCORESHEET!$P$2:$P$1365,(MATCH(B102,SCORESHEET!$B$2:$B$1365,0))-1,1))</f>
        <v>0</v>
      </c>
      <c r="V101" s="32">
        <f t="shared" si="46"/>
        <v>5005</v>
      </c>
      <c r="W101" s="33">
        <f t="shared" si="35"/>
        <v>0.67790870919680346</v>
      </c>
      <c r="X101" s="32">
        <f>SUM(INDEX(SCORESHEET!$S$2:$S$1365,(MATCH(B101,SCORESHEET!$B$2:$B$1365,0))+1,1):INDEX(SCORESHEET!$S$2:$S$1365,(MATCH(B102,SCORESHEET!$B$2:$B$1365,0))-1,1))</f>
        <v>7383</v>
      </c>
    </row>
    <row r="102" spans="1:24" s="12" customFormat="1" ht="15" x14ac:dyDescent="0.25">
      <c r="A102" s="40">
        <v>3</v>
      </c>
      <c r="B102" s="31" t="s">
        <v>140</v>
      </c>
      <c r="C102" s="32">
        <f>COUNTIF(INDEX(SCORESHEET!$A$2:$A$1365,MATCH(B102,SCORESHEET!$B$2:$B$1365,0),1):INDEX(SCORESHEET!$A$2:$A$1365,MATCH(B103,SCORESHEET!$B$2:$B$1365,0),1),"*S*")</f>
        <v>6</v>
      </c>
      <c r="D102" s="32">
        <f>COUNTIF(INDEX(SCORESHEET!$C$2:$C$1365,(MATCH(B102,SCORESHEET!$B$2:$B$1365,0))+1,1):INDEX(SCORESHEET!$C$2:$C$1365,(MATCH(B103,SCORESHEET!$B$2:$B$1365,0))-1,1),"*"&amp;$D$1&amp;"*")</f>
        <v>2</v>
      </c>
      <c r="E102" s="32">
        <f>COUNTIF(INDEX(SCORESHEET!$C$2:$C$1365,(MATCH(B102,SCORESHEET!$B$2:$B$1365,0))+1,1):INDEX(SCORESHEET!$C$2:$C$1365,(MATCH(B103,SCORESHEET!$B$2:$B$1365,0))-1,1),"*"&amp;$E$1&amp;"*")</f>
        <v>4</v>
      </c>
      <c r="F102" s="32">
        <f>COUNTIF(INDEX(SCORESHEET!$C$2:$C$1365,(MATCH(B102,SCORESHEET!$B$2:$B$1365,0))+1,1):INDEX(SCORESHEET!$C$2:$C$1365,(MATCH(B103,SCORESHEET!$B$2:$B$1365,0))-1,1),"*"&amp;$F$1&amp;"*")</f>
        <v>0</v>
      </c>
      <c r="G102" s="32">
        <f>COUNTIF(INDEX(SCORESHEET!$C$2:$C$1365,(MATCH($B$4,SCORESHEET!$B$2:$B$1365,0))+1,1):INDEX(SCORESHEET!$C$2:$C$1365,(MATCH(B103,SCORESHEET!$B$2:$B$1365,0))-1,1),"*"&amp;$G$1&amp;"*")</f>
        <v>0</v>
      </c>
      <c r="H102" s="32">
        <f>SUM(INDEX(SCORESHEET!$F$2:$F$1365,(MATCH(B102,SCORESHEET!$B$2:$B$1365,0))+1,1):INDEX(SCORESHEET!$F$2:$F$1365,(MATCH(B103,SCORESHEET!$B$2:$B$1365,0))-1,1))</f>
        <v>646</v>
      </c>
      <c r="I102" s="32">
        <f>SUM(INDEX(SCORESHEET!$G$2:$G$1365,(MATCH(B102,SCORESHEET!$B$2:$B$1365,0))+1,1):INDEX(SCORESHEET!$G$2:$G$1365,(MATCH(B103,SCORESHEET!$B$2:$B$1365,0))-1,1))</f>
        <v>770</v>
      </c>
      <c r="J102" s="32">
        <f>SUM(INDEX(SCORESHEET!$H$2:$H$1365,(MATCH(B102,SCORESHEET!$B$2:$B$1365,0))+1,1):INDEX(SCORESHEET!$H$2:$H$1365,(MATCH(B103,SCORESHEET!$B$2:$B$1365,0))-1,1))</f>
        <v>390</v>
      </c>
      <c r="K102" s="32">
        <f>SUM(INDEX(SCORESHEET!$I$2:$I$1365,(MATCH(B102,SCORESHEET!$B$2:$B$1365,0))+1,1):INDEX(SCORESHEET!$I$2:$I$1365,(MATCH(B103,SCORESHEET!$B$2:$B$1365,0))-1,1))</f>
        <v>20</v>
      </c>
      <c r="L102" s="33">
        <f t="shared" si="36"/>
        <v>0.3537787513691128</v>
      </c>
      <c r="M102" s="33">
        <f t="shared" si="37"/>
        <v>0.42168674698795183</v>
      </c>
      <c r="N102" s="33">
        <f t="shared" si="38"/>
        <v>0.21358159912376778</v>
      </c>
      <c r="O102" s="33">
        <f t="shared" si="39"/>
        <v>1.0952902519167579E-2</v>
      </c>
      <c r="P102" s="32" t="str">
        <f t="shared" si="40"/>
        <v>PH</v>
      </c>
      <c r="Q102" s="32" t="str">
        <f t="shared" si="41"/>
        <v>BN</v>
      </c>
      <c r="R102" s="28">
        <f t="shared" si="42"/>
        <v>124</v>
      </c>
      <c r="S102" s="32">
        <f t="shared" si="43"/>
        <v>1826</v>
      </c>
      <c r="T102" s="32">
        <f>SUM(INDEX(SCORESHEET!$O$2:$O$1365,(MATCH(B102,SCORESHEET!$B$2:$B$1365,0))+1,1):INDEX(SCORESHEET!$O$2:$O$1365,(MATCH(B103,SCORESHEET!$B$2:$B$1365,0))-1,1))</f>
        <v>10</v>
      </c>
      <c r="U102" s="32">
        <f>SUM(INDEX(SCORESHEET!$P$2:$P$1365,(MATCH(B102,SCORESHEET!$B$2:$B$1365,0))+1,1):INDEX(SCORESHEET!$P$2:$P$1365,(MATCH(B103,SCORESHEET!$B$2:$B$1365,0))-1,1))</f>
        <v>0</v>
      </c>
      <c r="V102" s="32">
        <f t="shared" si="46"/>
        <v>1836</v>
      </c>
      <c r="W102" s="33">
        <f t="shared" si="35"/>
        <v>0.63905325443786987</v>
      </c>
      <c r="X102" s="32">
        <f>SUM(INDEX(SCORESHEET!$S$2:$S$1365,(MATCH(B102,SCORESHEET!$B$2:$B$1365,0))+1,1):INDEX(SCORESHEET!$S$2:$S$1365,(MATCH(B103,SCORESHEET!$B$2:$B$1365,0))-1,1))</f>
        <v>2873</v>
      </c>
    </row>
    <row r="103" spans="1:24" s="12" customFormat="1" ht="15" x14ac:dyDescent="0.25">
      <c r="A103" s="40">
        <v>4</v>
      </c>
      <c r="B103" s="31" t="s">
        <v>141</v>
      </c>
      <c r="C103" s="32">
        <f>COUNTIF(INDEX(SCORESHEET!$A$2:$A$1365,MATCH(B103,SCORESHEET!$B$2:$B$1365,0),1):INDEX(SCORESHEET!$A$2:$A$1365,MATCH(B104,SCORESHEET!$B$2:$B$1365,0),1),"*S*")</f>
        <v>11</v>
      </c>
      <c r="D103" s="32">
        <f>COUNTIF(INDEX(SCORESHEET!$C$2:$C$1365,(MATCH(B103,SCORESHEET!$B$2:$B$1365,0))+1,1):INDEX(SCORESHEET!$C$2:$C$1365,(MATCH(B104,SCORESHEET!$B$2:$B$1365,0))-1,1),"*"&amp;$D$1&amp;"*")</f>
        <v>9</v>
      </c>
      <c r="E103" s="32">
        <f>COUNTIF(INDEX(SCORESHEET!$C$2:$C$1365,(MATCH(B103,SCORESHEET!$B$2:$B$1365,0))+1,1):INDEX(SCORESHEET!$C$2:$C$1365,(MATCH(B104,SCORESHEET!$B$2:$B$1365,0))-1,1),"*"&amp;$E$1&amp;"*")</f>
        <v>1</v>
      </c>
      <c r="F103" s="32">
        <f>COUNTIF(INDEX(SCORESHEET!$C$2:$C$1365,(MATCH(B103,SCORESHEET!$B$2:$B$1365,0))+1,1):INDEX(SCORESHEET!$C$2:$C$1365,(MATCH(B104,SCORESHEET!$B$2:$B$1365,0))-1,1),"*"&amp;$F$1&amp;"*")</f>
        <v>1</v>
      </c>
      <c r="G103" s="32">
        <f>COUNTIF(INDEX(SCORESHEET!$C$2:$C$1365,(MATCH($B$4,SCORESHEET!$B$2:$B$1365,0))+1,1):INDEX(SCORESHEET!$C$2:$C$1365,(MATCH(B104,SCORESHEET!$B$2:$B$1365,0))-1,1),"*"&amp;$G$1&amp;"*")</f>
        <v>0</v>
      </c>
      <c r="H103" s="32">
        <f>SUM(INDEX(SCORESHEET!$F$2:$F$1365,(MATCH(B103,SCORESHEET!$B$2:$B$1365,0))+1,1):INDEX(SCORESHEET!$F$2:$F$1365,(MATCH(B104,SCORESHEET!$B$2:$B$1365,0))-1,1))</f>
        <v>1613</v>
      </c>
      <c r="I103" s="32">
        <f>SUM(INDEX(SCORESHEET!$G$2:$G$1365,(MATCH(B103,SCORESHEET!$B$2:$B$1365,0))+1,1):INDEX(SCORESHEET!$G$2:$G$1365,(MATCH(B104,SCORESHEET!$B$2:$B$1365,0))-1,1))</f>
        <v>926</v>
      </c>
      <c r="J103" s="32">
        <f>SUM(INDEX(SCORESHEET!$H$2:$H$1365,(MATCH(B103,SCORESHEET!$B$2:$B$1365,0))+1,1):INDEX(SCORESHEET!$H$2:$H$1365,(MATCH(B104,SCORESHEET!$B$2:$B$1365,0))-1,1))</f>
        <v>1067</v>
      </c>
      <c r="K103" s="32">
        <f>SUM(INDEX(SCORESHEET!$I$2:$I$1365,(MATCH(B103,SCORESHEET!$B$2:$B$1365,0))+1,1):INDEX(SCORESHEET!$I$2:$I$1365,(MATCH(B104,SCORESHEET!$B$2:$B$1365,0))-1,1))</f>
        <v>28</v>
      </c>
      <c r="L103" s="33">
        <f t="shared" si="36"/>
        <v>0.44386351128233353</v>
      </c>
      <c r="M103" s="33">
        <f t="shared" si="37"/>
        <v>0.25481563015960373</v>
      </c>
      <c r="N103" s="33">
        <f t="shared" si="38"/>
        <v>0.29361585030269677</v>
      </c>
      <c r="O103" s="33">
        <f t="shared" si="39"/>
        <v>7.7050082553659881E-3</v>
      </c>
      <c r="P103" s="32" t="str">
        <f t="shared" si="40"/>
        <v>BN</v>
      </c>
      <c r="Q103" s="32" t="str">
        <f t="shared" si="41"/>
        <v>PN</v>
      </c>
      <c r="R103" s="28">
        <f t="shared" si="42"/>
        <v>546</v>
      </c>
      <c r="S103" s="32">
        <f t="shared" si="43"/>
        <v>3634</v>
      </c>
      <c r="T103" s="32">
        <f>SUM(INDEX(SCORESHEET!$O$2:$O$1365,(MATCH(B103,SCORESHEET!$B$2:$B$1365,0))+1,1):INDEX(SCORESHEET!$O$2:$O$1365,(MATCH(B104,SCORESHEET!$B$2:$B$1365,0))-1,1))</f>
        <v>52</v>
      </c>
      <c r="U103" s="32">
        <f>SUM(INDEX(SCORESHEET!$P$2:$P$1365,(MATCH(B103,SCORESHEET!$B$2:$B$1365,0))+1,1):INDEX(SCORESHEET!$P$2:$P$1365,(MATCH(B104,SCORESHEET!$B$2:$B$1365,0))-1,1))</f>
        <v>0</v>
      </c>
      <c r="V103" s="32">
        <f t="shared" si="46"/>
        <v>3686</v>
      </c>
      <c r="W103" s="33">
        <f t="shared" si="35"/>
        <v>0.65774446823697363</v>
      </c>
      <c r="X103" s="32">
        <f>SUM(INDEX(SCORESHEET!$S$2:$S$1365,(MATCH(B103,SCORESHEET!$B$2:$B$1365,0))+1,1):INDEX(SCORESHEET!$S$2:$S$1365,(MATCH(B104,SCORESHEET!$B$2:$B$1365,0))-1,1))</f>
        <v>5604</v>
      </c>
    </row>
    <row r="104" spans="1:24" s="12" customFormat="1" ht="15" x14ac:dyDescent="0.25">
      <c r="A104" s="40">
        <v>5</v>
      </c>
      <c r="B104" s="31" t="s">
        <v>143</v>
      </c>
      <c r="C104" s="32">
        <f>COUNTIF(INDEX(SCORESHEET!$A$2:$A$1365,MATCH(B104,SCORESHEET!$B$2:$B$1365,0),1):INDEX(SCORESHEET!$A$2:$A$1365,MATCH(B105,SCORESHEET!$B$2:$B$1365,0),1),"*S*")</f>
        <v>6</v>
      </c>
      <c r="D104" s="32">
        <f>COUNTIF(INDEX(SCORESHEET!$C$2:$C$1365,(MATCH(B104,SCORESHEET!$B$2:$B$1365,0))+1,1):INDEX(SCORESHEET!$C$2:$C$1365,(MATCH(B105,SCORESHEET!$B$2:$B$1365,0))-1,1),"*"&amp;$D$1&amp;"*")</f>
        <v>1</v>
      </c>
      <c r="E104" s="32">
        <f>COUNTIF(INDEX(SCORESHEET!$C$2:$C$1365,(MATCH(B104,SCORESHEET!$B$2:$B$1365,0))+1,1):INDEX(SCORESHEET!$C$2:$C$1365,(MATCH(B105,SCORESHEET!$B$2:$B$1365,0))-1,1),"*"&amp;$E$1&amp;"*")</f>
        <v>5</v>
      </c>
      <c r="F104" s="32">
        <f>COUNTIF(INDEX(SCORESHEET!$C$2:$C$1365,(MATCH(B104,SCORESHEET!$B$2:$B$1365,0))+1,1):INDEX(SCORESHEET!$C$2:$C$1365,(MATCH(B105,SCORESHEET!$B$2:$B$1365,0))-1,1),"*"&amp;$F$1&amp;"*")</f>
        <v>0</v>
      </c>
      <c r="G104" s="32">
        <f>COUNTIF(INDEX(SCORESHEET!$C$2:$C$1365,(MATCH($B$4,SCORESHEET!$B$2:$B$1365,0))+1,1):INDEX(SCORESHEET!$C$2:$C$1365,(MATCH(B105,SCORESHEET!$B$2:$B$1365,0))-1,1),"*"&amp;$G$1&amp;"*")</f>
        <v>0</v>
      </c>
      <c r="H104" s="32">
        <f>SUM(INDEX(SCORESHEET!$F$2:$F$1365,(MATCH(B104,SCORESHEET!$B$2:$B$1365,0))+1,1):INDEX(SCORESHEET!$F$2:$F$1365,(MATCH(B105,SCORESHEET!$B$2:$B$1365,0))-1,1))</f>
        <v>519</v>
      </c>
      <c r="I104" s="32">
        <f>SUM(INDEX(SCORESHEET!$G$2:$G$1365,(MATCH(B104,SCORESHEET!$B$2:$B$1365,0))+1,1):INDEX(SCORESHEET!$G$2:$G$1365,(MATCH(B105,SCORESHEET!$B$2:$B$1365,0))-1,1))</f>
        <v>883</v>
      </c>
      <c r="J104" s="32">
        <f>SUM(INDEX(SCORESHEET!$H$2:$H$1365,(MATCH(B104,SCORESHEET!$B$2:$B$1365,0))+1,1):INDEX(SCORESHEET!$H$2:$H$1365,(MATCH(B105,SCORESHEET!$B$2:$B$1365,0))-1,1))</f>
        <v>227</v>
      </c>
      <c r="K104" s="32">
        <f>SUM(INDEX(SCORESHEET!$I$2:$I$1365,(MATCH(B104,SCORESHEET!$B$2:$B$1365,0))+1,1):INDEX(SCORESHEET!$I$2:$I$1365,(MATCH(B105,SCORESHEET!$B$2:$B$1365,0))-1,1))</f>
        <v>16</v>
      </c>
      <c r="L104" s="33">
        <f t="shared" si="36"/>
        <v>0.31550151975683893</v>
      </c>
      <c r="M104" s="33">
        <f t="shared" si="37"/>
        <v>0.53677811550151977</v>
      </c>
      <c r="N104" s="33">
        <f t="shared" si="38"/>
        <v>0.13799392097264437</v>
      </c>
      <c r="O104" s="33">
        <f t="shared" si="39"/>
        <v>9.7264437689969611E-3</v>
      </c>
      <c r="P104" s="32" t="str">
        <f t="shared" si="40"/>
        <v>PH</v>
      </c>
      <c r="Q104" s="32" t="str">
        <f t="shared" si="41"/>
        <v>BN</v>
      </c>
      <c r="R104" s="28">
        <f t="shared" si="42"/>
        <v>364</v>
      </c>
      <c r="S104" s="32">
        <f t="shared" si="43"/>
        <v>1645</v>
      </c>
      <c r="T104" s="32">
        <f>SUM(INDEX(SCORESHEET!$O$2:$O$1365,(MATCH(B104,SCORESHEET!$B$2:$B$1365,0))+1,1):INDEX(SCORESHEET!$O$2:$O$1365,(MATCH(B105,SCORESHEET!$B$2:$B$1365,0))-1,1))</f>
        <v>13</v>
      </c>
      <c r="U104" s="32">
        <f>SUM(INDEX(SCORESHEET!$P$2:$P$1365,(MATCH(B104,SCORESHEET!$B$2:$B$1365,0))+1,1):INDEX(SCORESHEET!$P$2:$P$1365,(MATCH(B105,SCORESHEET!$B$2:$B$1365,0))-1,1))</f>
        <v>0</v>
      </c>
      <c r="V104" s="32">
        <f t="shared" si="46"/>
        <v>1658</v>
      </c>
      <c r="W104" s="33">
        <f t="shared" si="35"/>
        <v>0.60955882352941182</v>
      </c>
      <c r="X104" s="32">
        <f>SUM(INDEX(SCORESHEET!$S$2:$S$1365,(MATCH(B104,SCORESHEET!$B$2:$B$1365,0))+1,1):INDEX(SCORESHEET!$S$2:$S$1365,(MATCH(B105,SCORESHEET!$B$2:$B$1365,0))-1,1))</f>
        <v>2720</v>
      </c>
    </row>
    <row r="105" spans="1:24" s="12" customFormat="1" ht="15" x14ac:dyDescent="0.25">
      <c r="A105" s="40">
        <v>6</v>
      </c>
      <c r="B105" s="31" t="s">
        <v>144</v>
      </c>
      <c r="C105" s="32">
        <f>COUNTIF(INDEX(SCORESHEET!$A$2:$A$1365,MATCH(B105,SCORESHEET!$B$2:$B$1365,0),1):INDEX(SCORESHEET!$A$2:$A$1365,MATCH(B106,SCORESHEET!$B$2:$B$1365,0),1),"*S*")</f>
        <v>6</v>
      </c>
      <c r="D105" s="32">
        <f>COUNTIF(INDEX(SCORESHEET!$C$2:$C$1365,(MATCH(B105,SCORESHEET!$B$2:$B$1365,0))+1,1):INDEX(SCORESHEET!$C$2:$C$1365,(MATCH(B106,SCORESHEET!$B$2:$B$1365,0))-1,1),"*"&amp;$D$1&amp;"*")</f>
        <v>1</v>
      </c>
      <c r="E105" s="32">
        <f>COUNTIF(INDEX(SCORESHEET!$C$2:$C$1365,(MATCH(B105,SCORESHEET!$B$2:$B$1365,0))+1,1):INDEX(SCORESHEET!$C$2:$C$1365,(MATCH(B106,SCORESHEET!$B$2:$B$1365,0))-1,1),"*"&amp;$E$1&amp;"*")</f>
        <v>5</v>
      </c>
      <c r="F105" s="32">
        <f>COUNTIF(INDEX(SCORESHEET!$C$2:$C$1365,(MATCH(B105,SCORESHEET!$B$2:$B$1365,0))+1,1):INDEX(SCORESHEET!$C$2:$C$1365,(MATCH(B106,SCORESHEET!$B$2:$B$1365,0))-1,1),"*"&amp;$F$1&amp;"*")</f>
        <v>0</v>
      </c>
      <c r="G105" s="32">
        <f>COUNTIF(INDEX(SCORESHEET!$C$2:$C$1365,(MATCH($B$4,SCORESHEET!$B$2:$B$1365,0))+1,1):INDEX(SCORESHEET!$C$2:$C$1365,(MATCH(B106,SCORESHEET!$B$2:$B$1365,0))-1,1),"*"&amp;$G$1&amp;"*")</f>
        <v>0</v>
      </c>
      <c r="H105" s="32">
        <f>SUM(INDEX(SCORESHEET!$F$2:$F$1365,(MATCH(B105,SCORESHEET!$B$2:$B$1365,0))+1,1):INDEX(SCORESHEET!$F$2:$F$1365,(MATCH(B106,SCORESHEET!$B$2:$B$1365,0))-1,1))</f>
        <v>583</v>
      </c>
      <c r="I105" s="32">
        <f>SUM(INDEX(SCORESHEET!$G$2:$G$1365,(MATCH(B105,SCORESHEET!$B$2:$B$1365,0))+1,1):INDEX(SCORESHEET!$G$2:$G$1365,(MATCH(B106,SCORESHEET!$B$2:$B$1365,0))-1,1))</f>
        <v>835</v>
      </c>
      <c r="J105" s="32">
        <f>SUM(INDEX(SCORESHEET!$H$2:$H$1365,(MATCH(B105,SCORESHEET!$B$2:$B$1365,0))+1,1):INDEX(SCORESHEET!$H$2:$H$1365,(MATCH(B106,SCORESHEET!$B$2:$B$1365,0))-1,1))</f>
        <v>332</v>
      </c>
      <c r="K105" s="32">
        <f>SUM(INDEX(SCORESHEET!$I$2:$I$1365,(MATCH(B105,SCORESHEET!$B$2:$B$1365,0))+1,1):INDEX(SCORESHEET!$I$2:$I$1365,(MATCH(B106,SCORESHEET!$B$2:$B$1365,0))-1,1))</f>
        <v>35</v>
      </c>
      <c r="L105" s="33">
        <f t="shared" si="36"/>
        <v>0.32661064425770309</v>
      </c>
      <c r="M105" s="33">
        <f t="shared" si="37"/>
        <v>0.46778711484593838</v>
      </c>
      <c r="N105" s="33">
        <f t="shared" si="38"/>
        <v>0.18599439775910365</v>
      </c>
      <c r="O105" s="33">
        <f t="shared" si="39"/>
        <v>1.9607843137254902E-2</v>
      </c>
      <c r="P105" s="32" t="str">
        <f t="shared" si="40"/>
        <v>PH</v>
      </c>
      <c r="Q105" s="32" t="str">
        <f t="shared" si="41"/>
        <v>BN</v>
      </c>
      <c r="R105" s="28">
        <f t="shared" si="42"/>
        <v>252</v>
      </c>
      <c r="S105" s="32">
        <f t="shared" si="43"/>
        <v>1785</v>
      </c>
      <c r="T105" s="32">
        <f>SUM(INDEX(SCORESHEET!$O$2:$O$1365,(MATCH(B105,SCORESHEET!$B$2:$B$1365,0))+1,1):INDEX(SCORESHEET!$O$2:$O$1365,(MATCH(B106,SCORESHEET!$B$2:$B$1365,0))-1,1))</f>
        <v>19</v>
      </c>
      <c r="U105" s="32">
        <f>SUM(INDEX(SCORESHEET!$P$2:$P$1365,(MATCH(B105,SCORESHEET!$B$2:$B$1365,0))+1,1):INDEX(SCORESHEET!$P$2:$P$1365,(MATCH(B106,SCORESHEET!$B$2:$B$1365,0))-1,1))</f>
        <v>0</v>
      </c>
      <c r="V105" s="32">
        <f t="shared" si="46"/>
        <v>1804</v>
      </c>
      <c r="W105" s="33">
        <f t="shared" si="35"/>
        <v>0.62035763411279232</v>
      </c>
      <c r="X105" s="32">
        <f>SUM(INDEX(SCORESHEET!$S$2:$S$1365,(MATCH(B105,SCORESHEET!$B$2:$B$1365,0))+1,1):INDEX(SCORESHEET!$S$2:$S$1365,(MATCH(B106,SCORESHEET!$B$2:$B$1365,0))-1,1))</f>
        <v>2908</v>
      </c>
    </row>
    <row r="106" spans="1:24" s="6" customFormat="1" ht="15" x14ac:dyDescent="0.25">
      <c r="A106" s="25" t="s">
        <v>26</v>
      </c>
      <c r="B106" s="26" t="s">
        <v>27</v>
      </c>
      <c r="C106" s="27">
        <f>SUM(C107:C113)</f>
        <v>45</v>
      </c>
      <c r="D106" s="27">
        <f t="shared" ref="D106:K106" si="53">SUM(D107:D113)</f>
        <v>25</v>
      </c>
      <c r="E106" s="27">
        <f t="shared" si="53"/>
        <v>12</v>
      </c>
      <c r="F106" s="27">
        <f t="shared" si="53"/>
        <v>7</v>
      </c>
      <c r="G106" s="27">
        <f t="shared" si="53"/>
        <v>0</v>
      </c>
      <c r="H106" s="27">
        <f t="shared" si="53"/>
        <v>4953</v>
      </c>
      <c r="I106" s="27">
        <f t="shared" si="53"/>
        <v>4130</v>
      </c>
      <c r="J106" s="27">
        <f t="shared" si="53"/>
        <v>3808</v>
      </c>
      <c r="K106" s="27">
        <f t="shared" si="53"/>
        <v>0</v>
      </c>
      <c r="L106" s="29">
        <f t="shared" si="36"/>
        <v>0.38422154991854784</v>
      </c>
      <c r="M106" s="29">
        <f t="shared" si="37"/>
        <v>0.32037855868435344</v>
      </c>
      <c r="N106" s="29">
        <f t="shared" si="38"/>
        <v>0.29539989139709877</v>
      </c>
      <c r="O106" s="29">
        <f t="shared" si="39"/>
        <v>0</v>
      </c>
      <c r="P106" s="27" t="str">
        <f t="shared" si="40"/>
        <v>BN</v>
      </c>
      <c r="Q106" s="27" t="str">
        <f t="shared" si="41"/>
        <v>PH</v>
      </c>
      <c r="R106" s="27">
        <f t="shared" si="42"/>
        <v>823</v>
      </c>
      <c r="S106" s="27">
        <f t="shared" si="43"/>
        <v>12891</v>
      </c>
      <c r="T106" s="27">
        <f t="shared" ref="T106:U106" si="54">SUM(T107:T113)</f>
        <v>129</v>
      </c>
      <c r="U106" s="27">
        <f t="shared" si="54"/>
        <v>0</v>
      </c>
      <c r="V106" s="27">
        <f t="shared" si="46"/>
        <v>13020</v>
      </c>
      <c r="W106" s="29">
        <f t="shared" si="35"/>
        <v>0.65207592527670655</v>
      </c>
      <c r="X106" s="27">
        <f>SUM(X107:X113)</f>
        <v>19967</v>
      </c>
    </row>
    <row r="107" spans="1:24" s="12" customFormat="1" ht="15" x14ac:dyDescent="0.25">
      <c r="A107" s="40">
        <v>1</v>
      </c>
      <c r="B107" s="31" t="s">
        <v>146</v>
      </c>
      <c r="C107" s="32">
        <f>COUNTIF(INDEX(SCORESHEET!$A$2:$A$1365,MATCH(B107,SCORESHEET!$B$2:$B$1365,0),1):INDEX(SCORESHEET!$A$2:$A$1365,MATCH(B108,SCORESHEET!$B$2:$B$1365,0),1),"*S*")</f>
        <v>9</v>
      </c>
      <c r="D107" s="32">
        <f>COUNTIF(INDEX(SCORESHEET!$C$2:$C$1365,(MATCH(B107,SCORESHEET!$B$2:$B$1365,0))+1,1):INDEX(SCORESHEET!$C$2:$C$1365,(MATCH(B108,SCORESHEET!$B$2:$B$1365,0))-1,1),"*"&amp;$D$1&amp;"*")</f>
        <v>4</v>
      </c>
      <c r="E107" s="32">
        <f>COUNTIF(INDEX(SCORESHEET!$C$2:$C$1365,(MATCH(B107,SCORESHEET!$B$2:$B$1365,0))+1,1):INDEX(SCORESHEET!$C$2:$C$1365,(MATCH(B108,SCORESHEET!$B$2:$B$1365,0))-1,1),"*"&amp;$E$1&amp;"*")</f>
        <v>0</v>
      </c>
      <c r="F107" s="32">
        <f>COUNTIF(INDEX(SCORESHEET!$C$2:$C$1365,(MATCH(B107,SCORESHEET!$B$2:$B$1365,0))+1,1):INDEX(SCORESHEET!$C$2:$C$1365,(MATCH(B108,SCORESHEET!$B$2:$B$1365,0))-1,1),"*"&amp;$F$1&amp;"*")</f>
        <v>5</v>
      </c>
      <c r="G107" s="32">
        <f>COUNTIF(INDEX(SCORESHEET!$C$2:$C$1365,(MATCH($B$4,SCORESHEET!$B$2:$B$1365,0))+1,1):INDEX(SCORESHEET!$C$2:$C$1365,(MATCH(B108,SCORESHEET!$B$2:$B$1365,0))-1,1),"*"&amp;$G$1&amp;"*")</f>
        <v>0</v>
      </c>
      <c r="H107" s="32">
        <f>SUM(INDEX(SCORESHEET!$F$2:$F$1365,(MATCH(B107,SCORESHEET!$B$2:$B$1365,0))+1,1):INDEX(SCORESHEET!$F$2:$F$1365,(MATCH(B108,SCORESHEET!$B$2:$B$1365,0))-1,1))</f>
        <v>1018</v>
      </c>
      <c r="I107" s="32">
        <f>SUM(INDEX(SCORESHEET!$G$2:$G$1365,(MATCH(B107,SCORESHEET!$B$2:$B$1365,0))+1,1):INDEX(SCORESHEET!$G$2:$G$1365,(MATCH(B108,SCORESHEET!$B$2:$B$1365,0))-1,1))</f>
        <v>481</v>
      </c>
      <c r="J107" s="32">
        <f>SUM(INDEX(SCORESHEET!$H$2:$H$1365,(MATCH(B107,SCORESHEET!$B$2:$B$1365,0))+1,1):INDEX(SCORESHEET!$H$2:$H$1365,(MATCH(B108,SCORESHEET!$B$2:$B$1365,0))-1,1))</f>
        <v>1101</v>
      </c>
      <c r="K107" s="32">
        <f>SUM(INDEX(SCORESHEET!$I$2:$I$1365,(MATCH(B107,SCORESHEET!$B$2:$B$1365,0))+1,1):INDEX(SCORESHEET!$I$2:$I$1365,(MATCH(B108,SCORESHEET!$B$2:$B$1365,0))-1,1))</f>
        <v>0</v>
      </c>
      <c r="L107" s="33">
        <f t="shared" si="36"/>
        <v>0.39153846153846156</v>
      </c>
      <c r="M107" s="33">
        <f t="shared" si="37"/>
        <v>0.185</v>
      </c>
      <c r="N107" s="33">
        <f t="shared" si="38"/>
        <v>0.42346153846153844</v>
      </c>
      <c r="O107" s="33">
        <f t="shared" si="39"/>
        <v>0</v>
      </c>
      <c r="P107" s="32" t="str">
        <f t="shared" si="40"/>
        <v>PN</v>
      </c>
      <c r="Q107" s="32" t="str">
        <f t="shared" si="41"/>
        <v>BN</v>
      </c>
      <c r="R107" s="28">
        <f t="shared" si="42"/>
        <v>83</v>
      </c>
      <c r="S107" s="32">
        <f t="shared" si="43"/>
        <v>2600</v>
      </c>
      <c r="T107" s="32">
        <f>SUM(INDEX(SCORESHEET!$O$2:$O$1365,(MATCH(B107,SCORESHEET!$B$2:$B$1365,0))+1,1):INDEX(SCORESHEET!$O$2:$O$1365,(MATCH(B108,SCORESHEET!$B$2:$B$1365,0))-1,1))</f>
        <v>26</v>
      </c>
      <c r="U107" s="32">
        <f>SUM(INDEX(SCORESHEET!$P$2:$P$1365,(MATCH(B107,SCORESHEET!$B$2:$B$1365,0))+1,1):INDEX(SCORESHEET!$P$2:$P$1365,(MATCH(B108,SCORESHEET!$B$2:$B$1365,0))-1,1))</f>
        <v>0</v>
      </c>
      <c r="V107" s="32">
        <f t="shared" si="46"/>
        <v>2626</v>
      </c>
      <c r="W107" s="33">
        <f t="shared" si="35"/>
        <v>0.63292359604724024</v>
      </c>
      <c r="X107" s="32">
        <f>SUM(INDEX(SCORESHEET!$S$2:$S$1365,(MATCH(B107,SCORESHEET!$B$2:$B$1365,0))+1,1):INDEX(SCORESHEET!$S$2:$S$1365,(MATCH(B108,SCORESHEET!$B$2:$B$1365,0))-1,1))</f>
        <v>4149</v>
      </c>
    </row>
    <row r="108" spans="1:24" s="12" customFormat="1" ht="15" x14ac:dyDescent="0.25">
      <c r="A108" s="40">
        <v>2</v>
      </c>
      <c r="B108" s="31" t="s">
        <v>147</v>
      </c>
      <c r="C108" s="32">
        <f>COUNTIF(INDEX(SCORESHEET!$A$2:$A$1365,MATCH(B108,SCORESHEET!$B$2:$B$1365,0),1):INDEX(SCORESHEET!$A$2:$A$1365,MATCH(B109,SCORESHEET!$B$2:$B$1365,0),1),"*S*")</f>
        <v>10</v>
      </c>
      <c r="D108" s="32">
        <f>COUNTIF(INDEX(SCORESHEET!$C$2:$C$1365,(MATCH(B108,SCORESHEET!$B$2:$B$1365,0))+1,1):INDEX(SCORESHEET!$C$2:$C$1365,(MATCH(B109,SCORESHEET!$B$2:$B$1365,0))-1,1),"*"&amp;$D$1&amp;"*")</f>
        <v>10</v>
      </c>
      <c r="E108" s="32">
        <f>COUNTIF(INDEX(SCORESHEET!$C$2:$C$1365,(MATCH(B108,SCORESHEET!$B$2:$B$1365,0))+1,1):INDEX(SCORESHEET!$C$2:$C$1365,(MATCH(B109,SCORESHEET!$B$2:$B$1365,0))-1,1),"*"&amp;$E$1&amp;"*")</f>
        <v>0</v>
      </c>
      <c r="F108" s="32">
        <f>COUNTIF(INDEX(SCORESHEET!$C$2:$C$1365,(MATCH(B108,SCORESHEET!$B$2:$B$1365,0))+1,1):INDEX(SCORESHEET!$C$2:$C$1365,(MATCH(B109,SCORESHEET!$B$2:$B$1365,0))-1,1),"*"&amp;$F$1&amp;"*")</f>
        <v>0</v>
      </c>
      <c r="G108" s="32">
        <f>COUNTIF(INDEX(SCORESHEET!$C$2:$C$1365,(MATCH($B$4,SCORESHEET!$B$2:$B$1365,0))+1,1):INDEX(SCORESHEET!$C$2:$C$1365,(MATCH(B109,SCORESHEET!$B$2:$B$1365,0))-1,1),"*"&amp;$G$1&amp;"*")</f>
        <v>0</v>
      </c>
      <c r="H108" s="32">
        <f>SUM(INDEX(SCORESHEET!$F$2:$F$1365,(MATCH(B108,SCORESHEET!$B$2:$B$1365,0))+1,1):INDEX(SCORESHEET!$F$2:$F$1365,(MATCH(B109,SCORESHEET!$B$2:$B$1365,0))-1,1))</f>
        <v>1424</v>
      </c>
      <c r="I108" s="32">
        <f>SUM(INDEX(SCORESHEET!$G$2:$G$1365,(MATCH(B108,SCORESHEET!$B$2:$B$1365,0))+1,1):INDEX(SCORESHEET!$G$2:$G$1365,(MATCH(B109,SCORESHEET!$B$2:$B$1365,0))-1,1))</f>
        <v>681</v>
      </c>
      <c r="J108" s="32">
        <f>SUM(INDEX(SCORESHEET!$H$2:$H$1365,(MATCH(B108,SCORESHEET!$B$2:$B$1365,0))+1,1):INDEX(SCORESHEET!$H$2:$H$1365,(MATCH(B109,SCORESHEET!$B$2:$B$1365,0))-1,1))</f>
        <v>942</v>
      </c>
      <c r="K108" s="32">
        <f>SUM(INDEX(SCORESHEET!$I$2:$I$1365,(MATCH(B108,SCORESHEET!$B$2:$B$1365,0))+1,1):INDEX(SCORESHEET!$I$2:$I$1365,(MATCH(B109,SCORESHEET!$B$2:$B$1365,0))-1,1))</f>
        <v>0</v>
      </c>
      <c r="L108" s="33">
        <f t="shared" si="36"/>
        <v>0.46734492943879224</v>
      </c>
      <c r="M108" s="33">
        <f t="shared" si="37"/>
        <v>0.22349852313751231</v>
      </c>
      <c r="N108" s="33">
        <f t="shared" si="38"/>
        <v>0.30915654742369542</v>
      </c>
      <c r="O108" s="33">
        <f t="shared" si="39"/>
        <v>0</v>
      </c>
      <c r="P108" s="32" t="str">
        <f t="shared" si="40"/>
        <v>BN</v>
      </c>
      <c r="Q108" s="32" t="str">
        <f t="shared" si="41"/>
        <v>PN</v>
      </c>
      <c r="R108" s="28">
        <f t="shared" si="42"/>
        <v>482</v>
      </c>
      <c r="S108" s="32">
        <f t="shared" si="43"/>
        <v>3047</v>
      </c>
      <c r="T108" s="32">
        <f>SUM(INDEX(SCORESHEET!$O$2:$O$1365,(MATCH(B108,SCORESHEET!$B$2:$B$1365,0))+1,1):INDEX(SCORESHEET!$O$2:$O$1365,(MATCH(B109,SCORESHEET!$B$2:$B$1365,0))-1,1))</f>
        <v>35</v>
      </c>
      <c r="U108" s="32">
        <f>SUM(INDEX(SCORESHEET!$P$2:$P$1365,(MATCH(B108,SCORESHEET!$B$2:$B$1365,0))+1,1):INDEX(SCORESHEET!$P$2:$P$1365,(MATCH(B109,SCORESHEET!$B$2:$B$1365,0))-1,1))</f>
        <v>0</v>
      </c>
      <c r="V108" s="32">
        <f t="shared" si="46"/>
        <v>3082</v>
      </c>
      <c r="W108" s="33">
        <f t="shared" si="35"/>
        <v>0.65756347343716659</v>
      </c>
      <c r="X108" s="32">
        <f>SUM(INDEX(SCORESHEET!$S$2:$S$1365,(MATCH(B108,SCORESHEET!$B$2:$B$1365,0))+1,1):INDEX(SCORESHEET!$S$2:$S$1365,(MATCH(B109,SCORESHEET!$B$2:$B$1365,0))-1,1))</f>
        <v>4687</v>
      </c>
    </row>
    <row r="109" spans="1:24" s="12" customFormat="1" ht="30" x14ac:dyDescent="0.25">
      <c r="A109" s="40">
        <v>3</v>
      </c>
      <c r="B109" s="31" t="s">
        <v>325</v>
      </c>
      <c r="C109" s="32">
        <f>COUNTIF(INDEX(SCORESHEET!$A$2:$A$1365,MATCH(B109,SCORESHEET!$B$2:$B$1365,0),1):INDEX(SCORESHEET!$A$2:$A$1365,MATCH(B110,SCORESHEET!$B$2:$B$1365,0),1),"*S*")</f>
        <v>7</v>
      </c>
      <c r="D109" s="32">
        <f>COUNTIF(INDEX(SCORESHEET!$C$2:$C$1365,(MATCH(B109,SCORESHEET!$B$2:$B$1365,0))+1,1):INDEX(SCORESHEET!$C$2:$C$1365,(MATCH(B110,SCORESHEET!$B$2:$B$1365,0))-1,1),"*"&amp;$D$1&amp;"*")</f>
        <v>5</v>
      </c>
      <c r="E109" s="32">
        <f>COUNTIF(INDEX(SCORESHEET!$C$2:$C$1365,(MATCH(B109,SCORESHEET!$B$2:$B$1365,0))+1,1):INDEX(SCORESHEET!$C$2:$C$1365,(MATCH(B110,SCORESHEET!$B$2:$B$1365,0))-1,1),"*"&amp;$E$1&amp;"*")</f>
        <v>0</v>
      </c>
      <c r="F109" s="32">
        <f>COUNTIF(INDEX(SCORESHEET!$C$2:$C$1365,(MATCH(B109,SCORESHEET!$B$2:$B$1365,0))+1,1):INDEX(SCORESHEET!$C$2:$C$1365,(MATCH(B110,SCORESHEET!$B$2:$B$1365,0))-1,1),"*"&amp;$F$1&amp;"*")</f>
        <v>2</v>
      </c>
      <c r="G109" s="32">
        <f>COUNTIF(INDEX(SCORESHEET!$C$2:$C$1365,(MATCH($B$4,SCORESHEET!$B$2:$B$1365,0))+1,1):INDEX(SCORESHEET!$C$2:$C$1365,(MATCH(B110,SCORESHEET!$B$2:$B$1365,0))-1,1),"*"&amp;$G$1&amp;"*")</f>
        <v>0</v>
      </c>
      <c r="H109" s="32">
        <f>SUM(INDEX(SCORESHEET!$F$2:$F$1365,(MATCH(B109,SCORESHEET!$B$2:$B$1365,0))+1,1):INDEX(SCORESHEET!$F$2:$F$1365,(MATCH(B110,SCORESHEET!$B$2:$B$1365,0))-1,1))</f>
        <v>810</v>
      </c>
      <c r="I109" s="32">
        <f>SUM(INDEX(SCORESHEET!$G$2:$G$1365,(MATCH(B109,SCORESHEET!$B$2:$B$1365,0))+1,1):INDEX(SCORESHEET!$G$2:$G$1365,(MATCH(B110,SCORESHEET!$B$2:$B$1365,0))-1,1))</f>
        <v>702</v>
      </c>
      <c r="J109" s="32">
        <f>SUM(INDEX(SCORESHEET!$H$2:$H$1365,(MATCH(B109,SCORESHEET!$B$2:$B$1365,0))+1,1):INDEX(SCORESHEET!$H$2:$H$1365,(MATCH(B110,SCORESHEET!$B$2:$B$1365,0))-1,1))</f>
        <v>730</v>
      </c>
      <c r="K109" s="32">
        <f>SUM(INDEX(SCORESHEET!$I$2:$I$1365,(MATCH(B109,SCORESHEET!$B$2:$B$1365,0))+1,1):INDEX(SCORESHEET!$I$2:$I$1365,(MATCH(B110,SCORESHEET!$B$2:$B$1365,0))-1,1))</f>
        <v>0</v>
      </c>
      <c r="L109" s="33">
        <f t="shared" si="36"/>
        <v>0.36128456735057984</v>
      </c>
      <c r="M109" s="33">
        <f t="shared" si="37"/>
        <v>0.31311329170383584</v>
      </c>
      <c r="N109" s="33">
        <f t="shared" si="38"/>
        <v>0.32560214094558432</v>
      </c>
      <c r="O109" s="33">
        <f t="shared" si="39"/>
        <v>0</v>
      </c>
      <c r="P109" s="32" t="str">
        <f t="shared" si="40"/>
        <v>BN</v>
      </c>
      <c r="Q109" s="32" t="str">
        <f t="shared" si="41"/>
        <v>PN</v>
      </c>
      <c r="R109" s="28">
        <f t="shared" si="42"/>
        <v>80</v>
      </c>
      <c r="S109" s="32">
        <f t="shared" si="43"/>
        <v>2242</v>
      </c>
      <c r="T109" s="32">
        <f>SUM(INDEX(SCORESHEET!$O$2:$O$1365,(MATCH(B109,SCORESHEET!$B$2:$B$1365,0))+1,1):INDEX(SCORESHEET!$O$2:$O$1365,(MATCH(B110,SCORESHEET!$B$2:$B$1365,0))-1,1))</f>
        <v>22</v>
      </c>
      <c r="U109" s="32">
        <f>SUM(INDEX(SCORESHEET!$P$2:$P$1365,(MATCH(B109,SCORESHEET!$B$2:$B$1365,0))+1,1):INDEX(SCORESHEET!$P$2:$P$1365,(MATCH(B110,SCORESHEET!$B$2:$B$1365,0))-1,1))</f>
        <v>0</v>
      </c>
      <c r="V109" s="32">
        <f t="shared" si="46"/>
        <v>2264</v>
      </c>
      <c r="W109" s="33">
        <f t="shared" si="35"/>
        <v>0.66044340723453909</v>
      </c>
      <c r="X109" s="32">
        <f>SUM(INDEX(SCORESHEET!$S$2:$S$1365,(MATCH(B109,SCORESHEET!$B$2:$B$1365,0))+1,1):INDEX(SCORESHEET!$S$2:$S$1365,(MATCH(B110,SCORESHEET!$B$2:$B$1365,0))-1,1))</f>
        <v>3428</v>
      </c>
    </row>
    <row r="110" spans="1:24" s="11" customFormat="1" ht="15" x14ac:dyDescent="0.25">
      <c r="A110" s="40">
        <v>4</v>
      </c>
      <c r="B110" s="31" t="s">
        <v>148</v>
      </c>
      <c r="C110" s="32">
        <f>COUNTIF(INDEX(SCORESHEET!$A$2:$A$1365,MATCH(B110,SCORESHEET!$B$2:$B$1365,0),1):INDEX(SCORESHEET!$A$2:$A$1365,MATCH(B111,SCORESHEET!$B$2:$B$1365,0),1),"*S*")</f>
        <v>5</v>
      </c>
      <c r="D110" s="32">
        <f>COUNTIF(INDEX(SCORESHEET!$C$2:$C$1365,(MATCH(B110,SCORESHEET!$B$2:$B$1365,0))+1,1):INDEX(SCORESHEET!$C$2:$C$1365,(MATCH(B111,SCORESHEET!$B$2:$B$1365,0))-1,1),"*"&amp;$D$1&amp;"*")</f>
        <v>3</v>
      </c>
      <c r="E110" s="32">
        <f>COUNTIF(INDEX(SCORESHEET!$C$2:$C$1365,(MATCH(B110,SCORESHEET!$B$2:$B$1365,0))+1,1):INDEX(SCORESHEET!$C$2:$C$1365,(MATCH(B111,SCORESHEET!$B$2:$B$1365,0))-1,1),"*"&amp;$E$1&amp;"*")</f>
        <v>1</v>
      </c>
      <c r="F110" s="32">
        <f>COUNTIF(INDEX(SCORESHEET!$C$2:$C$1365,(MATCH(B110,SCORESHEET!$B$2:$B$1365,0))+1,1):INDEX(SCORESHEET!$C$2:$C$1365,(MATCH(B111,SCORESHEET!$B$2:$B$1365,0))-1,1),"*"&amp;$F$1&amp;"*")</f>
        <v>0</v>
      </c>
      <c r="G110" s="32">
        <f>COUNTIF(INDEX(SCORESHEET!$C$2:$C$1365,(MATCH($B$4,SCORESHEET!$B$2:$B$1365,0))+1,1):INDEX(SCORESHEET!$C$2:$C$1365,(MATCH(B111,SCORESHEET!$B$2:$B$1365,0))-1,1),"*"&amp;$G$1&amp;"*")</f>
        <v>0</v>
      </c>
      <c r="H110" s="32">
        <f>SUM(INDEX(SCORESHEET!$F$2:$F$1365,(MATCH(B110,SCORESHEET!$B$2:$B$1365,0))+1,1):INDEX(SCORESHEET!$F$2:$F$1365,(MATCH(B111,SCORESHEET!$B$2:$B$1365,0))-1,1))</f>
        <v>483</v>
      </c>
      <c r="I110" s="32">
        <f>SUM(INDEX(SCORESHEET!$G$2:$G$1365,(MATCH(B110,SCORESHEET!$B$2:$B$1365,0))+1,1):INDEX(SCORESHEET!$G$2:$G$1365,(MATCH(B111,SCORESHEET!$B$2:$B$1365,0))-1,1))</f>
        <v>440</v>
      </c>
      <c r="J110" s="32">
        <f>SUM(INDEX(SCORESHEET!$H$2:$H$1365,(MATCH(B110,SCORESHEET!$B$2:$B$1365,0))+1,1):INDEX(SCORESHEET!$H$2:$H$1365,(MATCH(B111,SCORESHEET!$B$2:$B$1365,0))-1,1))</f>
        <v>363</v>
      </c>
      <c r="K110" s="32">
        <f>SUM(INDEX(SCORESHEET!$I$2:$I$1365,(MATCH(B110,SCORESHEET!$B$2:$B$1365,0))+1,1):INDEX(SCORESHEET!$I$2:$I$1365,(MATCH(B111,SCORESHEET!$B$2:$B$1365,0))-1,1))</f>
        <v>0</v>
      </c>
      <c r="L110" s="33">
        <f t="shared" si="36"/>
        <v>0.37558320373250387</v>
      </c>
      <c r="M110" s="33">
        <f t="shared" si="37"/>
        <v>0.34214618973561428</v>
      </c>
      <c r="N110" s="33">
        <f t="shared" si="38"/>
        <v>0.2822706065318818</v>
      </c>
      <c r="O110" s="33">
        <f t="shared" si="39"/>
        <v>0</v>
      </c>
      <c r="P110" s="32" t="str">
        <f t="shared" si="40"/>
        <v>BN</v>
      </c>
      <c r="Q110" s="32" t="str">
        <f t="shared" si="41"/>
        <v>PH</v>
      </c>
      <c r="R110" s="28">
        <f t="shared" si="42"/>
        <v>43</v>
      </c>
      <c r="S110" s="32">
        <f t="shared" si="43"/>
        <v>1286</v>
      </c>
      <c r="T110" s="32">
        <f>SUM(INDEX(SCORESHEET!$O$2:$O$1365,(MATCH(B110,SCORESHEET!$B$2:$B$1365,0))+1,1):INDEX(SCORESHEET!$O$2:$O$1365,(MATCH(B111,SCORESHEET!$B$2:$B$1365,0))-1,1))</f>
        <v>13</v>
      </c>
      <c r="U110" s="32">
        <f>SUM(INDEX(SCORESHEET!$P$2:$P$1365,(MATCH(B110,SCORESHEET!$B$2:$B$1365,0))+1,1):INDEX(SCORESHEET!$P$2:$P$1365,(MATCH(B111,SCORESHEET!$B$2:$B$1365,0))-1,1))</f>
        <v>0</v>
      </c>
      <c r="V110" s="32">
        <f t="shared" si="46"/>
        <v>1299</v>
      </c>
      <c r="W110" s="33">
        <f t="shared" si="35"/>
        <v>0.64434523809523814</v>
      </c>
      <c r="X110" s="32">
        <f>SUM(INDEX(SCORESHEET!$S$2:$S$1365,(MATCH(B110,SCORESHEET!$B$2:$B$1365,0))+1,1):INDEX(SCORESHEET!$S$2:$S$1365,(MATCH(B111,SCORESHEET!$B$2:$B$1365,0))-1,1))</f>
        <v>2016</v>
      </c>
    </row>
    <row r="111" spans="1:24" s="11" customFormat="1" ht="15" x14ac:dyDescent="0.25">
      <c r="A111" s="40">
        <v>5</v>
      </c>
      <c r="B111" s="31" t="s">
        <v>149</v>
      </c>
      <c r="C111" s="32">
        <f>COUNTIF(INDEX(SCORESHEET!$A$2:$A$1365,MATCH(B111,SCORESHEET!$B$2:$B$1365,0),1):INDEX(SCORESHEET!$A$2:$A$1365,MATCH(B112,SCORESHEET!$B$2:$B$1365,0),1),"*S*")</f>
        <v>5</v>
      </c>
      <c r="D111" s="32">
        <f>COUNTIF(INDEX(SCORESHEET!$C$2:$C$1365,(MATCH(B111,SCORESHEET!$B$2:$B$1365,0))+1,1):INDEX(SCORESHEET!$C$2:$C$1365,(MATCH(B112,SCORESHEET!$B$2:$B$1365,0))-1,1),"*"&amp;$D$1&amp;"*")</f>
        <v>1</v>
      </c>
      <c r="E111" s="32">
        <f>COUNTIF(INDEX(SCORESHEET!$C$2:$C$1365,(MATCH(B111,SCORESHEET!$B$2:$B$1365,0))+1,1):INDEX(SCORESHEET!$C$2:$C$1365,(MATCH(B112,SCORESHEET!$B$2:$B$1365,0))-1,1),"*"&amp;$E$1&amp;"*")</f>
        <v>4</v>
      </c>
      <c r="F111" s="32">
        <f>COUNTIF(INDEX(SCORESHEET!$C$2:$C$1365,(MATCH(B111,SCORESHEET!$B$2:$B$1365,0))+1,1):INDEX(SCORESHEET!$C$2:$C$1365,(MATCH(B112,SCORESHEET!$B$2:$B$1365,0))-1,1),"*"&amp;$F$1&amp;"*")</f>
        <v>0</v>
      </c>
      <c r="G111" s="32">
        <f>COUNTIF(INDEX(SCORESHEET!$C$2:$C$1365,(MATCH($B$4,SCORESHEET!$B$2:$B$1365,0))+1,1):INDEX(SCORESHEET!$C$2:$C$1365,(MATCH(B112,SCORESHEET!$B$2:$B$1365,0))-1,1),"*"&amp;$G$1&amp;"*")</f>
        <v>0</v>
      </c>
      <c r="H111" s="32">
        <f>SUM(INDEX(SCORESHEET!$F$2:$F$1365,(MATCH(B111,SCORESHEET!$B$2:$B$1365,0))+1,1):INDEX(SCORESHEET!$F$2:$F$1365,(MATCH(B112,SCORESHEET!$B$2:$B$1365,0))-1,1))</f>
        <v>440</v>
      </c>
      <c r="I111" s="32">
        <f>SUM(INDEX(SCORESHEET!$G$2:$G$1365,(MATCH(B111,SCORESHEET!$B$2:$B$1365,0))+1,1):INDEX(SCORESHEET!$G$2:$G$1365,(MATCH(B112,SCORESHEET!$B$2:$B$1365,0))-1,1))</f>
        <v>731</v>
      </c>
      <c r="J111" s="32">
        <f>SUM(INDEX(SCORESHEET!$H$2:$H$1365,(MATCH(B111,SCORESHEET!$B$2:$B$1365,0))+1,1):INDEX(SCORESHEET!$H$2:$H$1365,(MATCH(B112,SCORESHEET!$B$2:$B$1365,0))-1,1))</f>
        <v>194</v>
      </c>
      <c r="K111" s="32">
        <f>SUM(INDEX(SCORESHEET!$I$2:$I$1365,(MATCH(B111,SCORESHEET!$B$2:$B$1365,0))+1,1):INDEX(SCORESHEET!$I$2:$I$1365,(MATCH(B112,SCORESHEET!$B$2:$B$1365,0))-1,1))</f>
        <v>0</v>
      </c>
      <c r="L111" s="33">
        <f t="shared" si="36"/>
        <v>0.32234432234432236</v>
      </c>
      <c r="M111" s="33">
        <f t="shared" si="37"/>
        <v>0.53553113553113552</v>
      </c>
      <c r="N111" s="33">
        <f t="shared" si="38"/>
        <v>0.14212454212454212</v>
      </c>
      <c r="O111" s="33">
        <f t="shared" si="39"/>
        <v>0</v>
      </c>
      <c r="P111" s="32" t="str">
        <f t="shared" si="40"/>
        <v>PH</v>
      </c>
      <c r="Q111" s="32" t="str">
        <f t="shared" si="41"/>
        <v>BN</v>
      </c>
      <c r="R111" s="28">
        <f t="shared" si="42"/>
        <v>291</v>
      </c>
      <c r="S111" s="32">
        <f t="shared" si="43"/>
        <v>1365</v>
      </c>
      <c r="T111" s="32">
        <f>SUM(INDEX(SCORESHEET!$O$2:$O$1365,(MATCH(B111,SCORESHEET!$B$2:$B$1365,0))+1,1):INDEX(SCORESHEET!$O$2:$O$1365,(MATCH(B112,SCORESHEET!$B$2:$B$1365,0))-1,1))</f>
        <v>15</v>
      </c>
      <c r="U111" s="32">
        <f>SUM(INDEX(SCORESHEET!$P$2:$P$1365,(MATCH(B111,SCORESHEET!$B$2:$B$1365,0))+1,1):INDEX(SCORESHEET!$P$2:$P$1365,(MATCH(B112,SCORESHEET!$B$2:$B$1365,0))-1,1))</f>
        <v>0</v>
      </c>
      <c r="V111" s="32">
        <f t="shared" si="46"/>
        <v>1380</v>
      </c>
      <c r="W111" s="33">
        <f t="shared" si="35"/>
        <v>0.6460674157303371</v>
      </c>
      <c r="X111" s="32">
        <f>SUM(INDEX(SCORESHEET!$S$2:$S$1365,(MATCH(B111,SCORESHEET!$B$2:$B$1365,0))+1,1):INDEX(SCORESHEET!$S$2:$S$1365,(MATCH(B112,SCORESHEET!$B$2:$B$1365,0))-1,1))</f>
        <v>2136</v>
      </c>
    </row>
    <row r="112" spans="1:24" s="11" customFormat="1" ht="15" x14ac:dyDescent="0.25">
      <c r="A112" s="40">
        <v>6</v>
      </c>
      <c r="B112" s="31" t="s">
        <v>150</v>
      </c>
      <c r="C112" s="32">
        <f>COUNTIF(INDEX(SCORESHEET!$A$2:$A$1365,MATCH(B112,SCORESHEET!$B$2:$B$1365,0),1):INDEX(SCORESHEET!$A$2:$A$1365,MATCH(B113,SCORESHEET!$B$2:$B$1365,0),1),"*S*")</f>
        <v>5</v>
      </c>
      <c r="D112" s="32">
        <f>COUNTIF(INDEX(SCORESHEET!$C$2:$C$1365,(MATCH(B112,SCORESHEET!$B$2:$B$1365,0))+1,1):INDEX(SCORESHEET!$C$2:$C$1365,(MATCH(B113,SCORESHEET!$B$2:$B$1365,0))-1,1),"*"&amp;$D$1&amp;"*")</f>
        <v>2</v>
      </c>
      <c r="E112" s="32">
        <f>COUNTIF(INDEX(SCORESHEET!$C$2:$C$1365,(MATCH(B112,SCORESHEET!$B$2:$B$1365,0))+1,1):INDEX(SCORESHEET!$C$2:$C$1365,(MATCH(B113,SCORESHEET!$B$2:$B$1365,0))-1,1),"*"&amp;$E$1&amp;"*")</f>
        <v>3</v>
      </c>
      <c r="F112" s="32">
        <f>COUNTIF(INDEX(SCORESHEET!$C$2:$C$1365,(MATCH(B112,SCORESHEET!$B$2:$B$1365,0))+1,1):INDEX(SCORESHEET!$C$2:$C$1365,(MATCH(B113,SCORESHEET!$B$2:$B$1365,0))-1,1),"*"&amp;$F$1&amp;"*")</f>
        <v>0</v>
      </c>
      <c r="G112" s="32">
        <f>COUNTIF(INDEX(SCORESHEET!$C$2:$C$1365,(MATCH($B$4,SCORESHEET!$B$2:$B$1365,0))+1,1):INDEX(SCORESHEET!$C$2:$C$1365,(MATCH(B113,SCORESHEET!$B$2:$B$1365,0))-1,1),"*"&amp;$G$1&amp;"*")</f>
        <v>0</v>
      </c>
      <c r="H112" s="32">
        <f>SUM(INDEX(SCORESHEET!$F$2:$F$1365,(MATCH(B112,SCORESHEET!$B$2:$B$1365,0))+1,1):INDEX(SCORESHEET!$F$2:$F$1365,(MATCH(B113,SCORESHEET!$B$2:$B$1365,0))-1,1))</f>
        <v>558</v>
      </c>
      <c r="I112" s="32">
        <f>SUM(INDEX(SCORESHEET!$G$2:$G$1365,(MATCH(B112,SCORESHEET!$B$2:$B$1365,0))+1,1):INDEX(SCORESHEET!$G$2:$G$1365,(MATCH(B113,SCORESHEET!$B$2:$B$1365,0))-1,1))</f>
        <v>627</v>
      </c>
      <c r="J112" s="32">
        <f>SUM(INDEX(SCORESHEET!$H$2:$H$1365,(MATCH(B112,SCORESHEET!$B$2:$B$1365,0))+1,1):INDEX(SCORESHEET!$H$2:$H$1365,(MATCH(B113,SCORESHEET!$B$2:$B$1365,0))-1,1))</f>
        <v>363</v>
      </c>
      <c r="K112" s="32">
        <f>SUM(INDEX(SCORESHEET!$I$2:$I$1365,(MATCH(B112,SCORESHEET!$B$2:$B$1365,0))+1,1):INDEX(SCORESHEET!$I$2:$I$1365,(MATCH(B113,SCORESHEET!$B$2:$B$1365,0))-1,1))</f>
        <v>0</v>
      </c>
      <c r="L112" s="33">
        <f t="shared" si="36"/>
        <v>0.36046511627906974</v>
      </c>
      <c r="M112" s="33">
        <f t="shared" si="37"/>
        <v>0.40503875968992248</v>
      </c>
      <c r="N112" s="33">
        <f t="shared" si="38"/>
        <v>0.23449612403100775</v>
      </c>
      <c r="O112" s="33">
        <f t="shared" si="39"/>
        <v>0</v>
      </c>
      <c r="P112" s="32" t="str">
        <f t="shared" si="40"/>
        <v>PH</v>
      </c>
      <c r="Q112" s="32" t="str">
        <f t="shared" si="41"/>
        <v>BN</v>
      </c>
      <c r="R112" s="28">
        <f t="shared" si="42"/>
        <v>69</v>
      </c>
      <c r="S112" s="32">
        <f t="shared" si="43"/>
        <v>1548</v>
      </c>
      <c r="T112" s="32">
        <f>SUM(INDEX(SCORESHEET!$O$2:$O$1365,(MATCH(B112,SCORESHEET!$B$2:$B$1365,0))+1,1):INDEX(SCORESHEET!$O$2:$O$1365,(MATCH(B113,SCORESHEET!$B$2:$B$1365,0))-1,1))</f>
        <v>12</v>
      </c>
      <c r="U112" s="32">
        <f>SUM(INDEX(SCORESHEET!$P$2:$P$1365,(MATCH(B112,SCORESHEET!$B$2:$B$1365,0))+1,1):INDEX(SCORESHEET!$P$2:$P$1365,(MATCH(B113,SCORESHEET!$B$2:$B$1365,0))-1,1))</f>
        <v>0</v>
      </c>
      <c r="V112" s="32">
        <f t="shared" si="46"/>
        <v>1560</v>
      </c>
      <c r="W112" s="33">
        <f t="shared" si="35"/>
        <v>0.69364161849710981</v>
      </c>
      <c r="X112" s="32">
        <f>SUM(INDEX(SCORESHEET!$S$2:$S$1365,(MATCH(B112,SCORESHEET!$B$2:$B$1365,0))+1,1):INDEX(SCORESHEET!$S$2:$S$1365,(MATCH(B113,SCORESHEET!$B$2:$B$1365,0))-1,1))</f>
        <v>2249</v>
      </c>
    </row>
    <row r="113" spans="1:24" s="11" customFormat="1" ht="30" x14ac:dyDescent="0.25">
      <c r="A113" s="40">
        <v>7</v>
      </c>
      <c r="B113" s="31" t="s">
        <v>151</v>
      </c>
      <c r="C113" s="32">
        <f>COUNTIF(INDEX(SCORESHEET!$A$2:$A$1365,MATCH(B113,SCORESHEET!$B$2:$B$1365,0),1):INDEX(SCORESHEET!$A$2:$A$1365,MATCH(B114,SCORESHEET!$B$2:$B$1365,0),1),"*S*")</f>
        <v>4</v>
      </c>
      <c r="D113" s="32">
        <f>COUNTIF(INDEX(SCORESHEET!$C$2:$C$1365,(MATCH(B113,SCORESHEET!$B$2:$B$1365,0))+1,1):INDEX(SCORESHEET!$C$2:$C$1365,(MATCH(B114,SCORESHEET!$B$2:$B$1365,0))-1,1),"*"&amp;$D$1&amp;"*")</f>
        <v>0</v>
      </c>
      <c r="E113" s="32">
        <f>COUNTIF(INDEX(SCORESHEET!$C$2:$C$1365,(MATCH(B113,SCORESHEET!$B$2:$B$1365,0))+1,1):INDEX(SCORESHEET!$C$2:$C$1365,(MATCH(B114,SCORESHEET!$B$2:$B$1365,0))-1,1),"*"&amp;$E$1&amp;"*")</f>
        <v>4</v>
      </c>
      <c r="F113" s="32">
        <f>COUNTIF(INDEX(SCORESHEET!$C$2:$C$1365,(MATCH(B113,SCORESHEET!$B$2:$B$1365,0))+1,1):INDEX(SCORESHEET!$C$2:$C$1365,(MATCH(B114,SCORESHEET!$B$2:$B$1365,0))-1,1),"*"&amp;$F$1&amp;"*")</f>
        <v>0</v>
      </c>
      <c r="G113" s="32">
        <f>COUNTIF(INDEX(SCORESHEET!$C$2:$C$1365,(MATCH($B$4,SCORESHEET!$B$2:$B$1365,0))+1,1):INDEX(SCORESHEET!$C$2:$C$1365,(MATCH(B114,SCORESHEET!$B$2:$B$1365,0))-1,1),"*"&amp;$G$1&amp;"*")</f>
        <v>0</v>
      </c>
      <c r="H113" s="32">
        <f>SUM(INDEX(SCORESHEET!$F$2:$F$1365,(MATCH(B113,SCORESHEET!$B$2:$B$1365,0))+1,1):INDEX(SCORESHEET!$F$2:$F$1365,(MATCH(B114,SCORESHEET!$B$2:$B$1365,0))-1,1))</f>
        <v>220</v>
      </c>
      <c r="I113" s="32">
        <f>SUM(INDEX(SCORESHEET!$G$2:$G$1365,(MATCH(B113,SCORESHEET!$B$2:$B$1365,0))+1,1):INDEX(SCORESHEET!$G$2:$G$1365,(MATCH(B114,SCORESHEET!$B$2:$B$1365,0))-1,1))</f>
        <v>468</v>
      </c>
      <c r="J113" s="32">
        <f>SUM(INDEX(SCORESHEET!$H$2:$H$1365,(MATCH(B113,SCORESHEET!$B$2:$B$1365,0))+1,1):INDEX(SCORESHEET!$H$2:$H$1365,(MATCH(B114,SCORESHEET!$B$2:$B$1365,0))-1,1))</f>
        <v>115</v>
      </c>
      <c r="K113" s="32">
        <f>SUM(INDEX(SCORESHEET!$I$2:$I$1365,(MATCH(B113,SCORESHEET!$B$2:$B$1365,0))+1,1):INDEX(SCORESHEET!$I$2:$I$1365,(MATCH(B114,SCORESHEET!$B$2:$B$1365,0))-1,1))</f>
        <v>0</v>
      </c>
      <c r="L113" s="33">
        <f t="shared" si="36"/>
        <v>0.27397260273972601</v>
      </c>
      <c r="M113" s="33">
        <f t="shared" si="37"/>
        <v>0.58281444582814446</v>
      </c>
      <c r="N113" s="33">
        <f t="shared" si="38"/>
        <v>0.1432129514321295</v>
      </c>
      <c r="O113" s="33">
        <f t="shared" si="39"/>
        <v>0</v>
      </c>
      <c r="P113" s="32" t="str">
        <f t="shared" si="40"/>
        <v>PH</v>
      </c>
      <c r="Q113" s="32" t="str">
        <f t="shared" si="41"/>
        <v>BN</v>
      </c>
      <c r="R113" s="28">
        <f t="shared" si="42"/>
        <v>248</v>
      </c>
      <c r="S113" s="32">
        <f t="shared" si="43"/>
        <v>803</v>
      </c>
      <c r="T113" s="32">
        <f>SUM(INDEX(SCORESHEET!$O$2:$O$1365,(MATCH(B113,SCORESHEET!$B$2:$B$1365,0))+1,1):INDEX(SCORESHEET!$O$2:$O$1365,(MATCH(B114,SCORESHEET!$B$2:$B$1365,0))-1,1))</f>
        <v>6</v>
      </c>
      <c r="U113" s="32">
        <f>SUM(INDEX(SCORESHEET!$P$2:$P$1365,(MATCH(B113,SCORESHEET!$B$2:$B$1365,0))+1,1):INDEX(SCORESHEET!$P$2:$P$1365,(MATCH(B114,SCORESHEET!$B$2:$B$1365,0))-1,1))</f>
        <v>0</v>
      </c>
      <c r="V113" s="32">
        <f t="shared" si="46"/>
        <v>809</v>
      </c>
      <c r="W113" s="33">
        <f t="shared" si="35"/>
        <v>0.62135176651305679</v>
      </c>
      <c r="X113" s="32">
        <f>SUM(INDEX(SCORESHEET!$S$2:$S$1365,(MATCH(B113,SCORESHEET!$B$2:$B$1365,0))+1,1):INDEX(SCORESHEET!$S$2:$S$1365,(MATCH(B114,SCORESHEET!$B$2:$B$1365,0))-1,1))</f>
        <v>1302</v>
      </c>
    </row>
    <row r="114" spans="1:24" s="5" customFormat="1" ht="15.75" x14ac:dyDescent="0.25">
      <c r="A114" s="48" t="s">
        <v>303</v>
      </c>
      <c r="B114" s="49" t="s">
        <v>304</v>
      </c>
      <c r="C114" s="23"/>
      <c r="D114" s="23"/>
      <c r="E114" s="23"/>
      <c r="F114" s="23"/>
      <c r="G114" s="23"/>
      <c r="H114" s="23"/>
      <c r="I114" s="23"/>
      <c r="J114" s="23"/>
      <c r="K114" s="23"/>
      <c r="L114" s="24"/>
      <c r="M114" s="24"/>
      <c r="N114" s="24"/>
      <c r="O114" s="24"/>
      <c r="P114" s="23"/>
      <c r="Q114" s="23"/>
      <c r="R114" s="23"/>
      <c r="S114" s="23"/>
      <c r="T114" s="23"/>
      <c r="U114" s="23"/>
      <c r="V114" s="23"/>
      <c r="W114" s="24"/>
      <c r="X114" s="23"/>
    </row>
    <row r="115" spans="1:24" s="6" customFormat="1" ht="15" x14ac:dyDescent="0.25">
      <c r="A115" s="25" t="s">
        <v>28</v>
      </c>
      <c r="B115" s="26" t="s">
        <v>29</v>
      </c>
      <c r="C115" s="27">
        <f>SUM(C116:C124)</f>
        <v>47</v>
      </c>
      <c r="D115" s="27">
        <f t="shared" ref="D115:K115" si="55">SUM(D116:D124)</f>
        <v>26</v>
      </c>
      <c r="E115" s="27">
        <f t="shared" si="55"/>
        <v>20</v>
      </c>
      <c r="F115" s="27">
        <f t="shared" si="55"/>
        <v>1</v>
      </c>
      <c r="G115" s="27">
        <f t="shared" si="55"/>
        <v>0</v>
      </c>
      <c r="H115" s="27">
        <f t="shared" si="55"/>
        <v>4718</v>
      </c>
      <c r="I115" s="27">
        <f t="shared" si="55"/>
        <v>4676</v>
      </c>
      <c r="J115" s="27">
        <f t="shared" si="55"/>
        <v>2608</v>
      </c>
      <c r="K115" s="27">
        <f t="shared" si="55"/>
        <v>1275</v>
      </c>
      <c r="L115" s="29">
        <f t="shared" si="36"/>
        <v>0.35535135949386154</v>
      </c>
      <c r="M115" s="29">
        <f t="shared" si="37"/>
        <v>0.35218799427581532</v>
      </c>
      <c r="N115" s="29">
        <f t="shared" si="38"/>
        <v>0.19642991639677637</v>
      </c>
      <c r="O115" s="29">
        <f t="shared" si="39"/>
        <v>9.6030729833546741E-2</v>
      </c>
      <c r="P115" s="27" t="str">
        <f t="shared" si="40"/>
        <v>BN</v>
      </c>
      <c r="Q115" s="27" t="str">
        <f t="shared" si="41"/>
        <v>PH</v>
      </c>
      <c r="R115" s="27">
        <f t="shared" si="42"/>
        <v>42</v>
      </c>
      <c r="S115" s="27">
        <f t="shared" si="43"/>
        <v>13277</v>
      </c>
      <c r="T115" s="27">
        <f t="shared" ref="T115:U115" si="56">SUM(T116:T124)</f>
        <v>238</v>
      </c>
      <c r="U115" s="27">
        <f t="shared" si="56"/>
        <v>0</v>
      </c>
      <c r="V115" s="27">
        <f t="shared" si="46"/>
        <v>13515</v>
      </c>
      <c r="W115" s="29">
        <f t="shared" si="35"/>
        <v>0.64916662663912772</v>
      </c>
      <c r="X115" s="27">
        <f>SUM(X116:X124)</f>
        <v>20819</v>
      </c>
    </row>
    <row r="116" spans="1:24" s="12" customFormat="1" ht="15" x14ac:dyDescent="0.25">
      <c r="A116" s="40">
        <v>1</v>
      </c>
      <c r="B116" s="31" t="s">
        <v>153</v>
      </c>
      <c r="C116" s="32">
        <f>COUNTIF(INDEX(SCORESHEET!$A$2:$A$1365,MATCH(B116,SCORESHEET!$B$2:$B$1365,0),1):INDEX(SCORESHEET!$A$2:$A$1365,MATCH(B117,SCORESHEET!$B$2:$B$1365,0),1),"*S*")</f>
        <v>10</v>
      </c>
      <c r="D116" s="32">
        <f>COUNTIF(INDEX(SCORESHEET!$C$2:$C$1365,(MATCH(B116,SCORESHEET!$B$2:$B$1365,0))+1,1):INDEX(SCORESHEET!$C$2:$C$1365,(MATCH(B117,SCORESHEET!$B$2:$B$1365,0))-1,1),"*"&amp;$D$1&amp;"*")</f>
        <v>9</v>
      </c>
      <c r="E116" s="32">
        <f>COUNTIF(INDEX(SCORESHEET!$C$2:$C$1365,(MATCH(B116,SCORESHEET!$B$2:$B$1365,0))+1,1):INDEX(SCORESHEET!$C$2:$C$1365,(MATCH(B117,SCORESHEET!$B$2:$B$1365,0))-1,1),"*"&amp;$E$1&amp;"*")</f>
        <v>1</v>
      </c>
      <c r="F116" s="32">
        <f>COUNTIF(INDEX(SCORESHEET!$C$2:$C$1365,(MATCH(B116,SCORESHEET!$B$2:$B$1365,0))+1,1):INDEX(SCORESHEET!$C$2:$C$1365,(MATCH(B117,SCORESHEET!$B$2:$B$1365,0))-1,1),"*"&amp;$F$1&amp;"*")</f>
        <v>0</v>
      </c>
      <c r="G116" s="32">
        <f>COUNTIF(INDEX(SCORESHEET!$C$2:$C$1365,(MATCH($B$4,SCORESHEET!$B$2:$B$1365,0))+1,1):INDEX(SCORESHEET!$C$2:$C$1365,(MATCH(B117,SCORESHEET!$B$2:$B$1365,0))-1,1),"*"&amp;$G$1&amp;"*")</f>
        <v>0</v>
      </c>
      <c r="H116" s="32">
        <f>SUM(INDEX(SCORESHEET!$F$2:$F$1365,(MATCH(B116,SCORESHEET!$B$2:$B$1365,0))+1,1):INDEX(SCORESHEET!$F$2:$F$1365,(MATCH(B117,SCORESHEET!$B$2:$B$1365,0))-1,1))</f>
        <v>1220</v>
      </c>
      <c r="I116" s="32">
        <f>SUM(INDEX(SCORESHEET!$G$2:$G$1365,(MATCH(B116,SCORESHEET!$B$2:$B$1365,0))+1,1):INDEX(SCORESHEET!$G$2:$G$1365,(MATCH(B117,SCORESHEET!$B$2:$B$1365,0))-1,1))</f>
        <v>897</v>
      </c>
      <c r="J116" s="32">
        <f>SUM(INDEX(SCORESHEET!$H$2:$H$1365,(MATCH(B116,SCORESHEET!$B$2:$B$1365,0))+1,1):INDEX(SCORESHEET!$H$2:$H$1365,(MATCH(B117,SCORESHEET!$B$2:$B$1365,0))-1,1))</f>
        <v>515</v>
      </c>
      <c r="K116" s="32">
        <f>SUM(INDEX(SCORESHEET!$I$2:$I$1365,(MATCH(B116,SCORESHEET!$B$2:$B$1365,0))+1,1):INDEX(SCORESHEET!$I$2:$I$1365,(MATCH(B117,SCORESHEET!$B$2:$B$1365,0))-1,1))</f>
        <v>479</v>
      </c>
      <c r="L116" s="33">
        <f t="shared" si="36"/>
        <v>0.39215686274509803</v>
      </c>
      <c r="M116" s="33">
        <f t="shared" si="37"/>
        <v>0.28833172613307617</v>
      </c>
      <c r="N116" s="33">
        <f t="shared" si="38"/>
        <v>0.16554162648666024</v>
      </c>
      <c r="O116" s="33">
        <f t="shared" si="39"/>
        <v>0.15396978463516553</v>
      </c>
      <c r="P116" s="32" t="str">
        <f t="shared" si="40"/>
        <v>BN</v>
      </c>
      <c r="Q116" s="32" t="str">
        <f t="shared" si="41"/>
        <v>PH</v>
      </c>
      <c r="R116" s="28">
        <f t="shared" si="42"/>
        <v>323</v>
      </c>
      <c r="S116" s="32">
        <f t="shared" si="43"/>
        <v>3111</v>
      </c>
      <c r="T116" s="32">
        <f>SUM(INDEX(SCORESHEET!$O$2:$O$1365,(MATCH(B116,SCORESHEET!$B$2:$B$1365,0))+1,1):INDEX(SCORESHEET!$O$2:$O$1365,(MATCH(B117,SCORESHEET!$B$2:$B$1365,0))-1,1))</f>
        <v>71</v>
      </c>
      <c r="U116" s="32">
        <f>SUM(INDEX(SCORESHEET!$P$2:$P$1365,(MATCH(B116,SCORESHEET!$B$2:$B$1365,0))+1,1):INDEX(SCORESHEET!$P$2:$P$1365,(MATCH(B117,SCORESHEET!$B$2:$B$1365,0))-1,1))</f>
        <v>0</v>
      </c>
      <c r="V116" s="32">
        <f t="shared" si="46"/>
        <v>3182</v>
      </c>
      <c r="W116" s="33">
        <f t="shared" si="35"/>
        <v>0.67343915343915339</v>
      </c>
      <c r="X116" s="32">
        <f>SUM(INDEX(SCORESHEET!$S$2:$S$1365,(MATCH(B116,SCORESHEET!$B$2:$B$1365,0))+1,1):INDEX(SCORESHEET!$S$2:$S$1365,(MATCH(B117,SCORESHEET!$B$2:$B$1365,0))-1,1))</f>
        <v>4725</v>
      </c>
    </row>
    <row r="117" spans="1:24" s="12" customFormat="1" ht="15" x14ac:dyDescent="0.25">
      <c r="A117" s="40">
        <v>2</v>
      </c>
      <c r="B117" s="31" t="s">
        <v>154</v>
      </c>
      <c r="C117" s="32">
        <f>COUNTIF(INDEX(SCORESHEET!$A$2:$A$1365,MATCH(B117,SCORESHEET!$B$2:$B$1365,0),1):INDEX(SCORESHEET!$A$2:$A$1365,MATCH(B118,SCORESHEET!$B$2:$B$1365,0),1),"*S*")</f>
        <v>7</v>
      </c>
      <c r="D117" s="32">
        <f>COUNTIF(INDEX(SCORESHEET!$C$2:$C$1365,(MATCH(B117,SCORESHEET!$B$2:$B$1365,0))+1,1):INDEX(SCORESHEET!$C$2:$C$1365,(MATCH(B118,SCORESHEET!$B$2:$B$1365,0))-1,1),"*"&amp;$D$1&amp;"*")</f>
        <v>7</v>
      </c>
      <c r="E117" s="32">
        <f>COUNTIF(INDEX(SCORESHEET!$C$2:$C$1365,(MATCH(B117,SCORESHEET!$B$2:$B$1365,0))+1,1):INDEX(SCORESHEET!$C$2:$C$1365,(MATCH(B118,SCORESHEET!$B$2:$B$1365,0))-1,1),"*"&amp;$E$1&amp;"*")</f>
        <v>0</v>
      </c>
      <c r="F117" s="32">
        <f>COUNTIF(INDEX(SCORESHEET!$C$2:$C$1365,(MATCH(B117,SCORESHEET!$B$2:$B$1365,0))+1,1):INDEX(SCORESHEET!$C$2:$C$1365,(MATCH(B118,SCORESHEET!$B$2:$B$1365,0))-1,1),"*"&amp;$F$1&amp;"*")</f>
        <v>0</v>
      </c>
      <c r="G117" s="32">
        <f>COUNTIF(INDEX(SCORESHEET!$C$2:$C$1365,(MATCH($B$4,SCORESHEET!$B$2:$B$1365,0))+1,1):INDEX(SCORESHEET!$C$2:$C$1365,(MATCH(B118,SCORESHEET!$B$2:$B$1365,0))-1,1),"*"&amp;$G$1&amp;"*")</f>
        <v>0</v>
      </c>
      <c r="H117" s="32">
        <f>SUM(INDEX(SCORESHEET!$F$2:$F$1365,(MATCH(B117,SCORESHEET!$B$2:$B$1365,0))+1,1):INDEX(SCORESHEET!$F$2:$F$1365,(MATCH(B118,SCORESHEET!$B$2:$B$1365,0))-1,1))</f>
        <v>741</v>
      </c>
      <c r="I117" s="32">
        <f>SUM(INDEX(SCORESHEET!$G$2:$G$1365,(MATCH(B117,SCORESHEET!$B$2:$B$1365,0))+1,1):INDEX(SCORESHEET!$G$2:$G$1365,(MATCH(B118,SCORESHEET!$B$2:$B$1365,0))-1,1))</f>
        <v>507</v>
      </c>
      <c r="J117" s="32">
        <f>SUM(INDEX(SCORESHEET!$H$2:$H$1365,(MATCH(B117,SCORESHEET!$B$2:$B$1365,0))+1,1):INDEX(SCORESHEET!$H$2:$H$1365,(MATCH(B118,SCORESHEET!$B$2:$B$1365,0))-1,1))</f>
        <v>343</v>
      </c>
      <c r="K117" s="32">
        <f>SUM(INDEX(SCORESHEET!$I$2:$I$1365,(MATCH(B117,SCORESHEET!$B$2:$B$1365,0))+1,1):INDEX(SCORESHEET!$I$2:$I$1365,(MATCH(B118,SCORESHEET!$B$2:$B$1365,0))-1,1))</f>
        <v>244</v>
      </c>
      <c r="L117" s="33">
        <f t="shared" si="36"/>
        <v>0.40381471389645779</v>
      </c>
      <c r="M117" s="33">
        <f t="shared" si="37"/>
        <v>0.27629427792915534</v>
      </c>
      <c r="N117" s="33">
        <f t="shared" si="38"/>
        <v>0.18692098092643053</v>
      </c>
      <c r="O117" s="33">
        <f t="shared" si="39"/>
        <v>0.1329700272479564</v>
      </c>
      <c r="P117" s="32" t="str">
        <f t="shared" si="40"/>
        <v>BN</v>
      </c>
      <c r="Q117" s="32" t="str">
        <f t="shared" si="41"/>
        <v>PH</v>
      </c>
      <c r="R117" s="28">
        <f t="shared" si="42"/>
        <v>234</v>
      </c>
      <c r="S117" s="32">
        <f t="shared" si="43"/>
        <v>1835</v>
      </c>
      <c r="T117" s="32">
        <f>SUM(INDEX(SCORESHEET!$O$2:$O$1365,(MATCH(B117,SCORESHEET!$B$2:$B$1365,0))+1,1):INDEX(SCORESHEET!$O$2:$O$1365,(MATCH(B118,SCORESHEET!$B$2:$B$1365,0))-1,1))</f>
        <v>47</v>
      </c>
      <c r="U117" s="32">
        <f>SUM(INDEX(SCORESHEET!$P$2:$P$1365,(MATCH(B117,SCORESHEET!$B$2:$B$1365,0))+1,1):INDEX(SCORESHEET!$P$2:$P$1365,(MATCH(B118,SCORESHEET!$B$2:$B$1365,0))-1,1))</f>
        <v>0</v>
      </c>
      <c r="V117" s="32">
        <f t="shared" si="46"/>
        <v>1882</v>
      </c>
      <c r="W117" s="33">
        <f t="shared" si="35"/>
        <v>0.63581081081081081</v>
      </c>
      <c r="X117" s="32">
        <f>SUM(INDEX(SCORESHEET!$S$2:$S$1365,(MATCH(B117,SCORESHEET!$B$2:$B$1365,0))+1,1):INDEX(SCORESHEET!$S$2:$S$1365,(MATCH(B118,SCORESHEET!$B$2:$B$1365,0))-1,1))</f>
        <v>2960</v>
      </c>
    </row>
    <row r="118" spans="1:24" s="11" customFormat="1" ht="30" x14ac:dyDescent="0.25">
      <c r="A118" s="40">
        <v>3</v>
      </c>
      <c r="B118" s="31" t="s">
        <v>331</v>
      </c>
      <c r="C118" s="32">
        <f>COUNTIF(INDEX(SCORESHEET!$A$2:$A$1365,MATCH(B118,SCORESHEET!$B$2:$B$1365,0),1):INDEX(SCORESHEET!$A$2:$A$1365,MATCH(B119,SCORESHEET!$B$2:$B$1365,0),1),"*S*")</f>
        <v>4</v>
      </c>
      <c r="D118" s="32">
        <f>COUNTIF(INDEX(SCORESHEET!$C$2:$C$1365,(MATCH(B118,SCORESHEET!$B$2:$B$1365,0))+1,1):INDEX(SCORESHEET!$C$2:$C$1365,(MATCH(B119,SCORESHEET!$B$2:$B$1365,0))-1,1),"*"&amp;$D$1&amp;"*")</f>
        <v>1</v>
      </c>
      <c r="E118" s="32">
        <f>COUNTIF(INDEX(SCORESHEET!$C$2:$C$1365,(MATCH(B118,SCORESHEET!$B$2:$B$1365,0))+1,1):INDEX(SCORESHEET!$C$2:$C$1365,(MATCH(B119,SCORESHEET!$B$2:$B$1365,0))-1,1),"*"&amp;$E$1&amp;"*")</f>
        <v>3</v>
      </c>
      <c r="F118" s="32">
        <f>COUNTIF(INDEX(SCORESHEET!$C$2:$C$1365,(MATCH(B118,SCORESHEET!$B$2:$B$1365,0))+1,1):INDEX(SCORESHEET!$C$2:$C$1365,(MATCH(B119,SCORESHEET!$B$2:$B$1365,0))-1,1),"*"&amp;$F$1&amp;"*")</f>
        <v>0</v>
      </c>
      <c r="G118" s="32">
        <f>COUNTIF(INDEX(SCORESHEET!$C$2:$C$1365,(MATCH($B$4,SCORESHEET!$B$2:$B$1365,0))+1,1):INDEX(SCORESHEET!$C$2:$C$1365,(MATCH(B119,SCORESHEET!$B$2:$B$1365,0))-1,1),"*"&amp;$G$1&amp;"*")</f>
        <v>0</v>
      </c>
      <c r="H118" s="32">
        <f>SUM(INDEX(SCORESHEET!$F$2:$F$1365,(MATCH(B118,SCORESHEET!$B$2:$B$1365,0))+1,1):INDEX(SCORESHEET!$F$2:$F$1365,(MATCH(B119,SCORESHEET!$B$2:$B$1365,0))-1,1))</f>
        <v>399</v>
      </c>
      <c r="I118" s="32">
        <f>SUM(INDEX(SCORESHEET!$G$2:$G$1365,(MATCH(B118,SCORESHEET!$B$2:$B$1365,0))+1,1):INDEX(SCORESHEET!$G$2:$G$1365,(MATCH(B119,SCORESHEET!$B$2:$B$1365,0))-1,1))</f>
        <v>422</v>
      </c>
      <c r="J118" s="32">
        <f>SUM(INDEX(SCORESHEET!$H$2:$H$1365,(MATCH(B118,SCORESHEET!$B$2:$B$1365,0))+1,1):INDEX(SCORESHEET!$H$2:$H$1365,(MATCH(B119,SCORESHEET!$B$2:$B$1365,0))-1,1))</f>
        <v>211</v>
      </c>
      <c r="K118" s="32">
        <f>SUM(INDEX(SCORESHEET!$I$2:$I$1365,(MATCH(B118,SCORESHEET!$B$2:$B$1365,0))+1,1):INDEX(SCORESHEET!$I$2:$I$1365,(MATCH(B119,SCORESHEET!$B$2:$B$1365,0))-1,1))</f>
        <v>50</v>
      </c>
      <c r="L118" s="33">
        <f t="shared" si="36"/>
        <v>0.36876155268022182</v>
      </c>
      <c r="M118" s="33">
        <f t="shared" si="37"/>
        <v>0.39001848428835489</v>
      </c>
      <c r="N118" s="33">
        <f t="shared" si="38"/>
        <v>0.19500924214417745</v>
      </c>
      <c r="O118" s="33">
        <f t="shared" si="39"/>
        <v>4.6210720887245843E-2</v>
      </c>
      <c r="P118" s="32" t="str">
        <f t="shared" si="40"/>
        <v>PH</v>
      </c>
      <c r="Q118" s="32" t="str">
        <f t="shared" si="41"/>
        <v>BN</v>
      </c>
      <c r="R118" s="28">
        <f t="shared" si="42"/>
        <v>23</v>
      </c>
      <c r="S118" s="32">
        <f t="shared" si="43"/>
        <v>1082</v>
      </c>
      <c r="T118" s="32">
        <f>SUM(INDEX(SCORESHEET!$O$2:$O$1365,(MATCH(B118,SCORESHEET!$B$2:$B$1365,0))+1,1):INDEX(SCORESHEET!$O$2:$O$1365,(MATCH(B119,SCORESHEET!$B$2:$B$1365,0))-1,1))</f>
        <v>20</v>
      </c>
      <c r="U118" s="32">
        <f>SUM(INDEX(SCORESHEET!$P$2:$P$1365,(MATCH(B118,SCORESHEET!$B$2:$B$1365,0))+1,1):INDEX(SCORESHEET!$P$2:$P$1365,(MATCH(B119,SCORESHEET!$B$2:$B$1365,0))-1,1))</f>
        <v>0</v>
      </c>
      <c r="V118" s="32">
        <f t="shared" si="46"/>
        <v>1102</v>
      </c>
      <c r="W118" s="33">
        <f t="shared" si="35"/>
        <v>0.64709336465061651</v>
      </c>
      <c r="X118" s="32">
        <f>SUM(INDEX(SCORESHEET!$S$2:$S$1365,(MATCH(B118,SCORESHEET!$B$2:$B$1365,0))+1,1):INDEX(SCORESHEET!$S$2:$S$1365,(MATCH(B119,SCORESHEET!$B$2:$B$1365,0))-1,1))</f>
        <v>1703</v>
      </c>
    </row>
    <row r="119" spans="1:24" s="11" customFormat="1" ht="15" x14ac:dyDescent="0.25">
      <c r="A119" s="40">
        <v>4</v>
      </c>
      <c r="B119" s="31" t="s">
        <v>155</v>
      </c>
      <c r="C119" s="32">
        <f>COUNTIF(INDEX(SCORESHEET!$A$2:$A$1365,MATCH(B119,SCORESHEET!$B$2:$B$1365,0),1):INDEX(SCORESHEET!$A$2:$A$1365,MATCH(B120,SCORESHEET!$B$2:$B$1365,0),1),"*S*")</f>
        <v>5</v>
      </c>
      <c r="D119" s="32">
        <f>COUNTIF(INDEX(SCORESHEET!$C$2:$C$1365,(MATCH(B119,SCORESHEET!$B$2:$B$1365,0))+1,1):INDEX(SCORESHEET!$C$2:$C$1365,(MATCH(B120,SCORESHEET!$B$2:$B$1365,0))-1,1),"*"&amp;$D$1&amp;"*")</f>
        <v>1</v>
      </c>
      <c r="E119" s="32">
        <f>COUNTIF(INDEX(SCORESHEET!$C$2:$C$1365,(MATCH(B119,SCORESHEET!$B$2:$B$1365,0))+1,1):INDEX(SCORESHEET!$C$2:$C$1365,(MATCH(B120,SCORESHEET!$B$2:$B$1365,0))-1,1),"*"&amp;$E$1&amp;"*")</f>
        <v>4</v>
      </c>
      <c r="F119" s="32">
        <f>COUNTIF(INDEX(SCORESHEET!$C$2:$C$1365,(MATCH(B119,SCORESHEET!$B$2:$B$1365,0))+1,1):INDEX(SCORESHEET!$C$2:$C$1365,(MATCH(B120,SCORESHEET!$B$2:$B$1365,0))-1,1),"*"&amp;$F$1&amp;"*")</f>
        <v>0</v>
      </c>
      <c r="G119" s="32">
        <f>COUNTIF(INDEX(SCORESHEET!$C$2:$C$1365,(MATCH($B$4,SCORESHEET!$B$2:$B$1365,0))+1,1):INDEX(SCORESHEET!$C$2:$C$1365,(MATCH(B120,SCORESHEET!$B$2:$B$1365,0))-1,1),"*"&amp;$G$1&amp;"*")</f>
        <v>0</v>
      </c>
      <c r="H119" s="32">
        <f>SUM(INDEX(SCORESHEET!$F$2:$F$1365,(MATCH(B119,SCORESHEET!$B$2:$B$1365,0))+1,1):INDEX(SCORESHEET!$F$2:$F$1365,(MATCH(B120,SCORESHEET!$B$2:$B$1365,0))-1,1))</f>
        <v>395</v>
      </c>
      <c r="I119" s="32">
        <f>SUM(INDEX(SCORESHEET!$G$2:$G$1365,(MATCH(B119,SCORESHEET!$B$2:$B$1365,0))+1,1):INDEX(SCORESHEET!$G$2:$G$1365,(MATCH(B120,SCORESHEET!$B$2:$B$1365,0))-1,1))</f>
        <v>659</v>
      </c>
      <c r="J119" s="32">
        <f>SUM(INDEX(SCORESHEET!$H$2:$H$1365,(MATCH(B119,SCORESHEET!$B$2:$B$1365,0))+1,1):INDEX(SCORESHEET!$H$2:$H$1365,(MATCH(B120,SCORESHEET!$B$2:$B$1365,0))-1,1))</f>
        <v>250</v>
      </c>
      <c r="K119" s="32">
        <f>SUM(INDEX(SCORESHEET!$I$2:$I$1365,(MATCH(B119,SCORESHEET!$B$2:$B$1365,0))+1,1):INDEX(SCORESHEET!$I$2:$I$1365,(MATCH(B120,SCORESHEET!$B$2:$B$1365,0))-1,1))</f>
        <v>60</v>
      </c>
      <c r="L119" s="33">
        <f t="shared" si="36"/>
        <v>0.28958944281524929</v>
      </c>
      <c r="M119" s="33">
        <f t="shared" si="37"/>
        <v>0.48313782991202348</v>
      </c>
      <c r="N119" s="33">
        <f t="shared" si="38"/>
        <v>0.18328445747800587</v>
      </c>
      <c r="O119" s="33">
        <f t="shared" si="39"/>
        <v>4.398826979472141E-2</v>
      </c>
      <c r="P119" s="32" t="str">
        <f t="shared" si="40"/>
        <v>PH</v>
      </c>
      <c r="Q119" s="32" t="str">
        <f t="shared" si="41"/>
        <v>BN</v>
      </c>
      <c r="R119" s="28">
        <f t="shared" si="42"/>
        <v>264</v>
      </c>
      <c r="S119" s="32">
        <f t="shared" si="43"/>
        <v>1364</v>
      </c>
      <c r="T119" s="32">
        <f>SUM(INDEX(SCORESHEET!$O$2:$O$1365,(MATCH(B119,SCORESHEET!$B$2:$B$1365,0))+1,1):INDEX(SCORESHEET!$O$2:$O$1365,(MATCH(B120,SCORESHEET!$B$2:$B$1365,0))-1,1))</f>
        <v>7</v>
      </c>
      <c r="U119" s="32">
        <f>SUM(INDEX(SCORESHEET!$P$2:$P$1365,(MATCH(B119,SCORESHEET!$B$2:$B$1365,0))+1,1):INDEX(SCORESHEET!$P$2:$P$1365,(MATCH(B120,SCORESHEET!$B$2:$B$1365,0))-1,1))</f>
        <v>0</v>
      </c>
      <c r="V119" s="32">
        <f t="shared" si="46"/>
        <v>1371</v>
      </c>
      <c r="W119" s="33">
        <f t="shared" si="35"/>
        <v>0.61784587652095535</v>
      </c>
      <c r="X119" s="32">
        <f>SUM(INDEX(SCORESHEET!$S$2:$S$1365,(MATCH(B119,SCORESHEET!$B$2:$B$1365,0))+1,1):INDEX(SCORESHEET!$S$2:$S$1365,(MATCH(B120,SCORESHEET!$B$2:$B$1365,0))-1,1))</f>
        <v>2219</v>
      </c>
    </row>
    <row r="120" spans="1:24" s="11" customFormat="1" ht="15" x14ac:dyDescent="0.25">
      <c r="A120" s="40">
        <v>5</v>
      </c>
      <c r="B120" s="31" t="s">
        <v>156</v>
      </c>
      <c r="C120" s="32">
        <f>COUNTIF(INDEX(SCORESHEET!$A$2:$A$1365,MATCH(B120,SCORESHEET!$B$2:$B$1365,0),1):INDEX(SCORESHEET!$A$2:$A$1365,MATCH(B121,SCORESHEET!$B$2:$B$1365,0),1),"*S*")</f>
        <v>4</v>
      </c>
      <c r="D120" s="32">
        <f>COUNTIF(INDEX(SCORESHEET!$C$2:$C$1365,(MATCH(B120,SCORESHEET!$B$2:$B$1365,0))+1,1):INDEX(SCORESHEET!$C$2:$C$1365,(MATCH(B121,SCORESHEET!$B$2:$B$1365,0))-1,1),"*"&amp;$D$1&amp;"*")</f>
        <v>2</v>
      </c>
      <c r="E120" s="32">
        <f>COUNTIF(INDEX(SCORESHEET!$C$2:$C$1365,(MATCH(B120,SCORESHEET!$B$2:$B$1365,0))+1,1):INDEX(SCORESHEET!$C$2:$C$1365,(MATCH(B121,SCORESHEET!$B$2:$B$1365,0))-1,1),"*"&amp;$E$1&amp;"*")</f>
        <v>2</v>
      </c>
      <c r="F120" s="32">
        <f>COUNTIF(INDEX(SCORESHEET!$C$2:$C$1365,(MATCH(B120,SCORESHEET!$B$2:$B$1365,0))+1,1):INDEX(SCORESHEET!$C$2:$C$1365,(MATCH(B121,SCORESHEET!$B$2:$B$1365,0))-1,1),"*"&amp;$F$1&amp;"*")</f>
        <v>0</v>
      </c>
      <c r="G120" s="32">
        <f>COUNTIF(INDEX(SCORESHEET!$C$2:$C$1365,(MATCH($B$4,SCORESHEET!$B$2:$B$1365,0))+1,1):INDEX(SCORESHEET!$C$2:$C$1365,(MATCH(B121,SCORESHEET!$B$2:$B$1365,0))-1,1),"*"&amp;$G$1&amp;"*")</f>
        <v>0</v>
      </c>
      <c r="H120" s="32">
        <f>SUM(INDEX(SCORESHEET!$F$2:$F$1365,(MATCH(B120,SCORESHEET!$B$2:$B$1365,0))+1,1):INDEX(SCORESHEET!$F$2:$F$1365,(MATCH(B121,SCORESHEET!$B$2:$B$1365,0))-1,1))</f>
        <v>352</v>
      </c>
      <c r="I120" s="32">
        <f>SUM(INDEX(SCORESHEET!$G$2:$G$1365,(MATCH(B120,SCORESHEET!$B$2:$B$1365,0))+1,1):INDEX(SCORESHEET!$G$2:$G$1365,(MATCH(B121,SCORESHEET!$B$2:$B$1365,0))-1,1))</f>
        <v>294</v>
      </c>
      <c r="J120" s="32">
        <f>SUM(INDEX(SCORESHEET!$H$2:$H$1365,(MATCH(B120,SCORESHEET!$B$2:$B$1365,0))+1,1):INDEX(SCORESHEET!$H$2:$H$1365,(MATCH(B121,SCORESHEET!$B$2:$B$1365,0))-1,1))</f>
        <v>233</v>
      </c>
      <c r="K120" s="32">
        <f>SUM(INDEX(SCORESHEET!$I$2:$I$1365,(MATCH(B120,SCORESHEET!$B$2:$B$1365,0))+1,1):INDEX(SCORESHEET!$I$2:$I$1365,(MATCH(B121,SCORESHEET!$B$2:$B$1365,0))-1,1))</f>
        <v>85</v>
      </c>
      <c r="L120" s="33">
        <f t="shared" si="36"/>
        <v>0.36514522821576761</v>
      </c>
      <c r="M120" s="33">
        <f t="shared" si="37"/>
        <v>0.30497925311203322</v>
      </c>
      <c r="N120" s="33">
        <f t="shared" si="38"/>
        <v>0.24170124481327801</v>
      </c>
      <c r="O120" s="33">
        <f t="shared" si="39"/>
        <v>8.8174273858921168E-2</v>
      </c>
      <c r="P120" s="32" t="str">
        <f t="shared" si="40"/>
        <v>BN</v>
      </c>
      <c r="Q120" s="32" t="str">
        <f t="shared" si="41"/>
        <v>PH</v>
      </c>
      <c r="R120" s="28">
        <f t="shared" si="42"/>
        <v>58</v>
      </c>
      <c r="S120" s="32">
        <f t="shared" si="43"/>
        <v>964</v>
      </c>
      <c r="T120" s="32">
        <f>SUM(INDEX(SCORESHEET!$O$2:$O$1365,(MATCH(B120,SCORESHEET!$B$2:$B$1365,0))+1,1):INDEX(SCORESHEET!$O$2:$O$1365,(MATCH(B121,SCORESHEET!$B$2:$B$1365,0))-1,1))</f>
        <v>24</v>
      </c>
      <c r="U120" s="32">
        <f>SUM(INDEX(SCORESHEET!$P$2:$P$1365,(MATCH(B120,SCORESHEET!$B$2:$B$1365,0))+1,1):INDEX(SCORESHEET!$P$2:$P$1365,(MATCH(B121,SCORESHEET!$B$2:$B$1365,0))-1,1))</f>
        <v>0</v>
      </c>
      <c r="V120" s="32">
        <f t="shared" si="46"/>
        <v>988</v>
      </c>
      <c r="W120" s="33">
        <f t="shared" si="35"/>
        <v>0.62650602409638556</v>
      </c>
      <c r="X120" s="32">
        <f>SUM(INDEX(SCORESHEET!$S$2:$S$1365,(MATCH(B120,SCORESHEET!$B$2:$B$1365,0))+1,1):INDEX(SCORESHEET!$S$2:$S$1365,(MATCH(B121,SCORESHEET!$B$2:$B$1365,0))-1,1))</f>
        <v>1577</v>
      </c>
    </row>
    <row r="121" spans="1:24" s="12" customFormat="1" ht="15" x14ac:dyDescent="0.25">
      <c r="A121" s="40">
        <v>6</v>
      </c>
      <c r="B121" s="31" t="s">
        <v>157</v>
      </c>
      <c r="C121" s="32">
        <f>COUNTIF(INDEX(SCORESHEET!$A$2:$A$1365,MATCH(B121,SCORESHEET!$B$2:$B$1365,0),1):INDEX(SCORESHEET!$A$2:$A$1365,MATCH(B122,SCORESHEET!$B$2:$B$1365,0),1),"*S*")</f>
        <v>6</v>
      </c>
      <c r="D121" s="32">
        <f>COUNTIF(INDEX(SCORESHEET!$C$2:$C$1365,(MATCH(B121,SCORESHEET!$B$2:$B$1365,0))+1,1):INDEX(SCORESHEET!$C$2:$C$1365,(MATCH(B122,SCORESHEET!$B$2:$B$1365,0))-1,1),"*"&amp;$D$1&amp;"*")</f>
        <v>6</v>
      </c>
      <c r="E121" s="32">
        <f>COUNTIF(INDEX(SCORESHEET!$C$2:$C$1365,(MATCH(B121,SCORESHEET!$B$2:$B$1365,0))+1,1):INDEX(SCORESHEET!$C$2:$C$1365,(MATCH(B122,SCORESHEET!$B$2:$B$1365,0))-1,1),"*"&amp;$E$1&amp;"*")</f>
        <v>0</v>
      </c>
      <c r="F121" s="32">
        <f>COUNTIF(INDEX(SCORESHEET!$C$2:$C$1365,(MATCH(B121,SCORESHEET!$B$2:$B$1365,0))+1,1):INDEX(SCORESHEET!$C$2:$C$1365,(MATCH(B122,SCORESHEET!$B$2:$B$1365,0))-1,1),"*"&amp;$F$1&amp;"*")</f>
        <v>0</v>
      </c>
      <c r="G121" s="32">
        <f>COUNTIF(INDEX(SCORESHEET!$C$2:$C$1365,(MATCH($B$4,SCORESHEET!$B$2:$B$1365,0))+1,1):INDEX(SCORESHEET!$C$2:$C$1365,(MATCH(B122,SCORESHEET!$B$2:$B$1365,0))-1,1),"*"&amp;$G$1&amp;"*")</f>
        <v>0</v>
      </c>
      <c r="H121" s="32">
        <f>SUM(INDEX(SCORESHEET!$F$2:$F$1365,(MATCH(B121,SCORESHEET!$B$2:$B$1365,0))+1,1):INDEX(SCORESHEET!$F$2:$F$1365,(MATCH(B122,SCORESHEET!$B$2:$B$1365,0))-1,1))</f>
        <v>836</v>
      </c>
      <c r="I121" s="32">
        <f>SUM(INDEX(SCORESHEET!$G$2:$G$1365,(MATCH(B121,SCORESHEET!$B$2:$B$1365,0))+1,1):INDEX(SCORESHEET!$G$2:$G$1365,(MATCH(B122,SCORESHEET!$B$2:$B$1365,0))-1,1))</f>
        <v>328</v>
      </c>
      <c r="J121" s="32">
        <f>SUM(INDEX(SCORESHEET!$H$2:$H$1365,(MATCH(B121,SCORESHEET!$B$2:$B$1365,0))+1,1):INDEX(SCORESHEET!$H$2:$H$1365,(MATCH(B122,SCORESHEET!$B$2:$B$1365,0))-1,1))</f>
        <v>524</v>
      </c>
      <c r="K121" s="32">
        <f>SUM(INDEX(SCORESHEET!$I$2:$I$1365,(MATCH(B121,SCORESHEET!$B$2:$B$1365,0))+1,1):INDEX(SCORESHEET!$I$2:$I$1365,(MATCH(B122,SCORESHEET!$B$2:$B$1365,0))-1,1))</f>
        <v>172</v>
      </c>
      <c r="L121" s="33">
        <f t="shared" si="36"/>
        <v>0.44946236559139785</v>
      </c>
      <c r="M121" s="33">
        <f t="shared" si="37"/>
        <v>0.17634408602150536</v>
      </c>
      <c r="N121" s="33">
        <f t="shared" si="38"/>
        <v>0.2817204301075269</v>
      </c>
      <c r="O121" s="33">
        <f t="shared" si="39"/>
        <v>9.2473118279569888E-2</v>
      </c>
      <c r="P121" s="32" t="str">
        <f t="shared" si="40"/>
        <v>BN</v>
      </c>
      <c r="Q121" s="32" t="str">
        <f t="shared" si="41"/>
        <v>PN</v>
      </c>
      <c r="R121" s="28">
        <f t="shared" si="42"/>
        <v>312</v>
      </c>
      <c r="S121" s="32">
        <f t="shared" si="43"/>
        <v>1860</v>
      </c>
      <c r="T121" s="32">
        <f>SUM(INDEX(SCORESHEET!$O$2:$O$1365,(MATCH(B121,SCORESHEET!$B$2:$B$1365,0))+1,1):INDEX(SCORESHEET!$O$2:$O$1365,(MATCH(B122,SCORESHEET!$B$2:$B$1365,0))-1,1))</f>
        <v>32</v>
      </c>
      <c r="U121" s="32">
        <f>SUM(INDEX(SCORESHEET!$P$2:$P$1365,(MATCH(B121,SCORESHEET!$B$2:$B$1365,0))+1,1):INDEX(SCORESHEET!$P$2:$P$1365,(MATCH(B122,SCORESHEET!$B$2:$B$1365,0))-1,1))</f>
        <v>0</v>
      </c>
      <c r="V121" s="32">
        <f t="shared" si="46"/>
        <v>1892</v>
      </c>
      <c r="W121" s="33">
        <f t="shared" si="35"/>
        <v>0.671875</v>
      </c>
      <c r="X121" s="32">
        <f>SUM(INDEX(SCORESHEET!$S$2:$S$1365,(MATCH(B121,SCORESHEET!$B$2:$B$1365,0))+1,1):INDEX(SCORESHEET!$S$2:$S$1365,(MATCH(B122,SCORESHEET!$B$2:$B$1365,0))-1,1))</f>
        <v>2816</v>
      </c>
    </row>
    <row r="122" spans="1:24" s="11" customFormat="1" ht="15" x14ac:dyDescent="0.25">
      <c r="A122" s="40">
        <v>7</v>
      </c>
      <c r="B122" s="31" t="s">
        <v>159</v>
      </c>
      <c r="C122" s="32">
        <f>COUNTIF(INDEX(SCORESHEET!$A$2:$A$1365,MATCH(B122,SCORESHEET!$B$2:$B$1365,0),1):INDEX(SCORESHEET!$A$2:$A$1365,MATCH(B123,SCORESHEET!$B$2:$B$1365,0),1),"*S*")</f>
        <v>5</v>
      </c>
      <c r="D122" s="32">
        <f>COUNTIF(INDEX(SCORESHEET!$C$2:$C$1365,(MATCH(B122,SCORESHEET!$B$2:$B$1365,0))+1,1):INDEX(SCORESHEET!$C$2:$C$1365,(MATCH(B123,SCORESHEET!$B$2:$B$1365,0))-1,1),"*"&amp;$D$1&amp;"*")</f>
        <v>0</v>
      </c>
      <c r="E122" s="32">
        <f>COUNTIF(INDEX(SCORESHEET!$C$2:$C$1365,(MATCH(B122,SCORESHEET!$B$2:$B$1365,0))+1,1):INDEX(SCORESHEET!$C$2:$C$1365,(MATCH(B123,SCORESHEET!$B$2:$B$1365,0))-1,1),"*"&amp;$E$1&amp;"*")</f>
        <v>4</v>
      </c>
      <c r="F122" s="32">
        <f>COUNTIF(INDEX(SCORESHEET!$C$2:$C$1365,(MATCH(B122,SCORESHEET!$B$2:$B$1365,0))+1,1):INDEX(SCORESHEET!$C$2:$C$1365,(MATCH(B123,SCORESHEET!$B$2:$B$1365,0))-1,1),"*"&amp;$F$1&amp;"*")</f>
        <v>1</v>
      </c>
      <c r="G122" s="32">
        <f>COUNTIF(INDEX(SCORESHEET!$C$2:$C$1365,(MATCH($B$4,SCORESHEET!$B$2:$B$1365,0))+1,1):INDEX(SCORESHEET!$C$2:$C$1365,(MATCH(B123,SCORESHEET!$B$2:$B$1365,0))-1,1),"*"&amp;$G$1&amp;"*")</f>
        <v>0</v>
      </c>
      <c r="H122" s="32">
        <f>SUM(INDEX(SCORESHEET!$F$2:$F$1365,(MATCH(B122,SCORESHEET!$B$2:$B$1365,0))+1,1):INDEX(SCORESHEET!$F$2:$F$1365,(MATCH(B123,SCORESHEET!$B$2:$B$1365,0))-1,1))</f>
        <v>416</v>
      </c>
      <c r="I122" s="32">
        <f>SUM(INDEX(SCORESHEET!$G$2:$G$1365,(MATCH(B122,SCORESHEET!$B$2:$B$1365,0))+1,1):INDEX(SCORESHEET!$G$2:$G$1365,(MATCH(B123,SCORESHEET!$B$2:$B$1365,0))-1,1))</f>
        <v>594</v>
      </c>
      <c r="J122" s="32">
        <f>SUM(INDEX(SCORESHEET!$H$2:$H$1365,(MATCH(B122,SCORESHEET!$B$2:$B$1365,0))+1,1):INDEX(SCORESHEET!$H$2:$H$1365,(MATCH(B123,SCORESHEET!$B$2:$B$1365,0))-1,1))</f>
        <v>360</v>
      </c>
      <c r="K122" s="32">
        <f>SUM(INDEX(SCORESHEET!$I$2:$I$1365,(MATCH(B122,SCORESHEET!$B$2:$B$1365,0))+1,1):INDEX(SCORESHEET!$I$2:$I$1365,(MATCH(B123,SCORESHEET!$B$2:$B$1365,0))-1,1))</f>
        <v>103</v>
      </c>
      <c r="L122" s="33">
        <f t="shared" si="36"/>
        <v>0.28241683638832316</v>
      </c>
      <c r="M122" s="33">
        <f t="shared" si="37"/>
        <v>0.40325865580448067</v>
      </c>
      <c r="N122" s="33">
        <f t="shared" si="38"/>
        <v>0.24439918533604887</v>
      </c>
      <c r="O122" s="33">
        <f t="shared" si="39"/>
        <v>6.9925322471147314E-2</v>
      </c>
      <c r="P122" s="32" t="str">
        <f t="shared" si="40"/>
        <v>PH</v>
      </c>
      <c r="Q122" s="32" t="str">
        <f t="shared" si="41"/>
        <v>BN</v>
      </c>
      <c r="R122" s="28">
        <f t="shared" si="42"/>
        <v>178</v>
      </c>
      <c r="S122" s="32">
        <f t="shared" si="43"/>
        <v>1473</v>
      </c>
      <c r="T122" s="32">
        <f>SUM(INDEX(SCORESHEET!$O$2:$O$1365,(MATCH(B122,SCORESHEET!$B$2:$B$1365,0))+1,1):INDEX(SCORESHEET!$O$2:$O$1365,(MATCH(B123,SCORESHEET!$B$2:$B$1365,0))-1,1))</f>
        <v>18</v>
      </c>
      <c r="U122" s="32">
        <f>SUM(INDEX(SCORESHEET!$P$2:$P$1365,(MATCH(B122,SCORESHEET!$B$2:$B$1365,0))+1,1):INDEX(SCORESHEET!$P$2:$P$1365,(MATCH(B123,SCORESHEET!$B$2:$B$1365,0))-1,1))</f>
        <v>0</v>
      </c>
      <c r="V122" s="32">
        <f t="shared" si="46"/>
        <v>1491</v>
      </c>
      <c r="W122" s="33">
        <f t="shared" si="35"/>
        <v>0.6168804302854779</v>
      </c>
      <c r="X122" s="32">
        <f>SUM(INDEX(SCORESHEET!$S$2:$S$1365,(MATCH(B122,SCORESHEET!$B$2:$B$1365,0))+1,1):INDEX(SCORESHEET!$S$2:$S$1365,(MATCH(B123,SCORESHEET!$B$2:$B$1365,0))-1,1))</f>
        <v>2417</v>
      </c>
    </row>
    <row r="123" spans="1:24" s="12" customFormat="1" ht="15" x14ac:dyDescent="0.25">
      <c r="A123" s="40">
        <v>8</v>
      </c>
      <c r="B123" s="31" t="s">
        <v>160</v>
      </c>
      <c r="C123" s="32">
        <f>COUNTIF(INDEX(SCORESHEET!$A$2:$A$1365,MATCH(B123,SCORESHEET!$B$2:$B$1365,0),1):INDEX(SCORESHEET!$A$2:$A$1365,MATCH(B124,SCORESHEET!$B$2:$B$1365,0),1),"*S*")</f>
        <v>3</v>
      </c>
      <c r="D123" s="32">
        <f>COUNTIF(INDEX(SCORESHEET!$C$2:$C$1365,(MATCH(B123,SCORESHEET!$B$2:$B$1365,0))+1,1):INDEX(SCORESHEET!$C$2:$C$1365,(MATCH(B124,SCORESHEET!$B$2:$B$1365,0))-1,1),"*"&amp;$D$1&amp;"*")</f>
        <v>0</v>
      </c>
      <c r="E123" s="32">
        <f>COUNTIF(INDEX(SCORESHEET!$C$2:$C$1365,(MATCH(B123,SCORESHEET!$B$2:$B$1365,0))+1,1):INDEX(SCORESHEET!$C$2:$C$1365,(MATCH(B124,SCORESHEET!$B$2:$B$1365,0))-1,1),"*"&amp;$E$1&amp;"*")</f>
        <v>3</v>
      </c>
      <c r="F123" s="32">
        <f>COUNTIF(INDEX(SCORESHEET!$C$2:$C$1365,(MATCH(B123,SCORESHEET!$B$2:$B$1365,0))+1,1):INDEX(SCORESHEET!$C$2:$C$1365,(MATCH(B124,SCORESHEET!$B$2:$B$1365,0))-1,1),"*"&amp;$F$1&amp;"*")</f>
        <v>0</v>
      </c>
      <c r="G123" s="32">
        <f>COUNTIF(INDEX(SCORESHEET!$C$2:$C$1365,(MATCH($B$4,SCORESHEET!$B$2:$B$1365,0))+1,1):INDEX(SCORESHEET!$C$2:$C$1365,(MATCH(B124,SCORESHEET!$B$2:$B$1365,0))-1,1),"*"&amp;$G$1&amp;"*")</f>
        <v>0</v>
      </c>
      <c r="H123" s="32">
        <f>SUM(INDEX(SCORESHEET!$F$2:$F$1365,(MATCH(B123,SCORESHEET!$B$2:$B$1365,0))+1,1):INDEX(SCORESHEET!$F$2:$F$1365,(MATCH(B124,SCORESHEET!$B$2:$B$1365,0))-1,1))</f>
        <v>152</v>
      </c>
      <c r="I123" s="32">
        <f>SUM(INDEX(SCORESHEET!$G$2:$G$1365,(MATCH(B123,SCORESHEET!$B$2:$B$1365,0))+1,1):INDEX(SCORESHEET!$G$2:$G$1365,(MATCH(B124,SCORESHEET!$B$2:$B$1365,0))-1,1))</f>
        <v>390</v>
      </c>
      <c r="J123" s="32">
        <f>SUM(INDEX(SCORESHEET!$H$2:$H$1365,(MATCH(B123,SCORESHEET!$B$2:$B$1365,0))+1,1):INDEX(SCORESHEET!$H$2:$H$1365,(MATCH(B124,SCORESHEET!$B$2:$B$1365,0))-1,1))</f>
        <v>90</v>
      </c>
      <c r="K123" s="32">
        <f>SUM(INDEX(SCORESHEET!$I$2:$I$1365,(MATCH(B123,SCORESHEET!$B$2:$B$1365,0))+1,1):INDEX(SCORESHEET!$I$2:$I$1365,(MATCH(B124,SCORESHEET!$B$2:$B$1365,0))-1,1))</f>
        <v>38</v>
      </c>
      <c r="L123" s="33">
        <f t="shared" si="36"/>
        <v>0.22686567164179106</v>
      </c>
      <c r="M123" s="33">
        <f t="shared" si="37"/>
        <v>0.58208955223880599</v>
      </c>
      <c r="N123" s="33">
        <f t="shared" si="38"/>
        <v>0.13432835820895522</v>
      </c>
      <c r="O123" s="33">
        <f t="shared" si="39"/>
        <v>5.6716417910447764E-2</v>
      </c>
      <c r="P123" s="32" t="str">
        <f t="shared" si="40"/>
        <v>PH</v>
      </c>
      <c r="Q123" s="32" t="str">
        <f t="shared" si="41"/>
        <v>BN</v>
      </c>
      <c r="R123" s="28">
        <f t="shared" si="42"/>
        <v>238</v>
      </c>
      <c r="S123" s="32">
        <f t="shared" si="43"/>
        <v>670</v>
      </c>
      <c r="T123" s="32">
        <f>SUM(INDEX(SCORESHEET!$O$2:$O$1365,(MATCH(B123,SCORESHEET!$B$2:$B$1365,0))+1,1):INDEX(SCORESHEET!$O$2:$O$1365,(MATCH(B124,SCORESHEET!$B$2:$B$1365,0))-1,1))</f>
        <v>6</v>
      </c>
      <c r="U123" s="32">
        <f>SUM(INDEX(SCORESHEET!$P$2:$P$1365,(MATCH(B123,SCORESHEET!$B$2:$B$1365,0))+1,1):INDEX(SCORESHEET!$P$2:$P$1365,(MATCH(B124,SCORESHEET!$B$2:$B$1365,0))-1,1))</f>
        <v>0</v>
      </c>
      <c r="V123" s="32">
        <f t="shared" si="46"/>
        <v>676</v>
      </c>
      <c r="W123" s="33">
        <f t="shared" si="35"/>
        <v>0.64813039309683607</v>
      </c>
      <c r="X123" s="32">
        <f>SUM(INDEX(SCORESHEET!$S$2:$S$1365,(MATCH(B123,SCORESHEET!$B$2:$B$1365,0))+1,1):INDEX(SCORESHEET!$S$2:$S$1365,(MATCH(B124,SCORESHEET!$B$2:$B$1365,0))-1,1))</f>
        <v>1043</v>
      </c>
    </row>
    <row r="124" spans="1:24" s="12" customFormat="1" ht="15" x14ac:dyDescent="0.25">
      <c r="A124" s="40">
        <v>9</v>
      </c>
      <c r="B124" s="31" t="s">
        <v>161</v>
      </c>
      <c r="C124" s="32">
        <f>COUNTIF(INDEX(SCORESHEET!$A$2:$A$1365,MATCH(B124,SCORESHEET!$B$2:$B$1365,0),1):INDEX(SCORESHEET!$A$2:$A$1365,MATCH(B125,SCORESHEET!$B$2:$B$1365,0),1),"*S*")</f>
        <v>3</v>
      </c>
      <c r="D124" s="32">
        <f>COUNTIF(INDEX(SCORESHEET!$C$2:$C$1365,(MATCH(B124,SCORESHEET!$B$2:$B$1365,0))+1,1):INDEX(SCORESHEET!$C$2:$C$1365,(MATCH(B125,SCORESHEET!$B$2:$B$1365,0))-1,1),"*"&amp;$D$1&amp;"*")</f>
        <v>0</v>
      </c>
      <c r="E124" s="32">
        <f>COUNTIF(INDEX(SCORESHEET!$C$2:$C$1365,(MATCH(B124,SCORESHEET!$B$2:$B$1365,0))+1,1):INDEX(SCORESHEET!$C$2:$C$1365,(MATCH(B125,SCORESHEET!$B$2:$B$1365,0))-1,1),"*"&amp;$E$1&amp;"*")</f>
        <v>3</v>
      </c>
      <c r="F124" s="32">
        <f>COUNTIF(INDEX(SCORESHEET!$C$2:$C$1365,(MATCH(B124,SCORESHEET!$B$2:$B$1365,0))+1,1):INDEX(SCORESHEET!$C$2:$C$1365,(MATCH(B125,SCORESHEET!$B$2:$B$1365,0))-1,1),"*"&amp;$F$1&amp;"*")</f>
        <v>0</v>
      </c>
      <c r="G124" s="32">
        <f>COUNTIF(INDEX(SCORESHEET!$C$2:$C$1365,(MATCH($B$4,SCORESHEET!$B$2:$B$1365,0))+1,1):INDEX(SCORESHEET!$C$2:$C$1365,(MATCH(B125,SCORESHEET!$B$2:$B$1365,0))-1,1),"*"&amp;$G$1&amp;"*")</f>
        <v>0</v>
      </c>
      <c r="H124" s="32">
        <f>SUM(INDEX(SCORESHEET!$F$2:$F$1365,(MATCH(B124,SCORESHEET!$B$2:$B$1365,0))+1,1):INDEX(SCORESHEET!$F$2:$F$1365,(MATCH(B125,SCORESHEET!$B$2:$B$1365,0))-1,1))</f>
        <v>207</v>
      </c>
      <c r="I124" s="32">
        <f>SUM(INDEX(SCORESHEET!$G$2:$G$1365,(MATCH(B124,SCORESHEET!$B$2:$B$1365,0))+1,1):INDEX(SCORESHEET!$G$2:$G$1365,(MATCH(B125,SCORESHEET!$B$2:$B$1365,0))-1,1))</f>
        <v>585</v>
      </c>
      <c r="J124" s="32">
        <f>SUM(INDEX(SCORESHEET!$H$2:$H$1365,(MATCH(B124,SCORESHEET!$B$2:$B$1365,0))+1,1):INDEX(SCORESHEET!$H$2:$H$1365,(MATCH(B125,SCORESHEET!$B$2:$B$1365,0))-1,1))</f>
        <v>82</v>
      </c>
      <c r="K124" s="32">
        <f>SUM(INDEX(SCORESHEET!$I$2:$I$1365,(MATCH(B124,SCORESHEET!$B$2:$B$1365,0))+1,1):INDEX(SCORESHEET!$I$2:$I$1365,(MATCH(B125,SCORESHEET!$B$2:$B$1365,0))-1,1))</f>
        <v>44</v>
      </c>
      <c r="L124" s="33">
        <f t="shared" si="36"/>
        <v>0.22549019607843138</v>
      </c>
      <c r="M124" s="33">
        <f t="shared" si="37"/>
        <v>0.63725490196078427</v>
      </c>
      <c r="N124" s="33">
        <f t="shared" si="38"/>
        <v>8.9324618736383449E-2</v>
      </c>
      <c r="O124" s="33">
        <f t="shared" si="39"/>
        <v>4.793028322440087E-2</v>
      </c>
      <c r="P124" s="32" t="str">
        <f t="shared" si="40"/>
        <v>PH</v>
      </c>
      <c r="Q124" s="32" t="str">
        <f t="shared" si="41"/>
        <v>BN</v>
      </c>
      <c r="R124" s="28">
        <f t="shared" si="42"/>
        <v>378</v>
      </c>
      <c r="S124" s="32">
        <f t="shared" si="43"/>
        <v>918</v>
      </c>
      <c r="T124" s="32">
        <f>SUM(INDEX(SCORESHEET!$O$2:$O$1365,(MATCH(B124,SCORESHEET!$B$2:$B$1365,0))+1,1):INDEX(SCORESHEET!$O$2:$O$1365,(MATCH(B125,SCORESHEET!$B$2:$B$1365,0))-1,1))</f>
        <v>13</v>
      </c>
      <c r="U124" s="32">
        <f>SUM(INDEX(SCORESHEET!$P$2:$P$1365,(MATCH(B124,SCORESHEET!$B$2:$B$1365,0))+1,1):INDEX(SCORESHEET!$P$2:$P$1365,(MATCH(B125,SCORESHEET!$B$2:$B$1365,0))-1,1))</f>
        <v>0</v>
      </c>
      <c r="V124" s="32">
        <f t="shared" si="46"/>
        <v>931</v>
      </c>
      <c r="W124" s="33">
        <f t="shared" si="35"/>
        <v>0.68506254598969829</v>
      </c>
      <c r="X124" s="32">
        <f>SUM(INDEX(SCORESHEET!$S$2:$S$1365,(MATCH(B124,SCORESHEET!$B$2:$B$1365,0))+1,1):INDEX(SCORESHEET!$S$2:$S$1365,(MATCH(B125,SCORESHEET!$B$2:$B$1365,0))-1,1))</f>
        <v>1359</v>
      </c>
    </row>
    <row r="125" spans="1:24" s="6" customFormat="1" ht="15" x14ac:dyDescent="0.25">
      <c r="A125" s="25" t="s">
        <v>30</v>
      </c>
      <c r="B125" s="26" t="s">
        <v>31</v>
      </c>
      <c r="C125" s="27">
        <f>SUM(C126:C133)</f>
        <v>51</v>
      </c>
      <c r="D125" s="27">
        <f t="shared" ref="D125:K125" si="57">SUM(D126:D133)</f>
        <v>1</v>
      </c>
      <c r="E125" s="27">
        <f t="shared" si="57"/>
        <v>50</v>
      </c>
      <c r="F125" s="27">
        <f t="shared" si="57"/>
        <v>0</v>
      </c>
      <c r="G125" s="27">
        <f t="shared" si="57"/>
        <v>0</v>
      </c>
      <c r="H125" s="27">
        <f t="shared" si="57"/>
        <v>3613</v>
      </c>
      <c r="I125" s="27">
        <f t="shared" si="57"/>
        <v>9368</v>
      </c>
      <c r="J125" s="27">
        <f t="shared" si="57"/>
        <v>2287</v>
      </c>
      <c r="K125" s="27">
        <f t="shared" si="57"/>
        <v>0</v>
      </c>
      <c r="L125" s="29">
        <f t="shared" si="36"/>
        <v>0.2366387215090385</v>
      </c>
      <c r="M125" s="29">
        <f t="shared" si="37"/>
        <v>0.61357086717317266</v>
      </c>
      <c r="N125" s="29">
        <f t="shared" si="38"/>
        <v>0.14979041131778884</v>
      </c>
      <c r="O125" s="29">
        <f t="shared" si="39"/>
        <v>0</v>
      </c>
      <c r="P125" s="27" t="str">
        <f t="shared" si="40"/>
        <v>PH</v>
      </c>
      <c r="Q125" s="27" t="str">
        <f t="shared" si="41"/>
        <v>BN</v>
      </c>
      <c r="R125" s="27">
        <f t="shared" si="42"/>
        <v>5755</v>
      </c>
      <c r="S125" s="27">
        <f t="shared" si="43"/>
        <v>15268</v>
      </c>
      <c r="T125" s="27">
        <f t="shared" ref="T125:U125" si="58">SUM(T126:T133)</f>
        <v>184</v>
      </c>
      <c r="U125" s="27">
        <f t="shared" si="58"/>
        <v>0</v>
      </c>
      <c r="V125" s="27">
        <f t="shared" si="46"/>
        <v>15452</v>
      </c>
      <c r="W125" s="29">
        <f t="shared" si="35"/>
        <v>0.5957512433974631</v>
      </c>
      <c r="X125" s="27">
        <f>SUM(X126:X133)</f>
        <v>25937</v>
      </c>
    </row>
    <row r="126" spans="1:24" s="12" customFormat="1" ht="15" x14ac:dyDescent="0.25">
      <c r="A126" s="40">
        <v>1</v>
      </c>
      <c r="B126" s="31" t="s">
        <v>163</v>
      </c>
      <c r="C126" s="32">
        <f>COUNTIF(INDEX(SCORESHEET!$A$2:$A$1365,MATCH(B126,SCORESHEET!$B$2:$B$1365,0),1):INDEX(SCORESHEET!$A$2:$A$1365,MATCH(B127,SCORESHEET!$B$2:$B$1365,0),1),"*S*")</f>
        <v>7</v>
      </c>
      <c r="D126" s="32">
        <f>COUNTIF(INDEX(SCORESHEET!$C$2:$C$1365,(MATCH(B126,SCORESHEET!$B$2:$B$1365,0))+1,1):INDEX(SCORESHEET!$C$2:$C$1365,(MATCH(B127,SCORESHEET!$B$2:$B$1365,0))-1,1),"*"&amp;$D$1&amp;"*")</f>
        <v>0</v>
      </c>
      <c r="E126" s="32">
        <f>COUNTIF(INDEX(SCORESHEET!$C$2:$C$1365,(MATCH(B126,SCORESHEET!$B$2:$B$1365,0))+1,1):INDEX(SCORESHEET!$C$2:$C$1365,(MATCH(B127,SCORESHEET!$B$2:$B$1365,0))-1,1),"*"&amp;$E$1&amp;"*")</f>
        <v>7</v>
      </c>
      <c r="F126" s="32">
        <f>COUNTIF(INDEX(SCORESHEET!$C$2:$C$1365,(MATCH(B126,SCORESHEET!$B$2:$B$1365,0))+1,1):INDEX(SCORESHEET!$C$2:$C$1365,(MATCH(B127,SCORESHEET!$B$2:$B$1365,0))-1,1),"*"&amp;$F$1&amp;"*")</f>
        <v>0</v>
      </c>
      <c r="G126" s="32">
        <f>COUNTIF(INDEX(SCORESHEET!$C$2:$C$1365,(MATCH($B$4,SCORESHEET!$B$2:$B$1365,0))+1,1):INDEX(SCORESHEET!$C$2:$C$1365,(MATCH(B127,SCORESHEET!$B$2:$B$1365,0))-1,1),"*"&amp;$G$1&amp;"*")</f>
        <v>0</v>
      </c>
      <c r="H126" s="32">
        <f>SUM(INDEX(SCORESHEET!$F$2:$F$1365,(MATCH(B126,SCORESHEET!$B$2:$B$1365,0))+1,1):INDEX(SCORESHEET!$F$2:$F$1365,(MATCH(B127,SCORESHEET!$B$2:$B$1365,0))-1,1))</f>
        <v>1071</v>
      </c>
      <c r="I126" s="32">
        <f>SUM(INDEX(SCORESHEET!$G$2:$G$1365,(MATCH(B126,SCORESHEET!$B$2:$B$1365,0))+1,1):INDEX(SCORESHEET!$G$2:$G$1365,(MATCH(B127,SCORESHEET!$B$2:$B$1365,0))-1,1))</f>
        <v>1731</v>
      </c>
      <c r="J126" s="32">
        <f>SUM(INDEX(SCORESHEET!$H$2:$H$1365,(MATCH(B126,SCORESHEET!$B$2:$B$1365,0))+1,1):INDEX(SCORESHEET!$H$2:$H$1365,(MATCH(B127,SCORESHEET!$B$2:$B$1365,0))-1,1))</f>
        <v>628</v>
      </c>
      <c r="K126" s="32">
        <f>SUM(INDEX(SCORESHEET!$I$2:$I$1365,(MATCH(B126,SCORESHEET!$B$2:$B$1365,0))+1,1):INDEX(SCORESHEET!$I$2:$I$1365,(MATCH(B127,SCORESHEET!$B$2:$B$1365,0))-1,1))</f>
        <v>0</v>
      </c>
      <c r="L126" s="33">
        <f t="shared" si="36"/>
        <v>0.3122448979591837</v>
      </c>
      <c r="M126" s="33">
        <f t="shared" si="37"/>
        <v>0.50466472303207</v>
      </c>
      <c r="N126" s="33">
        <f t="shared" si="38"/>
        <v>0.18309037900874636</v>
      </c>
      <c r="O126" s="33">
        <f t="shared" si="39"/>
        <v>0</v>
      </c>
      <c r="P126" s="32" t="str">
        <f t="shared" si="40"/>
        <v>PH</v>
      </c>
      <c r="Q126" s="32" t="str">
        <f t="shared" si="41"/>
        <v>BN</v>
      </c>
      <c r="R126" s="28">
        <f t="shared" si="42"/>
        <v>660</v>
      </c>
      <c r="S126" s="32">
        <f t="shared" si="43"/>
        <v>3430</v>
      </c>
      <c r="T126" s="32">
        <f>SUM(INDEX(SCORESHEET!$O$2:$O$1365,(MATCH(B126,SCORESHEET!$B$2:$B$1365,0))+1,1):INDEX(SCORESHEET!$O$2:$O$1365,(MATCH(B127,SCORESHEET!$B$2:$B$1365,0))-1,1))</f>
        <v>40</v>
      </c>
      <c r="U126" s="32">
        <f>SUM(INDEX(SCORESHEET!$P$2:$P$1365,(MATCH(B126,SCORESHEET!$B$2:$B$1365,0))+1,1):INDEX(SCORESHEET!$P$2:$P$1365,(MATCH(B127,SCORESHEET!$B$2:$B$1365,0))-1,1))</f>
        <v>0</v>
      </c>
      <c r="V126" s="32">
        <f t="shared" si="46"/>
        <v>3470</v>
      </c>
      <c r="W126" s="33">
        <f t="shared" si="35"/>
        <v>0.61059299665669542</v>
      </c>
      <c r="X126" s="32">
        <f>SUM(INDEX(SCORESHEET!$S$2:$S$1365,(MATCH(B126,SCORESHEET!$B$2:$B$1365,0))+1,1):INDEX(SCORESHEET!$S$2:$S$1365,(MATCH(B127,SCORESHEET!$B$2:$B$1365,0))-1,1))</f>
        <v>5683</v>
      </c>
    </row>
    <row r="127" spans="1:24" s="12" customFormat="1" ht="15" x14ac:dyDescent="0.25">
      <c r="A127" s="40">
        <v>2</v>
      </c>
      <c r="B127" s="31" t="s">
        <v>164</v>
      </c>
      <c r="C127" s="32">
        <f>COUNTIF(INDEX(SCORESHEET!$A$2:$A$1365,MATCH(B127,SCORESHEET!$B$2:$B$1365,0),1):INDEX(SCORESHEET!$A$2:$A$1365,MATCH(B128,SCORESHEET!$B$2:$B$1365,0),1),"*S*")</f>
        <v>6</v>
      </c>
      <c r="D127" s="32">
        <f>COUNTIF(INDEX(SCORESHEET!$C$2:$C$1365,(MATCH(B127,SCORESHEET!$B$2:$B$1365,0))+1,1):INDEX(SCORESHEET!$C$2:$C$1365,(MATCH(B128,SCORESHEET!$B$2:$B$1365,0))-1,1),"*"&amp;$D$1&amp;"*")</f>
        <v>0</v>
      </c>
      <c r="E127" s="32">
        <f>COUNTIF(INDEX(SCORESHEET!$C$2:$C$1365,(MATCH(B127,SCORESHEET!$B$2:$B$1365,0))+1,1):INDEX(SCORESHEET!$C$2:$C$1365,(MATCH(B128,SCORESHEET!$B$2:$B$1365,0))-1,1),"*"&amp;$E$1&amp;"*")</f>
        <v>6</v>
      </c>
      <c r="F127" s="32">
        <f>COUNTIF(INDEX(SCORESHEET!$C$2:$C$1365,(MATCH(B127,SCORESHEET!$B$2:$B$1365,0))+1,1):INDEX(SCORESHEET!$C$2:$C$1365,(MATCH(B128,SCORESHEET!$B$2:$B$1365,0))-1,1),"*"&amp;$F$1&amp;"*")</f>
        <v>0</v>
      </c>
      <c r="G127" s="32">
        <f>COUNTIF(INDEX(SCORESHEET!$C$2:$C$1365,(MATCH($B$4,SCORESHEET!$B$2:$B$1365,0))+1,1):INDEX(SCORESHEET!$C$2:$C$1365,(MATCH(B128,SCORESHEET!$B$2:$B$1365,0))-1,1),"*"&amp;$G$1&amp;"*")</f>
        <v>0</v>
      </c>
      <c r="H127" s="32">
        <f>SUM(INDEX(SCORESHEET!$F$2:$F$1365,(MATCH(B127,SCORESHEET!$B$2:$B$1365,0))+1,1):INDEX(SCORESHEET!$F$2:$F$1365,(MATCH(B128,SCORESHEET!$B$2:$B$1365,0))-1,1))</f>
        <v>110</v>
      </c>
      <c r="I127" s="32">
        <f>SUM(INDEX(SCORESHEET!$G$2:$G$1365,(MATCH(B127,SCORESHEET!$B$2:$B$1365,0))+1,1):INDEX(SCORESHEET!$G$2:$G$1365,(MATCH(B128,SCORESHEET!$B$2:$B$1365,0))-1,1))</f>
        <v>1382</v>
      </c>
      <c r="J127" s="32">
        <f>SUM(INDEX(SCORESHEET!$H$2:$H$1365,(MATCH(B127,SCORESHEET!$B$2:$B$1365,0))+1,1):INDEX(SCORESHEET!$H$2:$H$1365,(MATCH(B128,SCORESHEET!$B$2:$B$1365,0))-1,1))</f>
        <v>26</v>
      </c>
      <c r="K127" s="32">
        <f>SUM(INDEX(SCORESHEET!$I$2:$I$1365,(MATCH(B127,SCORESHEET!$B$2:$B$1365,0))+1,1):INDEX(SCORESHEET!$I$2:$I$1365,(MATCH(B128,SCORESHEET!$B$2:$B$1365,0))-1,1))</f>
        <v>0</v>
      </c>
      <c r="L127" s="33">
        <f t="shared" si="36"/>
        <v>7.2463768115942032E-2</v>
      </c>
      <c r="M127" s="33">
        <f t="shared" si="37"/>
        <v>0.91040843214756262</v>
      </c>
      <c r="N127" s="33">
        <f t="shared" si="38"/>
        <v>1.7127799736495388E-2</v>
      </c>
      <c r="O127" s="33">
        <f t="shared" si="39"/>
        <v>0</v>
      </c>
      <c r="P127" s="32" t="str">
        <f t="shared" si="40"/>
        <v>PH</v>
      </c>
      <c r="Q127" s="32" t="str">
        <f t="shared" si="41"/>
        <v>BN</v>
      </c>
      <c r="R127" s="28">
        <f t="shared" si="42"/>
        <v>1272</v>
      </c>
      <c r="S127" s="32">
        <f t="shared" si="43"/>
        <v>1518</v>
      </c>
      <c r="T127" s="32">
        <f>SUM(INDEX(SCORESHEET!$O$2:$O$1365,(MATCH(B127,SCORESHEET!$B$2:$B$1365,0))+1,1):INDEX(SCORESHEET!$O$2:$O$1365,(MATCH(B128,SCORESHEET!$B$2:$B$1365,0))-1,1))</f>
        <v>12</v>
      </c>
      <c r="U127" s="32">
        <f>SUM(INDEX(SCORESHEET!$P$2:$P$1365,(MATCH(B127,SCORESHEET!$B$2:$B$1365,0))+1,1):INDEX(SCORESHEET!$P$2:$P$1365,(MATCH(B128,SCORESHEET!$B$2:$B$1365,0))-1,1))</f>
        <v>0</v>
      </c>
      <c r="V127" s="32">
        <f t="shared" si="46"/>
        <v>1530</v>
      </c>
      <c r="W127" s="33">
        <f t="shared" si="35"/>
        <v>0.61519903498190587</v>
      </c>
      <c r="X127" s="32">
        <f>SUM(INDEX(SCORESHEET!$S$2:$S$1365,(MATCH(B127,SCORESHEET!$B$2:$B$1365,0))+1,1):INDEX(SCORESHEET!$S$2:$S$1365,(MATCH(B128,SCORESHEET!$B$2:$B$1365,0))-1,1))</f>
        <v>2487</v>
      </c>
    </row>
    <row r="128" spans="1:24" s="12" customFormat="1" ht="15" x14ac:dyDescent="0.25">
      <c r="A128" s="40">
        <v>3</v>
      </c>
      <c r="B128" s="31" t="s">
        <v>165</v>
      </c>
      <c r="C128" s="32">
        <f>COUNTIF(INDEX(SCORESHEET!$A$2:$A$1365,MATCH(B128,SCORESHEET!$B$2:$B$1365,0),1):INDEX(SCORESHEET!$A$2:$A$1365,MATCH(B129,SCORESHEET!$B$2:$B$1365,0),1),"*S*")</f>
        <v>8</v>
      </c>
      <c r="D128" s="32">
        <f>COUNTIF(INDEX(SCORESHEET!$C$2:$C$1365,(MATCH(B128,SCORESHEET!$B$2:$B$1365,0))+1,1):INDEX(SCORESHEET!$C$2:$C$1365,(MATCH(B129,SCORESHEET!$B$2:$B$1365,0))-1,1),"*"&amp;$D$1&amp;"*")</f>
        <v>1</v>
      </c>
      <c r="E128" s="32">
        <f>COUNTIF(INDEX(SCORESHEET!$C$2:$C$1365,(MATCH(B128,SCORESHEET!$B$2:$B$1365,0))+1,1):INDEX(SCORESHEET!$C$2:$C$1365,(MATCH(B129,SCORESHEET!$B$2:$B$1365,0))-1,1),"*"&amp;$E$1&amp;"*")</f>
        <v>7</v>
      </c>
      <c r="F128" s="32">
        <f>COUNTIF(INDEX(SCORESHEET!$C$2:$C$1365,(MATCH(B128,SCORESHEET!$B$2:$B$1365,0))+1,1):INDEX(SCORESHEET!$C$2:$C$1365,(MATCH(B129,SCORESHEET!$B$2:$B$1365,0))-1,1),"*"&amp;$F$1&amp;"*")</f>
        <v>0</v>
      </c>
      <c r="G128" s="32">
        <f>COUNTIF(INDEX(SCORESHEET!$C$2:$C$1365,(MATCH($B$4,SCORESHEET!$B$2:$B$1365,0))+1,1):INDEX(SCORESHEET!$C$2:$C$1365,(MATCH(B129,SCORESHEET!$B$2:$B$1365,0))-1,1),"*"&amp;$G$1&amp;"*")</f>
        <v>0</v>
      </c>
      <c r="H128" s="32">
        <f>SUM(INDEX(SCORESHEET!$F$2:$F$1365,(MATCH(B128,SCORESHEET!$B$2:$B$1365,0))+1,1):INDEX(SCORESHEET!$F$2:$F$1365,(MATCH(B129,SCORESHEET!$B$2:$B$1365,0))-1,1))</f>
        <v>699</v>
      </c>
      <c r="I128" s="32">
        <f>SUM(INDEX(SCORESHEET!$G$2:$G$1365,(MATCH(B128,SCORESHEET!$B$2:$B$1365,0))+1,1):INDEX(SCORESHEET!$G$2:$G$1365,(MATCH(B129,SCORESHEET!$B$2:$B$1365,0))-1,1))</f>
        <v>1365</v>
      </c>
      <c r="J128" s="32">
        <f>SUM(INDEX(SCORESHEET!$H$2:$H$1365,(MATCH(B128,SCORESHEET!$B$2:$B$1365,0))+1,1):INDEX(SCORESHEET!$H$2:$H$1365,(MATCH(B129,SCORESHEET!$B$2:$B$1365,0))-1,1))</f>
        <v>437</v>
      </c>
      <c r="K128" s="32">
        <f>SUM(INDEX(SCORESHEET!$I$2:$I$1365,(MATCH(B128,SCORESHEET!$B$2:$B$1365,0))+1,1):INDEX(SCORESHEET!$I$2:$I$1365,(MATCH(B129,SCORESHEET!$B$2:$B$1365,0))-1,1))</f>
        <v>0</v>
      </c>
      <c r="L128" s="33">
        <f t="shared" si="36"/>
        <v>0.27948820471811275</v>
      </c>
      <c r="M128" s="33">
        <f t="shared" si="37"/>
        <v>0.54578168732506993</v>
      </c>
      <c r="N128" s="33">
        <f t="shared" si="38"/>
        <v>0.17473010795681726</v>
      </c>
      <c r="O128" s="33">
        <f t="shared" si="39"/>
        <v>0</v>
      </c>
      <c r="P128" s="32" t="str">
        <f t="shared" si="40"/>
        <v>PH</v>
      </c>
      <c r="Q128" s="32" t="str">
        <f t="shared" si="41"/>
        <v>BN</v>
      </c>
      <c r="R128" s="28">
        <f t="shared" si="42"/>
        <v>666</v>
      </c>
      <c r="S128" s="32">
        <f t="shared" si="43"/>
        <v>2501</v>
      </c>
      <c r="T128" s="32">
        <f>SUM(INDEX(SCORESHEET!$O$2:$O$1365,(MATCH(B128,SCORESHEET!$B$2:$B$1365,0))+1,1):INDEX(SCORESHEET!$O$2:$O$1365,(MATCH(B129,SCORESHEET!$B$2:$B$1365,0))-1,1))</f>
        <v>57</v>
      </c>
      <c r="U128" s="32">
        <f>SUM(INDEX(SCORESHEET!$P$2:$P$1365,(MATCH(B128,SCORESHEET!$B$2:$B$1365,0))+1,1):INDEX(SCORESHEET!$P$2:$P$1365,(MATCH(B129,SCORESHEET!$B$2:$B$1365,0))-1,1))</f>
        <v>0</v>
      </c>
      <c r="V128" s="32">
        <f t="shared" si="46"/>
        <v>2558</v>
      </c>
      <c r="W128" s="33">
        <f t="shared" si="35"/>
        <v>0.56418173797970883</v>
      </c>
      <c r="X128" s="32">
        <f>SUM(INDEX(SCORESHEET!$S$2:$S$1365,(MATCH(B128,SCORESHEET!$B$2:$B$1365,0))+1,1):INDEX(SCORESHEET!$S$2:$S$1365,(MATCH(B129,SCORESHEET!$B$2:$B$1365,0))-1,1))</f>
        <v>4534</v>
      </c>
    </row>
    <row r="129" spans="1:24" s="12" customFormat="1" ht="30" x14ac:dyDescent="0.25">
      <c r="A129" s="40">
        <v>4</v>
      </c>
      <c r="B129" s="31" t="s">
        <v>166</v>
      </c>
      <c r="C129" s="32">
        <f>COUNTIF(INDEX(SCORESHEET!$A$2:$A$1365,MATCH(B129,SCORESHEET!$B$2:$B$1365,0),1):INDEX(SCORESHEET!$A$2:$A$1365,MATCH(B130,SCORESHEET!$B$2:$B$1365,0),1),"*S*")</f>
        <v>5</v>
      </c>
      <c r="D129" s="32">
        <f>COUNTIF(INDEX(SCORESHEET!$C$2:$C$1365,(MATCH(B129,SCORESHEET!$B$2:$B$1365,0))+1,1):INDEX(SCORESHEET!$C$2:$C$1365,(MATCH(B130,SCORESHEET!$B$2:$B$1365,0))-1,1),"*"&amp;$D$1&amp;"*")</f>
        <v>0</v>
      </c>
      <c r="E129" s="32">
        <f>COUNTIF(INDEX(SCORESHEET!$C$2:$C$1365,(MATCH(B129,SCORESHEET!$B$2:$B$1365,0))+1,1):INDEX(SCORESHEET!$C$2:$C$1365,(MATCH(B130,SCORESHEET!$B$2:$B$1365,0))-1,1),"*"&amp;$E$1&amp;"*")</f>
        <v>5</v>
      </c>
      <c r="F129" s="32">
        <f>COUNTIF(INDEX(SCORESHEET!$C$2:$C$1365,(MATCH(B129,SCORESHEET!$B$2:$B$1365,0))+1,1):INDEX(SCORESHEET!$C$2:$C$1365,(MATCH(B130,SCORESHEET!$B$2:$B$1365,0))-1,1),"*"&amp;$F$1&amp;"*")</f>
        <v>0</v>
      </c>
      <c r="G129" s="32">
        <f>COUNTIF(INDEX(SCORESHEET!$C$2:$C$1365,(MATCH($B$4,SCORESHEET!$B$2:$B$1365,0))+1,1):INDEX(SCORESHEET!$C$2:$C$1365,(MATCH(B130,SCORESHEET!$B$2:$B$1365,0))-1,1),"*"&amp;$G$1&amp;"*")</f>
        <v>0</v>
      </c>
      <c r="H129" s="32">
        <f>SUM(INDEX(SCORESHEET!$F$2:$F$1365,(MATCH(B129,SCORESHEET!$B$2:$B$1365,0))+1,1):INDEX(SCORESHEET!$F$2:$F$1365,(MATCH(B130,SCORESHEET!$B$2:$B$1365,0))-1,1))</f>
        <v>392</v>
      </c>
      <c r="I129" s="32">
        <f>SUM(INDEX(SCORESHEET!$G$2:$G$1365,(MATCH(B129,SCORESHEET!$B$2:$B$1365,0))+1,1):INDEX(SCORESHEET!$G$2:$G$1365,(MATCH(B130,SCORESHEET!$B$2:$B$1365,0))-1,1))</f>
        <v>791</v>
      </c>
      <c r="J129" s="32">
        <f>SUM(INDEX(SCORESHEET!$H$2:$H$1365,(MATCH(B129,SCORESHEET!$B$2:$B$1365,0))+1,1):INDEX(SCORESHEET!$H$2:$H$1365,(MATCH(B130,SCORESHEET!$B$2:$B$1365,0))-1,1))</f>
        <v>253</v>
      </c>
      <c r="K129" s="32">
        <f>SUM(INDEX(SCORESHEET!$I$2:$I$1365,(MATCH(B129,SCORESHEET!$B$2:$B$1365,0))+1,1):INDEX(SCORESHEET!$I$2:$I$1365,(MATCH(B130,SCORESHEET!$B$2:$B$1365,0))-1,1))</f>
        <v>0</v>
      </c>
      <c r="L129" s="33">
        <f t="shared" si="36"/>
        <v>0.27298050139275765</v>
      </c>
      <c r="M129" s="33">
        <f t="shared" si="37"/>
        <v>0.55083565459610029</v>
      </c>
      <c r="N129" s="33">
        <f t="shared" si="38"/>
        <v>0.17618384401114207</v>
      </c>
      <c r="O129" s="33">
        <f t="shared" si="39"/>
        <v>0</v>
      </c>
      <c r="P129" s="32" t="str">
        <f t="shared" si="40"/>
        <v>PH</v>
      </c>
      <c r="Q129" s="32" t="str">
        <f t="shared" si="41"/>
        <v>BN</v>
      </c>
      <c r="R129" s="28">
        <f t="shared" si="42"/>
        <v>399</v>
      </c>
      <c r="S129" s="32">
        <f t="shared" si="43"/>
        <v>1436</v>
      </c>
      <c r="T129" s="32">
        <f>SUM(INDEX(SCORESHEET!$O$2:$O$1365,(MATCH(B129,SCORESHEET!$B$2:$B$1365,0))+1,1):INDEX(SCORESHEET!$O$2:$O$1365,(MATCH(B130,SCORESHEET!$B$2:$B$1365,0))-1,1))</f>
        <v>14</v>
      </c>
      <c r="U129" s="32">
        <f>SUM(INDEX(SCORESHEET!$P$2:$P$1365,(MATCH(B129,SCORESHEET!$B$2:$B$1365,0))+1,1):INDEX(SCORESHEET!$P$2:$P$1365,(MATCH(B130,SCORESHEET!$B$2:$B$1365,0))-1,1))</f>
        <v>0</v>
      </c>
      <c r="V129" s="32">
        <f t="shared" si="46"/>
        <v>1450</v>
      </c>
      <c r="W129" s="33">
        <f t="shared" si="35"/>
        <v>0.6064408197406943</v>
      </c>
      <c r="X129" s="32">
        <f>SUM(INDEX(SCORESHEET!$S$2:$S$1365,(MATCH(B129,SCORESHEET!$B$2:$B$1365,0))+1,1):INDEX(SCORESHEET!$S$2:$S$1365,(MATCH(B130,SCORESHEET!$B$2:$B$1365,0))-1,1))</f>
        <v>2391</v>
      </c>
    </row>
    <row r="130" spans="1:24" s="12" customFormat="1" ht="15" x14ac:dyDescent="0.25">
      <c r="A130" s="40">
        <v>5</v>
      </c>
      <c r="B130" s="31" t="s">
        <v>167</v>
      </c>
      <c r="C130" s="32">
        <f>COUNTIF(INDEX(SCORESHEET!$A$2:$A$1365,MATCH(B130,SCORESHEET!$B$2:$B$1365,0),1):INDEX(SCORESHEET!$A$2:$A$1365,MATCH(B131,SCORESHEET!$B$2:$B$1365,0),1),"*S*")</f>
        <v>6</v>
      </c>
      <c r="D130" s="32">
        <f>COUNTIF(INDEX(SCORESHEET!$C$2:$C$1365,(MATCH(B130,SCORESHEET!$B$2:$B$1365,0))+1,1):INDEX(SCORESHEET!$C$2:$C$1365,(MATCH(B131,SCORESHEET!$B$2:$B$1365,0))-1,1),"*"&amp;$D$1&amp;"*")</f>
        <v>0</v>
      </c>
      <c r="E130" s="32">
        <f>COUNTIF(INDEX(SCORESHEET!$C$2:$C$1365,(MATCH(B130,SCORESHEET!$B$2:$B$1365,0))+1,1):INDEX(SCORESHEET!$C$2:$C$1365,(MATCH(B131,SCORESHEET!$B$2:$B$1365,0))-1,1),"*"&amp;$E$1&amp;"*")</f>
        <v>6</v>
      </c>
      <c r="F130" s="32">
        <f>COUNTIF(INDEX(SCORESHEET!$C$2:$C$1365,(MATCH(B130,SCORESHEET!$B$2:$B$1365,0))+1,1):INDEX(SCORESHEET!$C$2:$C$1365,(MATCH(B131,SCORESHEET!$B$2:$B$1365,0))-1,1),"*"&amp;$F$1&amp;"*")</f>
        <v>0</v>
      </c>
      <c r="G130" s="32">
        <f>COUNTIF(INDEX(SCORESHEET!$C$2:$C$1365,(MATCH($B$4,SCORESHEET!$B$2:$B$1365,0))+1,1):INDEX(SCORESHEET!$C$2:$C$1365,(MATCH(B131,SCORESHEET!$B$2:$B$1365,0))-1,1),"*"&amp;$G$1&amp;"*")</f>
        <v>0</v>
      </c>
      <c r="H130" s="32">
        <f>SUM(INDEX(SCORESHEET!$F$2:$F$1365,(MATCH(B130,SCORESHEET!$B$2:$B$1365,0))+1,1):INDEX(SCORESHEET!$F$2:$F$1365,(MATCH(B131,SCORESHEET!$B$2:$B$1365,0))-1,1))</f>
        <v>419</v>
      </c>
      <c r="I130" s="32">
        <f>SUM(INDEX(SCORESHEET!$G$2:$G$1365,(MATCH(B130,SCORESHEET!$B$2:$B$1365,0))+1,1):INDEX(SCORESHEET!$G$2:$G$1365,(MATCH(B131,SCORESHEET!$B$2:$B$1365,0))-1,1))</f>
        <v>742</v>
      </c>
      <c r="J130" s="32">
        <f>SUM(INDEX(SCORESHEET!$H$2:$H$1365,(MATCH(B130,SCORESHEET!$B$2:$B$1365,0))+1,1):INDEX(SCORESHEET!$H$2:$H$1365,(MATCH(B131,SCORESHEET!$B$2:$B$1365,0))-1,1))</f>
        <v>344</v>
      </c>
      <c r="K130" s="32">
        <f>SUM(INDEX(SCORESHEET!$I$2:$I$1365,(MATCH(B130,SCORESHEET!$B$2:$B$1365,0))+1,1):INDEX(SCORESHEET!$I$2:$I$1365,(MATCH(B131,SCORESHEET!$B$2:$B$1365,0))-1,1))</f>
        <v>0</v>
      </c>
      <c r="L130" s="33">
        <f t="shared" si="36"/>
        <v>0.27840531561461795</v>
      </c>
      <c r="M130" s="33">
        <f t="shared" si="37"/>
        <v>0.49302325581395351</v>
      </c>
      <c r="N130" s="33">
        <f t="shared" si="38"/>
        <v>0.22857142857142856</v>
      </c>
      <c r="O130" s="33">
        <f t="shared" si="39"/>
        <v>0</v>
      </c>
      <c r="P130" s="32" t="str">
        <f t="shared" si="40"/>
        <v>PH</v>
      </c>
      <c r="Q130" s="32" t="str">
        <f t="shared" si="41"/>
        <v>BN</v>
      </c>
      <c r="R130" s="28">
        <f t="shared" si="42"/>
        <v>323</v>
      </c>
      <c r="S130" s="32">
        <f t="shared" si="43"/>
        <v>1505</v>
      </c>
      <c r="T130" s="32">
        <f>SUM(INDEX(SCORESHEET!$O$2:$O$1365,(MATCH(B130,SCORESHEET!$B$2:$B$1365,0))+1,1):INDEX(SCORESHEET!$O$2:$O$1365,(MATCH(B131,SCORESHEET!$B$2:$B$1365,0))-1,1))</f>
        <v>9</v>
      </c>
      <c r="U130" s="32">
        <f>SUM(INDEX(SCORESHEET!$P$2:$P$1365,(MATCH(B130,SCORESHEET!$B$2:$B$1365,0))+1,1):INDEX(SCORESHEET!$P$2:$P$1365,(MATCH(B131,SCORESHEET!$B$2:$B$1365,0))-1,1))</f>
        <v>0</v>
      </c>
      <c r="V130" s="32">
        <f t="shared" si="46"/>
        <v>1514</v>
      </c>
      <c r="W130" s="33">
        <f t="shared" si="35"/>
        <v>0.5927956147220047</v>
      </c>
      <c r="X130" s="32">
        <f>SUM(INDEX(SCORESHEET!$S$2:$S$1365,(MATCH(B130,SCORESHEET!$B$2:$B$1365,0))+1,1):INDEX(SCORESHEET!$S$2:$S$1365,(MATCH(B131,SCORESHEET!$B$2:$B$1365,0))-1,1))</f>
        <v>2554</v>
      </c>
    </row>
    <row r="131" spans="1:24" s="11" customFormat="1" ht="15" x14ac:dyDescent="0.25">
      <c r="A131" s="40">
        <v>6</v>
      </c>
      <c r="B131" s="31" t="s">
        <v>170</v>
      </c>
      <c r="C131" s="32">
        <f>COUNTIF(INDEX(SCORESHEET!$A$2:$A$1365,MATCH(B131,SCORESHEET!$B$2:$B$1365,0),1):INDEX(SCORESHEET!$A$2:$A$1365,MATCH(B132,SCORESHEET!$B$2:$B$1365,0),1),"*S*")</f>
        <v>4</v>
      </c>
      <c r="D131" s="32">
        <f>COUNTIF(INDEX(SCORESHEET!$C$2:$C$1365,(MATCH(B131,SCORESHEET!$B$2:$B$1365,0))+1,1):INDEX(SCORESHEET!$C$2:$C$1365,(MATCH(B132,SCORESHEET!$B$2:$B$1365,0))-1,1),"*"&amp;$D$1&amp;"*")</f>
        <v>0</v>
      </c>
      <c r="E131" s="32">
        <f>COUNTIF(INDEX(SCORESHEET!$C$2:$C$1365,(MATCH(B131,SCORESHEET!$B$2:$B$1365,0))+1,1):INDEX(SCORESHEET!$C$2:$C$1365,(MATCH(B132,SCORESHEET!$B$2:$B$1365,0))-1,1),"*"&amp;$E$1&amp;"*")</f>
        <v>4</v>
      </c>
      <c r="F131" s="32">
        <f>COUNTIF(INDEX(SCORESHEET!$C$2:$C$1365,(MATCH(B131,SCORESHEET!$B$2:$B$1365,0))+1,1):INDEX(SCORESHEET!$C$2:$C$1365,(MATCH(B132,SCORESHEET!$B$2:$B$1365,0))-1,1),"*"&amp;$F$1&amp;"*")</f>
        <v>0</v>
      </c>
      <c r="G131" s="32">
        <f>COUNTIF(INDEX(SCORESHEET!$C$2:$C$1365,(MATCH($B$4,SCORESHEET!$B$2:$B$1365,0))+1,1):INDEX(SCORESHEET!$C$2:$C$1365,(MATCH(B132,SCORESHEET!$B$2:$B$1365,0))-1,1),"*"&amp;$G$1&amp;"*")</f>
        <v>0</v>
      </c>
      <c r="H131" s="32">
        <f>SUM(INDEX(SCORESHEET!$F$2:$F$1365,(MATCH(B131,SCORESHEET!$B$2:$B$1365,0))+1,1):INDEX(SCORESHEET!$F$2:$F$1365,(MATCH(B132,SCORESHEET!$B$2:$B$1365,0))-1,1))</f>
        <v>226</v>
      </c>
      <c r="I131" s="32">
        <f>SUM(INDEX(SCORESHEET!$G$2:$G$1365,(MATCH(B131,SCORESHEET!$B$2:$B$1365,0))+1,1):INDEX(SCORESHEET!$G$2:$G$1365,(MATCH(B132,SCORESHEET!$B$2:$B$1365,0))-1,1))</f>
        <v>571</v>
      </c>
      <c r="J131" s="32">
        <f>SUM(INDEX(SCORESHEET!$H$2:$H$1365,(MATCH(B131,SCORESHEET!$B$2:$B$1365,0))+1,1):INDEX(SCORESHEET!$H$2:$H$1365,(MATCH(B132,SCORESHEET!$B$2:$B$1365,0))-1,1))</f>
        <v>138</v>
      </c>
      <c r="K131" s="32">
        <f>SUM(INDEX(SCORESHEET!$I$2:$I$1365,(MATCH(B131,SCORESHEET!$B$2:$B$1365,0))+1,1):INDEX(SCORESHEET!$I$2:$I$1365,(MATCH(B132,SCORESHEET!$B$2:$B$1365,0))-1,1))</f>
        <v>0</v>
      </c>
      <c r="L131" s="33">
        <f t="shared" si="36"/>
        <v>0.24171122994652405</v>
      </c>
      <c r="M131" s="33">
        <f t="shared" si="37"/>
        <v>0.61069518716577542</v>
      </c>
      <c r="N131" s="33">
        <f t="shared" si="38"/>
        <v>0.14759358288770053</v>
      </c>
      <c r="O131" s="33">
        <f t="shared" si="39"/>
        <v>0</v>
      </c>
      <c r="P131" s="32" t="str">
        <f t="shared" si="40"/>
        <v>PH</v>
      </c>
      <c r="Q131" s="32" t="str">
        <f t="shared" si="41"/>
        <v>BN</v>
      </c>
      <c r="R131" s="28">
        <f t="shared" si="42"/>
        <v>345</v>
      </c>
      <c r="S131" s="32">
        <f t="shared" si="43"/>
        <v>935</v>
      </c>
      <c r="T131" s="32">
        <f>SUM(INDEX(SCORESHEET!$O$2:$O$1365,(MATCH(B131,SCORESHEET!$B$2:$B$1365,0))+1,1):INDEX(SCORESHEET!$O$2:$O$1365,(MATCH(B132,SCORESHEET!$B$2:$B$1365,0))-1,1))</f>
        <v>7</v>
      </c>
      <c r="U131" s="32">
        <f>SUM(INDEX(SCORESHEET!$P$2:$P$1365,(MATCH(B131,SCORESHEET!$B$2:$B$1365,0))+1,1):INDEX(SCORESHEET!$P$2:$P$1365,(MATCH(B132,SCORESHEET!$B$2:$B$1365,0))-1,1))</f>
        <v>0</v>
      </c>
      <c r="V131" s="32">
        <f t="shared" si="46"/>
        <v>942</v>
      </c>
      <c r="W131" s="33">
        <f t="shared" ref="W131:W194" si="59">V131/X131</f>
        <v>0.62425447316103377</v>
      </c>
      <c r="X131" s="32">
        <f>SUM(INDEX(SCORESHEET!$S$2:$S$1365,(MATCH(B131,SCORESHEET!$B$2:$B$1365,0))+1,1):INDEX(SCORESHEET!$S$2:$S$1365,(MATCH(B132,SCORESHEET!$B$2:$B$1365,0))-1,1))</f>
        <v>1509</v>
      </c>
    </row>
    <row r="132" spans="1:24" s="12" customFormat="1" ht="15" x14ac:dyDescent="0.25">
      <c r="A132" s="40">
        <v>7</v>
      </c>
      <c r="B132" s="31" t="s">
        <v>171</v>
      </c>
      <c r="C132" s="32">
        <f>COUNTIF(INDEX(SCORESHEET!$A$2:$A$1365,MATCH(B132,SCORESHEET!$B$2:$B$1365,0),1):INDEX(SCORESHEET!$A$2:$A$1365,MATCH(B133,SCORESHEET!$B$2:$B$1365,0),1),"*S*")</f>
        <v>9</v>
      </c>
      <c r="D132" s="32">
        <f>COUNTIF(INDEX(SCORESHEET!$C$2:$C$1365,(MATCH(B132,SCORESHEET!$B$2:$B$1365,0))+1,1):INDEX(SCORESHEET!$C$2:$C$1365,(MATCH(B133,SCORESHEET!$B$2:$B$1365,0))-1,1),"*"&amp;$D$1&amp;"*")</f>
        <v>0</v>
      </c>
      <c r="E132" s="32">
        <f>COUNTIF(INDEX(SCORESHEET!$C$2:$C$1365,(MATCH(B132,SCORESHEET!$B$2:$B$1365,0))+1,1):INDEX(SCORESHEET!$C$2:$C$1365,(MATCH(B133,SCORESHEET!$B$2:$B$1365,0))-1,1),"*"&amp;$E$1&amp;"*")</f>
        <v>9</v>
      </c>
      <c r="F132" s="32">
        <f>COUNTIF(INDEX(SCORESHEET!$C$2:$C$1365,(MATCH(B132,SCORESHEET!$B$2:$B$1365,0))+1,1):INDEX(SCORESHEET!$C$2:$C$1365,(MATCH(B133,SCORESHEET!$B$2:$B$1365,0))-1,1),"*"&amp;$F$1&amp;"*")</f>
        <v>0</v>
      </c>
      <c r="G132" s="32">
        <f>COUNTIF(INDEX(SCORESHEET!$C$2:$C$1365,(MATCH($B$4,SCORESHEET!$B$2:$B$1365,0))+1,1):INDEX(SCORESHEET!$C$2:$C$1365,(MATCH(B133,SCORESHEET!$B$2:$B$1365,0))-1,1),"*"&amp;$G$1&amp;"*")</f>
        <v>0</v>
      </c>
      <c r="H132" s="32">
        <f>SUM(INDEX(SCORESHEET!$F$2:$F$1365,(MATCH(B132,SCORESHEET!$B$2:$B$1365,0))+1,1):INDEX(SCORESHEET!$F$2:$F$1365,(MATCH(B133,SCORESHEET!$B$2:$B$1365,0))-1,1))</f>
        <v>393</v>
      </c>
      <c r="I132" s="32">
        <f>SUM(INDEX(SCORESHEET!$G$2:$G$1365,(MATCH(B132,SCORESHEET!$B$2:$B$1365,0))+1,1):INDEX(SCORESHEET!$G$2:$G$1365,(MATCH(B133,SCORESHEET!$B$2:$B$1365,0))-1,1))</f>
        <v>1812</v>
      </c>
      <c r="J132" s="32">
        <f>SUM(INDEX(SCORESHEET!$H$2:$H$1365,(MATCH(B132,SCORESHEET!$B$2:$B$1365,0))+1,1):INDEX(SCORESHEET!$H$2:$H$1365,(MATCH(B133,SCORESHEET!$B$2:$B$1365,0))-1,1))</f>
        <v>265</v>
      </c>
      <c r="K132" s="32">
        <f>SUM(INDEX(SCORESHEET!$I$2:$I$1365,(MATCH(B132,SCORESHEET!$B$2:$B$1365,0))+1,1):INDEX(SCORESHEET!$I$2:$I$1365,(MATCH(B133,SCORESHEET!$B$2:$B$1365,0))-1,1))</f>
        <v>0</v>
      </c>
      <c r="L132" s="33">
        <f t="shared" ref="L132:L195" si="60">H132/S132</f>
        <v>0.15910931174089069</v>
      </c>
      <c r="M132" s="33">
        <f t="shared" ref="M132:M195" si="61">I132/S132</f>
        <v>0.73360323886639678</v>
      </c>
      <c r="N132" s="33">
        <f t="shared" ref="N132:N195" si="62">J132/S132</f>
        <v>0.10728744939271255</v>
      </c>
      <c r="O132" s="33">
        <f t="shared" ref="O132:O195" si="63">K132/S132</f>
        <v>0</v>
      </c>
      <c r="P132" s="32" t="str">
        <f t="shared" ref="P132:P195" si="64">IF(AND(LARGE(H132:K132,1)=LARGE(H132:K132,2)),"TIED",IF(LARGE(H132:K132,1)=H132,"BN",IF(LARGE(H132:K132,1)=I132,"PH",IF(LARGE(H132:K132,1)=J132,"PN","BEBAS"))))</f>
        <v>PH</v>
      </c>
      <c r="Q132" s="32" t="str">
        <f t="shared" ref="Q132:Q195" si="65">IF(AND(LARGE(H132:K132,1)=LARGE(H132:K132,2)),"TIED",IF(LARGE(H132:K132,2)=H132,"BN",IF(LARGE(H132:K132,2)=I132,"PH",IF(LARGE(H132:K132,2)=J132,"PN","BEBAS"))))</f>
        <v>BN</v>
      </c>
      <c r="R132" s="28">
        <f t="shared" ref="R132:R195" si="66">LARGE(H132:K132,1)-LARGE(H132:K132,2)</f>
        <v>1419</v>
      </c>
      <c r="S132" s="32">
        <f t="shared" ref="S132:S195" si="67">SUM(H132:K132)</f>
        <v>2470</v>
      </c>
      <c r="T132" s="32">
        <f>SUM(INDEX(SCORESHEET!$O$2:$O$1365,(MATCH(B132,SCORESHEET!$B$2:$B$1365,0))+1,1):INDEX(SCORESHEET!$O$2:$O$1365,(MATCH(B133,SCORESHEET!$B$2:$B$1365,0))-1,1))</f>
        <v>32</v>
      </c>
      <c r="U132" s="32">
        <f>SUM(INDEX(SCORESHEET!$P$2:$P$1365,(MATCH(B132,SCORESHEET!$B$2:$B$1365,0))+1,1):INDEX(SCORESHEET!$P$2:$P$1365,(MATCH(B133,SCORESHEET!$B$2:$B$1365,0))-1,1))</f>
        <v>0</v>
      </c>
      <c r="V132" s="32">
        <f t="shared" si="46"/>
        <v>2502</v>
      </c>
      <c r="W132" s="33">
        <f t="shared" si="59"/>
        <v>0.60260115606936415</v>
      </c>
      <c r="X132" s="32">
        <f>SUM(INDEX(SCORESHEET!$S$2:$S$1365,(MATCH(B132,SCORESHEET!$B$2:$B$1365,0))+1,1):INDEX(SCORESHEET!$S$2:$S$1365,(MATCH(B133,SCORESHEET!$B$2:$B$1365,0))-1,1))</f>
        <v>4152</v>
      </c>
    </row>
    <row r="133" spans="1:24" s="12" customFormat="1" ht="30" x14ac:dyDescent="0.25">
      <c r="A133" s="40">
        <v>8</v>
      </c>
      <c r="B133" s="31" t="s">
        <v>172</v>
      </c>
      <c r="C133" s="32">
        <f>COUNTIF(INDEX(SCORESHEET!$A$2:$A$1365,MATCH(B133,SCORESHEET!$B$2:$B$1365,0),1):INDEX(SCORESHEET!$A$2:$A$1365,MATCH(B134,SCORESHEET!$B$2:$B$1365,0),1),"*S*")</f>
        <v>6</v>
      </c>
      <c r="D133" s="32">
        <f>COUNTIF(INDEX(SCORESHEET!$C$2:$C$1365,(MATCH(B133,SCORESHEET!$B$2:$B$1365,0))+1,1):INDEX(SCORESHEET!$C$2:$C$1365,(MATCH(B134,SCORESHEET!$B$2:$B$1365,0))-1,1),"*"&amp;$D$1&amp;"*")</f>
        <v>0</v>
      </c>
      <c r="E133" s="32">
        <f>COUNTIF(INDEX(SCORESHEET!$C$2:$C$1365,(MATCH(B133,SCORESHEET!$B$2:$B$1365,0))+1,1):INDEX(SCORESHEET!$C$2:$C$1365,(MATCH(B134,SCORESHEET!$B$2:$B$1365,0))-1,1),"*"&amp;$E$1&amp;"*")</f>
        <v>6</v>
      </c>
      <c r="F133" s="32">
        <f>COUNTIF(INDEX(SCORESHEET!$C$2:$C$1365,(MATCH(B133,SCORESHEET!$B$2:$B$1365,0))+1,1):INDEX(SCORESHEET!$C$2:$C$1365,(MATCH(B134,SCORESHEET!$B$2:$B$1365,0))-1,1),"*"&amp;$F$1&amp;"*")</f>
        <v>0</v>
      </c>
      <c r="G133" s="32">
        <f>COUNTIF(INDEX(SCORESHEET!$C$2:$C$1365,(MATCH($B$4,SCORESHEET!$B$2:$B$1365,0))+1,1):INDEX(SCORESHEET!$C$2:$C$1365,(MATCH(B134,SCORESHEET!$B$2:$B$1365,0))-1,1),"*"&amp;$G$1&amp;"*")</f>
        <v>0</v>
      </c>
      <c r="H133" s="32">
        <f>SUM(INDEX(SCORESHEET!$F$2:$F$1365,(MATCH(B133,SCORESHEET!$B$2:$B$1365,0))+1,1):INDEX(SCORESHEET!$F$2:$F$1365,(MATCH(B134,SCORESHEET!$B$2:$B$1365,0))-1,1))</f>
        <v>303</v>
      </c>
      <c r="I133" s="32">
        <f>SUM(INDEX(SCORESHEET!$G$2:$G$1365,(MATCH(B133,SCORESHEET!$B$2:$B$1365,0))+1,1):INDEX(SCORESHEET!$G$2:$G$1365,(MATCH(B134,SCORESHEET!$B$2:$B$1365,0))-1,1))</f>
        <v>974</v>
      </c>
      <c r="J133" s="32">
        <f>SUM(INDEX(SCORESHEET!$H$2:$H$1365,(MATCH(B133,SCORESHEET!$B$2:$B$1365,0))+1,1):INDEX(SCORESHEET!$H$2:$H$1365,(MATCH(B134,SCORESHEET!$B$2:$B$1365,0))-1,1))</f>
        <v>196</v>
      </c>
      <c r="K133" s="32">
        <f>SUM(INDEX(SCORESHEET!$I$2:$I$1365,(MATCH(B133,SCORESHEET!$B$2:$B$1365,0))+1,1):INDEX(SCORESHEET!$I$2:$I$1365,(MATCH(B134,SCORESHEET!$B$2:$B$1365,0))-1,1))</f>
        <v>0</v>
      </c>
      <c r="L133" s="33">
        <f t="shared" si="60"/>
        <v>0.20570264765784113</v>
      </c>
      <c r="M133" s="33">
        <f t="shared" si="61"/>
        <v>0.66123557365919894</v>
      </c>
      <c r="N133" s="33">
        <f t="shared" si="62"/>
        <v>0.13306177868295996</v>
      </c>
      <c r="O133" s="33">
        <f t="shared" si="63"/>
        <v>0</v>
      </c>
      <c r="P133" s="32" t="str">
        <f t="shared" si="64"/>
        <v>PH</v>
      </c>
      <c r="Q133" s="32" t="str">
        <f t="shared" si="65"/>
        <v>BN</v>
      </c>
      <c r="R133" s="28">
        <f t="shared" si="66"/>
        <v>671</v>
      </c>
      <c r="S133" s="32">
        <f t="shared" si="67"/>
        <v>1473</v>
      </c>
      <c r="T133" s="32">
        <f>SUM(INDEX(SCORESHEET!$O$2:$O$1365,(MATCH(B133,SCORESHEET!$B$2:$B$1365,0))+1,1):INDEX(SCORESHEET!$O$2:$O$1365,(MATCH(B134,SCORESHEET!$B$2:$B$1365,0))-1,1))</f>
        <v>13</v>
      </c>
      <c r="U133" s="32">
        <f>SUM(INDEX(SCORESHEET!$P$2:$P$1365,(MATCH(B133,SCORESHEET!$B$2:$B$1365,0))+1,1):INDEX(SCORESHEET!$P$2:$P$1365,(MATCH(B134,SCORESHEET!$B$2:$B$1365,0))-1,1))</f>
        <v>0</v>
      </c>
      <c r="V133" s="32">
        <f t="shared" si="46"/>
        <v>1486</v>
      </c>
      <c r="W133" s="33">
        <f t="shared" si="59"/>
        <v>0.56566425580510082</v>
      </c>
      <c r="X133" s="32">
        <f>SUM(INDEX(SCORESHEET!$S$2:$S$1365,(MATCH(B133,SCORESHEET!$B$2:$B$1365,0))+1,1):INDEX(SCORESHEET!$S$2:$S$1365,(MATCH(B134,SCORESHEET!$B$2:$B$1365,0))-1,1))</f>
        <v>2627</v>
      </c>
    </row>
    <row r="134" spans="1:24" s="6" customFormat="1" ht="15" x14ac:dyDescent="0.25">
      <c r="A134" s="25" t="s">
        <v>32</v>
      </c>
      <c r="B134" s="26" t="s">
        <v>33</v>
      </c>
      <c r="C134" s="27">
        <f>SUM(C135:C142)</f>
        <v>49</v>
      </c>
      <c r="D134" s="27">
        <f t="shared" ref="D134:K134" si="68">SUM(D135:D142)</f>
        <v>12</v>
      </c>
      <c r="E134" s="27">
        <f t="shared" si="68"/>
        <v>37</v>
      </c>
      <c r="F134" s="27">
        <f t="shared" si="68"/>
        <v>0</v>
      </c>
      <c r="G134" s="27">
        <f t="shared" si="68"/>
        <v>0</v>
      </c>
      <c r="H134" s="27">
        <f t="shared" si="68"/>
        <v>5594</v>
      </c>
      <c r="I134" s="27">
        <f t="shared" si="68"/>
        <v>6700</v>
      </c>
      <c r="J134" s="27">
        <f t="shared" si="68"/>
        <v>3602</v>
      </c>
      <c r="K134" s="27">
        <f t="shared" si="68"/>
        <v>109</v>
      </c>
      <c r="L134" s="29">
        <f t="shared" si="60"/>
        <v>0.34951577631990005</v>
      </c>
      <c r="M134" s="29">
        <f t="shared" si="61"/>
        <v>0.41861918150577943</v>
      </c>
      <c r="N134" s="29">
        <f t="shared" si="62"/>
        <v>0.22505467041549515</v>
      </c>
      <c r="O134" s="29">
        <f t="shared" si="63"/>
        <v>6.8103717588253671E-3</v>
      </c>
      <c r="P134" s="27" t="str">
        <f t="shared" si="64"/>
        <v>PH</v>
      </c>
      <c r="Q134" s="27" t="str">
        <f t="shared" si="65"/>
        <v>BN</v>
      </c>
      <c r="R134" s="27">
        <f t="shared" si="66"/>
        <v>1106</v>
      </c>
      <c r="S134" s="27">
        <f t="shared" si="67"/>
        <v>16005</v>
      </c>
      <c r="T134" s="27">
        <f t="shared" ref="T134:U134" si="69">SUM(T135:T142)</f>
        <v>282</v>
      </c>
      <c r="U134" s="27">
        <f t="shared" si="69"/>
        <v>0</v>
      </c>
      <c r="V134" s="27">
        <f t="shared" si="46"/>
        <v>16287</v>
      </c>
      <c r="W134" s="29">
        <f t="shared" si="59"/>
        <v>0.64114474668346255</v>
      </c>
      <c r="X134" s="27">
        <f>SUM(X135:X142)</f>
        <v>25403</v>
      </c>
    </row>
    <row r="135" spans="1:24" s="12" customFormat="1" ht="15" x14ac:dyDescent="0.25">
      <c r="A135" s="40">
        <v>1</v>
      </c>
      <c r="B135" s="31" t="s">
        <v>173</v>
      </c>
      <c r="C135" s="32">
        <f>COUNTIF(INDEX(SCORESHEET!$A$2:$A$1365,MATCH(B135,SCORESHEET!$B$2:$B$1365,0),1):INDEX(SCORESHEET!$A$2:$A$1365,MATCH(B136,SCORESHEET!$B$2:$B$1365,0),1),"*S*")</f>
        <v>9</v>
      </c>
      <c r="D135" s="32">
        <f>COUNTIF(INDEX(SCORESHEET!$C$2:$C$1365,(MATCH(B135,SCORESHEET!$B$2:$B$1365,0))+1,1):INDEX(SCORESHEET!$C$2:$C$1365,(MATCH(B136,SCORESHEET!$B$2:$B$1365,0))-1,1),"*"&amp;$D$1&amp;"*")</f>
        <v>1</v>
      </c>
      <c r="E135" s="32">
        <f>COUNTIF(INDEX(SCORESHEET!$C$2:$C$1365,(MATCH(B135,SCORESHEET!$B$2:$B$1365,0))+1,1):INDEX(SCORESHEET!$C$2:$C$1365,(MATCH(B136,SCORESHEET!$B$2:$B$1365,0))-1,1),"*"&amp;$E$1&amp;"*")</f>
        <v>8</v>
      </c>
      <c r="F135" s="32">
        <f>COUNTIF(INDEX(SCORESHEET!$C$2:$C$1365,(MATCH(B135,SCORESHEET!$B$2:$B$1365,0))+1,1):INDEX(SCORESHEET!$C$2:$C$1365,(MATCH(B136,SCORESHEET!$B$2:$B$1365,0))-1,1),"*"&amp;$F$1&amp;"*")</f>
        <v>0</v>
      </c>
      <c r="G135" s="32">
        <f>COUNTIF(INDEX(SCORESHEET!$C$2:$C$1365,(MATCH($B$4,SCORESHEET!$B$2:$B$1365,0))+1,1):INDEX(SCORESHEET!$C$2:$C$1365,(MATCH(B136,SCORESHEET!$B$2:$B$1365,0))-1,1),"*"&amp;$G$1&amp;"*")</f>
        <v>0</v>
      </c>
      <c r="H135" s="32">
        <f>SUM(INDEX(SCORESHEET!$F$2:$F$1365,(MATCH(B135,SCORESHEET!$B$2:$B$1365,0))+1,1):INDEX(SCORESHEET!$F$2:$F$1365,(MATCH(B136,SCORESHEET!$B$2:$B$1365,0))-1,1))</f>
        <v>944</v>
      </c>
      <c r="I135" s="32">
        <f>SUM(INDEX(SCORESHEET!$G$2:$G$1365,(MATCH(B135,SCORESHEET!$B$2:$B$1365,0))+1,1):INDEX(SCORESHEET!$G$2:$G$1365,(MATCH(B136,SCORESHEET!$B$2:$B$1365,0))-1,1))</f>
        <v>1152</v>
      </c>
      <c r="J135" s="32">
        <f>SUM(INDEX(SCORESHEET!$H$2:$H$1365,(MATCH(B135,SCORESHEET!$B$2:$B$1365,0))+1,1):INDEX(SCORESHEET!$H$2:$H$1365,(MATCH(B136,SCORESHEET!$B$2:$B$1365,0))-1,1))</f>
        <v>660</v>
      </c>
      <c r="K135" s="32">
        <f>SUM(INDEX(SCORESHEET!$I$2:$I$1365,(MATCH(B135,SCORESHEET!$B$2:$B$1365,0))+1,1):INDEX(SCORESHEET!$I$2:$I$1365,(MATCH(B136,SCORESHEET!$B$2:$B$1365,0))-1,1))</f>
        <v>19</v>
      </c>
      <c r="L135" s="33">
        <f t="shared" si="60"/>
        <v>0.3401801801801802</v>
      </c>
      <c r="M135" s="33">
        <f t="shared" si="61"/>
        <v>0.41513513513513511</v>
      </c>
      <c r="N135" s="33">
        <f t="shared" si="62"/>
        <v>0.23783783783783785</v>
      </c>
      <c r="O135" s="33">
        <f t="shared" si="63"/>
        <v>6.8468468468468472E-3</v>
      </c>
      <c r="P135" s="32" t="str">
        <f t="shared" si="64"/>
        <v>PH</v>
      </c>
      <c r="Q135" s="32" t="str">
        <f t="shared" si="65"/>
        <v>BN</v>
      </c>
      <c r="R135" s="28">
        <f t="shared" si="66"/>
        <v>208</v>
      </c>
      <c r="S135" s="32">
        <f t="shared" si="67"/>
        <v>2775</v>
      </c>
      <c r="T135" s="32">
        <f>SUM(INDEX(SCORESHEET!$O$2:$O$1365,(MATCH(B135,SCORESHEET!$B$2:$B$1365,0))+1,1):INDEX(SCORESHEET!$O$2:$O$1365,(MATCH(B136,SCORESHEET!$B$2:$B$1365,0))-1,1))</f>
        <v>69</v>
      </c>
      <c r="U135" s="32">
        <f>SUM(INDEX(SCORESHEET!$P$2:$P$1365,(MATCH(B135,SCORESHEET!$B$2:$B$1365,0))+1,1):INDEX(SCORESHEET!$P$2:$P$1365,(MATCH(B136,SCORESHEET!$B$2:$B$1365,0))-1,1))</f>
        <v>0</v>
      </c>
      <c r="V135" s="32">
        <f t="shared" si="46"/>
        <v>2844</v>
      </c>
      <c r="W135" s="33">
        <f t="shared" si="59"/>
        <v>0.60407816482582832</v>
      </c>
      <c r="X135" s="32">
        <f>SUM(INDEX(SCORESHEET!$S$2:$S$1365,(MATCH(B135,SCORESHEET!$B$2:$B$1365,0))+1,1):INDEX(SCORESHEET!$S$2:$S$1365,(MATCH(B136,SCORESHEET!$B$2:$B$1365,0))-1,1))</f>
        <v>4708</v>
      </c>
    </row>
    <row r="136" spans="1:24" s="12" customFormat="1" ht="30" x14ac:dyDescent="0.25">
      <c r="A136" s="40">
        <v>2</v>
      </c>
      <c r="B136" s="31" t="s">
        <v>174</v>
      </c>
      <c r="C136" s="32">
        <f>COUNTIF(INDEX(SCORESHEET!$A$2:$A$1365,MATCH(B136,SCORESHEET!$B$2:$B$1365,0),1):INDEX(SCORESHEET!$A$2:$A$1365,MATCH(B137,SCORESHEET!$B$2:$B$1365,0),1),"*S*")</f>
        <v>7</v>
      </c>
      <c r="D136" s="32">
        <f>COUNTIF(INDEX(SCORESHEET!$C$2:$C$1365,(MATCH(B136,SCORESHEET!$B$2:$B$1365,0))+1,1):INDEX(SCORESHEET!$C$2:$C$1365,(MATCH(B137,SCORESHEET!$B$2:$B$1365,0))-1,1),"*"&amp;$D$1&amp;"*")</f>
        <v>7</v>
      </c>
      <c r="E136" s="32">
        <f>COUNTIF(INDEX(SCORESHEET!$C$2:$C$1365,(MATCH(B136,SCORESHEET!$B$2:$B$1365,0))+1,1):INDEX(SCORESHEET!$C$2:$C$1365,(MATCH(B137,SCORESHEET!$B$2:$B$1365,0))-1,1),"*"&amp;$E$1&amp;"*")</f>
        <v>0</v>
      </c>
      <c r="F136" s="32">
        <f>COUNTIF(INDEX(SCORESHEET!$C$2:$C$1365,(MATCH(B136,SCORESHEET!$B$2:$B$1365,0))+1,1):INDEX(SCORESHEET!$C$2:$C$1365,(MATCH(B137,SCORESHEET!$B$2:$B$1365,0))-1,1),"*"&amp;$F$1&amp;"*")</f>
        <v>0</v>
      </c>
      <c r="G136" s="32">
        <f>COUNTIF(INDEX(SCORESHEET!$C$2:$C$1365,(MATCH($B$4,SCORESHEET!$B$2:$B$1365,0))+1,1):INDEX(SCORESHEET!$C$2:$C$1365,(MATCH(B137,SCORESHEET!$B$2:$B$1365,0))-1,1),"*"&amp;$G$1&amp;"*")</f>
        <v>0</v>
      </c>
      <c r="H136" s="32">
        <f>SUM(INDEX(SCORESHEET!$F$2:$F$1365,(MATCH(B136,SCORESHEET!$B$2:$B$1365,0))+1,1):INDEX(SCORESHEET!$F$2:$F$1365,(MATCH(B137,SCORESHEET!$B$2:$B$1365,0))-1,1))</f>
        <v>1729</v>
      </c>
      <c r="I136" s="32">
        <f>SUM(INDEX(SCORESHEET!$G$2:$G$1365,(MATCH(B136,SCORESHEET!$B$2:$B$1365,0))+1,1):INDEX(SCORESHEET!$G$2:$G$1365,(MATCH(B137,SCORESHEET!$B$2:$B$1365,0))-1,1))</f>
        <v>1176</v>
      </c>
      <c r="J136" s="32">
        <f>SUM(INDEX(SCORESHEET!$H$2:$H$1365,(MATCH(B136,SCORESHEET!$B$2:$B$1365,0))+1,1):INDEX(SCORESHEET!$H$2:$H$1365,(MATCH(B137,SCORESHEET!$B$2:$B$1365,0))-1,1))</f>
        <v>1177</v>
      </c>
      <c r="K136" s="32">
        <f>SUM(INDEX(SCORESHEET!$I$2:$I$1365,(MATCH(B136,SCORESHEET!$B$2:$B$1365,0))+1,1):INDEX(SCORESHEET!$I$2:$I$1365,(MATCH(B137,SCORESHEET!$B$2:$B$1365,0))-1,1))</f>
        <v>24</v>
      </c>
      <c r="L136" s="33">
        <f t="shared" si="60"/>
        <v>0.42109108621529467</v>
      </c>
      <c r="M136" s="33">
        <f t="shared" si="61"/>
        <v>0.28641013151485628</v>
      </c>
      <c r="N136" s="33">
        <f t="shared" si="62"/>
        <v>0.286653677545056</v>
      </c>
      <c r="O136" s="33">
        <f t="shared" si="63"/>
        <v>5.8451047247929854E-3</v>
      </c>
      <c r="P136" s="32" t="str">
        <f t="shared" si="64"/>
        <v>BN</v>
      </c>
      <c r="Q136" s="32" t="str">
        <f t="shared" si="65"/>
        <v>PN</v>
      </c>
      <c r="R136" s="28">
        <f t="shared" si="66"/>
        <v>552</v>
      </c>
      <c r="S136" s="32">
        <f t="shared" si="67"/>
        <v>4106</v>
      </c>
      <c r="T136" s="32">
        <f>SUM(INDEX(SCORESHEET!$O$2:$O$1365,(MATCH(B136,SCORESHEET!$B$2:$B$1365,0))+1,1):INDEX(SCORESHEET!$O$2:$O$1365,(MATCH(B137,SCORESHEET!$B$2:$B$1365,0))-1,1))</f>
        <v>82</v>
      </c>
      <c r="U136" s="32">
        <f>SUM(INDEX(SCORESHEET!$P$2:$P$1365,(MATCH(B136,SCORESHEET!$B$2:$B$1365,0))+1,1):INDEX(SCORESHEET!$P$2:$P$1365,(MATCH(B137,SCORESHEET!$B$2:$B$1365,0))-1,1))</f>
        <v>0</v>
      </c>
      <c r="V136" s="32">
        <f t="shared" si="46"/>
        <v>4188</v>
      </c>
      <c r="W136" s="33">
        <f t="shared" si="59"/>
        <v>0.66434010152284262</v>
      </c>
      <c r="X136" s="32">
        <f>SUM(INDEX(SCORESHEET!$S$2:$S$1365,(MATCH(B136,SCORESHEET!$B$2:$B$1365,0))+1,1):INDEX(SCORESHEET!$S$2:$S$1365,(MATCH(B137,SCORESHEET!$B$2:$B$1365,0))-1,1))</f>
        <v>6304</v>
      </c>
    </row>
    <row r="137" spans="1:24" s="12" customFormat="1" ht="15" x14ac:dyDescent="0.25">
      <c r="A137" s="40">
        <v>3</v>
      </c>
      <c r="B137" s="31" t="s">
        <v>175</v>
      </c>
      <c r="C137" s="32">
        <f>COUNTIF(INDEX(SCORESHEET!$A$2:$A$1365,MATCH(B137,SCORESHEET!$B$2:$B$1365,0),1):INDEX(SCORESHEET!$A$2:$A$1365,MATCH(B138,SCORESHEET!$B$2:$B$1365,0),1),"*S*")</f>
        <v>3</v>
      </c>
      <c r="D137" s="32">
        <f>COUNTIF(INDEX(SCORESHEET!$C$2:$C$1365,(MATCH(B137,SCORESHEET!$B$2:$B$1365,0))+1,1):INDEX(SCORESHEET!$C$2:$C$1365,(MATCH(B138,SCORESHEET!$B$2:$B$1365,0))-1,1),"*"&amp;$D$1&amp;"*")</f>
        <v>0</v>
      </c>
      <c r="E137" s="32">
        <f>COUNTIF(INDEX(SCORESHEET!$C$2:$C$1365,(MATCH(B137,SCORESHEET!$B$2:$B$1365,0))+1,1):INDEX(SCORESHEET!$C$2:$C$1365,(MATCH(B138,SCORESHEET!$B$2:$B$1365,0))-1,1),"*"&amp;$E$1&amp;"*")</f>
        <v>3</v>
      </c>
      <c r="F137" s="32">
        <f>COUNTIF(INDEX(SCORESHEET!$C$2:$C$1365,(MATCH(B137,SCORESHEET!$B$2:$B$1365,0))+1,1):INDEX(SCORESHEET!$C$2:$C$1365,(MATCH(B138,SCORESHEET!$B$2:$B$1365,0))-1,1),"*"&amp;$F$1&amp;"*")</f>
        <v>0</v>
      </c>
      <c r="G137" s="32">
        <f>COUNTIF(INDEX(SCORESHEET!$C$2:$C$1365,(MATCH($B$4,SCORESHEET!$B$2:$B$1365,0))+1,1):INDEX(SCORESHEET!$C$2:$C$1365,(MATCH(B138,SCORESHEET!$B$2:$B$1365,0))-1,1),"*"&amp;$G$1&amp;"*")</f>
        <v>0</v>
      </c>
      <c r="H137" s="32">
        <f>SUM(INDEX(SCORESHEET!$F$2:$F$1365,(MATCH(B137,SCORESHEET!$B$2:$B$1365,0))+1,1):INDEX(SCORESHEET!$F$2:$F$1365,(MATCH(B138,SCORESHEET!$B$2:$B$1365,0))-1,1))</f>
        <v>310</v>
      </c>
      <c r="I137" s="32">
        <f>SUM(INDEX(SCORESHEET!$G$2:$G$1365,(MATCH(B137,SCORESHEET!$B$2:$B$1365,0))+1,1):INDEX(SCORESHEET!$G$2:$G$1365,(MATCH(B138,SCORESHEET!$B$2:$B$1365,0))-1,1))</f>
        <v>363</v>
      </c>
      <c r="J137" s="32">
        <f>SUM(INDEX(SCORESHEET!$H$2:$H$1365,(MATCH(B137,SCORESHEET!$B$2:$B$1365,0))+1,1):INDEX(SCORESHEET!$H$2:$H$1365,(MATCH(B138,SCORESHEET!$B$2:$B$1365,0))-1,1))</f>
        <v>204</v>
      </c>
      <c r="K137" s="32">
        <f>SUM(INDEX(SCORESHEET!$I$2:$I$1365,(MATCH(B137,SCORESHEET!$B$2:$B$1365,0))+1,1):INDEX(SCORESHEET!$I$2:$I$1365,(MATCH(B138,SCORESHEET!$B$2:$B$1365,0))-1,1))</f>
        <v>4</v>
      </c>
      <c r="L137" s="33">
        <f t="shared" si="60"/>
        <v>0.35187287173666287</v>
      </c>
      <c r="M137" s="33">
        <f t="shared" si="61"/>
        <v>0.4120317820658343</v>
      </c>
      <c r="N137" s="33">
        <f t="shared" si="62"/>
        <v>0.23155505107832008</v>
      </c>
      <c r="O137" s="33">
        <f t="shared" si="63"/>
        <v>4.5402951191827468E-3</v>
      </c>
      <c r="P137" s="32" t="str">
        <f t="shared" si="64"/>
        <v>PH</v>
      </c>
      <c r="Q137" s="32" t="str">
        <f t="shared" si="65"/>
        <v>BN</v>
      </c>
      <c r="R137" s="28">
        <f t="shared" si="66"/>
        <v>53</v>
      </c>
      <c r="S137" s="32">
        <f t="shared" si="67"/>
        <v>881</v>
      </c>
      <c r="T137" s="32">
        <f>SUM(INDEX(SCORESHEET!$O$2:$O$1365,(MATCH(B137,SCORESHEET!$B$2:$B$1365,0))+1,1):INDEX(SCORESHEET!$O$2:$O$1365,(MATCH(B138,SCORESHEET!$B$2:$B$1365,0))-1,1))</f>
        <v>6</v>
      </c>
      <c r="U137" s="32">
        <f>SUM(INDEX(SCORESHEET!$P$2:$P$1365,(MATCH(B137,SCORESHEET!$B$2:$B$1365,0))+1,1):INDEX(SCORESHEET!$P$2:$P$1365,(MATCH(B138,SCORESHEET!$B$2:$B$1365,0))-1,1))</f>
        <v>0</v>
      </c>
      <c r="V137" s="32">
        <f t="shared" si="46"/>
        <v>887</v>
      </c>
      <c r="W137" s="33">
        <f t="shared" si="59"/>
        <v>0.67658276125095351</v>
      </c>
      <c r="X137" s="32">
        <f>SUM(INDEX(SCORESHEET!$S$2:$S$1365,(MATCH(B137,SCORESHEET!$B$2:$B$1365,0))+1,1):INDEX(SCORESHEET!$S$2:$S$1365,(MATCH(B138,SCORESHEET!$B$2:$B$1365,0))-1,1))</f>
        <v>1311</v>
      </c>
    </row>
    <row r="138" spans="1:24" s="11" customFormat="1" ht="15" x14ac:dyDescent="0.25">
      <c r="A138" s="40">
        <v>4</v>
      </c>
      <c r="B138" s="31" t="s">
        <v>176</v>
      </c>
      <c r="C138" s="32">
        <f>COUNTIF(INDEX(SCORESHEET!$A$2:$A$1365,MATCH(B138,SCORESHEET!$B$2:$B$1365,0),1):INDEX(SCORESHEET!$A$2:$A$1365,MATCH(B139,SCORESHEET!$B$2:$B$1365,0),1),"*S*")</f>
        <v>5</v>
      </c>
      <c r="D138" s="32">
        <f>COUNTIF(INDEX(SCORESHEET!$C$2:$C$1365,(MATCH(B138,SCORESHEET!$B$2:$B$1365,0))+1,1):INDEX(SCORESHEET!$C$2:$C$1365,(MATCH(B139,SCORESHEET!$B$2:$B$1365,0))-1,1),"*"&amp;$D$1&amp;"*")</f>
        <v>0</v>
      </c>
      <c r="E138" s="32">
        <f>COUNTIF(INDEX(SCORESHEET!$C$2:$C$1365,(MATCH(B138,SCORESHEET!$B$2:$B$1365,0))+1,1):INDEX(SCORESHEET!$C$2:$C$1365,(MATCH(B139,SCORESHEET!$B$2:$B$1365,0))-1,1),"*"&amp;$E$1&amp;"*")</f>
        <v>5</v>
      </c>
      <c r="F138" s="32">
        <f>COUNTIF(INDEX(SCORESHEET!$C$2:$C$1365,(MATCH(B138,SCORESHEET!$B$2:$B$1365,0))+1,1):INDEX(SCORESHEET!$C$2:$C$1365,(MATCH(B139,SCORESHEET!$B$2:$B$1365,0))-1,1),"*"&amp;$F$1&amp;"*")</f>
        <v>0</v>
      </c>
      <c r="G138" s="32">
        <f>COUNTIF(INDEX(SCORESHEET!$C$2:$C$1365,(MATCH($B$4,SCORESHEET!$B$2:$B$1365,0))+1,1):INDEX(SCORESHEET!$C$2:$C$1365,(MATCH(B139,SCORESHEET!$B$2:$B$1365,0))-1,1),"*"&amp;$G$1&amp;"*")</f>
        <v>0</v>
      </c>
      <c r="H138" s="32">
        <f>SUM(INDEX(SCORESHEET!$F$2:$F$1365,(MATCH(B138,SCORESHEET!$B$2:$B$1365,0))+1,1):INDEX(SCORESHEET!$F$2:$F$1365,(MATCH(B139,SCORESHEET!$B$2:$B$1365,0))-1,1))</f>
        <v>328</v>
      </c>
      <c r="I138" s="32">
        <f>SUM(INDEX(SCORESHEET!$G$2:$G$1365,(MATCH(B138,SCORESHEET!$B$2:$B$1365,0))+1,1):INDEX(SCORESHEET!$G$2:$G$1365,(MATCH(B139,SCORESHEET!$B$2:$B$1365,0))-1,1))</f>
        <v>742</v>
      </c>
      <c r="J138" s="32">
        <f>SUM(INDEX(SCORESHEET!$H$2:$H$1365,(MATCH(B138,SCORESHEET!$B$2:$B$1365,0))+1,1):INDEX(SCORESHEET!$H$2:$H$1365,(MATCH(B139,SCORESHEET!$B$2:$B$1365,0))-1,1))</f>
        <v>213</v>
      </c>
      <c r="K138" s="32">
        <f>SUM(INDEX(SCORESHEET!$I$2:$I$1365,(MATCH(B138,SCORESHEET!$B$2:$B$1365,0))+1,1):INDEX(SCORESHEET!$I$2:$I$1365,(MATCH(B139,SCORESHEET!$B$2:$B$1365,0))-1,1))</f>
        <v>8</v>
      </c>
      <c r="L138" s="33">
        <f t="shared" si="60"/>
        <v>0.25406661502711075</v>
      </c>
      <c r="M138" s="33">
        <f t="shared" si="61"/>
        <v>0.57474825716498834</v>
      </c>
      <c r="N138" s="33">
        <f t="shared" si="62"/>
        <v>0.16498838109992253</v>
      </c>
      <c r="O138" s="33">
        <f t="shared" si="63"/>
        <v>6.1967467079783118E-3</v>
      </c>
      <c r="P138" s="32" t="str">
        <f t="shared" si="64"/>
        <v>PH</v>
      </c>
      <c r="Q138" s="32" t="str">
        <f t="shared" si="65"/>
        <v>BN</v>
      </c>
      <c r="R138" s="28">
        <f t="shared" si="66"/>
        <v>414</v>
      </c>
      <c r="S138" s="32">
        <f t="shared" si="67"/>
        <v>1291</v>
      </c>
      <c r="T138" s="32">
        <f>SUM(INDEX(SCORESHEET!$O$2:$O$1365,(MATCH(B138,SCORESHEET!$B$2:$B$1365,0))+1,1):INDEX(SCORESHEET!$O$2:$O$1365,(MATCH(B139,SCORESHEET!$B$2:$B$1365,0))-1,1))</f>
        <v>23</v>
      </c>
      <c r="U138" s="32">
        <f>SUM(INDEX(SCORESHEET!$P$2:$P$1365,(MATCH(B138,SCORESHEET!$B$2:$B$1365,0))+1,1):INDEX(SCORESHEET!$P$2:$P$1365,(MATCH(B139,SCORESHEET!$B$2:$B$1365,0))-1,1))</f>
        <v>0</v>
      </c>
      <c r="V138" s="32">
        <f t="shared" si="46"/>
        <v>1314</v>
      </c>
      <c r="W138" s="33">
        <f t="shared" si="59"/>
        <v>0.6619647355163728</v>
      </c>
      <c r="X138" s="32">
        <f>SUM(INDEX(SCORESHEET!$S$2:$S$1365,(MATCH(B138,SCORESHEET!$B$2:$B$1365,0))+1,1):INDEX(SCORESHEET!$S$2:$S$1365,(MATCH(B139,SCORESHEET!$B$2:$B$1365,0))-1,1))</f>
        <v>1985</v>
      </c>
    </row>
    <row r="139" spans="1:24" s="12" customFormat="1" ht="15" x14ac:dyDescent="0.25">
      <c r="A139" s="40">
        <v>5</v>
      </c>
      <c r="B139" s="31" t="s">
        <v>177</v>
      </c>
      <c r="C139" s="32">
        <f>COUNTIF(INDEX(SCORESHEET!$A$2:$A$1365,MATCH(B139,SCORESHEET!$B$2:$B$1365,0),1):INDEX(SCORESHEET!$A$2:$A$1365,MATCH(B140,SCORESHEET!$B$2:$B$1365,0),1),"*S*")</f>
        <v>7</v>
      </c>
      <c r="D139" s="32">
        <f>COUNTIF(INDEX(SCORESHEET!$C$2:$C$1365,(MATCH(B139,SCORESHEET!$B$2:$B$1365,0))+1,1):INDEX(SCORESHEET!$C$2:$C$1365,(MATCH(B140,SCORESHEET!$B$2:$B$1365,0))-1,1),"*"&amp;$D$1&amp;"*")</f>
        <v>0</v>
      </c>
      <c r="E139" s="32">
        <f>COUNTIF(INDEX(SCORESHEET!$C$2:$C$1365,(MATCH(B139,SCORESHEET!$B$2:$B$1365,0))+1,1):INDEX(SCORESHEET!$C$2:$C$1365,(MATCH(B140,SCORESHEET!$B$2:$B$1365,0))-1,1),"*"&amp;$E$1&amp;"*")</f>
        <v>7</v>
      </c>
      <c r="F139" s="32">
        <f>COUNTIF(INDEX(SCORESHEET!$C$2:$C$1365,(MATCH(B139,SCORESHEET!$B$2:$B$1365,0))+1,1):INDEX(SCORESHEET!$C$2:$C$1365,(MATCH(B140,SCORESHEET!$B$2:$B$1365,0))-1,1),"*"&amp;$F$1&amp;"*")</f>
        <v>0</v>
      </c>
      <c r="G139" s="32">
        <f>COUNTIF(INDEX(SCORESHEET!$C$2:$C$1365,(MATCH($B$4,SCORESHEET!$B$2:$B$1365,0))+1,1):INDEX(SCORESHEET!$C$2:$C$1365,(MATCH(B140,SCORESHEET!$B$2:$B$1365,0))-1,1),"*"&amp;$G$1&amp;"*")</f>
        <v>0</v>
      </c>
      <c r="H139" s="32">
        <f>SUM(INDEX(SCORESHEET!$F$2:$F$1365,(MATCH(B139,SCORESHEET!$B$2:$B$1365,0))+1,1):INDEX(SCORESHEET!$F$2:$F$1365,(MATCH(B140,SCORESHEET!$B$2:$B$1365,0))-1,1))</f>
        <v>529</v>
      </c>
      <c r="I139" s="32">
        <f>SUM(INDEX(SCORESHEET!$G$2:$G$1365,(MATCH(B139,SCORESHEET!$B$2:$B$1365,0))+1,1):INDEX(SCORESHEET!$G$2:$G$1365,(MATCH(B140,SCORESHEET!$B$2:$B$1365,0))-1,1))</f>
        <v>1102</v>
      </c>
      <c r="J139" s="32">
        <f>SUM(INDEX(SCORESHEET!$H$2:$H$1365,(MATCH(B139,SCORESHEET!$B$2:$B$1365,0))+1,1):INDEX(SCORESHEET!$H$2:$H$1365,(MATCH(B140,SCORESHEET!$B$2:$B$1365,0))-1,1))</f>
        <v>294</v>
      </c>
      <c r="K139" s="32">
        <f>SUM(INDEX(SCORESHEET!$I$2:$I$1365,(MATCH(B139,SCORESHEET!$B$2:$B$1365,0))+1,1):INDEX(SCORESHEET!$I$2:$I$1365,(MATCH(B140,SCORESHEET!$B$2:$B$1365,0))-1,1))</f>
        <v>16</v>
      </c>
      <c r="L139" s="33">
        <f t="shared" si="60"/>
        <v>0.2725399278722308</v>
      </c>
      <c r="M139" s="33">
        <f t="shared" si="61"/>
        <v>0.5677485832045337</v>
      </c>
      <c r="N139" s="33">
        <f t="shared" si="62"/>
        <v>0.15146831530139104</v>
      </c>
      <c r="O139" s="33">
        <f t="shared" si="63"/>
        <v>8.2431736218444105E-3</v>
      </c>
      <c r="P139" s="32" t="str">
        <f t="shared" si="64"/>
        <v>PH</v>
      </c>
      <c r="Q139" s="32" t="str">
        <f t="shared" si="65"/>
        <v>BN</v>
      </c>
      <c r="R139" s="28">
        <f t="shared" si="66"/>
        <v>573</v>
      </c>
      <c r="S139" s="32">
        <f t="shared" si="67"/>
        <v>1941</v>
      </c>
      <c r="T139" s="32">
        <f>SUM(INDEX(SCORESHEET!$O$2:$O$1365,(MATCH(B139,SCORESHEET!$B$2:$B$1365,0))+1,1):INDEX(SCORESHEET!$O$2:$O$1365,(MATCH(B140,SCORESHEET!$B$2:$B$1365,0))-1,1))</f>
        <v>22</v>
      </c>
      <c r="U139" s="32">
        <f>SUM(INDEX(SCORESHEET!$P$2:$P$1365,(MATCH(B139,SCORESHEET!$B$2:$B$1365,0))+1,1):INDEX(SCORESHEET!$P$2:$P$1365,(MATCH(B140,SCORESHEET!$B$2:$B$1365,0))-1,1))</f>
        <v>0</v>
      </c>
      <c r="V139" s="32">
        <f t="shared" si="46"/>
        <v>1963</v>
      </c>
      <c r="W139" s="33">
        <f t="shared" si="59"/>
        <v>0.63383919922505649</v>
      </c>
      <c r="X139" s="32">
        <f>SUM(INDEX(SCORESHEET!$S$2:$S$1365,(MATCH(B139,SCORESHEET!$B$2:$B$1365,0))+1,1):INDEX(SCORESHEET!$S$2:$S$1365,(MATCH(B140,SCORESHEET!$B$2:$B$1365,0))-1,1))</f>
        <v>3097</v>
      </c>
    </row>
    <row r="140" spans="1:24" s="11" customFormat="1" ht="15" x14ac:dyDescent="0.25">
      <c r="A140" s="40">
        <v>6</v>
      </c>
      <c r="B140" s="31" t="s">
        <v>178</v>
      </c>
      <c r="C140" s="32">
        <f>COUNTIF(INDEX(SCORESHEET!$A$2:$A$1365,MATCH(B140,SCORESHEET!$B$2:$B$1365,0),1):INDEX(SCORESHEET!$A$2:$A$1365,MATCH(B141,SCORESHEET!$B$2:$B$1365,0),1),"*S*")</f>
        <v>5</v>
      </c>
      <c r="D140" s="32">
        <f>COUNTIF(INDEX(SCORESHEET!$C$2:$C$1365,(MATCH(B140,SCORESHEET!$B$2:$B$1365,0))+1,1):INDEX(SCORESHEET!$C$2:$C$1365,(MATCH(B141,SCORESHEET!$B$2:$B$1365,0))-1,1),"*"&amp;$D$1&amp;"*")</f>
        <v>0</v>
      </c>
      <c r="E140" s="32">
        <f>COUNTIF(INDEX(SCORESHEET!$C$2:$C$1365,(MATCH(B140,SCORESHEET!$B$2:$B$1365,0))+1,1):INDEX(SCORESHEET!$C$2:$C$1365,(MATCH(B141,SCORESHEET!$B$2:$B$1365,0))-1,1),"*"&amp;$E$1&amp;"*")</f>
        <v>5</v>
      </c>
      <c r="F140" s="32">
        <f>COUNTIF(INDEX(SCORESHEET!$C$2:$C$1365,(MATCH(B140,SCORESHEET!$B$2:$B$1365,0))+1,1):INDEX(SCORESHEET!$C$2:$C$1365,(MATCH(B141,SCORESHEET!$B$2:$B$1365,0))-1,1),"*"&amp;$F$1&amp;"*")</f>
        <v>0</v>
      </c>
      <c r="G140" s="32">
        <f>COUNTIF(INDEX(SCORESHEET!$C$2:$C$1365,(MATCH($B$4,SCORESHEET!$B$2:$B$1365,0))+1,1):INDEX(SCORESHEET!$C$2:$C$1365,(MATCH(B141,SCORESHEET!$B$2:$B$1365,0))-1,1),"*"&amp;$G$1&amp;"*")</f>
        <v>0</v>
      </c>
      <c r="H140" s="32">
        <f>SUM(INDEX(SCORESHEET!$F$2:$F$1365,(MATCH(B140,SCORESHEET!$B$2:$B$1365,0))+1,1):INDEX(SCORESHEET!$F$2:$F$1365,(MATCH(B141,SCORESHEET!$B$2:$B$1365,0))-1,1))</f>
        <v>357</v>
      </c>
      <c r="I140" s="32">
        <f>SUM(INDEX(SCORESHEET!$G$2:$G$1365,(MATCH(B140,SCORESHEET!$B$2:$B$1365,0))+1,1):INDEX(SCORESHEET!$G$2:$G$1365,(MATCH(B141,SCORESHEET!$B$2:$B$1365,0))-1,1))</f>
        <v>748</v>
      </c>
      <c r="J140" s="32">
        <f>SUM(INDEX(SCORESHEET!$H$2:$H$1365,(MATCH(B140,SCORESHEET!$B$2:$B$1365,0))+1,1):INDEX(SCORESHEET!$H$2:$H$1365,(MATCH(B141,SCORESHEET!$B$2:$B$1365,0))-1,1))</f>
        <v>198</v>
      </c>
      <c r="K140" s="32">
        <f>SUM(INDEX(SCORESHEET!$I$2:$I$1365,(MATCH(B140,SCORESHEET!$B$2:$B$1365,0))+1,1):INDEX(SCORESHEET!$I$2:$I$1365,(MATCH(B141,SCORESHEET!$B$2:$B$1365,0))-1,1))</f>
        <v>3</v>
      </c>
      <c r="L140" s="33">
        <f t="shared" si="60"/>
        <v>0.27335375191424194</v>
      </c>
      <c r="M140" s="33">
        <f t="shared" si="61"/>
        <v>0.57274119448698313</v>
      </c>
      <c r="N140" s="33">
        <f t="shared" si="62"/>
        <v>0.15160796324655437</v>
      </c>
      <c r="O140" s="33">
        <f t="shared" si="63"/>
        <v>2.2970903522205209E-3</v>
      </c>
      <c r="P140" s="32" t="str">
        <f t="shared" si="64"/>
        <v>PH</v>
      </c>
      <c r="Q140" s="32" t="str">
        <f t="shared" si="65"/>
        <v>BN</v>
      </c>
      <c r="R140" s="28">
        <f t="shared" si="66"/>
        <v>391</v>
      </c>
      <c r="S140" s="32">
        <f t="shared" si="67"/>
        <v>1306</v>
      </c>
      <c r="T140" s="32">
        <f>SUM(INDEX(SCORESHEET!$O$2:$O$1365,(MATCH(B140,SCORESHEET!$B$2:$B$1365,0))+1,1):INDEX(SCORESHEET!$O$2:$O$1365,(MATCH(B141,SCORESHEET!$B$2:$B$1365,0))-1,1))</f>
        <v>21</v>
      </c>
      <c r="U140" s="32">
        <f>SUM(INDEX(SCORESHEET!$P$2:$P$1365,(MATCH(B140,SCORESHEET!$B$2:$B$1365,0))+1,1):INDEX(SCORESHEET!$P$2:$P$1365,(MATCH(B141,SCORESHEET!$B$2:$B$1365,0))-1,1))</f>
        <v>0</v>
      </c>
      <c r="V140" s="32">
        <f t="shared" ref="V140:V203" si="70">S140+T140+U140</f>
        <v>1327</v>
      </c>
      <c r="W140" s="33">
        <f t="shared" si="59"/>
        <v>0.60565951620264724</v>
      </c>
      <c r="X140" s="32">
        <f>SUM(INDEX(SCORESHEET!$S$2:$S$1365,(MATCH(B140,SCORESHEET!$B$2:$B$1365,0))+1,1):INDEX(SCORESHEET!$S$2:$S$1365,(MATCH(B141,SCORESHEET!$B$2:$B$1365,0))-1,1))</f>
        <v>2191</v>
      </c>
    </row>
    <row r="141" spans="1:24" s="11" customFormat="1" ht="15" x14ac:dyDescent="0.25">
      <c r="A141" s="40">
        <v>7</v>
      </c>
      <c r="B141" s="31" t="s">
        <v>179</v>
      </c>
      <c r="C141" s="32">
        <f>COUNTIF(INDEX(SCORESHEET!$A$2:$A$1365,MATCH(B141,SCORESHEET!$B$2:$B$1365,0),1):INDEX(SCORESHEET!$A$2:$A$1365,MATCH(B142,SCORESHEET!$B$2:$B$1365,0),1),"*S*")</f>
        <v>5</v>
      </c>
      <c r="D141" s="32">
        <f>COUNTIF(INDEX(SCORESHEET!$C$2:$C$1365,(MATCH(B141,SCORESHEET!$B$2:$B$1365,0))+1,1):INDEX(SCORESHEET!$C$2:$C$1365,(MATCH(B142,SCORESHEET!$B$2:$B$1365,0))-1,1),"*"&amp;$D$1&amp;"*")</f>
        <v>3</v>
      </c>
      <c r="E141" s="32">
        <f>COUNTIF(INDEX(SCORESHEET!$C$2:$C$1365,(MATCH(B141,SCORESHEET!$B$2:$B$1365,0))+1,1):INDEX(SCORESHEET!$C$2:$C$1365,(MATCH(B142,SCORESHEET!$B$2:$B$1365,0))-1,1),"*"&amp;$E$1&amp;"*")</f>
        <v>2</v>
      </c>
      <c r="F141" s="32">
        <f>COUNTIF(INDEX(SCORESHEET!$C$2:$C$1365,(MATCH(B141,SCORESHEET!$B$2:$B$1365,0))+1,1):INDEX(SCORESHEET!$C$2:$C$1365,(MATCH(B142,SCORESHEET!$B$2:$B$1365,0))-1,1),"*"&amp;$F$1&amp;"*")</f>
        <v>0</v>
      </c>
      <c r="G141" s="32">
        <f>COUNTIF(INDEX(SCORESHEET!$C$2:$C$1365,(MATCH($B$4,SCORESHEET!$B$2:$B$1365,0))+1,1):INDEX(SCORESHEET!$C$2:$C$1365,(MATCH(B142,SCORESHEET!$B$2:$B$1365,0))-1,1),"*"&amp;$G$1&amp;"*")</f>
        <v>0</v>
      </c>
      <c r="H141" s="32">
        <f>SUM(INDEX(SCORESHEET!$F$2:$F$1365,(MATCH(B141,SCORESHEET!$B$2:$B$1365,0))+1,1):INDEX(SCORESHEET!$F$2:$F$1365,(MATCH(B142,SCORESHEET!$B$2:$B$1365,0))-1,1))</f>
        <v>600</v>
      </c>
      <c r="I141" s="32">
        <f>SUM(INDEX(SCORESHEET!$G$2:$G$1365,(MATCH(B141,SCORESHEET!$B$2:$B$1365,0))+1,1):INDEX(SCORESHEET!$G$2:$G$1365,(MATCH(B142,SCORESHEET!$B$2:$B$1365,0))-1,1))</f>
        <v>448</v>
      </c>
      <c r="J141" s="32">
        <f>SUM(INDEX(SCORESHEET!$H$2:$H$1365,(MATCH(B141,SCORESHEET!$B$2:$B$1365,0))+1,1):INDEX(SCORESHEET!$H$2:$H$1365,(MATCH(B142,SCORESHEET!$B$2:$B$1365,0))-1,1))</f>
        <v>278</v>
      </c>
      <c r="K141" s="32">
        <f>SUM(INDEX(SCORESHEET!$I$2:$I$1365,(MATCH(B141,SCORESHEET!$B$2:$B$1365,0))+1,1):INDEX(SCORESHEET!$I$2:$I$1365,(MATCH(B142,SCORESHEET!$B$2:$B$1365,0))-1,1))</f>
        <v>15</v>
      </c>
      <c r="L141" s="33">
        <f t="shared" si="60"/>
        <v>0.44742729306487694</v>
      </c>
      <c r="M141" s="33">
        <f t="shared" si="61"/>
        <v>0.33407904548844147</v>
      </c>
      <c r="N141" s="33">
        <f t="shared" si="62"/>
        <v>0.20730797912005966</v>
      </c>
      <c r="O141" s="33">
        <f t="shared" si="63"/>
        <v>1.1185682326621925E-2</v>
      </c>
      <c r="P141" s="32" t="str">
        <f t="shared" si="64"/>
        <v>BN</v>
      </c>
      <c r="Q141" s="32" t="str">
        <f t="shared" si="65"/>
        <v>PH</v>
      </c>
      <c r="R141" s="28">
        <f t="shared" si="66"/>
        <v>152</v>
      </c>
      <c r="S141" s="32">
        <f t="shared" si="67"/>
        <v>1341</v>
      </c>
      <c r="T141" s="32">
        <f>SUM(INDEX(SCORESHEET!$O$2:$O$1365,(MATCH(B141,SCORESHEET!$B$2:$B$1365,0))+1,1):INDEX(SCORESHEET!$O$2:$O$1365,(MATCH(B142,SCORESHEET!$B$2:$B$1365,0))-1,1))</f>
        <v>22</v>
      </c>
      <c r="U141" s="32">
        <f>SUM(INDEX(SCORESHEET!$P$2:$P$1365,(MATCH(B141,SCORESHEET!$B$2:$B$1365,0))+1,1):INDEX(SCORESHEET!$P$2:$P$1365,(MATCH(B142,SCORESHEET!$B$2:$B$1365,0))-1,1))</f>
        <v>0</v>
      </c>
      <c r="V141" s="32">
        <f t="shared" si="70"/>
        <v>1363</v>
      </c>
      <c r="W141" s="33">
        <f t="shared" si="59"/>
        <v>0.68458061275740834</v>
      </c>
      <c r="X141" s="32">
        <f>SUM(INDEX(SCORESHEET!$S$2:$S$1365,(MATCH(B141,SCORESHEET!$B$2:$B$1365,0))+1,1):INDEX(SCORESHEET!$S$2:$S$1365,(MATCH(B142,SCORESHEET!$B$2:$B$1365,0))-1,1))</f>
        <v>1991</v>
      </c>
    </row>
    <row r="142" spans="1:24" s="12" customFormat="1" ht="15" x14ac:dyDescent="0.25">
      <c r="A142" s="40">
        <v>8</v>
      </c>
      <c r="B142" s="31" t="s">
        <v>180</v>
      </c>
      <c r="C142" s="32">
        <f>COUNTIF(INDEX(SCORESHEET!$A$2:$A$1365,MATCH(B142,SCORESHEET!$B$2:$B$1365,0),1):INDEX(SCORESHEET!$A$2:$A$1365,MATCH(B143,SCORESHEET!$B$2:$B$1365,0),1),"*S*")</f>
        <v>8</v>
      </c>
      <c r="D142" s="32">
        <f>COUNTIF(INDEX(SCORESHEET!$C$2:$C$1365,(MATCH(B142,SCORESHEET!$B$2:$B$1365,0))+1,1):INDEX(SCORESHEET!$C$2:$C$1365,(MATCH(B143,SCORESHEET!$B$2:$B$1365,0))-1,1),"*"&amp;$D$1&amp;"*")</f>
        <v>1</v>
      </c>
      <c r="E142" s="32">
        <f>COUNTIF(INDEX(SCORESHEET!$C$2:$C$1365,(MATCH(B142,SCORESHEET!$B$2:$B$1365,0))+1,1):INDEX(SCORESHEET!$C$2:$C$1365,(MATCH(B143,SCORESHEET!$B$2:$B$1365,0))-1,1),"*"&amp;$E$1&amp;"*")</f>
        <v>7</v>
      </c>
      <c r="F142" s="32">
        <f>COUNTIF(INDEX(SCORESHEET!$C$2:$C$1365,(MATCH(B142,SCORESHEET!$B$2:$B$1365,0))+1,1):INDEX(SCORESHEET!$C$2:$C$1365,(MATCH(B143,SCORESHEET!$B$2:$B$1365,0))-1,1),"*"&amp;$F$1&amp;"*")</f>
        <v>0</v>
      </c>
      <c r="G142" s="32">
        <f>COUNTIF(INDEX(SCORESHEET!$C$2:$C$1365,(MATCH($B$4,SCORESHEET!$B$2:$B$1365,0))+1,1):INDEX(SCORESHEET!$C$2:$C$1365,(MATCH(B143,SCORESHEET!$B$2:$B$1365,0))-1,1),"*"&amp;$G$1&amp;"*")</f>
        <v>0</v>
      </c>
      <c r="H142" s="32">
        <f>SUM(INDEX(SCORESHEET!$F$2:$F$1365,(MATCH(B142,SCORESHEET!$B$2:$B$1365,0))+1,1):INDEX(SCORESHEET!$F$2:$F$1365,(MATCH(B143,SCORESHEET!$B$2:$B$1365,0))-1,1))</f>
        <v>797</v>
      </c>
      <c r="I142" s="32">
        <f>SUM(INDEX(SCORESHEET!$G$2:$G$1365,(MATCH(B142,SCORESHEET!$B$2:$B$1365,0))+1,1):INDEX(SCORESHEET!$G$2:$G$1365,(MATCH(B143,SCORESHEET!$B$2:$B$1365,0))-1,1))</f>
        <v>969</v>
      </c>
      <c r="J142" s="32">
        <f>SUM(INDEX(SCORESHEET!$H$2:$H$1365,(MATCH(B142,SCORESHEET!$B$2:$B$1365,0))+1,1):INDEX(SCORESHEET!$H$2:$H$1365,(MATCH(B143,SCORESHEET!$B$2:$B$1365,0))-1,1))</f>
        <v>578</v>
      </c>
      <c r="K142" s="32">
        <f>SUM(INDEX(SCORESHEET!$I$2:$I$1365,(MATCH(B142,SCORESHEET!$B$2:$B$1365,0))+1,1):INDEX(SCORESHEET!$I$2:$I$1365,(MATCH(B143,SCORESHEET!$B$2:$B$1365,0))-1,1))</f>
        <v>20</v>
      </c>
      <c r="L142" s="33">
        <f t="shared" si="60"/>
        <v>0.33714043993231813</v>
      </c>
      <c r="M142" s="33">
        <f t="shared" si="61"/>
        <v>0.40989847715736039</v>
      </c>
      <c r="N142" s="33">
        <f t="shared" si="62"/>
        <v>0.24450084602368866</v>
      </c>
      <c r="O142" s="33">
        <f t="shared" si="63"/>
        <v>8.4602368866328256E-3</v>
      </c>
      <c r="P142" s="32" t="str">
        <f t="shared" si="64"/>
        <v>PH</v>
      </c>
      <c r="Q142" s="32" t="str">
        <f t="shared" si="65"/>
        <v>BN</v>
      </c>
      <c r="R142" s="28">
        <f t="shared" si="66"/>
        <v>172</v>
      </c>
      <c r="S142" s="32">
        <f t="shared" si="67"/>
        <v>2364</v>
      </c>
      <c r="T142" s="32">
        <f>SUM(INDEX(SCORESHEET!$O$2:$O$1365,(MATCH(B142,SCORESHEET!$B$2:$B$1365,0))+1,1):INDEX(SCORESHEET!$O$2:$O$1365,(MATCH(B143,SCORESHEET!$B$2:$B$1365,0))-1,1))</f>
        <v>37</v>
      </c>
      <c r="U142" s="32">
        <f>SUM(INDEX(SCORESHEET!$P$2:$P$1365,(MATCH(B142,SCORESHEET!$B$2:$B$1365,0))+1,1):INDEX(SCORESHEET!$P$2:$P$1365,(MATCH(B143,SCORESHEET!$B$2:$B$1365,0))-1,1))</f>
        <v>0</v>
      </c>
      <c r="V142" s="32">
        <f t="shared" si="70"/>
        <v>2401</v>
      </c>
      <c r="W142" s="33">
        <f t="shared" si="59"/>
        <v>0.62919287211740038</v>
      </c>
      <c r="X142" s="32">
        <f>SUM(INDEX(SCORESHEET!$S$2:$S$1365,(MATCH(B142,SCORESHEET!$B$2:$B$1365,0))+1,1):INDEX(SCORESHEET!$S$2:$S$1365,(MATCH(B143,SCORESHEET!$B$2:$B$1365,0))-1,1))</f>
        <v>3816</v>
      </c>
    </row>
    <row r="143" spans="1:24" s="6" customFormat="1" ht="15" x14ac:dyDescent="0.25">
      <c r="A143" s="25" t="s">
        <v>34</v>
      </c>
      <c r="B143" s="26" t="s">
        <v>35</v>
      </c>
      <c r="C143" s="27">
        <f>SUM(C144:C150)</f>
        <v>39</v>
      </c>
      <c r="D143" s="27">
        <f t="shared" ref="D143:K143" si="71">SUM(D144:D150)</f>
        <v>35</v>
      </c>
      <c r="E143" s="27">
        <f t="shared" si="71"/>
        <v>3</v>
      </c>
      <c r="F143" s="27">
        <f t="shared" si="71"/>
        <v>1</v>
      </c>
      <c r="G143" s="27">
        <f t="shared" si="71"/>
        <v>0</v>
      </c>
      <c r="H143" s="27">
        <f t="shared" si="71"/>
        <v>6195</v>
      </c>
      <c r="I143" s="27">
        <f t="shared" si="71"/>
        <v>2419</v>
      </c>
      <c r="J143" s="27">
        <f t="shared" si="71"/>
        <v>3468</v>
      </c>
      <c r="K143" s="27">
        <f t="shared" si="71"/>
        <v>89</v>
      </c>
      <c r="L143" s="29">
        <f t="shared" si="60"/>
        <v>0.5089967956618191</v>
      </c>
      <c r="M143" s="29">
        <f t="shared" si="61"/>
        <v>0.19875112973461506</v>
      </c>
      <c r="N143" s="29">
        <f t="shared" si="62"/>
        <v>0.28493961054966727</v>
      </c>
      <c r="O143" s="29">
        <f t="shared" si="63"/>
        <v>7.3124640538986116E-3</v>
      </c>
      <c r="P143" s="27" t="str">
        <f t="shared" si="64"/>
        <v>BN</v>
      </c>
      <c r="Q143" s="27" t="str">
        <f t="shared" si="65"/>
        <v>PN</v>
      </c>
      <c r="R143" s="27">
        <f t="shared" si="66"/>
        <v>2727</v>
      </c>
      <c r="S143" s="27">
        <f t="shared" si="67"/>
        <v>12171</v>
      </c>
      <c r="T143" s="27">
        <f t="shared" ref="T143:U143" si="72">SUM(T144:T150)</f>
        <v>258</v>
      </c>
      <c r="U143" s="27">
        <f t="shared" si="72"/>
        <v>0</v>
      </c>
      <c r="V143" s="27">
        <f t="shared" si="70"/>
        <v>12429</v>
      </c>
      <c r="W143" s="29">
        <f t="shared" si="59"/>
        <v>0.69595162103141273</v>
      </c>
      <c r="X143" s="27">
        <f>SUM(X144:X150)</f>
        <v>17859</v>
      </c>
    </row>
    <row r="144" spans="1:24" s="12" customFormat="1" ht="15" x14ac:dyDescent="0.25">
      <c r="A144" s="40">
        <v>1</v>
      </c>
      <c r="B144" s="31" t="s">
        <v>181</v>
      </c>
      <c r="C144" s="32">
        <f>COUNTIF(INDEX(SCORESHEET!$A$2:$A$1365,MATCH(B144,SCORESHEET!$B$2:$B$1365,0),1):INDEX(SCORESHEET!$A$2:$A$1365,MATCH(B145,SCORESHEET!$B$2:$B$1365,0),1),"*S*")</f>
        <v>7</v>
      </c>
      <c r="D144" s="32">
        <f>COUNTIF(INDEX(SCORESHEET!$C$2:$C$1365,(MATCH(B144,SCORESHEET!$B$2:$B$1365,0))+1,1):INDEX(SCORESHEET!$C$2:$C$1365,(MATCH(B145,SCORESHEET!$B$2:$B$1365,0))-1,1),"*"&amp;$D$1&amp;"*")</f>
        <v>7</v>
      </c>
      <c r="E144" s="32">
        <f>COUNTIF(INDEX(SCORESHEET!$C$2:$C$1365,(MATCH(B144,SCORESHEET!$B$2:$B$1365,0))+1,1):INDEX(SCORESHEET!$C$2:$C$1365,(MATCH(B145,SCORESHEET!$B$2:$B$1365,0))-1,1),"*"&amp;$E$1&amp;"*")</f>
        <v>0</v>
      </c>
      <c r="F144" s="32">
        <f>COUNTIF(INDEX(SCORESHEET!$C$2:$C$1365,(MATCH(B144,SCORESHEET!$B$2:$B$1365,0))+1,1):INDEX(SCORESHEET!$C$2:$C$1365,(MATCH(B145,SCORESHEET!$B$2:$B$1365,0))-1,1),"*"&amp;$F$1&amp;"*")</f>
        <v>0</v>
      </c>
      <c r="G144" s="32">
        <f>COUNTIF(INDEX(SCORESHEET!$C$2:$C$1365,(MATCH($B$4,SCORESHEET!$B$2:$B$1365,0))+1,1):INDEX(SCORESHEET!$C$2:$C$1365,(MATCH(B145,SCORESHEET!$B$2:$B$1365,0))-1,1),"*"&amp;$G$1&amp;"*")</f>
        <v>0</v>
      </c>
      <c r="H144" s="32">
        <f>SUM(INDEX(SCORESHEET!$F$2:$F$1365,(MATCH(B144,SCORESHEET!$B$2:$B$1365,0))+1,1):INDEX(SCORESHEET!$F$2:$F$1365,(MATCH(B145,SCORESHEET!$B$2:$B$1365,0))-1,1))</f>
        <v>1043</v>
      </c>
      <c r="I144" s="32">
        <f>SUM(INDEX(SCORESHEET!$G$2:$G$1365,(MATCH(B144,SCORESHEET!$B$2:$B$1365,0))+1,1):INDEX(SCORESHEET!$G$2:$G$1365,(MATCH(B145,SCORESHEET!$B$2:$B$1365,0))-1,1))</f>
        <v>439</v>
      </c>
      <c r="J144" s="32">
        <f>SUM(INDEX(SCORESHEET!$H$2:$H$1365,(MATCH(B144,SCORESHEET!$B$2:$B$1365,0))+1,1):INDEX(SCORESHEET!$H$2:$H$1365,(MATCH(B145,SCORESHEET!$B$2:$B$1365,0))-1,1))</f>
        <v>607</v>
      </c>
      <c r="K144" s="32">
        <f>SUM(INDEX(SCORESHEET!$I$2:$I$1365,(MATCH(B144,SCORESHEET!$B$2:$B$1365,0))+1,1):INDEX(SCORESHEET!$I$2:$I$1365,(MATCH(B145,SCORESHEET!$B$2:$B$1365,0))-1,1))</f>
        <v>12</v>
      </c>
      <c r="L144" s="33">
        <f t="shared" si="60"/>
        <v>0.49643027129938122</v>
      </c>
      <c r="M144" s="33">
        <f t="shared" si="61"/>
        <v>0.20894811994288434</v>
      </c>
      <c r="N144" s="33">
        <f t="shared" si="62"/>
        <v>0.28891004283674443</v>
      </c>
      <c r="O144" s="33">
        <f t="shared" si="63"/>
        <v>5.7115659209900048E-3</v>
      </c>
      <c r="P144" s="32" t="str">
        <f t="shared" si="64"/>
        <v>BN</v>
      </c>
      <c r="Q144" s="32" t="str">
        <f t="shared" si="65"/>
        <v>PN</v>
      </c>
      <c r="R144" s="28">
        <f t="shared" si="66"/>
        <v>436</v>
      </c>
      <c r="S144" s="32">
        <f t="shared" si="67"/>
        <v>2101</v>
      </c>
      <c r="T144" s="32">
        <f>SUM(INDEX(SCORESHEET!$O$2:$O$1365,(MATCH(B144,SCORESHEET!$B$2:$B$1365,0))+1,1):INDEX(SCORESHEET!$O$2:$O$1365,(MATCH(B145,SCORESHEET!$B$2:$B$1365,0))-1,1))</f>
        <v>31</v>
      </c>
      <c r="U144" s="32">
        <f>SUM(INDEX(SCORESHEET!$P$2:$P$1365,(MATCH(B144,SCORESHEET!$B$2:$B$1365,0))+1,1):INDEX(SCORESHEET!$P$2:$P$1365,(MATCH(B145,SCORESHEET!$B$2:$B$1365,0))-1,1))</f>
        <v>0</v>
      </c>
      <c r="V144" s="32">
        <f t="shared" si="70"/>
        <v>2132</v>
      </c>
      <c r="W144" s="33">
        <f t="shared" si="59"/>
        <v>0.66190624029804412</v>
      </c>
      <c r="X144" s="32">
        <f>SUM(INDEX(SCORESHEET!$S$2:$S$1365,(MATCH(B144,SCORESHEET!$B$2:$B$1365,0))+1,1):INDEX(SCORESHEET!$S$2:$S$1365,(MATCH(B145,SCORESHEET!$B$2:$B$1365,0))-1,1))</f>
        <v>3221</v>
      </c>
    </row>
    <row r="145" spans="1:24" s="12" customFormat="1" ht="15" x14ac:dyDescent="0.25">
      <c r="A145" s="40">
        <v>2</v>
      </c>
      <c r="B145" s="31" t="s">
        <v>182</v>
      </c>
      <c r="C145" s="32">
        <f>COUNTIF(INDEX(SCORESHEET!$A$2:$A$1365,MATCH(B145,SCORESHEET!$B$2:$B$1365,0),1):INDEX(SCORESHEET!$A$2:$A$1365,MATCH(B146,SCORESHEET!$B$2:$B$1365,0),1),"*S*")</f>
        <v>3</v>
      </c>
      <c r="D145" s="32">
        <f>COUNTIF(INDEX(SCORESHEET!$C$2:$C$1365,(MATCH(B145,SCORESHEET!$B$2:$B$1365,0))+1,1):INDEX(SCORESHEET!$C$2:$C$1365,(MATCH(B146,SCORESHEET!$B$2:$B$1365,0))-1,1),"*"&amp;$D$1&amp;"*")</f>
        <v>3</v>
      </c>
      <c r="E145" s="32">
        <f>COUNTIF(INDEX(SCORESHEET!$C$2:$C$1365,(MATCH(B145,SCORESHEET!$B$2:$B$1365,0))+1,1):INDEX(SCORESHEET!$C$2:$C$1365,(MATCH(B146,SCORESHEET!$B$2:$B$1365,0))-1,1),"*"&amp;$E$1&amp;"*")</f>
        <v>0</v>
      </c>
      <c r="F145" s="32">
        <f>COUNTIF(INDEX(SCORESHEET!$C$2:$C$1365,(MATCH(B145,SCORESHEET!$B$2:$B$1365,0))+1,1):INDEX(SCORESHEET!$C$2:$C$1365,(MATCH(B146,SCORESHEET!$B$2:$B$1365,0))-1,1),"*"&amp;$F$1&amp;"*")</f>
        <v>0</v>
      </c>
      <c r="G145" s="32">
        <f>COUNTIF(INDEX(SCORESHEET!$C$2:$C$1365,(MATCH($B$4,SCORESHEET!$B$2:$B$1365,0))+1,1):INDEX(SCORESHEET!$C$2:$C$1365,(MATCH(B146,SCORESHEET!$B$2:$B$1365,0))-1,1),"*"&amp;$G$1&amp;"*")</f>
        <v>0</v>
      </c>
      <c r="H145" s="32">
        <f>SUM(INDEX(SCORESHEET!$F$2:$F$1365,(MATCH(B145,SCORESHEET!$B$2:$B$1365,0))+1,1):INDEX(SCORESHEET!$F$2:$F$1365,(MATCH(B146,SCORESHEET!$B$2:$B$1365,0))-1,1))</f>
        <v>542</v>
      </c>
      <c r="I145" s="32">
        <f>SUM(INDEX(SCORESHEET!$G$2:$G$1365,(MATCH(B145,SCORESHEET!$B$2:$B$1365,0))+1,1):INDEX(SCORESHEET!$G$2:$G$1365,(MATCH(B146,SCORESHEET!$B$2:$B$1365,0))-1,1))</f>
        <v>301</v>
      </c>
      <c r="J145" s="32">
        <f>SUM(INDEX(SCORESHEET!$H$2:$H$1365,(MATCH(B145,SCORESHEET!$B$2:$B$1365,0))+1,1):INDEX(SCORESHEET!$H$2:$H$1365,(MATCH(B146,SCORESHEET!$B$2:$B$1365,0))-1,1))</f>
        <v>152</v>
      </c>
      <c r="K145" s="32">
        <f>SUM(INDEX(SCORESHEET!$I$2:$I$1365,(MATCH(B145,SCORESHEET!$B$2:$B$1365,0))+1,1):INDEX(SCORESHEET!$I$2:$I$1365,(MATCH(B146,SCORESHEET!$B$2:$B$1365,0))-1,1))</f>
        <v>7</v>
      </c>
      <c r="L145" s="33">
        <f t="shared" si="60"/>
        <v>0.54091816367265466</v>
      </c>
      <c r="M145" s="33">
        <f t="shared" si="61"/>
        <v>0.30039920159680639</v>
      </c>
      <c r="N145" s="33">
        <f t="shared" si="62"/>
        <v>0.15169660678642716</v>
      </c>
      <c r="O145" s="33">
        <f t="shared" si="63"/>
        <v>6.9860279441117763E-3</v>
      </c>
      <c r="P145" s="32" t="str">
        <f t="shared" si="64"/>
        <v>BN</v>
      </c>
      <c r="Q145" s="32" t="str">
        <f t="shared" si="65"/>
        <v>PH</v>
      </c>
      <c r="R145" s="28">
        <f t="shared" si="66"/>
        <v>241</v>
      </c>
      <c r="S145" s="32">
        <f t="shared" si="67"/>
        <v>1002</v>
      </c>
      <c r="T145" s="32">
        <f>SUM(INDEX(SCORESHEET!$O$2:$O$1365,(MATCH(B145,SCORESHEET!$B$2:$B$1365,0))+1,1):INDEX(SCORESHEET!$O$2:$O$1365,(MATCH(B146,SCORESHEET!$B$2:$B$1365,0))-1,1))</f>
        <v>30</v>
      </c>
      <c r="U145" s="32">
        <f>SUM(INDEX(SCORESHEET!$P$2:$P$1365,(MATCH(B145,SCORESHEET!$B$2:$B$1365,0))+1,1):INDEX(SCORESHEET!$P$2:$P$1365,(MATCH(B146,SCORESHEET!$B$2:$B$1365,0))-1,1))</f>
        <v>0</v>
      </c>
      <c r="V145" s="32">
        <f t="shared" si="70"/>
        <v>1032</v>
      </c>
      <c r="W145" s="33">
        <f t="shared" si="59"/>
        <v>0.77072442120985807</v>
      </c>
      <c r="X145" s="32">
        <f>SUM(INDEX(SCORESHEET!$S$2:$S$1365,(MATCH(B145,SCORESHEET!$B$2:$B$1365,0))+1,1):INDEX(SCORESHEET!$S$2:$S$1365,(MATCH(B146,SCORESHEET!$B$2:$B$1365,0))-1,1))</f>
        <v>1339</v>
      </c>
    </row>
    <row r="146" spans="1:24" s="12" customFormat="1" ht="15" x14ac:dyDescent="0.25">
      <c r="A146" s="40">
        <v>3</v>
      </c>
      <c r="B146" s="31" t="s">
        <v>183</v>
      </c>
      <c r="C146" s="32">
        <f>COUNTIF(INDEX(SCORESHEET!$A$2:$A$1365,MATCH(B146,SCORESHEET!$B$2:$B$1365,0),1):INDEX(SCORESHEET!$A$2:$A$1365,MATCH(B147,SCORESHEET!$B$2:$B$1365,0),1),"*S*")</f>
        <v>3</v>
      </c>
      <c r="D146" s="32">
        <f>COUNTIF(INDEX(SCORESHEET!$C$2:$C$1365,(MATCH(B146,SCORESHEET!$B$2:$B$1365,0))+1,1):INDEX(SCORESHEET!$C$2:$C$1365,(MATCH(B147,SCORESHEET!$B$2:$B$1365,0))-1,1),"*"&amp;$D$1&amp;"*")</f>
        <v>0</v>
      </c>
      <c r="E146" s="32">
        <f>COUNTIF(INDEX(SCORESHEET!$C$2:$C$1365,(MATCH(B146,SCORESHEET!$B$2:$B$1365,0))+1,1):INDEX(SCORESHEET!$C$2:$C$1365,(MATCH(B147,SCORESHEET!$B$2:$B$1365,0))-1,1),"*"&amp;$E$1&amp;"*")</f>
        <v>3</v>
      </c>
      <c r="F146" s="32">
        <f>COUNTIF(INDEX(SCORESHEET!$C$2:$C$1365,(MATCH(B146,SCORESHEET!$B$2:$B$1365,0))+1,1):INDEX(SCORESHEET!$C$2:$C$1365,(MATCH(B147,SCORESHEET!$B$2:$B$1365,0))-1,1),"*"&amp;$F$1&amp;"*")</f>
        <v>0</v>
      </c>
      <c r="G146" s="32">
        <f>COUNTIF(INDEX(SCORESHEET!$C$2:$C$1365,(MATCH($B$4,SCORESHEET!$B$2:$B$1365,0))+1,1):INDEX(SCORESHEET!$C$2:$C$1365,(MATCH(B147,SCORESHEET!$B$2:$B$1365,0))-1,1),"*"&amp;$G$1&amp;"*")</f>
        <v>0</v>
      </c>
      <c r="H146" s="32">
        <f>SUM(INDEX(SCORESHEET!$F$2:$F$1365,(MATCH(B146,SCORESHEET!$B$2:$B$1365,0))+1,1):INDEX(SCORESHEET!$F$2:$F$1365,(MATCH(B147,SCORESHEET!$B$2:$B$1365,0))-1,1))</f>
        <v>228</v>
      </c>
      <c r="I146" s="32">
        <f>SUM(INDEX(SCORESHEET!$G$2:$G$1365,(MATCH(B146,SCORESHEET!$B$2:$B$1365,0))+1,1):INDEX(SCORESHEET!$G$2:$G$1365,(MATCH(B147,SCORESHEET!$B$2:$B$1365,0))-1,1))</f>
        <v>425</v>
      </c>
      <c r="J146" s="32">
        <f>SUM(INDEX(SCORESHEET!$H$2:$H$1365,(MATCH(B146,SCORESHEET!$B$2:$B$1365,0))+1,1):INDEX(SCORESHEET!$H$2:$H$1365,(MATCH(B147,SCORESHEET!$B$2:$B$1365,0))-1,1))</f>
        <v>63</v>
      </c>
      <c r="K146" s="32">
        <f>SUM(INDEX(SCORESHEET!$I$2:$I$1365,(MATCH(B146,SCORESHEET!$B$2:$B$1365,0))+1,1):INDEX(SCORESHEET!$I$2:$I$1365,(MATCH(B147,SCORESHEET!$B$2:$B$1365,0))-1,1))</f>
        <v>1</v>
      </c>
      <c r="L146" s="33">
        <f t="shared" si="60"/>
        <v>0.31799163179916318</v>
      </c>
      <c r="M146" s="33">
        <f t="shared" si="61"/>
        <v>0.59274755927475598</v>
      </c>
      <c r="N146" s="33">
        <f t="shared" si="62"/>
        <v>8.7866108786610872E-2</v>
      </c>
      <c r="O146" s="33">
        <f t="shared" si="63"/>
        <v>1.3947001394700139E-3</v>
      </c>
      <c r="P146" s="32" t="str">
        <f t="shared" si="64"/>
        <v>PH</v>
      </c>
      <c r="Q146" s="32" t="str">
        <f t="shared" si="65"/>
        <v>BN</v>
      </c>
      <c r="R146" s="28">
        <f t="shared" si="66"/>
        <v>197</v>
      </c>
      <c r="S146" s="32">
        <f t="shared" si="67"/>
        <v>717</v>
      </c>
      <c r="T146" s="32">
        <f>SUM(INDEX(SCORESHEET!$O$2:$O$1365,(MATCH(B146,SCORESHEET!$B$2:$B$1365,0))+1,1):INDEX(SCORESHEET!$O$2:$O$1365,(MATCH(B147,SCORESHEET!$B$2:$B$1365,0))-1,1))</f>
        <v>20</v>
      </c>
      <c r="U146" s="32">
        <f>SUM(INDEX(SCORESHEET!$P$2:$P$1365,(MATCH(B146,SCORESHEET!$B$2:$B$1365,0))+1,1):INDEX(SCORESHEET!$P$2:$P$1365,(MATCH(B147,SCORESHEET!$B$2:$B$1365,0))-1,1))</f>
        <v>0</v>
      </c>
      <c r="V146" s="32">
        <f t="shared" si="70"/>
        <v>737</v>
      </c>
      <c r="W146" s="33">
        <f t="shared" si="59"/>
        <v>0.64991181657848329</v>
      </c>
      <c r="X146" s="32">
        <f>SUM(INDEX(SCORESHEET!$S$2:$S$1365,(MATCH(B146,SCORESHEET!$B$2:$B$1365,0))+1,1):INDEX(SCORESHEET!$S$2:$S$1365,(MATCH(B147,SCORESHEET!$B$2:$B$1365,0))-1,1))</f>
        <v>1134</v>
      </c>
    </row>
    <row r="147" spans="1:24" s="12" customFormat="1" ht="15" x14ac:dyDescent="0.25">
      <c r="A147" s="40">
        <v>4</v>
      </c>
      <c r="B147" s="31" t="s">
        <v>184</v>
      </c>
      <c r="C147" s="32">
        <f>COUNTIF(INDEX(SCORESHEET!$A$2:$A$1365,MATCH(B147,SCORESHEET!$B$2:$B$1365,0),1):INDEX(SCORESHEET!$A$2:$A$1365,MATCH(B148,SCORESHEET!$B$2:$B$1365,0),1),"*S*")</f>
        <v>7</v>
      </c>
      <c r="D147" s="32">
        <f>COUNTIF(INDEX(SCORESHEET!$C$2:$C$1365,(MATCH(B147,SCORESHEET!$B$2:$B$1365,0))+1,1):INDEX(SCORESHEET!$C$2:$C$1365,(MATCH(B148,SCORESHEET!$B$2:$B$1365,0))-1,1),"*"&amp;$D$1&amp;"*")</f>
        <v>7</v>
      </c>
      <c r="E147" s="32">
        <f>COUNTIF(INDEX(SCORESHEET!$C$2:$C$1365,(MATCH(B147,SCORESHEET!$B$2:$B$1365,0))+1,1):INDEX(SCORESHEET!$C$2:$C$1365,(MATCH(B148,SCORESHEET!$B$2:$B$1365,0))-1,1),"*"&amp;$E$1&amp;"*")</f>
        <v>0</v>
      </c>
      <c r="F147" s="32">
        <f>COUNTIF(INDEX(SCORESHEET!$C$2:$C$1365,(MATCH(B147,SCORESHEET!$B$2:$B$1365,0))+1,1):INDEX(SCORESHEET!$C$2:$C$1365,(MATCH(B148,SCORESHEET!$B$2:$B$1365,0))-1,1),"*"&amp;$F$1&amp;"*")</f>
        <v>0</v>
      </c>
      <c r="G147" s="32">
        <f>COUNTIF(INDEX(SCORESHEET!$C$2:$C$1365,(MATCH($B$4,SCORESHEET!$B$2:$B$1365,0))+1,1):INDEX(SCORESHEET!$C$2:$C$1365,(MATCH(B148,SCORESHEET!$B$2:$B$1365,0))-1,1),"*"&amp;$G$1&amp;"*")</f>
        <v>0</v>
      </c>
      <c r="H147" s="32">
        <f>SUM(INDEX(SCORESHEET!$F$2:$F$1365,(MATCH(B147,SCORESHEET!$B$2:$B$1365,0))+1,1):INDEX(SCORESHEET!$F$2:$F$1365,(MATCH(B148,SCORESHEET!$B$2:$B$1365,0))-1,1))</f>
        <v>1549</v>
      </c>
      <c r="I147" s="32">
        <f>SUM(INDEX(SCORESHEET!$G$2:$G$1365,(MATCH(B147,SCORESHEET!$B$2:$B$1365,0))+1,1):INDEX(SCORESHEET!$G$2:$G$1365,(MATCH(B148,SCORESHEET!$B$2:$B$1365,0))-1,1))</f>
        <v>357</v>
      </c>
      <c r="J147" s="32">
        <f>SUM(INDEX(SCORESHEET!$H$2:$H$1365,(MATCH(B147,SCORESHEET!$B$2:$B$1365,0))+1,1):INDEX(SCORESHEET!$H$2:$H$1365,(MATCH(B148,SCORESHEET!$B$2:$B$1365,0))-1,1))</f>
        <v>523</v>
      </c>
      <c r="K147" s="32">
        <f>SUM(INDEX(SCORESHEET!$I$2:$I$1365,(MATCH(B147,SCORESHEET!$B$2:$B$1365,0))+1,1):INDEX(SCORESHEET!$I$2:$I$1365,(MATCH(B148,SCORESHEET!$B$2:$B$1365,0))-1,1))</f>
        <v>14</v>
      </c>
      <c r="L147" s="33">
        <f t="shared" si="60"/>
        <v>0.63405648792468272</v>
      </c>
      <c r="M147" s="33">
        <f t="shared" si="61"/>
        <v>0.14613180515759314</v>
      </c>
      <c r="N147" s="33">
        <f t="shared" si="62"/>
        <v>0.21408104789193613</v>
      </c>
      <c r="O147" s="33">
        <f t="shared" si="63"/>
        <v>5.7306590257879654E-3</v>
      </c>
      <c r="P147" s="32" t="str">
        <f t="shared" si="64"/>
        <v>BN</v>
      </c>
      <c r="Q147" s="32" t="str">
        <f t="shared" si="65"/>
        <v>PN</v>
      </c>
      <c r="R147" s="28">
        <f t="shared" si="66"/>
        <v>1026</v>
      </c>
      <c r="S147" s="32">
        <f t="shared" si="67"/>
        <v>2443</v>
      </c>
      <c r="T147" s="32">
        <f>SUM(INDEX(SCORESHEET!$O$2:$O$1365,(MATCH(B147,SCORESHEET!$B$2:$B$1365,0))+1,1):INDEX(SCORESHEET!$O$2:$O$1365,(MATCH(B148,SCORESHEET!$B$2:$B$1365,0))-1,1))</f>
        <v>26</v>
      </c>
      <c r="U147" s="32">
        <f>SUM(INDEX(SCORESHEET!$P$2:$P$1365,(MATCH(B147,SCORESHEET!$B$2:$B$1365,0))+1,1):INDEX(SCORESHEET!$P$2:$P$1365,(MATCH(B148,SCORESHEET!$B$2:$B$1365,0))-1,1))</f>
        <v>0</v>
      </c>
      <c r="V147" s="32">
        <f t="shared" si="70"/>
        <v>2469</v>
      </c>
      <c r="W147" s="33">
        <f t="shared" si="59"/>
        <v>0.71731551423590934</v>
      </c>
      <c r="X147" s="32">
        <f>SUM(INDEX(SCORESHEET!$S$2:$S$1365,(MATCH(B147,SCORESHEET!$B$2:$B$1365,0))+1,1):INDEX(SCORESHEET!$S$2:$S$1365,(MATCH(B148,SCORESHEET!$B$2:$B$1365,0))-1,1))</f>
        <v>3442</v>
      </c>
    </row>
    <row r="148" spans="1:24" s="12" customFormat="1" ht="15" x14ac:dyDescent="0.25">
      <c r="A148" s="40">
        <v>5</v>
      </c>
      <c r="B148" s="31" t="s">
        <v>185</v>
      </c>
      <c r="C148" s="32">
        <f>COUNTIF(INDEX(SCORESHEET!$A$2:$A$1365,MATCH(B148,SCORESHEET!$B$2:$B$1365,0),1):INDEX(SCORESHEET!$A$2:$A$1365,MATCH(B149,SCORESHEET!$B$2:$B$1365,0),1),"*S*")</f>
        <v>6</v>
      </c>
      <c r="D148" s="32">
        <f>COUNTIF(INDEX(SCORESHEET!$C$2:$C$1365,(MATCH(B148,SCORESHEET!$B$2:$B$1365,0))+1,1):INDEX(SCORESHEET!$C$2:$C$1365,(MATCH(B149,SCORESHEET!$B$2:$B$1365,0))-1,1),"*"&amp;$D$1&amp;"*")</f>
        <v>5</v>
      </c>
      <c r="E148" s="32">
        <f>COUNTIF(INDEX(SCORESHEET!$C$2:$C$1365,(MATCH(B148,SCORESHEET!$B$2:$B$1365,0))+1,1):INDEX(SCORESHEET!$C$2:$C$1365,(MATCH(B149,SCORESHEET!$B$2:$B$1365,0))-1,1),"*"&amp;$E$1&amp;"*")</f>
        <v>0</v>
      </c>
      <c r="F148" s="32">
        <f>COUNTIF(INDEX(SCORESHEET!$C$2:$C$1365,(MATCH(B148,SCORESHEET!$B$2:$B$1365,0))+1,1):INDEX(SCORESHEET!$C$2:$C$1365,(MATCH(B149,SCORESHEET!$B$2:$B$1365,0))-1,1),"*"&amp;$F$1&amp;"*")</f>
        <v>1</v>
      </c>
      <c r="G148" s="32">
        <f>COUNTIF(INDEX(SCORESHEET!$C$2:$C$1365,(MATCH($B$4,SCORESHEET!$B$2:$B$1365,0))+1,1):INDEX(SCORESHEET!$C$2:$C$1365,(MATCH(B149,SCORESHEET!$B$2:$B$1365,0))-1,1),"*"&amp;$G$1&amp;"*")</f>
        <v>0</v>
      </c>
      <c r="H148" s="32">
        <f>SUM(INDEX(SCORESHEET!$F$2:$F$1365,(MATCH(B148,SCORESHEET!$B$2:$B$1365,0))+1,1):INDEX(SCORESHEET!$F$2:$F$1365,(MATCH(B149,SCORESHEET!$B$2:$B$1365,0))-1,1))</f>
        <v>841</v>
      </c>
      <c r="I148" s="32">
        <f>SUM(INDEX(SCORESHEET!$G$2:$G$1365,(MATCH(B148,SCORESHEET!$B$2:$B$1365,0))+1,1):INDEX(SCORESHEET!$G$2:$G$1365,(MATCH(B149,SCORESHEET!$B$2:$B$1365,0))-1,1))</f>
        <v>289</v>
      </c>
      <c r="J148" s="32">
        <f>SUM(INDEX(SCORESHEET!$H$2:$H$1365,(MATCH(B148,SCORESHEET!$B$2:$B$1365,0))+1,1):INDEX(SCORESHEET!$H$2:$H$1365,(MATCH(B149,SCORESHEET!$B$2:$B$1365,0))-1,1))</f>
        <v>724</v>
      </c>
      <c r="K148" s="32">
        <f>SUM(INDEX(SCORESHEET!$I$2:$I$1365,(MATCH(B148,SCORESHEET!$B$2:$B$1365,0))+1,1):INDEX(SCORESHEET!$I$2:$I$1365,(MATCH(B149,SCORESHEET!$B$2:$B$1365,0))-1,1))</f>
        <v>12</v>
      </c>
      <c r="L148" s="33">
        <f t="shared" si="60"/>
        <v>0.45069667738478025</v>
      </c>
      <c r="M148" s="33">
        <f t="shared" si="61"/>
        <v>0.15487674169346194</v>
      </c>
      <c r="N148" s="33">
        <f t="shared" si="62"/>
        <v>0.38799571275455519</v>
      </c>
      <c r="O148" s="33">
        <f t="shared" si="63"/>
        <v>6.4308681672025723E-3</v>
      </c>
      <c r="P148" s="32" t="str">
        <f t="shared" si="64"/>
        <v>BN</v>
      </c>
      <c r="Q148" s="32" t="str">
        <f t="shared" si="65"/>
        <v>PN</v>
      </c>
      <c r="R148" s="28">
        <f t="shared" si="66"/>
        <v>117</v>
      </c>
      <c r="S148" s="32">
        <f t="shared" si="67"/>
        <v>1866</v>
      </c>
      <c r="T148" s="32">
        <f>SUM(INDEX(SCORESHEET!$O$2:$O$1365,(MATCH(B148,SCORESHEET!$B$2:$B$1365,0))+1,1):INDEX(SCORESHEET!$O$2:$O$1365,(MATCH(B149,SCORESHEET!$B$2:$B$1365,0))-1,1))</f>
        <v>39</v>
      </c>
      <c r="U148" s="32">
        <f>SUM(INDEX(SCORESHEET!$P$2:$P$1365,(MATCH(B148,SCORESHEET!$B$2:$B$1365,0))+1,1):INDEX(SCORESHEET!$P$2:$P$1365,(MATCH(B149,SCORESHEET!$B$2:$B$1365,0))-1,1))</f>
        <v>0</v>
      </c>
      <c r="V148" s="32">
        <f t="shared" si="70"/>
        <v>1905</v>
      </c>
      <c r="W148" s="33">
        <f t="shared" si="59"/>
        <v>0.67385921471524579</v>
      </c>
      <c r="X148" s="32">
        <f>SUM(INDEX(SCORESHEET!$S$2:$S$1365,(MATCH(B148,SCORESHEET!$B$2:$B$1365,0))+1,1):INDEX(SCORESHEET!$S$2:$S$1365,(MATCH(B149,SCORESHEET!$B$2:$B$1365,0))-1,1))</f>
        <v>2827</v>
      </c>
    </row>
    <row r="149" spans="1:24" s="12" customFormat="1" ht="15" x14ac:dyDescent="0.25">
      <c r="A149" s="40">
        <v>6</v>
      </c>
      <c r="B149" s="31" t="s">
        <v>186</v>
      </c>
      <c r="C149" s="32">
        <f>COUNTIF(INDEX(SCORESHEET!$A$2:$A$1365,MATCH(B149,SCORESHEET!$B$2:$B$1365,0),1):INDEX(SCORESHEET!$A$2:$A$1365,MATCH(B150,SCORESHEET!$B$2:$B$1365,0),1),"*S*")</f>
        <v>8</v>
      </c>
      <c r="D149" s="32">
        <f>COUNTIF(INDEX(SCORESHEET!$C$2:$C$1365,(MATCH(B149,SCORESHEET!$B$2:$B$1365,0))+1,1):INDEX(SCORESHEET!$C$2:$C$1365,(MATCH(B150,SCORESHEET!$B$2:$B$1365,0))-1,1),"*"&amp;$D$1&amp;"*")</f>
        <v>8</v>
      </c>
      <c r="E149" s="32">
        <f>COUNTIF(INDEX(SCORESHEET!$C$2:$C$1365,(MATCH(B149,SCORESHEET!$B$2:$B$1365,0))+1,1):INDEX(SCORESHEET!$C$2:$C$1365,(MATCH(B150,SCORESHEET!$B$2:$B$1365,0))-1,1),"*"&amp;$E$1&amp;"*")</f>
        <v>0</v>
      </c>
      <c r="F149" s="32">
        <f>COUNTIF(INDEX(SCORESHEET!$C$2:$C$1365,(MATCH(B149,SCORESHEET!$B$2:$B$1365,0))+1,1):INDEX(SCORESHEET!$C$2:$C$1365,(MATCH(B150,SCORESHEET!$B$2:$B$1365,0))-1,1),"*"&amp;$F$1&amp;"*")</f>
        <v>0</v>
      </c>
      <c r="G149" s="32">
        <f>COUNTIF(INDEX(SCORESHEET!$C$2:$C$1365,(MATCH($B$4,SCORESHEET!$B$2:$B$1365,0))+1,1):INDEX(SCORESHEET!$C$2:$C$1365,(MATCH(B150,SCORESHEET!$B$2:$B$1365,0))-1,1),"*"&amp;$G$1&amp;"*")</f>
        <v>0</v>
      </c>
      <c r="H149" s="32">
        <f>SUM(INDEX(SCORESHEET!$F$2:$F$1365,(MATCH(B149,SCORESHEET!$B$2:$B$1365,0))+1,1):INDEX(SCORESHEET!$F$2:$F$1365,(MATCH(B150,SCORESHEET!$B$2:$B$1365,0))-1,1))</f>
        <v>1280</v>
      </c>
      <c r="I149" s="32">
        <f>SUM(INDEX(SCORESHEET!$G$2:$G$1365,(MATCH(B149,SCORESHEET!$B$2:$B$1365,0))+1,1):INDEX(SCORESHEET!$G$2:$G$1365,(MATCH(B150,SCORESHEET!$B$2:$B$1365,0))-1,1))</f>
        <v>295</v>
      </c>
      <c r="J149" s="32">
        <f>SUM(INDEX(SCORESHEET!$H$2:$H$1365,(MATCH(B149,SCORESHEET!$B$2:$B$1365,0))+1,1):INDEX(SCORESHEET!$H$2:$H$1365,(MATCH(B150,SCORESHEET!$B$2:$B$1365,0))-1,1))</f>
        <v>997</v>
      </c>
      <c r="K149" s="32">
        <f>SUM(INDEX(SCORESHEET!$I$2:$I$1365,(MATCH(B149,SCORESHEET!$B$2:$B$1365,0))+1,1):INDEX(SCORESHEET!$I$2:$I$1365,(MATCH(B150,SCORESHEET!$B$2:$B$1365,0))-1,1))</f>
        <v>21</v>
      </c>
      <c r="L149" s="33">
        <f t="shared" si="60"/>
        <v>0.49363671423062089</v>
      </c>
      <c r="M149" s="33">
        <f t="shared" si="61"/>
        <v>0.11376783648283841</v>
      </c>
      <c r="N149" s="33">
        <f t="shared" si="62"/>
        <v>0.38449672194369455</v>
      </c>
      <c r="O149" s="33">
        <f t="shared" si="63"/>
        <v>8.0987273428461248E-3</v>
      </c>
      <c r="P149" s="32" t="str">
        <f t="shared" si="64"/>
        <v>BN</v>
      </c>
      <c r="Q149" s="32" t="str">
        <f t="shared" si="65"/>
        <v>PN</v>
      </c>
      <c r="R149" s="28">
        <f t="shared" si="66"/>
        <v>283</v>
      </c>
      <c r="S149" s="32">
        <f t="shared" si="67"/>
        <v>2593</v>
      </c>
      <c r="T149" s="32">
        <f>SUM(INDEX(SCORESHEET!$O$2:$O$1365,(MATCH(B149,SCORESHEET!$B$2:$B$1365,0))+1,1):INDEX(SCORESHEET!$O$2:$O$1365,(MATCH(B150,SCORESHEET!$B$2:$B$1365,0))-1,1))</f>
        <v>85</v>
      </c>
      <c r="U149" s="32">
        <f>SUM(INDEX(SCORESHEET!$P$2:$P$1365,(MATCH(B149,SCORESHEET!$B$2:$B$1365,0))+1,1):INDEX(SCORESHEET!$P$2:$P$1365,(MATCH(B150,SCORESHEET!$B$2:$B$1365,0))-1,1))</f>
        <v>0</v>
      </c>
      <c r="V149" s="32">
        <f t="shared" si="70"/>
        <v>2678</v>
      </c>
      <c r="W149" s="33">
        <f t="shared" si="59"/>
        <v>0.71091053889036371</v>
      </c>
      <c r="X149" s="32">
        <f>SUM(INDEX(SCORESHEET!$S$2:$S$1365,(MATCH(B149,SCORESHEET!$B$2:$B$1365,0))+1,1):INDEX(SCORESHEET!$S$2:$S$1365,(MATCH(B150,SCORESHEET!$B$2:$B$1365,0))-1,1))</f>
        <v>3767</v>
      </c>
    </row>
    <row r="150" spans="1:24" s="11" customFormat="1" ht="30" x14ac:dyDescent="0.25">
      <c r="A150" s="40">
        <v>7</v>
      </c>
      <c r="B150" s="31" t="s">
        <v>187</v>
      </c>
      <c r="C150" s="32">
        <f>COUNTIF(INDEX(SCORESHEET!$A$2:$A$1365,MATCH(B150,SCORESHEET!$B$2:$B$1365,0),1):INDEX(SCORESHEET!$A$2:$A$1365,MATCH(B151,SCORESHEET!$B$2:$B$1365,0),1),"*S*")</f>
        <v>5</v>
      </c>
      <c r="D150" s="32">
        <f>COUNTIF(INDEX(SCORESHEET!$C$2:$C$1365,(MATCH(B150,SCORESHEET!$B$2:$B$1365,0))+1,1):INDEX(SCORESHEET!$C$2:$C$1365,(MATCH(B151,SCORESHEET!$B$2:$B$1365,0))-1,1),"*"&amp;$D$1&amp;"*")</f>
        <v>5</v>
      </c>
      <c r="E150" s="32">
        <f>COUNTIF(INDEX(SCORESHEET!$C$2:$C$1365,(MATCH(B150,SCORESHEET!$B$2:$B$1365,0))+1,1):INDEX(SCORESHEET!$C$2:$C$1365,(MATCH(B151,SCORESHEET!$B$2:$B$1365,0))-1,1),"*"&amp;$E$1&amp;"*")</f>
        <v>0</v>
      </c>
      <c r="F150" s="32">
        <f>COUNTIF(INDEX(SCORESHEET!$C$2:$C$1365,(MATCH(B150,SCORESHEET!$B$2:$B$1365,0))+1,1):INDEX(SCORESHEET!$C$2:$C$1365,(MATCH(B151,SCORESHEET!$B$2:$B$1365,0))-1,1),"*"&amp;$F$1&amp;"*")</f>
        <v>0</v>
      </c>
      <c r="G150" s="32">
        <f>COUNTIF(INDEX(SCORESHEET!$C$2:$C$1365,(MATCH($B$4,SCORESHEET!$B$2:$B$1365,0))+1,1):INDEX(SCORESHEET!$C$2:$C$1365,(MATCH(B151,SCORESHEET!$B$2:$B$1365,0))-1,1),"*"&amp;$G$1&amp;"*")</f>
        <v>0</v>
      </c>
      <c r="H150" s="32">
        <f>SUM(INDEX(SCORESHEET!$F$2:$F$1365,(MATCH(B150,SCORESHEET!$B$2:$B$1365,0))+1,1):INDEX(SCORESHEET!$F$2:$F$1365,(MATCH(B151,SCORESHEET!$B$2:$B$1365,0))-1,1))</f>
        <v>712</v>
      </c>
      <c r="I150" s="32">
        <f>SUM(INDEX(SCORESHEET!$G$2:$G$1365,(MATCH(B150,SCORESHEET!$B$2:$B$1365,0))+1,1):INDEX(SCORESHEET!$G$2:$G$1365,(MATCH(B151,SCORESHEET!$B$2:$B$1365,0))-1,1))</f>
        <v>313</v>
      </c>
      <c r="J150" s="32">
        <f>SUM(INDEX(SCORESHEET!$H$2:$H$1365,(MATCH(B150,SCORESHEET!$B$2:$B$1365,0))+1,1):INDEX(SCORESHEET!$H$2:$H$1365,(MATCH(B151,SCORESHEET!$B$2:$B$1365,0))-1,1))</f>
        <v>402</v>
      </c>
      <c r="K150" s="32">
        <f>SUM(INDEX(SCORESHEET!$I$2:$I$1365,(MATCH(B150,SCORESHEET!$B$2:$B$1365,0))+1,1):INDEX(SCORESHEET!$I$2:$I$1365,(MATCH(B151,SCORESHEET!$B$2:$B$1365,0))-1,1))</f>
        <v>22</v>
      </c>
      <c r="L150" s="33">
        <f t="shared" si="60"/>
        <v>0.49137336093857831</v>
      </c>
      <c r="M150" s="33">
        <f t="shared" si="61"/>
        <v>0.21601104209799862</v>
      </c>
      <c r="N150" s="33">
        <f t="shared" si="62"/>
        <v>0.2774327122153209</v>
      </c>
      <c r="O150" s="33">
        <f t="shared" si="63"/>
        <v>1.518288474810214E-2</v>
      </c>
      <c r="P150" s="32" t="str">
        <f t="shared" si="64"/>
        <v>BN</v>
      </c>
      <c r="Q150" s="32" t="str">
        <f t="shared" si="65"/>
        <v>PN</v>
      </c>
      <c r="R150" s="28">
        <f t="shared" si="66"/>
        <v>310</v>
      </c>
      <c r="S150" s="32">
        <f t="shared" si="67"/>
        <v>1449</v>
      </c>
      <c r="T150" s="32">
        <f>SUM(INDEX(SCORESHEET!$O$2:$O$1365,(MATCH(B150,SCORESHEET!$B$2:$B$1365,0))+1,1):INDEX(SCORESHEET!$O$2:$O$1365,(MATCH(B151,SCORESHEET!$B$2:$B$1365,0))-1,1))</f>
        <v>27</v>
      </c>
      <c r="U150" s="32">
        <f>SUM(INDEX(SCORESHEET!$P$2:$P$1365,(MATCH(B150,SCORESHEET!$B$2:$B$1365,0))+1,1):INDEX(SCORESHEET!$P$2:$P$1365,(MATCH(B151,SCORESHEET!$B$2:$B$1365,0))-1,1))</f>
        <v>0</v>
      </c>
      <c r="V150" s="32">
        <f t="shared" si="70"/>
        <v>1476</v>
      </c>
      <c r="W150" s="33">
        <f t="shared" si="59"/>
        <v>0.69328323156411464</v>
      </c>
      <c r="X150" s="32">
        <f>SUM(INDEX(SCORESHEET!$S$2:$S$1365,(MATCH(B150,SCORESHEET!$B$2:$B$1365,0))+1,1):INDEX(SCORESHEET!$S$2:$S$1365,(MATCH(B151,SCORESHEET!$B$2:$B$1365,0))-1,1))</f>
        <v>2129</v>
      </c>
    </row>
    <row r="151" spans="1:24" s="5" customFormat="1" ht="15.75" x14ac:dyDescent="0.25">
      <c r="A151" s="48" t="s">
        <v>305</v>
      </c>
      <c r="B151" s="49" t="s">
        <v>306</v>
      </c>
      <c r="C151" s="23"/>
      <c r="D151" s="23"/>
      <c r="E151" s="23"/>
      <c r="F151" s="23"/>
      <c r="G151" s="23"/>
      <c r="H151" s="23"/>
      <c r="I151" s="23"/>
      <c r="J151" s="23"/>
      <c r="K151" s="23"/>
      <c r="L151" s="24"/>
      <c r="M151" s="24"/>
      <c r="N151" s="24"/>
      <c r="O151" s="24"/>
      <c r="P151" s="23"/>
      <c r="Q151" s="23"/>
      <c r="R151" s="23"/>
      <c r="S151" s="23"/>
      <c r="T151" s="23"/>
      <c r="U151" s="23"/>
      <c r="V151" s="23"/>
      <c r="W151" s="24"/>
      <c r="X151" s="23"/>
    </row>
    <row r="152" spans="1:24" s="6" customFormat="1" ht="15" x14ac:dyDescent="0.25">
      <c r="A152" s="25" t="s">
        <v>36</v>
      </c>
      <c r="B152" s="26" t="s">
        <v>37</v>
      </c>
      <c r="C152" s="27">
        <f>SUM(C153:C161)</f>
        <v>73</v>
      </c>
      <c r="D152" s="27">
        <f t="shared" ref="D152:K152" si="73">SUM(D153:D161)</f>
        <v>1</v>
      </c>
      <c r="E152" s="27">
        <f t="shared" si="73"/>
        <v>71</v>
      </c>
      <c r="F152" s="27">
        <f t="shared" si="73"/>
        <v>1</v>
      </c>
      <c r="G152" s="27">
        <f t="shared" si="73"/>
        <v>0</v>
      </c>
      <c r="H152" s="27">
        <f t="shared" si="73"/>
        <v>4427</v>
      </c>
      <c r="I152" s="27">
        <f t="shared" si="73"/>
        <v>14682</v>
      </c>
      <c r="J152" s="27">
        <f t="shared" si="73"/>
        <v>3038</v>
      </c>
      <c r="K152" s="27">
        <f t="shared" si="73"/>
        <v>0</v>
      </c>
      <c r="L152" s="29">
        <f t="shared" si="60"/>
        <v>0.19989163317830858</v>
      </c>
      <c r="M152" s="29">
        <f t="shared" si="61"/>
        <v>0.66293403169729537</v>
      </c>
      <c r="N152" s="29">
        <f t="shared" si="62"/>
        <v>0.13717433512439609</v>
      </c>
      <c r="O152" s="29">
        <f t="shared" si="63"/>
        <v>0</v>
      </c>
      <c r="P152" s="27" t="str">
        <f t="shared" si="64"/>
        <v>PH</v>
      </c>
      <c r="Q152" s="27" t="str">
        <f t="shared" si="65"/>
        <v>BN</v>
      </c>
      <c r="R152" s="27">
        <f t="shared" si="66"/>
        <v>10255</v>
      </c>
      <c r="S152" s="27">
        <f t="shared" si="67"/>
        <v>22147</v>
      </c>
      <c r="T152" s="27">
        <f t="shared" ref="T152:U152" si="74">SUM(T153:T161)</f>
        <v>275</v>
      </c>
      <c r="U152" s="27">
        <f t="shared" si="74"/>
        <v>0</v>
      </c>
      <c r="V152" s="27">
        <f t="shared" si="70"/>
        <v>22422</v>
      </c>
      <c r="W152" s="29">
        <f t="shared" si="59"/>
        <v>0.60120659605845284</v>
      </c>
      <c r="X152" s="27">
        <f>SUM(X153:X161)</f>
        <v>37295</v>
      </c>
    </row>
    <row r="153" spans="1:24" s="12" customFormat="1" ht="15" x14ac:dyDescent="0.25">
      <c r="A153" s="40">
        <v>1</v>
      </c>
      <c r="B153" s="31" t="s">
        <v>169</v>
      </c>
      <c r="C153" s="32">
        <f>COUNTIF(INDEX(SCORESHEET!$A$2:$A$1365,MATCH(B153,SCORESHEET!$B$2:$B$1365,0),1):INDEX(SCORESHEET!$A$2:$A$1365,MATCH(B154,SCORESHEET!$B$2:$B$1365,0),1),"*S*")</f>
        <v>8</v>
      </c>
      <c r="D153" s="32">
        <f>COUNTIF(INDEX(SCORESHEET!$C$2:$C$1365,(MATCH(B153,SCORESHEET!$B$2:$B$1365,0))+1,1):INDEX(SCORESHEET!$C$2:$C$1365,(MATCH(B154,SCORESHEET!$B$2:$B$1365,0))-1,1),"*"&amp;$D$1&amp;"*")</f>
        <v>0</v>
      </c>
      <c r="E153" s="32">
        <f>COUNTIF(INDEX(SCORESHEET!$C$2:$C$1365,(MATCH(B153,SCORESHEET!$B$2:$B$1365,0))+1,1):INDEX(SCORESHEET!$C$2:$C$1365,(MATCH(B154,SCORESHEET!$B$2:$B$1365,0))-1,1),"*"&amp;$E$1&amp;"*")</f>
        <v>8</v>
      </c>
      <c r="F153" s="32">
        <f>COUNTIF(INDEX(SCORESHEET!$C$2:$C$1365,(MATCH(B153,SCORESHEET!$B$2:$B$1365,0))+1,1):INDEX(SCORESHEET!$C$2:$C$1365,(MATCH(B154,SCORESHEET!$B$2:$B$1365,0))-1,1),"*"&amp;$F$1&amp;"*")</f>
        <v>0</v>
      </c>
      <c r="G153" s="32">
        <f>COUNTIF(INDEX(SCORESHEET!$C$2:$C$1365,(MATCH($B$4,SCORESHEET!$B$2:$B$1365,0))+1,1):INDEX(SCORESHEET!$C$2:$C$1365,(MATCH(B154,SCORESHEET!$B$2:$B$1365,0))-1,1),"*"&amp;$G$1&amp;"*")</f>
        <v>0</v>
      </c>
      <c r="H153" s="32">
        <f>SUM(INDEX(SCORESHEET!$F$2:$F$1365,(MATCH(B153,SCORESHEET!$B$2:$B$1365,0))+1,1):INDEX(SCORESHEET!$F$2:$F$1365,(MATCH(B154,SCORESHEET!$B$2:$B$1365,0))-1,1))</f>
        <v>870</v>
      </c>
      <c r="I153" s="32">
        <f>SUM(INDEX(SCORESHEET!$G$2:$G$1365,(MATCH(B153,SCORESHEET!$B$2:$B$1365,0))+1,1):INDEX(SCORESHEET!$G$2:$G$1365,(MATCH(B154,SCORESHEET!$B$2:$B$1365,0))-1,1))</f>
        <v>2815</v>
      </c>
      <c r="J153" s="32">
        <f>SUM(INDEX(SCORESHEET!$H$2:$H$1365,(MATCH(B153,SCORESHEET!$B$2:$B$1365,0))+1,1):INDEX(SCORESHEET!$H$2:$H$1365,(MATCH(B154,SCORESHEET!$B$2:$B$1365,0))-1,1))</f>
        <v>569</v>
      </c>
      <c r="K153" s="32">
        <f>SUM(INDEX(SCORESHEET!$I$2:$I$1365,(MATCH(B153,SCORESHEET!$B$2:$B$1365,0))+1,1):INDEX(SCORESHEET!$I$2:$I$1365,(MATCH(B154,SCORESHEET!$B$2:$B$1365,0))-1,1))</f>
        <v>0</v>
      </c>
      <c r="L153" s="33">
        <f t="shared" si="60"/>
        <v>0.20451339915373765</v>
      </c>
      <c r="M153" s="33">
        <f t="shared" si="61"/>
        <v>0.66173013634226607</v>
      </c>
      <c r="N153" s="33">
        <f t="shared" si="62"/>
        <v>0.13375646450399623</v>
      </c>
      <c r="O153" s="33">
        <f t="shared" si="63"/>
        <v>0</v>
      </c>
      <c r="P153" s="32" t="str">
        <f t="shared" si="64"/>
        <v>PH</v>
      </c>
      <c r="Q153" s="32" t="str">
        <f t="shared" si="65"/>
        <v>BN</v>
      </c>
      <c r="R153" s="28">
        <f t="shared" si="66"/>
        <v>1945</v>
      </c>
      <c r="S153" s="32">
        <f t="shared" si="67"/>
        <v>4254</v>
      </c>
      <c r="T153" s="32">
        <f>SUM(INDEX(SCORESHEET!$O$2:$O$1365,(MATCH(B153,SCORESHEET!$B$2:$B$1365,0))+1,1):INDEX(SCORESHEET!$O$2:$O$1365,(MATCH(B154,SCORESHEET!$B$2:$B$1365,0))-1,1))</f>
        <v>48</v>
      </c>
      <c r="U153" s="32">
        <f>SUM(INDEX(SCORESHEET!$P$2:$P$1365,(MATCH(B153,SCORESHEET!$B$2:$B$1365,0))+1,1):INDEX(SCORESHEET!$P$2:$P$1365,(MATCH(B154,SCORESHEET!$B$2:$B$1365,0))-1,1))</f>
        <v>0</v>
      </c>
      <c r="V153" s="32">
        <f t="shared" si="70"/>
        <v>4302</v>
      </c>
      <c r="W153" s="33">
        <f t="shared" si="59"/>
        <v>0.6261097365740067</v>
      </c>
      <c r="X153" s="32">
        <f>SUM(INDEX(SCORESHEET!$S$2:$S$1365,(MATCH(B153,SCORESHEET!$B$2:$B$1365,0))+1,1):INDEX(SCORESHEET!$S$2:$S$1365,(MATCH(B154,SCORESHEET!$B$2:$B$1365,0))-1,1))</f>
        <v>6871</v>
      </c>
    </row>
    <row r="154" spans="1:24" s="12" customFormat="1" ht="15" x14ac:dyDescent="0.25">
      <c r="A154" s="40">
        <v>2</v>
      </c>
      <c r="B154" s="31" t="s">
        <v>168</v>
      </c>
      <c r="C154" s="32">
        <f>COUNTIF(INDEX(SCORESHEET!$A$2:$A$1365,MATCH(B154,SCORESHEET!$B$2:$B$1365,0),1):INDEX(SCORESHEET!$A$2:$A$1365,MATCH(B155,SCORESHEET!$B$2:$B$1365,0),1),"*S*")</f>
        <v>7</v>
      </c>
      <c r="D154" s="32">
        <f>COUNTIF(INDEX(SCORESHEET!$C$2:$C$1365,(MATCH(B154,SCORESHEET!$B$2:$B$1365,0))+1,1):INDEX(SCORESHEET!$C$2:$C$1365,(MATCH(B155,SCORESHEET!$B$2:$B$1365,0))-1,1),"*"&amp;$D$1&amp;"*")</f>
        <v>0</v>
      </c>
      <c r="E154" s="32">
        <f>COUNTIF(INDEX(SCORESHEET!$C$2:$C$1365,(MATCH(B154,SCORESHEET!$B$2:$B$1365,0))+1,1):INDEX(SCORESHEET!$C$2:$C$1365,(MATCH(B155,SCORESHEET!$B$2:$B$1365,0))-1,1),"*"&amp;$E$1&amp;"*")</f>
        <v>7</v>
      </c>
      <c r="F154" s="32">
        <f>COUNTIF(INDEX(SCORESHEET!$C$2:$C$1365,(MATCH(B154,SCORESHEET!$B$2:$B$1365,0))+1,1):INDEX(SCORESHEET!$C$2:$C$1365,(MATCH(B155,SCORESHEET!$B$2:$B$1365,0))-1,1),"*"&amp;$F$1&amp;"*")</f>
        <v>0</v>
      </c>
      <c r="G154" s="32">
        <f>COUNTIF(INDEX(SCORESHEET!$C$2:$C$1365,(MATCH($B$4,SCORESHEET!$B$2:$B$1365,0))+1,1):INDEX(SCORESHEET!$C$2:$C$1365,(MATCH(B155,SCORESHEET!$B$2:$B$1365,0))-1,1),"*"&amp;$G$1&amp;"*")</f>
        <v>0</v>
      </c>
      <c r="H154" s="32">
        <f>SUM(INDEX(SCORESHEET!$F$2:$F$1365,(MATCH(B154,SCORESHEET!$B$2:$B$1365,0))+1,1):INDEX(SCORESHEET!$F$2:$F$1365,(MATCH(B155,SCORESHEET!$B$2:$B$1365,0))-1,1))</f>
        <v>376</v>
      </c>
      <c r="I154" s="32">
        <f>SUM(INDEX(SCORESHEET!$G$2:$G$1365,(MATCH(B154,SCORESHEET!$B$2:$B$1365,0))+1,1):INDEX(SCORESHEET!$G$2:$G$1365,(MATCH(B155,SCORESHEET!$B$2:$B$1365,0))-1,1))</f>
        <v>1431</v>
      </c>
      <c r="J154" s="32">
        <f>SUM(INDEX(SCORESHEET!$H$2:$H$1365,(MATCH(B154,SCORESHEET!$B$2:$B$1365,0))+1,1):INDEX(SCORESHEET!$H$2:$H$1365,(MATCH(B155,SCORESHEET!$B$2:$B$1365,0))-1,1))</f>
        <v>232</v>
      </c>
      <c r="K154" s="32">
        <f>SUM(INDEX(SCORESHEET!$I$2:$I$1365,(MATCH(B154,SCORESHEET!$B$2:$B$1365,0))+1,1):INDEX(SCORESHEET!$I$2:$I$1365,(MATCH(B155,SCORESHEET!$B$2:$B$1365,0))-1,1))</f>
        <v>0</v>
      </c>
      <c r="L154" s="33">
        <f t="shared" si="60"/>
        <v>0.18440411966650319</v>
      </c>
      <c r="M154" s="33">
        <f t="shared" si="61"/>
        <v>0.70181461500735653</v>
      </c>
      <c r="N154" s="33">
        <f t="shared" si="62"/>
        <v>0.11378126532614026</v>
      </c>
      <c r="O154" s="33">
        <f t="shared" si="63"/>
        <v>0</v>
      </c>
      <c r="P154" s="32" t="str">
        <f t="shared" si="64"/>
        <v>PH</v>
      </c>
      <c r="Q154" s="32" t="str">
        <f t="shared" si="65"/>
        <v>BN</v>
      </c>
      <c r="R154" s="28">
        <f t="shared" si="66"/>
        <v>1055</v>
      </c>
      <c r="S154" s="32">
        <f t="shared" si="67"/>
        <v>2039</v>
      </c>
      <c r="T154" s="32">
        <f>SUM(INDEX(SCORESHEET!$O$2:$O$1365,(MATCH(B154,SCORESHEET!$B$2:$B$1365,0))+1,1):INDEX(SCORESHEET!$O$2:$O$1365,(MATCH(B155,SCORESHEET!$B$2:$B$1365,0))-1,1))</f>
        <v>21</v>
      </c>
      <c r="U154" s="32">
        <f>SUM(INDEX(SCORESHEET!$P$2:$P$1365,(MATCH(B154,SCORESHEET!$B$2:$B$1365,0))+1,1):INDEX(SCORESHEET!$P$2:$P$1365,(MATCH(B155,SCORESHEET!$B$2:$B$1365,0))-1,1))</f>
        <v>0</v>
      </c>
      <c r="V154" s="32">
        <f t="shared" si="70"/>
        <v>2060</v>
      </c>
      <c r="W154" s="33">
        <f t="shared" si="59"/>
        <v>0.59710144927536235</v>
      </c>
      <c r="X154" s="32">
        <f>SUM(INDEX(SCORESHEET!$S$2:$S$1365,(MATCH(B154,SCORESHEET!$B$2:$B$1365,0))+1,1):INDEX(SCORESHEET!$S$2:$S$1365,(MATCH(B155,SCORESHEET!$B$2:$B$1365,0))-1,1))</f>
        <v>3450</v>
      </c>
    </row>
    <row r="155" spans="1:24" s="12" customFormat="1" ht="15" x14ac:dyDescent="0.25">
      <c r="A155" s="40">
        <v>3</v>
      </c>
      <c r="B155" s="31" t="s">
        <v>162</v>
      </c>
      <c r="C155" s="32">
        <f>COUNTIF(INDEX(SCORESHEET!$A$2:$A$1365,MATCH(B155,SCORESHEET!$B$2:$B$1365,0),1):INDEX(SCORESHEET!$A$2:$A$1365,MATCH(B156,SCORESHEET!$B$2:$B$1365,0),1),"*S*")</f>
        <v>9</v>
      </c>
      <c r="D155" s="32">
        <f>COUNTIF(INDEX(SCORESHEET!$C$2:$C$1365,(MATCH(B155,SCORESHEET!$B$2:$B$1365,0))+1,1):INDEX(SCORESHEET!$C$2:$C$1365,(MATCH(B156,SCORESHEET!$B$2:$B$1365,0))-1,1),"*"&amp;$D$1&amp;"*")</f>
        <v>0</v>
      </c>
      <c r="E155" s="32">
        <f>COUNTIF(INDEX(SCORESHEET!$C$2:$C$1365,(MATCH(B155,SCORESHEET!$B$2:$B$1365,0))+1,1):INDEX(SCORESHEET!$C$2:$C$1365,(MATCH(B156,SCORESHEET!$B$2:$B$1365,0))-1,1),"*"&amp;$E$1&amp;"*")</f>
        <v>9</v>
      </c>
      <c r="F155" s="32">
        <f>COUNTIF(INDEX(SCORESHEET!$C$2:$C$1365,(MATCH(B155,SCORESHEET!$B$2:$B$1365,0))+1,1):INDEX(SCORESHEET!$C$2:$C$1365,(MATCH(B156,SCORESHEET!$B$2:$B$1365,0))-1,1),"*"&amp;$F$1&amp;"*")</f>
        <v>0</v>
      </c>
      <c r="G155" s="32">
        <f>COUNTIF(INDEX(SCORESHEET!$C$2:$C$1365,(MATCH($B$4,SCORESHEET!$B$2:$B$1365,0))+1,1):INDEX(SCORESHEET!$C$2:$C$1365,(MATCH(B156,SCORESHEET!$B$2:$B$1365,0))-1,1),"*"&amp;$G$1&amp;"*")</f>
        <v>0</v>
      </c>
      <c r="H155" s="32">
        <f>SUM(INDEX(SCORESHEET!$F$2:$F$1365,(MATCH(B155,SCORESHEET!$B$2:$B$1365,0))+1,1):INDEX(SCORESHEET!$F$2:$F$1365,(MATCH(B156,SCORESHEET!$B$2:$B$1365,0))-1,1))</f>
        <v>395</v>
      </c>
      <c r="I155" s="32">
        <f>SUM(INDEX(SCORESHEET!$G$2:$G$1365,(MATCH(B155,SCORESHEET!$B$2:$B$1365,0))+1,1):INDEX(SCORESHEET!$G$2:$G$1365,(MATCH(B156,SCORESHEET!$B$2:$B$1365,0))-1,1))</f>
        <v>1629</v>
      </c>
      <c r="J155" s="32">
        <f>SUM(INDEX(SCORESHEET!$H$2:$H$1365,(MATCH(B155,SCORESHEET!$B$2:$B$1365,0))+1,1):INDEX(SCORESHEET!$H$2:$H$1365,(MATCH(B156,SCORESHEET!$B$2:$B$1365,0))-1,1))</f>
        <v>321</v>
      </c>
      <c r="K155" s="32">
        <f>SUM(INDEX(SCORESHEET!$I$2:$I$1365,(MATCH(B155,SCORESHEET!$B$2:$B$1365,0))+1,1):INDEX(SCORESHEET!$I$2:$I$1365,(MATCH(B156,SCORESHEET!$B$2:$B$1365,0))-1,1))</f>
        <v>0</v>
      </c>
      <c r="L155" s="33">
        <f t="shared" si="60"/>
        <v>0.16844349680170576</v>
      </c>
      <c r="M155" s="33">
        <f t="shared" si="61"/>
        <v>0.69466950959488272</v>
      </c>
      <c r="N155" s="33">
        <f t="shared" si="62"/>
        <v>0.13688699360341153</v>
      </c>
      <c r="O155" s="33">
        <f t="shared" si="63"/>
        <v>0</v>
      </c>
      <c r="P155" s="32" t="str">
        <f t="shared" si="64"/>
        <v>PH</v>
      </c>
      <c r="Q155" s="32" t="str">
        <f t="shared" si="65"/>
        <v>BN</v>
      </c>
      <c r="R155" s="28">
        <f t="shared" si="66"/>
        <v>1234</v>
      </c>
      <c r="S155" s="32">
        <f t="shared" si="67"/>
        <v>2345</v>
      </c>
      <c r="T155" s="32">
        <f>SUM(INDEX(SCORESHEET!$O$2:$O$1365,(MATCH(B155,SCORESHEET!$B$2:$B$1365,0))+1,1):INDEX(SCORESHEET!$O$2:$O$1365,(MATCH(B156,SCORESHEET!$B$2:$B$1365,0))-1,1))</f>
        <v>29</v>
      </c>
      <c r="U155" s="32">
        <f>SUM(INDEX(SCORESHEET!$P$2:$P$1365,(MATCH(B155,SCORESHEET!$B$2:$B$1365,0))+1,1):INDEX(SCORESHEET!$P$2:$P$1365,(MATCH(B156,SCORESHEET!$B$2:$B$1365,0))-1,1))</f>
        <v>0</v>
      </c>
      <c r="V155" s="32">
        <f t="shared" si="70"/>
        <v>2374</v>
      </c>
      <c r="W155" s="33">
        <f t="shared" si="59"/>
        <v>0.58487312145848736</v>
      </c>
      <c r="X155" s="32">
        <f>SUM(INDEX(SCORESHEET!$S$2:$S$1365,(MATCH(B155,SCORESHEET!$B$2:$B$1365,0))+1,1):INDEX(SCORESHEET!$S$2:$S$1365,(MATCH(B156,SCORESHEET!$B$2:$B$1365,0))-1,1))</f>
        <v>4059</v>
      </c>
    </row>
    <row r="156" spans="1:24" s="12" customFormat="1" ht="15" x14ac:dyDescent="0.25">
      <c r="A156" s="40">
        <v>4</v>
      </c>
      <c r="B156" s="31" t="s">
        <v>152</v>
      </c>
      <c r="C156" s="32">
        <f>COUNTIF(INDEX(SCORESHEET!$A$2:$A$1365,MATCH(B156,SCORESHEET!$B$2:$B$1365,0),1):INDEX(SCORESHEET!$A$2:$A$1365,MATCH(B157,SCORESHEET!$B$2:$B$1365,0),1),"*S*")</f>
        <v>12</v>
      </c>
      <c r="D156" s="32">
        <f>COUNTIF(INDEX(SCORESHEET!$C$2:$C$1365,(MATCH(B156,SCORESHEET!$B$2:$B$1365,0))+1,1):INDEX(SCORESHEET!$C$2:$C$1365,(MATCH(B157,SCORESHEET!$B$2:$B$1365,0))-1,1),"*"&amp;$D$1&amp;"*")</f>
        <v>0</v>
      </c>
      <c r="E156" s="32">
        <f>COUNTIF(INDEX(SCORESHEET!$C$2:$C$1365,(MATCH(B156,SCORESHEET!$B$2:$B$1365,0))+1,1):INDEX(SCORESHEET!$C$2:$C$1365,(MATCH(B157,SCORESHEET!$B$2:$B$1365,0))-1,1),"*"&amp;$E$1&amp;"*")</f>
        <v>12</v>
      </c>
      <c r="F156" s="32">
        <f>COUNTIF(INDEX(SCORESHEET!$C$2:$C$1365,(MATCH(B156,SCORESHEET!$B$2:$B$1365,0))+1,1):INDEX(SCORESHEET!$C$2:$C$1365,(MATCH(B157,SCORESHEET!$B$2:$B$1365,0))-1,1),"*"&amp;$F$1&amp;"*")</f>
        <v>0</v>
      </c>
      <c r="G156" s="32">
        <f>COUNTIF(INDEX(SCORESHEET!$C$2:$C$1365,(MATCH($B$4,SCORESHEET!$B$2:$B$1365,0))+1,1):INDEX(SCORESHEET!$C$2:$C$1365,(MATCH(B157,SCORESHEET!$B$2:$B$1365,0))-1,1),"*"&amp;$G$1&amp;"*")</f>
        <v>0</v>
      </c>
      <c r="H156" s="32">
        <f>SUM(INDEX(SCORESHEET!$F$2:$F$1365,(MATCH(B156,SCORESHEET!$B$2:$B$1365,0))+1,1):INDEX(SCORESHEET!$F$2:$F$1365,(MATCH(B157,SCORESHEET!$B$2:$B$1365,0))-1,1))</f>
        <v>221</v>
      </c>
      <c r="I156" s="32">
        <f>SUM(INDEX(SCORESHEET!$G$2:$G$1365,(MATCH(B156,SCORESHEET!$B$2:$B$1365,0))+1,1):INDEX(SCORESHEET!$G$2:$G$1365,(MATCH(B157,SCORESHEET!$B$2:$B$1365,0))-1,1))</f>
        <v>3123</v>
      </c>
      <c r="J156" s="32">
        <f>SUM(INDEX(SCORESHEET!$H$2:$H$1365,(MATCH(B156,SCORESHEET!$B$2:$B$1365,0))+1,1):INDEX(SCORESHEET!$H$2:$H$1365,(MATCH(B157,SCORESHEET!$B$2:$B$1365,0))-1,1))</f>
        <v>96</v>
      </c>
      <c r="K156" s="32">
        <f>SUM(INDEX(SCORESHEET!$I$2:$I$1365,(MATCH(B156,SCORESHEET!$B$2:$B$1365,0))+1,1):INDEX(SCORESHEET!$I$2:$I$1365,(MATCH(B157,SCORESHEET!$B$2:$B$1365,0))-1,1))</f>
        <v>0</v>
      </c>
      <c r="L156" s="33">
        <f t="shared" si="60"/>
        <v>6.4244186046511623E-2</v>
      </c>
      <c r="M156" s="33">
        <f t="shared" si="61"/>
        <v>0.90784883720930232</v>
      </c>
      <c r="N156" s="33">
        <f t="shared" si="62"/>
        <v>2.7906976744186046E-2</v>
      </c>
      <c r="O156" s="33">
        <f t="shared" si="63"/>
        <v>0</v>
      </c>
      <c r="P156" s="32" t="str">
        <f t="shared" si="64"/>
        <v>PH</v>
      </c>
      <c r="Q156" s="32" t="str">
        <f t="shared" si="65"/>
        <v>BN</v>
      </c>
      <c r="R156" s="28">
        <f t="shared" si="66"/>
        <v>2902</v>
      </c>
      <c r="S156" s="32">
        <f t="shared" si="67"/>
        <v>3440</v>
      </c>
      <c r="T156" s="32">
        <f>SUM(INDEX(SCORESHEET!$O$2:$O$1365,(MATCH(B156,SCORESHEET!$B$2:$B$1365,0))+1,1):INDEX(SCORESHEET!$O$2:$O$1365,(MATCH(B157,SCORESHEET!$B$2:$B$1365,0))-1,1))</f>
        <v>47</v>
      </c>
      <c r="U156" s="32">
        <f>SUM(INDEX(SCORESHEET!$P$2:$P$1365,(MATCH(B156,SCORESHEET!$B$2:$B$1365,0))+1,1):INDEX(SCORESHEET!$P$2:$P$1365,(MATCH(B157,SCORESHEET!$B$2:$B$1365,0))-1,1))</f>
        <v>0</v>
      </c>
      <c r="V156" s="32">
        <f t="shared" si="70"/>
        <v>3487</v>
      </c>
      <c r="W156" s="33">
        <f t="shared" si="59"/>
        <v>0.59893507385778089</v>
      </c>
      <c r="X156" s="32">
        <f>SUM(INDEX(SCORESHEET!$S$2:$S$1365,(MATCH(B156,SCORESHEET!$B$2:$B$1365,0))+1,1):INDEX(SCORESHEET!$S$2:$S$1365,(MATCH(B157,SCORESHEET!$B$2:$B$1365,0))-1,1))</f>
        <v>5822</v>
      </c>
    </row>
    <row r="157" spans="1:24" s="12" customFormat="1" ht="15" x14ac:dyDescent="0.25">
      <c r="A157" s="40">
        <v>5</v>
      </c>
      <c r="B157" s="31" t="s">
        <v>142</v>
      </c>
      <c r="C157" s="32">
        <f>COUNTIF(INDEX(SCORESHEET!$A$2:$A$1365,MATCH(B157,SCORESHEET!$B$2:$B$1365,0),1):INDEX(SCORESHEET!$A$2:$A$1365,MATCH(B158,SCORESHEET!$B$2:$B$1365,0),1),"*S*")</f>
        <v>8</v>
      </c>
      <c r="D157" s="32">
        <f>COUNTIF(INDEX(SCORESHEET!$C$2:$C$1365,(MATCH(B157,SCORESHEET!$B$2:$B$1365,0))+1,1):INDEX(SCORESHEET!$C$2:$C$1365,(MATCH(B158,SCORESHEET!$B$2:$B$1365,0))-1,1),"*"&amp;$D$1&amp;"*")</f>
        <v>0</v>
      </c>
      <c r="E157" s="32">
        <f>COUNTIF(INDEX(SCORESHEET!$C$2:$C$1365,(MATCH(B157,SCORESHEET!$B$2:$B$1365,0))+1,1):INDEX(SCORESHEET!$C$2:$C$1365,(MATCH(B158,SCORESHEET!$B$2:$B$1365,0))-1,1),"*"&amp;$E$1&amp;"*")</f>
        <v>8</v>
      </c>
      <c r="F157" s="32">
        <f>COUNTIF(INDEX(SCORESHEET!$C$2:$C$1365,(MATCH(B157,SCORESHEET!$B$2:$B$1365,0))+1,1):INDEX(SCORESHEET!$C$2:$C$1365,(MATCH(B158,SCORESHEET!$B$2:$B$1365,0))-1,1),"*"&amp;$F$1&amp;"*")</f>
        <v>0</v>
      </c>
      <c r="G157" s="32">
        <f>COUNTIF(INDEX(SCORESHEET!$C$2:$C$1365,(MATCH($B$4,SCORESHEET!$B$2:$B$1365,0))+1,1):INDEX(SCORESHEET!$C$2:$C$1365,(MATCH(B158,SCORESHEET!$B$2:$B$1365,0))-1,1),"*"&amp;$G$1&amp;"*")</f>
        <v>0</v>
      </c>
      <c r="H157" s="32">
        <f>SUM(INDEX(SCORESHEET!$F$2:$F$1365,(MATCH(B157,SCORESHEET!$B$2:$B$1365,0))+1,1):INDEX(SCORESHEET!$F$2:$F$1365,(MATCH(B158,SCORESHEET!$B$2:$B$1365,0))-1,1))</f>
        <v>479</v>
      </c>
      <c r="I157" s="32">
        <f>SUM(INDEX(SCORESHEET!$G$2:$G$1365,(MATCH(B157,SCORESHEET!$B$2:$B$1365,0))+1,1):INDEX(SCORESHEET!$G$2:$G$1365,(MATCH(B158,SCORESHEET!$B$2:$B$1365,0))-1,1))</f>
        <v>1424</v>
      </c>
      <c r="J157" s="32">
        <f>SUM(INDEX(SCORESHEET!$H$2:$H$1365,(MATCH(B157,SCORESHEET!$B$2:$B$1365,0))+1,1):INDEX(SCORESHEET!$H$2:$H$1365,(MATCH(B158,SCORESHEET!$B$2:$B$1365,0))-1,1))</f>
        <v>344</v>
      </c>
      <c r="K157" s="32">
        <f>SUM(INDEX(SCORESHEET!$I$2:$I$1365,(MATCH(B157,SCORESHEET!$B$2:$B$1365,0))+1,1):INDEX(SCORESHEET!$I$2:$I$1365,(MATCH(B158,SCORESHEET!$B$2:$B$1365,0))-1,1))</f>
        <v>0</v>
      </c>
      <c r="L157" s="33">
        <f t="shared" si="60"/>
        <v>0.2131731197151758</v>
      </c>
      <c r="M157" s="33">
        <f t="shared" si="61"/>
        <v>0.63373386737872717</v>
      </c>
      <c r="N157" s="33">
        <f t="shared" si="62"/>
        <v>0.15309301290609703</v>
      </c>
      <c r="O157" s="33">
        <f t="shared" si="63"/>
        <v>0</v>
      </c>
      <c r="P157" s="32" t="str">
        <f t="shared" si="64"/>
        <v>PH</v>
      </c>
      <c r="Q157" s="32" t="str">
        <f t="shared" si="65"/>
        <v>BN</v>
      </c>
      <c r="R157" s="28">
        <f t="shared" si="66"/>
        <v>945</v>
      </c>
      <c r="S157" s="32">
        <f t="shared" si="67"/>
        <v>2247</v>
      </c>
      <c r="T157" s="32">
        <f>SUM(INDEX(SCORESHEET!$O$2:$O$1365,(MATCH(B157,SCORESHEET!$B$2:$B$1365,0))+1,1):INDEX(SCORESHEET!$O$2:$O$1365,(MATCH(B158,SCORESHEET!$B$2:$B$1365,0))-1,1))</f>
        <v>48</v>
      </c>
      <c r="U157" s="32">
        <f>SUM(INDEX(SCORESHEET!$P$2:$P$1365,(MATCH(B157,SCORESHEET!$B$2:$B$1365,0))+1,1):INDEX(SCORESHEET!$P$2:$P$1365,(MATCH(B158,SCORESHEET!$B$2:$B$1365,0))-1,1))</f>
        <v>0</v>
      </c>
      <c r="V157" s="32">
        <f t="shared" si="70"/>
        <v>2295</v>
      </c>
      <c r="W157" s="33">
        <f t="shared" si="59"/>
        <v>0.59812353401094609</v>
      </c>
      <c r="X157" s="32">
        <f>SUM(INDEX(SCORESHEET!$S$2:$S$1365,(MATCH(B157,SCORESHEET!$B$2:$B$1365,0))+1,1):INDEX(SCORESHEET!$S$2:$S$1365,(MATCH(B158,SCORESHEET!$B$2:$B$1365,0))-1,1))</f>
        <v>3837</v>
      </c>
    </row>
    <row r="158" spans="1:24" s="12" customFormat="1" ht="15" x14ac:dyDescent="0.25">
      <c r="A158" s="40">
        <v>6</v>
      </c>
      <c r="B158" s="31" t="s">
        <v>158</v>
      </c>
      <c r="C158" s="32">
        <f>COUNTIF(INDEX(SCORESHEET!$A$2:$A$1365,MATCH(B158,SCORESHEET!$B$2:$B$1365,0),1):INDEX(SCORESHEET!$A$2:$A$1365,MATCH(B159,SCORESHEET!$B$2:$B$1365,0),1),"*S*")</f>
        <v>12</v>
      </c>
      <c r="D158" s="32">
        <f>COUNTIF(INDEX(SCORESHEET!$C$2:$C$1365,(MATCH(B158,SCORESHEET!$B$2:$B$1365,0))+1,1):INDEX(SCORESHEET!$C$2:$C$1365,(MATCH(B159,SCORESHEET!$B$2:$B$1365,0))-1,1),"*"&amp;$D$1&amp;"*")</f>
        <v>0</v>
      </c>
      <c r="E158" s="32">
        <f>COUNTIF(INDEX(SCORESHEET!$C$2:$C$1365,(MATCH(B158,SCORESHEET!$B$2:$B$1365,0))+1,1):INDEX(SCORESHEET!$C$2:$C$1365,(MATCH(B159,SCORESHEET!$B$2:$B$1365,0))-1,1),"*"&amp;$E$1&amp;"*")</f>
        <v>12</v>
      </c>
      <c r="F158" s="32">
        <f>COUNTIF(INDEX(SCORESHEET!$C$2:$C$1365,(MATCH(B158,SCORESHEET!$B$2:$B$1365,0))+1,1):INDEX(SCORESHEET!$C$2:$C$1365,(MATCH(B159,SCORESHEET!$B$2:$B$1365,0))-1,1),"*"&amp;$F$1&amp;"*")</f>
        <v>0</v>
      </c>
      <c r="G158" s="32">
        <f>COUNTIF(INDEX(SCORESHEET!$C$2:$C$1365,(MATCH($B$4,SCORESHEET!$B$2:$B$1365,0))+1,1):INDEX(SCORESHEET!$C$2:$C$1365,(MATCH(B159,SCORESHEET!$B$2:$B$1365,0))-1,1),"*"&amp;$G$1&amp;"*")</f>
        <v>0</v>
      </c>
      <c r="H158" s="32">
        <f>SUM(INDEX(SCORESHEET!$F$2:$F$1365,(MATCH(B158,SCORESHEET!$B$2:$B$1365,0))+1,1):INDEX(SCORESHEET!$F$2:$F$1365,(MATCH(B159,SCORESHEET!$B$2:$B$1365,0))-1,1))</f>
        <v>615</v>
      </c>
      <c r="I158" s="32">
        <f>SUM(INDEX(SCORESHEET!$G$2:$G$1365,(MATCH(B158,SCORESHEET!$B$2:$B$1365,0))+1,1):INDEX(SCORESHEET!$G$2:$G$1365,(MATCH(B159,SCORESHEET!$B$2:$B$1365,0))-1,1))</f>
        <v>2193</v>
      </c>
      <c r="J158" s="32">
        <f>SUM(INDEX(SCORESHEET!$H$2:$H$1365,(MATCH(B158,SCORESHEET!$B$2:$B$1365,0))+1,1):INDEX(SCORESHEET!$H$2:$H$1365,(MATCH(B159,SCORESHEET!$B$2:$B$1365,0))-1,1))</f>
        <v>456</v>
      </c>
      <c r="K158" s="32">
        <f>SUM(INDEX(SCORESHEET!$I$2:$I$1365,(MATCH(B158,SCORESHEET!$B$2:$B$1365,0))+1,1):INDEX(SCORESHEET!$I$2:$I$1365,(MATCH(B159,SCORESHEET!$B$2:$B$1365,0))-1,1))</f>
        <v>0</v>
      </c>
      <c r="L158" s="33">
        <f t="shared" si="60"/>
        <v>0.18841911764705882</v>
      </c>
      <c r="M158" s="33">
        <f t="shared" si="61"/>
        <v>0.671875</v>
      </c>
      <c r="N158" s="33">
        <f t="shared" si="62"/>
        <v>0.13970588235294118</v>
      </c>
      <c r="O158" s="33">
        <f t="shared" si="63"/>
        <v>0</v>
      </c>
      <c r="P158" s="32" t="str">
        <f t="shared" si="64"/>
        <v>PH</v>
      </c>
      <c r="Q158" s="32" t="str">
        <f t="shared" si="65"/>
        <v>BN</v>
      </c>
      <c r="R158" s="28">
        <f t="shared" si="66"/>
        <v>1578</v>
      </c>
      <c r="S158" s="32">
        <f t="shared" si="67"/>
        <v>3264</v>
      </c>
      <c r="T158" s="32">
        <f>SUM(INDEX(SCORESHEET!$O$2:$O$1365,(MATCH(B158,SCORESHEET!$B$2:$B$1365,0))+1,1):INDEX(SCORESHEET!$O$2:$O$1365,(MATCH(B159,SCORESHEET!$B$2:$B$1365,0))-1,1))</f>
        <v>19</v>
      </c>
      <c r="U158" s="32">
        <f>SUM(INDEX(SCORESHEET!$P$2:$P$1365,(MATCH(B158,SCORESHEET!$B$2:$B$1365,0))+1,1):INDEX(SCORESHEET!$P$2:$P$1365,(MATCH(B159,SCORESHEET!$B$2:$B$1365,0))-1,1))</f>
        <v>0</v>
      </c>
      <c r="V158" s="32">
        <f t="shared" si="70"/>
        <v>3283</v>
      </c>
      <c r="W158" s="33">
        <f t="shared" si="59"/>
        <v>0.57870615194782304</v>
      </c>
      <c r="X158" s="32">
        <f>SUM(INDEX(SCORESHEET!$S$2:$S$1365,(MATCH(B158,SCORESHEET!$B$2:$B$1365,0))+1,1):INDEX(SCORESHEET!$S$2:$S$1365,(MATCH(B159,SCORESHEET!$B$2:$B$1365,0))-1,1))</f>
        <v>5673</v>
      </c>
    </row>
    <row r="159" spans="1:24" s="11" customFormat="1" ht="30" x14ac:dyDescent="0.25">
      <c r="A159" s="40">
        <v>7</v>
      </c>
      <c r="B159" s="31" t="s">
        <v>210</v>
      </c>
      <c r="C159" s="32">
        <f>COUNTIF(INDEX(SCORESHEET!$A$2:$A$1365,MATCH(B159,SCORESHEET!$B$2:$B$1365,0),1):INDEX(SCORESHEET!$A$2:$A$1365,MATCH(B160,SCORESHEET!$B$2:$B$1365,0),1),"*S*")</f>
        <v>4</v>
      </c>
      <c r="D159" s="32">
        <f>COUNTIF(INDEX(SCORESHEET!$C$2:$C$1365,(MATCH(B159,SCORESHEET!$B$2:$B$1365,0))+1,1):INDEX(SCORESHEET!$C$2:$C$1365,(MATCH(B160,SCORESHEET!$B$2:$B$1365,0))-1,1),"*"&amp;$D$1&amp;"*")</f>
        <v>1</v>
      </c>
      <c r="E159" s="32">
        <f>COUNTIF(INDEX(SCORESHEET!$C$2:$C$1365,(MATCH(B159,SCORESHEET!$B$2:$B$1365,0))+1,1):INDEX(SCORESHEET!$C$2:$C$1365,(MATCH(B160,SCORESHEET!$B$2:$B$1365,0))-1,1),"*"&amp;$E$1&amp;"*")</f>
        <v>3</v>
      </c>
      <c r="F159" s="32">
        <f>COUNTIF(INDEX(SCORESHEET!$C$2:$C$1365,(MATCH(B159,SCORESHEET!$B$2:$B$1365,0))+1,1):INDEX(SCORESHEET!$C$2:$C$1365,(MATCH(B160,SCORESHEET!$B$2:$B$1365,0))-1,1),"*"&amp;$F$1&amp;"*")</f>
        <v>0</v>
      </c>
      <c r="G159" s="32">
        <f>COUNTIF(INDEX(SCORESHEET!$C$2:$C$1365,(MATCH($B$4,SCORESHEET!$B$2:$B$1365,0))+1,1):INDEX(SCORESHEET!$C$2:$C$1365,(MATCH(B160,SCORESHEET!$B$2:$B$1365,0))-1,1),"*"&amp;$G$1&amp;"*")</f>
        <v>0</v>
      </c>
      <c r="H159" s="32">
        <f>SUM(INDEX(SCORESHEET!$F$2:$F$1365,(MATCH(B159,SCORESHEET!$B$2:$B$1365,0))+1,1):INDEX(SCORESHEET!$F$2:$F$1365,(MATCH(B160,SCORESHEET!$B$2:$B$1365,0))-1,1))</f>
        <v>390</v>
      </c>
      <c r="I159" s="32">
        <f>SUM(INDEX(SCORESHEET!$G$2:$G$1365,(MATCH(B159,SCORESHEET!$B$2:$B$1365,0))+1,1):INDEX(SCORESHEET!$G$2:$G$1365,(MATCH(B160,SCORESHEET!$B$2:$B$1365,0))-1,1))</f>
        <v>461</v>
      </c>
      <c r="J159" s="32">
        <f>SUM(INDEX(SCORESHEET!$H$2:$H$1365,(MATCH(B159,SCORESHEET!$B$2:$B$1365,0))+1,1):INDEX(SCORESHEET!$H$2:$H$1365,(MATCH(B160,SCORESHEET!$B$2:$B$1365,0))-1,1))</f>
        <v>286</v>
      </c>
      <c r="K159" s="32">
        <f>SUM(INDEX(SCORESHEET!$I$2:$I$1365,(MATCH(B159,SCORESHEET!$B$2:$B$1365,0))+1,1):INDEX(SCORESHEET!$I$2:$I$1365,(MATCH(B160,SCORESHEET!$B$2:$B$1365,0))-1,1))</f>
        <v>0</v>
      </c>
      <c r="L159" s="33">
        <f t="shared" si="60"/>
        <v>0.34300791556728233</v>
      </c>
      <c r="M159" s="33">
        <f t="shared" si="61"/>
        <v>0.40545294635004397</v>
      </c>
      <c r="N159" s="33">
        <f t="shared" si="62"/>
        <v>0.2515391380826737</v>
      </c>
      <c r="O159" s="33">
        <f t="shared" si="63"/>
        <v>0</v>
      </c>
      <c r="P159" s="32" t="str">
        <f t="shared" si="64"/>
        <v>PH</v>
      </c>
      <c r="Q159" s="32" t="str">
        <f t="shared" si="65"/>
        <v>BN</v>
      </c>
      <c r="R159" s="28">
        <f t="shared" si="66"/>
        <v>71</v>
      </c>
      <c r="S159" s="32">
        <f t="shared" si="67"/>
        <v>1137</v>
      </c>
      <c r="T159" s="32">
        <f>SUM(INDEX(SCORESHEET!$O$2:$O$1365,(MATCH(B159,SCORESHEET!$B$2:$B$1365,0))+1,1):INDEX(SCORESHEET!$O$2:$O$1365,(MATCH(B160,SCORESHEET!$B$2:$B$1365,0))-1,1))</f>
        <v>25</v>
      </c>
      <c r="U159" s="32">
        <f>SUM(INDEX(SCORESHEET!$P$2:$P$1365,(MATCH(B159,SCORESHEET!$B$2:$B$1365,0))+1,1):INDEX(SCORESHEET!$P$2:$P$1365,(MATCH(B160,SCORESHEET!$B$2:$B$1365,0))-1,1))</f>
        <v>0</v>
      </c>
      <c r="V159" s="32">
        <f t="shared" si="70"/>
        <v>1162</v>
      </c>
      <c r="W159" s="33">
        <f t="shared" si="59"/>
        <v>0.61644562334217512</v>
      </c>
      <c r="X159" s="32">
        <f>SUM(INDEX(SCORESHEET!$S$2:$S$1365,(MATCH(B159,SCORESHEET!$B$2:$B$1365,0))+1,1):INDEX(SCORESHEET!$S$2:$S$1365,(MATCH(B160,SCORESHEET!$B$2:$B$1365,0))-1,1))</f>
        <v>1885</v>
      </c>
    </row>
    <row r="160" spans="1:24" s="11" customFormat="1" ht="15" x14ac:dyDescent="0.25">
      <c r="A160" s="40">
        <v>8</v>
      </c>
      <c r="B160" s="31" t="s">
        <v>188</v>
      </c>
      <c r="C160" s="32">
        <f>COUNTIF(INDEX(SCORESHEET!$A$2:$A$1365,MATCH(B160,SCORESHEET!$B$2:$B$1365,0),1):INDEX(SCORESHEET!$A$2:$A$1365,MATCH(B161,SCORESHEET!$B$2:$B$1365,0),1),"*S*")</f>
        <v>5</v>
      </c>
      <c r="D160" s="32">
        <f>COUNTIF(INDEX(SCORESHEET!$C$2:$C$1365,(MATCH(B160,SCORESHEET!$B$2:$B$1365,0))+1,1):INDEX(SCORESHEET!$C$2:$C$1365,(MATCH(B161,SCORESHEET!$B$2:$B$1365,0))-1,1),"*"&amp;$D$1&amp;"*")</f>
        <v>0</v>
      </c>
      <c r="E160" s="32">
        <f>COUNTIF(INDEX(SCORESHEET!$C$2:$C$1365,(MATCH(B160,SCORESHEET!$B$2:$B$1365,0))+1,1):INDEX(SCORESHEET!$C$2:$C$1365,(MATCH(B161,SCORESHEET!$B$2:$B$1365,0))-1,1),"*"&amp;$E$1&amp;"*")</f>
        <v>4</v>
      </c>
      <c r="F160" s="32">
        <f>COUNTIF(INDEX(SCORESHEET!$C$2:$C$1365,(MATCH(B160,SCORESHEET!$B$2:$B$1365,0))+1,1):INDEX(SCORESHEET!$C$2:$C$1365,(MATCH(B161,SCORESHEET!$B$2:$B$1365,0))-1,1),"*"&amp;$F$1&amp;"*")</f>
        <v>1</v>
      </c>
      <c r="G160" s="32">
        <f>COUNTIF(INDEX(SCORESHEET!$C$2:$C$1365,(MATCH($B$4,SCORESHEET!$B$2:$B$1365,0))+1,1):INDEX(SCORESHEET!$C$2:$C$1365,(MATCH(B161,SCORESHEET!$B$2:$B$1365,0))-1,1),"*"&amp;$G$1&amp;"*")</f>
        <v>0</v>
      </c>
      <c r="H160" s="32">
        <f>SUM(INDEX(SCORESHEET!$F$2:$F$1365,(MATCH(B160,SCORESHEET!$B$2:$B$1365,0))+1,1):INDEX(SCORESHEET!$F$2:$F$1365,(MATCH(B161,SCORESHEET!$B$2:$B$1365,0))-1,1))</f>
        <v>480</v>
      </c>
      <c r="I160" s="32">
        <f>SUM(INDEX(SCORESHEET!$G$2:$G$1365,(MATCH(B160,SCORESHEET!$B$2:$B$1365,0))+1,1):INDEX(SCORESHEET!$G$2:$G$1365,(MATCH(B161,SCORESHEET!$B$2:$B$1365,0))-1,1))</f>
        <v>609</v>
      </c>
      <c r="J160" s="32">
        <f>SUM(INDEX(SCORESHEET!$H$2:$H$1365,(MATCH(B160,SCORESHEET!$B$2:$B$1365,0))+1,1):INDEX(SCORESHEET!$H$2:$H$1365,(MATCH(B161,SCORESHEET!$B$2:$B$1365,0))-1,1))</f>
        <v>357</v>
      </c>
      <c r="K160" s="32">
        <f>SUM(INDEX(SCORESHEET!$I$2:$I$1365,(MATCH(B160,SCORESHEET!$B$2:$B$1365,0))+1,1):INDEX(SCORESHEET!$I$2:$I$1365,(MATCH(B161,SCORESHEET!$B$2:$B$1365,0))-1,1))</f>
        <v>0</v>
      </c>
      <c r="L160" s="33">
        <f t="shared" si="60"/>
        <v>0.33195020746887965</v>
      </c>
      <c r="M160" s="33">
        <f t="shared" si="61"/>
        <v>0.42116182572614108</v>
      </c>
      <c r="N160" s="33">
        <f t="shared" si="62"/>
        <v>0.24688796680497926</v>
      </c>
      <c r="O160" s="33">
        <f t="shared" si="63"/>
        <v>0</v>
      </c>
      <c r="P160" s="32" t="str">
        <f t="shared" si="64"/>
        <v>PH</v>
      </c>
      <c r="Q160" s="32" t="str">
        <f t="shared" si="65"/>
        <v>BN</v>
      </c>
      <c r="R160" s="28">
        <f t="shared" si="66"/>
        <v>129</v>
      </c>
      <c r="S160" s="32">
        <f t="shared" si="67"/>
        <v>1446</v>
      </c>
      <c r="T160" s="32">
        <f>SUM(INDEX(SCORESHEET!$O$2:$O$1365,(MATCH(B160,SCORESHEET!$B$2:$B$1365,0))+1,1):INDEX(SCORESHEET!$O$2:$O$1365,(MATCH(B161,SCORESHEET!$B$2:$B$1365,0))-1,1))</f>
        <v>14</v>
      </c>
      <c r="U160" s="32">
        <f>SUM(INDEX(SCORESHEET!$P$2:$P$1365,(MATCH(B160,SCORESHEET!$B$2:$B$1365,0))+1,1):INDEX(SCORESHEET!$P$2:$P$1365,(MATCH(B161,SCORESHEET!$B$2:$B$1365,0))-1,1))</f>
        <v>0</v>
      </c>
      <c r="V160" s="32">
        <f t="shared" si="70"/>
        <v>1460</v>
      </c>
      <c r="W160" s="33">
        <f t="shared" si="59"/>
        <v>0.61916878710771839</v>
      </c>
      <c r="X160" s="32">
        <f>SUM(INDEX(SCORESHEET!$S$2:$S$1365,(MATCH(B160,SCORESHEET!$B$2:$B$1365,0))+1,1):INDEX(SCORESHEET!$S$2:$S$1365,(MATCH(B161,SCORESHEET!$B$2:$B$1365,0))-1,1))</f>
        <v>2358</v>
      </c>
    </row>
    <row r="161" spans="1:24" s="12" customFormat="1" ht="15" x14ac:dyDescent="0.25">
      <c r="A161" s="40">
        <v>9</v>
      </c>
      <c r="B161" s="31" t="s">
        <v>190</v>
      </c>
      <c r="C161" s="32">
        <f>COUNTIF(INDEX(SCORESHEET!$A$2:$A$1365,MATCH(B161,SCORESHEET!$B$2:$B$1365,0),1):INDEX(SCORESHEET!$A$2:$A$1365,MATCH(B162,SCORESHEET!$B$2:$B$1365,0),1),"*S*")</f>
        <v>8</v>
      </c>
      <c r="D161" s="32">
        <f>COUNTIF(INDEX(SCORESHEET!$C$2:$C$1365,(MATCH(B161,SCORESHEET!$B$2:$B$1365,0))+1,1):INDEX(SCORESHEET!$C$2:$C$1365,(MATCH(B162,SCORESHEET!$B$2:$B$1365,0))-1,1),"*"&amp;$D$1&amp;"*")</f>
        <v>0</v>
      </c>
      <c r="E161" s="32">
        <f>COUNTIF(INDEX(SCORESHEET!$C$2:$C$1365,(MATCH(B161,SCORESHEET!$B$2:$B$1365,0))+1,1):INDEX(SCORESHEET!$C$2:$C$1365,(MATCH(B162,SCORESHEET!$B$2:$B$1365,0))-1,1),"*"&amp;$E$1&amp;"*")</f>
        <v>8</v>
      </c>
      <c r="F161" s="32">
        <f>COUNTIF(INDEX(SCORESHEET!$C$2:$C$1365,(MATCH(B161,SCORESHEET!$B$2:$B$1365,0))+1,1):INDEX(SCORESHEET!$C$2:$C$1365,(MATCH(B162,SCORESHEET!$B$2:$B$1365,0))-1,1),"*"&amp;$F$1&amp;"*")</f>
        <v>0</v>
      </c>
      <c r="G161" s="32">
        <f>COUNTIF(INDEX(SCORESHEET!$C$2:$C$1365,(MATCH($B$4,SCORESHEET!$B$2:$B$1365,0))+1,1):INDEX(SCORESHEET!$C$2:$C$1365,(MATCH(B162,SCORESHEET!$B$2:$B$1365,0))-1,1),"*"&amp;$G$1&amp;"*")</f>
        <v>0</v>
      </c>
      <c r="H161" s="32">
        <f>SUM(INDEX(SCORESHEET!$F$2:$F$1365,(MATCH(B161,SCORESHEET!$B$2:$B$1365,0))+1,1):INDEX(SCORESHEET!$F$2:$F$1365,(MATCH(B162,SCORESHEET!$B$2:$B$1365,0))-1,1))</f>
        <v>601</v>
      </c>
      <c r="I161" s="32">
        <f>SUM(INDEX(SCORESHEET!$G$2:$G$1365,(MATCH(B161,SCORESHEET!$B$2:$B$1365,0))+1,1):INDEX(SCORESHEET!$G$2:$G$1365,(MATCH(B162,SCORESHEET!$B$2:$B$1365,0))-1,1))</f>
        <v>997</v>
      </c>
      <c r="J161" s="32">
        <f>SUM(INDEX(SCORESHEET!$H$2:$H$1365,(MATCH(B161,SCORESHEET!$B$2:$B$1365,0))+1,1):INDEX(SCORESHEET!$H$2:$H$1365,(MATCH(B162,SCORESHEET!$B$2:$B$1365,0))-1,1))</f>
        <v>377</v>
      </c>
      <c r="K161" s="32">
        <f>SUM(INDEX(SCORESHEET!$I$2:$I$1365,(MATCH(B161,SCORESHEET!$B$2:$B$1365,0))+1,1):INDEX(SCORESHEET!$I$2:$I$1365,(MATCH(B162,SCORESHEET!$B$2:$B$1365,0))-1,1))</f>
        <v>0</v>
      </c>
      <c r="L161" s="33">
        <f t="shared" si="60"/>
        <v>0.30430379746835445</v>
      </c>
      <c r="M161" s="33">
        <f t="shared" si="61"/>
        <v>0.50481012658227853</v>
      </c>
      <c r="N161" s="33">
        <f t="shared" si="62"/>
        <v>0.1908860759493671</v>
      </c>
      <c r="O161" s="33">
        <f t="shared" si="63"/>
        <v>0</v>
      </c>
      <c r="P161" s="32" t="str">
        <f t="shared" si="64"/>
        <v>PH</v>
      </c>
      <c r="Q161" s="32" t="str">
        <f t="shared" si="65"/>
        <v>BN</v>
      </c>
      <c r="R161" s="28">
        <f t="shared" si="66"/>
        <v>396</v>
      </c>
      <c r="S161" s="32">
        <f t="shared" si="67"/>
        <v>1975</v>
      </c>
      <c r="T161" s="32">
        <f>SUM(INDEX(SCORESHEET!$O$2:$O$1365,(MATCH(B161,SCORESHEET!$B$2:$B$1365,0))+1,1):INDEX(SCORESHEET!$O$2:$O$1365,(MATCH(B162,SCORESHEET!$B$2:$B$1365,0))-1,1))</f>
        <v>24</v>
      </c>
      <c r="U161" s="32">
        <f>SUM(INDEX(SCORESHEET!$P$2:$P$1365,(MATCH(B161,SCORESHEET!$B$2:$B$1365,0))+1,1):INDEX(SCORESHEET!$P$2:$P$1365,(MATCH(B162,SCORESHEET!$B$2:$B$1365,0))-1,1))</f>
        <v>0</v>
      </c>
      <c r="V161" s="32">
        <f t="shared" si="70"/>
        <v>1999</v>
      </c>
      <c r="W161" s="33">
        <f t="shared" si="59"/>
        <v>0.59850299401197604</v>
      </c>
      <c r="X161" s="32">
        <f>SUM(INDEX(SCORESHEET!$S$2:$S$1365,(MATCH(B161,SCORESHEET!$B$2:$B$1365,0))+1,1):INDEX(SCORESHEET!$S$2:$S$1365,(MATCH(B162,SCORESHEET!$B$2:$B$1365,0))-1,1))</f>
        <v>3340</v>
      </c>
    </row>
    <row r="162" spans="1:24" s="6" customFormat="1" ht="15" x14ac:dyDescent="0.25">
      <c r="A162" s="25" t="s">
        <v>38</v>
      </c>
      <c r="B162" s="26" t="s">
        <v>39</v>
      </c>
      <c r="C162" s="27">
        <f>SUM(C163:C177)</f>
        <v>72</v>
      </c>
      <c r="D162" s="27">
        <f t="shared" ref="D162:K162" si="75">SUM(D163:D177)</f>
        <v>1</v>
      </c>
      <c r="E162" s="27">
        <f t="shared" si="75"/>
        <v>71</v>
      </c>
      <c r="F162" s="27">
        <f t="shared" si="75"/>
        <v>0</v>
      </c>
      <c r="G162" s="27">
        <f t="shared" si="75"/>
        <v>0</v>
      </c>
      <c r="H162" s="27">
        <f t="shared" si="75"/>
        <v>1962</v>
      </c>
      <c r="I162" s="27">
        <f t="shared" si="75"/>
        <v>13441</v>
      </c>
      <c r="J162" s="27">
        <f t="shared" si="75"/>
        <v>1153</v>
      </c>
      <c r="K162" s="27">
        <f t="shared" si="75"/>
        <v>0</v>
      </c>
      <c r="L162" s="29">
        <f t="shared" si="60"/>
        <v>0.1185068857211887</v>
      </c>
      <c r="M162" s="29">
        <f t="shared" si="61"/>
        <v>0.81185068857211884</v>
      </c>
      <c r="N162" s="29">
        <f t="shared" si="62"/>
        <v>6.9642425706692435E-2</v>
      </c>
      <c r="O162" s="29">
        <f t="shared" si="63"/>
        <v>0</v>
      </c>
      <c r="P162" s="27" t="str">
        <f t="shared" si="64"/>
        <v>PH</v>
      </c>
      <c r="Q162" s="27" t="str">
        <f t="shared" si="65"/>
        <v>BN</v>
      </c>
      <c r="R162" s="27">
        <f t="shared" si="66"/>
        <v>11479</v>
      </c>
      <c r="S162" s="27">
        <f t="shared" si="67"/>
        <v>16556</v>
      </c>
      <c r="T162" s="27">
        <f t="shared" ref="T162:U162" si="76">SUM(T163:T177)</f>
        <v>159</v>
      </c>
      <c r="U162" s="27">
        <f t="shared" si="76"/>
        <v>0</v>
      </c>
      <c r="V162" s="27">
        <f t="shared" si="70"/>
        <v>16715</v>
      </c>
      <c r="W162" s="29">
        <f t="shared" si="59"/>
        <v>0.58005968906163241</v>
      </c>
      <c r="X162" s="27">
        <f>SUM(X163:X177)</f>
        <v>28816</v>
      </c>
    </row>
    <row r="163" spans="1:24" s="12" customFormat="1" ht="15" x14ac:dyDescent="0.25">
      <c r="A163" s="40">
        <v>1</v>
      </c>
      <c r="B163" s="31" t="s">
        <v>189</v>
      </c>
      <c r="C163" s="32">
        <f>COUNTIF(INDEX(SCORESHEET!$A$2:$A$1365,MATCH(B163,SCORESHEET!$B$2:$B$1365,0),1):INDEX(SCORESHEET!$A$2:$A$1365,MATCH(B164,SCORESHEET!$B$2:$B$1365,0),1),"*S*")</f>
        <v>8</v>
      </c>
      <c r="D163" s="32">
        <f>COUNTIF(INDEX(SCORESHEET!$C$2:$C$1365,(MATCH(B163,SCORESHEET!$B$2:$B$1365,0))+1,1):INDEX(SCORESHEET!$C$2:$C$1365,(MATCH(B164,SCORESHEET!$B$2:$B$1365,0))-1,1),"*"&amp;$D$1&amp;"*")</f>
        <v>0</v>
      </c>
      <c r="E163" s="32">
        <f>COUNTIF(INDEX(SCORESHEET!$C$2:$C$1365,(MATCH(B163,SCORESHEET!$B$2:$B$1365,0))+1,1):INDEX(SCORESHEET!$C$2:$C$1365,(MATCH(B164,SCORESHEET!$B$2:$B$1365,0))-1,1),"*"&amp;$E$1&amp;"*")</f>
        <v>8</v>
      </c>
      <c r="F163" s="32">
        <f>COUNTIF(INDEX(SCORESHEET!$C$2:$C$1365,(MATCH(B163,SCORESHEET!$B$2:$B$1365,0))+1,1):INDEX(SCORESHEET!$C$2:$C$1365,(MATCH(B164,SCORESHEET!$B$2:$B$1365,0))-1,1),"*"&amp;$F$1&amp;"*")</f>
        <v>0</v>
      </c>
      <c r="G163" s="32">
        <f>COUNTIF(INDEX(SCORESHEET!$C$2:$C$1365,(MATCH($B$4,SCORESHEET!$B$2:$B$1365,0))+1,1):INDEX(SCORESHEET!$C$2:$C$1365,(MATCH(B164,SCORESHEET!$B$2:$B$1365,0))-1,1),"*"&amp;$G$1&amp;"*")</f>
        <v>0</v>
      </c>
      <c r="H163" s="32">
        <f>SUM(INDEX(SCORESHEET!$F$2:$F$1365,(MATCH(B163,SCORESHEET!$B$2:$B$1365,0))+1,1):INDEX(SCORESHEET!$F$2:$F$1365,(MATCH(B164,SCORESHEET!$B$2:$B$1365,0))-1,1))</f>
        <v>317</v>
      </c>
      <c r="I163" s="32">
        <f>SUM(INDEX(SCORESHEET!$G$2:$G$1365,(MATCH(B163,SCORESHEET!$B$2:$B$1365,0))+1,1):INDEX(SCORESHEET!$G$2:$G$1365,(MATCH(B164,SCORESHEET!$B$2:$B$1365,0))-1,1))</f>
        <v>1425</v>
      </c>
      <c r="J163" s="32">
        <f>SUM(INDEX(SCORESHEET!$H$2:$H$1365,(MATCH(B163,SCORESHEET!$B$2:$B$1365,0))+1,1):INDEX(SCORESHEET!$H$2:$H$1365,(MATCH(B164,SCORESHEET!$B$2:$B$1365,0))-1,1))</f>
        <v>239</v>
      </c>
      <c r="K163" s="32">
        <f>SUM(INDEX(SCORESHEET!$I$2:$I$1365,(MATCH(B163,SCORESHEET!$B$2:$B$1365,0))+1,1):INDEX(SCORESHEET!$I$2:$I$1365,(MATCH(B164,SCORESHEET!$B$2:$B$1365,0))-1,1))</f>
        <v>0</v>
      </c>
      <c r="L163" s="33">
        <f t="shared" si="60"/>
        <v>0.16002019182231197</v>
      </c>
      <c r="M163" s="33">
        <f t="shared" si="61"/>
        <v>0.71933366986370517</v>
      </c>
      <c r="N163" s="33">
        <f t="shared" si="62"/>
        <v>0.12064613831398284</v>
      </c>
      <c r="O163" s="33">
        <f t="shared" si="63"/>
        <v>0</v>
      </c>
      <c r="P163" s="32" t="str">
        <f t="shared" si="64"/>
        <v>PH</v>
      </c>
      <c r="Q163" s="32" t="str">
        <f t="shared" si="65"/>
        <v>BN</v>
      </c>
      <c r="R163" s="28">
        <f t="shared" si="66"/>
        <v>1108</v>
      </c>
      <c r="S163" s="32">
        <f t="shared" si="67"/>
        <v>1981</v>
      </c>
      <c r="T163" s="32">
        <f>SUM(INDEX(SCORESHEET!$O$2:$O$1365,(MATCH(B163,SCORESHEET!$B$2:$B$1365,0))+1,1):INDEX(SCORESHEET!$O$2:$O$1365,(MATCH(B164,SCORESHEET!$B$2:$B$1365,0))-1,1))</f>
        <v>19</v>
      </c>
      <c r="U163" s="32">
        <f>SUM(INDEX(SCORESHEET!$P$2:$P$1365,(MATCH(B163,SCORESHEET!$B$2:$B$1365,0))+1,1):INDEX(SCORESHEET!$P$2:$P$1365,(MATCH(B164,SCORESHEET!$B$2:$B$1365,0))-1,1))</f>
        <v>0</v>
      </c>
      <c r="V163" s="32">
        <f t="shared" si="70"/>
        <v>2000</v>
      </c>
      <c r="W163" s="33">
        <f t="shared" si="59"/>
        <v>0.57903879559930516</v>
      </c>
      <c r="X163" s="32">
        <f>SUM(INDEX(SCORESHEET!$S$2:$S$1365,(MATCH(B163,SCORESHEET!$B$2:$B$1365,0))+1,1):INDEX(SCORESHEET!$S$2:$S$1365,(MATCH(B164,SCORESHEET!$B$2:$B$1365,0))-1,1))</f>
        <v>3454</v>
      </c>
    </row>
    <row r="164" spans="1:24" s="11" customFormat="1" ht="15" x14ac:dyDescent="0.25">
      <c r="A164" s="40">
        <v>2</v>
      </c>
      <c r="B164" s="31" t="s">
        <v>194</v>
      </c>
      <c r="C164" s="32">
        <f>COUNTIF(INDEX(SCORESHEET!$A$2:$A$1365,MATCH(B164,SCORESHEET!$B$2:$B$1365,0),1):INDEX(SCORESHEET!$A$2:$A$1365,MATCH(B165,SCORESHEET!$B$2:$B$1365,0),1),"*S*")</f>
        <v>4</v>
      </c>
      <c r="D164" s="32">
        <f>COUNTIF(INDEX(SCORESHEET!$C$2:$C$1365,(MATCH(B164,SCORESHEET!$B$2:$B$1365,0))+1,1):INDEX(SCORESHEET!$C$2:$C$1365,(MATCH(B165,SCORESHEET!$B$2:$B$1365,0))-1,1),"*"&amp;$D$1&amp;"*")</f>
        <v>0</v>
      </c>
      <c r="E164" s="32">
        <f>COUNTIF(INDEX(SCORESHEET!$C$2:$C$1365,(MATCH(B164,SCORESHEET!$B$2:$B$1365,0))+1,1):INDEX(SCORESHEET!$C$2:$C$1365,(MATCH(B165,SCORESHEET!$B$2:$B$1365,0))-1,1),"*"&amp;$E$1&amp;"*")</f>
        <v>4</v>
      </c>
      <c r="F164" s="32">
        <f>COUNTIF(INDEX(SCORESHEET!$C$2:$C$1365,(MATCH(B164,SCORESHEET!$B$2:$B$1365,0))+1,1):INDEX(SCORESHEET!$C$2:$C$1365,(MATCH(B165,SCORESHEET!$B$2:$B$1365,0))-1,1),"*"&amp;$F$1&amp;"*")</f>
        <v>0</v>
      </c>
      <c r="G164" s="32">
        <f>COUNTIF(INDEX(SCORESHEET!$C$2:$C$1365,(MATCH($B$4,SCORESHEET!$B$2:$B$1365,0))+1,1):INDEX(SCORESHEET!$C$2:$C$1365,(MATCH(B165,SCORESHEET!$B$2:$B$1365,0))-1,1),"*"&amp;$G$1&amp;"*")</f>
        <v>0</v>
      </c>
      <c r="H164" s="32">
        <f>SUM(INDEX(SCORESHEET!$F$2:$F$1365,(MATCH(B164,SCORESHEET!$B$2:$B$1365,0))+1,1):INDEX(SCORESHEET!$F$2:$F$1365,(MATCH(B165,SCORESHEET!$B$2:$B$1365,0))-1,1))</f>
        <v>91</v>
      </c>
      <c r="I164" s="32">
        <f>SUM(INDEX(SCORESHEET!$G$2:$G$1365,(MATCH(B164,SCORESHEET!$B$2:$B$1365,0))+1,1):INDEX(SCORESHEET!$G$2:$G$1365,(MATCH(B165,SCORESHEET!$B$2:$B$1365,0))-1,1))</f>
        <v>647</v>
      </c>
      <c r="J164" s="32">
        <f>SUM(INDEX(SCORESHEET!$H$2:$H$1365,(MATCH(B164,SCORESHEET!$B$2:$B$1365,0))+1,1):INDEX(SCORESHEET!$H$2:$H$1365,(MATCH(B165,SCORESHEET!$B$2:$B$1365,0))-1,1))</f>
        <v>42</v>
      </c>
      <c r="K164" s="32">
        <f>SUM(INDEX(SCORESHEET!$I$2:$I$1365,(MATCH(B164,SCORESHEET!$B$2:$B$1365,0))+1,1):INDEX(SCORESHEET!$I$2:$I$1365,(MATCH(B165,SCORESHEET!$B$2:$B$1365,0))-1,1))</f>
        <v>0</v>
      </c>
      <c r="L164" s="33">
        <f t="shared" si="60"/>
        <v>0.11666666666666667</v>
      </c>
      <c r="M164" s="33">
        <f t="shared" si="61"/>
        <v>0.82948717948717954</v>
      </c>
      <c r="N164" s="33">
        <f t="shared" si="62"/>
        <v>5.3846153846153849E-2</v>
      </c>
      <c r="O164" s="33">
        <f t="shared" si="63"/>
        <v>0</v>
      </c>
      <c r="P164" s="32" t="str">
        <f t="shared" si="64"/>
        <v>PH</v>
      </c>
      <c r="Q164" s="32" t="str">
        <f t="shared" si="65"/>
        <v>BN</v>
      </c>
      <c r="R164" s="28">
        <f t="shared" si="66"/>
        <v>556</v>
      </c>
      <c r="S164" s="32">
        <f t="shared" si="67"/>
        <v>780</v>
      </c>
      <c r="T164" s="32">
        <f>SUM(INDEX(SCORESHEET!$O$2:$O$1365,(MATCH(B164,SCORESHEET!$B$2:$B$1365,0))+1,1):INDEX(SCORESHEET!$O$2:$O$1365,(MATCH(B165,SCORESHEET!$B$2:$B$1365,0))-1,1))</f>
        <v>3</v>
      </c>
      <c r="U164" s="32">
        <f>SUM(INDEX(SCORESHEET!$P$2:$P$1365,(MATCH(B164,SCORESHEET!$B$2:$B$1365,0))+1,1):INDEX(SCORESHEET!$P$2:$P$1365,(MATCH(B165,SCORESHEET!$B$2:$B$1365,0))-1,1))</f>
        <v>0</v>
      </c>
      <c r="V164" s="32">
        <f t="shared" si="70"/>
        <v>783</v>
      </c>
      <c r="W164" s="33">
        <f t="shared" si="59"/>
        <v>0.58172362555720658</v>
      </c>
      <c r="X164" s="32">
        <f>SUM(INDEX(SCORESHEET!$S$2:$S$1365,(MATCH(B164,SCORESHEET!$B$2:$B$1365,0))+1,1):INDEX(SCORESHEET!$S$2:$S$1365,(MATCH(B165,SCORESHEET!$B$2:$B$1365,0))-1,1))</f>
        <v>1346</v>
      </c>
    </row>
    <row r="165" spans="1:24" s="12" customFormat="1" ht="15" x14ac:dyDescent="0.25">
      <c r="A165" s="40">
        <v>3</v>
      </c>
      <c r="B165" s="31" t="s">
        <v>191</v>
      </c>
      <c r="C165" s="32">
        <f>COUNTIF(INDEX(SCORESHEET!$A$2:$A$1365,MATCH(B165,SCORESHEET!$B$2:$B$1365,0),1):INDEX(SCORESHEET!$A$2:$A$1365,MATCH(B166,SCORESHEET!$B$2:$B$1365,0),1),"*S*")</f>
        <v>3</v>
      </c>
      <c r="D165" s="32">
        <f>COUNTIF(INDEX(SCORESHEET!$C$2:$C$1365,(MATCH(B165,SCORESHEET!$B$2:$B$1365,0))+1,1):INDEX(SCORESHEET!$C$2:$C$1365,(MATCH(B166,SCORESHEET!$B$2:$B$1365,0))-1,1),"*"&amp;$D$1&amp;"*")</f>
        <v>0</v>
      </c>
      <c r="E165" s="32">
        <f>COUNTIF(INDEX(SCORESHEET!$C$2:$C$1365,(MATCH(B165,SCORESHEET!$B$2:$B$1365,0))+1,1):INDEX(SCORESHEET!$C$2:$C$1365,(MATCH(B166,SCORESHEET!$B$2:$B$1365,0))-1,1),"*"&amp;$E$1&amp;"*")</f>
        <v>3</v>
      </c>
      <c r="F165" s="32">
        <f>COUNTIF(INDEX(SCORESHEET!$C$2:$C$1365,(MATCH(B165,SCORESHEET!$B$2:$B$1365,0))+1,1):INDEX(SCORESHEET!$C$2:$C$1365,(MATCH(B166,SCORESHEET!$B$2:$B$1365,0))-1,1),"*"&amp;$F$1&amp;"*")</f>
        <v>0</v>
      </c>
      <c r="G165" s="32">
        <f>COUNTIF(INDEX(SCORESHEET!$C$2:$C$1365,(MATCH($B$4,SCORESHEET!$B$2:$B$1365,0))+1,1):INDEX(SCORESHEET!$C$2:$C$1365,(MATCH(B166,SCORESHEET!$B$2:$B$1365,0))-1,1),"*"&amp;$G$1&amp;"*")</f>
        <v>0</v>
      </c>
      <c r="H165" s="32">
        <f>SUM(INDEX(SCORESHEET!$F$2:$F$1365,(MATCH(B165,SCORESHEET!$B$2:$B$1365,0))+1,1):INDEX(SCORESHEET!$F$2:$F$1365,(MATCH(B166,SCORESHEET!$B$2:$B$1365,0))-1,1))</f>
        <v>64</v>
      </c>
      <c r="I165" s="32">
        <f>SUM(INDEX(SCORESHEET!$G$2:$G$1365,(MATCH(B165,SCORESHEET!$B$2:$B$1365,0))+1,1):INDEX(SCORESHEET!$G$2:$G$1365,(MATCH(B166,SCORESHEET!$B$2:$B$1365,0))-1,1))</f>
        <v>469</v>
      </c>
      <c r="J165" s="32">
        <f>SUM(INDEX(SCORESHEET!$H$2:$H$1365,(MATCH(B165,SCORESHEET!$B$2:$B$1365,0))+1,1):INDEX(SCORESHEET!$H$2:$H$1365,(MATCH(B166,SCORESHEET!$B$2:$B$1365,0))-1,1))</f>
        <v>33</v>
      </c>
      <c r="K165" s="32">
        <f>SUM(INDEX(SCORESHEET!$I$2:$I$1365,(MATCH(B165,SCORESHEET!$B$2:$B$1365,0))+1,1):INDEX(SCORESHEET!$I$2:$I$1365,(MATCH(B166,SCORESHEET!$B$2:$B$1365,0))-1,1))</f>
        <v>0</v>
      </c>
      <c r="L165" s="33">
        <f t="shared" si="60"/>
        <v>0.11307420494699646</v>
      </c>
      <c r="M165" s="33">
        <f t="shared" si="61"/>
        <v>0.82862190812720848</v>
      </c>
      <c r="N165" s="33">
        <f t="shared" si="62"/>
        <v>5.8303886925795051E-2</v>
      </c>
      <c r="O165" s="33">
        <f t="shared" si="63"/>
        <v>0</v>
      </c>
      <c r="P165" s="32" t="str">
        <f t="shared" si="64"/>
        <v>PH</v>
      </c>
      <c r="Q165" s="32" t="str">
        <f t="shared" si="65"/>
        <v>BN</v>
      </c>
      <c r="R165" s="28">
        <f t="shared" si="66"/>
        <v>405</v>
      </c>
      <c r="S165" s="32">
        <f t="shared" si="67"/>
        <v>566</v>
      </c>
      <c r="T165" s="32">
        <f>SUM(INDEX(SCORESHEET!$O$2:$O$1365,(MATCH(B165,SCORESHEET!$B$2:$B$1365,0))+1,1):INDEX(SCORESHEET!$O$2:$O$1365,(MATCH(B166,SCORESHEET!$B$2:$B$1365,0))-1,1))</f>
        <v>9</v>
      </c>
      <c r="U165" s="32">
        <f>SUM(INDEX(SCORESHEET!$P$2:$P$1365,(MATCH(B165,SCORESHEET!$B$2:$B$1365,0))+1,1):INDEX(SCORESHEET!$P$2:$P$1365,(MATCH(B166,SCORESHEET!$B$2:$B$1365,0))-1,1))</f>
        <v>0</v>
      </c>
      <c r="V165" s="32">
        <f t="shared" si="70"/>
        <v>575</v>
      </c>
      <c r="W165" s="33">
        <f t="shared" si="59"/>
        <v>0.61040339702760082</v>
      </c>
      <c r="X165" s="32">
        <f>SUM(INDEX(SCORESHEET!$S$2:$S$1365,(MATCH(B165,SCORESHEET!$B$2:$B$1365,0))+1,1):INDEX(SCORESHEET!$S$2:$S$1365,(MATCH(B166,SCORESHEET!$B$2:$B$1365,0))-1,1))</f>
        <v>942</v>
      </c>
    </row>
    <row r="166" spans="1:24" s="12" customFormat="1" ht="30" x14ac:dyDescent="0.25">
      <c r="A166" s="40">
        <v>4</v>
      </c>
      <c r="B166" s="31" t="s">
        <v>196</v>
      </c>
      <c r="C166" s="32">
        <f>COUNTIF(INDEX(SCORESHEET!$A$2:$A$1365,MATCH(B166,SCORESHEET!$B$2:$B$1365,0),1):INDEX(SCORESHEET!$A$2:$A$1365,MATCH(B167,SCORESHEET!$B$2:$B$1365,0),1),"*S*")</f>
        <v>6</v>
      </c>
      <c r="D166" s="32">
        <f>COUNTIF(INDEX(SCORESHEET!$C$2:$C$1365,(MATCH(B166,SCORESHEET!$B$2:$B$1365,0))+1,1):INDEX(SCORESHEET!$C$2:$C$1365,(MATCH(B167,SCORESHEET!$B$2:$B$1365,0))-1,1),"*"&amp;$D$1&amp;"*")</f>
        <v>0</v>
      </c>
      <c r="E166" s="32">
        <f>COUNTIF(INDEX(SCORESHEET!$C$2:$C$1365,(MATCH(B166,SCORESHEET!$B$2:$B$1365,0))+1,1):INDEX(SCORESHEET!$C$2:$C$1365,(MATCH(B167,SCORESHEET!$B$2:$B$1365,0))-1,1),"*"&amp;$E$1&amp;"*")</f>
        <v>6</v>
      </c>
      <c r="F166" s="32">
        <f>COUNTIF(INDEX(SCORESHEET!$C$2:$C$1365,(MATCH(B166,SCORESHEET!$B$2:$B$1365,0))+1,1):INDEX(SCORESHEET!$C$2:$C$1365,(MATCH(B167,SCORESHEET!$B$2:$B$1365,0))-1,1),"*"&amp;$F$1&amp;"*")</f>
        <v>0</v>
      </c>
      <c r="G166" s="32">
        <f>COUNTIF(INDEX(SCORESHEET!$C$2:$C$1365,(MATCH($B$4,SCORESHEET!$B$2:$B$1365,0))+1,1):INDEX(SCORESHEET!$C$2:$C$1365,(MATCH(B167,SCORESHEET!$B$2:$B$1365,0))-1,1),"*"&amp;$G$1&amp;"*")</f>
        <v>0</v>
      </c>
      <c r="H166" s="32">
        <f>SUM(INDEX(SCORESHEET!$F$2:$F$1365,(MATCH(B166,SCORESHEET!$B$2:$B$1365,0))+1,1):INDEX(SCORESHEET!$F$2:$F$1365,(MATCH(B167,SCORESHEET!$B$2:$B$1365,0))-1,1))</f>
        <v>306</v>
      </c>
      <c r="I166" s="32">
        <f>SUM(INDEX(SCORESHEET!$G$2:$G$1365,(MATCH(B166,SCORESHEET!$B$2:$B$1365,0))+1,1):INDEX(SCORESHEET!$G$2:$G$1365,(MATCH(B167,SCORESHEET!$B$2:$B$1365,0))-1,1))</f>
        <v>862</v>
      </c>
      <c r="J166" s="32">
        <f>SUM(INDEX(SCORESHEET!$H$2:$H$1365,(MATCH(B166,SCORESHEET!$B$2:$B$1365,0))+1,1):INDEX(SCORESHEET!$H$2:$H$1365,(MATCH(B167,SCORESHEET!$B$2:$B$1365,0))-1,1))</f>
        <v>216</v>
      </c>
      <c r="K166" s="32">
        <f>SUM(INDEX(SCORESHEET!$I$2:$I$1365,(MATCH(B166,SCORESHEET!$B$2:$B$1365,0))+1,1):INDEX(SCORESHEET!$I$2:$I$1365,(MATCH(B167,SCORESHEET!$B$2:$B$1365,0))-1,1))</f>
        <v>0</v>
      </c>
      <c r="L166" s="33">
        <f t="shared" si="60"/>
        <v>0.22109826589595374</v>
      </c>
      <c r="M166" s="33">
        <f t="shared" si="61"/>
        <v>0.62283236994219648</v>
      </c>
      <c r="N166" s="33">
        <f t="shared" si="62"/>
        <v>0.15606936416184972</v>
      </c>
      <c r="O166" s="33">
        <f t="shared" si="63"/>
        <v>0</v>
      </c>
      <c r="P166" s="32" t="str">
        <f t="shared" si="64"/>
        <v>PH</v>
      </c>
      <c r="Q166" s="32" t="str">
        <f t="shared" si="65"/>
        <v>BN</v>
      </c>
      <c r="R166" s="28">
        <f t="shared" si="66"/>
        <v>556</v>
      </c>
      <c r="S166" s="32">
        <f t="shared" si="67"/>
        <v>1384</v>
      </c>
      <c r="T166" s="32">
        <f>SUM(INDEX(SCORESHEET!$O$2:$O$1365,(MATCH(B166,SCORESHEET!$B$2:$B$1365,0))+1,1):INDEX(SCORESHEET!$O$2:$O$1365,(MATCH(B167,SCORESHEET!$B$2:$B$1365,0))-1,1))</f>
        <v>19</v>
      </c>
      <c r="U166" s="32">
        <f>SUM(INDEX(SCORESHEET!$P$2:$P$1365,(MATCH(B166,SCORESHEET!$B$2:$B$1365,0))+1,1):INDEX(SCORESHEET!$P$2:$P$1365,(MATCH(B167,SCORESHEET!$B$2:$B$1365,0))-1,1))</f>
        <v>0</v>
      </c>
      <c r="V166" s="32">
        <f t="shared" si="70"/>
        <v>1403</v>
      </c>
      <c r="W166" s="33">
        <f t="shared" si="59"/>
        <v>0.59248310810810811</v>
      </c>
      <c r="X166" s="32">
        <f>SUM(INDEX(SCORESHEET!$S$2:$S$1365,(MATCH(B166,SCORESHEET!$B$2:$B$1365,0))+1,1):INDEX(SCORESHEET!$S$2:$S$1365,(MATCH(B167,SCORESHEET!$B$2:$B$1365,0))-1,1))</f>
        <v>2368</v>
      </c>
    </row>
    <row r="167" spans="1:24" s="12" customFormat="1" ht="15" x14ac:dyDescent="0.25">
      <c r="A167" s="40">
        <v>5</v>
      </c>
      <c r="B167" s="31" t="s">
        <v>195</v>
      </c>
      <c r="C167" s="32">
        <f>COUNTIF(INDEX(SCORESHEET!$A$2:$A$1365,MATCH(B167,SCORESHEET!$B$2:$B$1365,0),1):INDEX(SCORESHEET!$A$2:$A$1365,MATCH(B168,SCORESHEET!$B$2:$B$1365,0),1),"*S*")</f>
        <v>3</v>
      </c>
      <c r="D167" s="32">
        <f>COUNTIF(INDEX(SCORESHEET!$C$2:$C$1365,(MATCH(B167,SCORESHEET!$B$2:$B$1365,0))+1,1):INDEX(SCORESHEET!$C$2:$C$1365,(MATCH(B168,SCORESHEET!$B$2:$B$1365,0))-1,1),"*"&amp;$D$1&amp;"*")</f>
        <v>0</v>
      </c>
      <c r="E167" s="32">
        <f>COUNTIF(INDEX(SCORESHEET!$C$2:$C$1365,(MATCH(B167,SCORESHEET!$B$2:$B$1365,0))+1,1):INDEX(SCORESHEET!$C$2:$C$1365,(MATCH(B168,SCORESHEET!$B$2:$B$1365,0))-1,1),"*"&amp;$E$1&amp;"*")</f>
        <v>3</v>
      </c>
      <c r="F167" s="32">
        <f>COUNTIF(INDEX(SCORESHEET!$C$2:$C$1365,(MATCH(B167,SCORESHEET!$B$2:$B$1365,0))+1,1):INDEX(SCORESHEET!$C$2:$C$1365,(MATCH(B168,SCORESHEET!$B$2:$B$1365,0))-1,1),"*"&amp;$F$1&amp;"*")</f>
        <v>0</v>
      </c>
      <c r="G167" s="32">
        <f>COUNTIF(INDEX(SCORESHEET!$C$2:$C$1365,(MATCH($B$4,SCORESHEET!$B$2:$B$1365,0))+1,1):INDEX(SCORESHEET!$C$2:$C$1365,(MATCH(B168,SCORESHEET!$B$2:$B$1365,0))-1,1),"*"&amp;$G$1&amp;"*")</f>
        <v>0</v>
      </c>
      <c r="H167" s="32">
        <f>SUM(INDEX(SCORESHEET!$F$2:$F$1365,(MATCH(B167,SCORESHEET!$B$2:$B$1365,0))+1,1):INDEX(SCORESHEET!$F$2:$F$1365,(MATCH(B168,SCORESHEET!$B$2:$B$1365,0))-1,1))</f>
        <v>142</v>
      </c>
      <c r="I167" s="32">
        <f>SUM(INDEX(SCORESHEET!$G$2:$G$1365,(MATCH(B167,SCORESHEET!$B$2:$B$1365,0))+1,1):INDEX(SCORESHEET!$G$2:$G$1365,(MATCH(B168,SCORESHEET!$B$2:$B$1365,0))-1,1))</f>
        <v>411</v>
      </c>
      <c r="J167" s="32">
        <f>SUM(INDEX(SCORESHEET!$H$2:$H$1365,(MATCH(B167,SCORESHEET!$B$2:$B$1365,0))+1,1):INDEX(SCORESHEET!$H$2:$H$1365,(MATCH(B168,SCORESHEET!$B$2:$B$1365,0))-1,1))</f>
        <v>142</v>
      </c>
      <c r="K167" s="32">
        <f>SUM(INDEX(SCORESHEET!$I$2:$I$1365,(MATCH(B167,SCORESHEET!$B$2:$B$1365,0))+1,1):INDEX(SCORESHEET!$I$2:$I$1365,(MATCH(B168,SCORESHEET!$B$2:$B$1365,0))-1,1))</f>
        <v>0</v>
      </c>
      <c r="L167" s="33">
        <f t="shared" si="60"/>
        <v>0.20431654676258992</v>
      </c>
      <c r="M167" s="33">
        <f t="shared" si="61"/>
        <v>0.59136690647482015</v>
      </c>
      <c r="N167" s="33">
        <f t="shared" si="62"/>
        <v>0.20431654676258992</v>
      </c>
      <c r="O167" s="33">
        <f t="shared" si="63"/>
        <v>0</v>
      </c>
      <c r="P167" s="32" t="str">
        <f t="shared" si="64"/>
        <v>PH</v>
      </c>
      <c r="Q167" s="32" t="str">
        <f t="shared" si="65"/>
        <v>BN</v>
      </c>
      <c r="R167" s="28">
        <f t="shared" si="66"/>
        <v>269</v>
      </c>
      <c r="S167" s="32">
        <f t="shared" si="67"/>
        <v>695</v>
      </c>
      <c r="T167" s="32">
        <f>SUM(INDEX(SCORESHEET!$O$2:$O$1365,(MATCH(B167,SCORESHEET!$B$2:$B$1365,0))+1,1):INDEX(SCORESHEET!$O$2:$O$1365,(MATCH(B168,SCORESHEET!$B$2:$B$1365,0))-1,1))</f>
        <v>1</v>
      </c>
      <c r="U167" s="32">
        <f>SUM(INDEX(SCORESHEET!$P$2:$P$1365,(MATCH(B167,SCORESHEET!$B$2:$B$1365,0))+1,1):INDEX(SCORESHEET!$P$2:$P$1365,(MATCH(B168,SCORESHEET!$B$2:$B$1365,0))-1,1))</f>
        <v>0</v>
      </c>
      <c r="V167" s="32">
        <f t="shared" si="70"/>
        <v>696</v>
      </c>
      <c r="W167" s="33">
        <f t="shared" si="59"/>
        <v>0.54545454545454541</v>
      </c>
      <c r="X167" s="32">
        <f>SUM(INDEX(SCORESHEET!$S$2:$S$1365,(MATCH(B167,SCORESHEET!$B$2:$B$1365,0))+1,1):INDEX(SCORESHEET!$S$2:$S$1365,(MATCH(B168,SCORESHEET!$B$2:$B$1365,0))-1,1))</f>
        <v>1276</v>
      </c>
    </row>
    <row r="168" spans="1:24" s="11" customFormat="1" ht="15" x14ac:dyDescent="0.25">
      <c r="A168" s="40">
        <v>6</v>
      </c>
      <c r="B168" s="31" t="s">
        <v>202</v>
      </c>
      <c r="C168" s="32">
        <f>COUNTIF(INDEX(SCORESHEET!$A$2:$A$1365,MATCH(B168,SCORESHEET!$B$2:$B$1365,0),1):INDEX(SCORESHEET!$A$2:$A$1365,MATCH(B169,SCORESHEET!$B$2:$B$1365,0),1),"*S*")</f>
        <v>4</v>
      </c>
      <c r="D168" s="32">
        <f>COUNTIF(INDEX(SCORESHEET!$C$2:$C$1365,(MATCH(B168,SCORESHEET!$B$2:$B$1365,0))+1,1):INDEX(SCORESHEET!$C$2:$C$1365,(MATCH(B169,SCORESHEET!$B$2:$B$1365,0))-1,1),"*"&amp;$D$1&amp;"*")</f>
        <v>0</v>
      </c>
      <c r="E168" s="32">
        <f>COUNTIF(INDEX(SCORESHEET!$C$2:$C$1365,(MATCH(B168,SCORESHEET!$B$2:$B$1365,0))+1,1):INDEX(SCORESHEET!$C$2:$C$1365,(MATCH(B169,SCORESHEET!$B$2:$B$1365,0))-1,1),"*"&amp;$E$1&amp;"*")</f>
        <v>4</v>
      </c>
      <c r="F168" s="32">
        <f>COUNTIF(INDEX(SCORESHEET!$C$2:$C$1365,(MATCH(B168,SCORESHEET!$B$2:$B$1365,0))+1,1):INDEX(SCORESHEET!$C$2:$C$1365,(MATCH(B169,SCORESHEET!$B$2:$B$1365,0))-1,1),"*"&amp;$F$1&amp;"*")</f>
        <v>0</v>
      </c>
      <c r="G168" s="32">
        <f>COUNTIF(INDEX(SCORESHEET!$C$2:$C$1365,(MATCH($B$4,SCORESHEET!$B$2:$B$1365,0))+1,1):INDEX(SCORESHEET!$C$2:$C$1365,(MATCH(B169,SCORESHEET!$B$2:$B$1365,0))-1,1),"*"&amp;$G$1&amp;"*")</f>
        <v>0</v>
      </c>
      <c r="H168" s="32">
        <f>SUM(INDEX(SCORESHEET!$F$2:$F$1365,(MATCH(B168,SCORESHEET!$B$2:$B$1365,0))+1,1):INDEX(SCORESHEET!$F$2:$F$1365,(MATCH(B169,SCORESHEET!$B$2:$B$1365,0))-1,1))</f>
        <v>104</v>
      </c>
      <c r="I168" s="32">
        <f>SUM(INDEX(SCORESHEET!$G$2:$G$1365,(MATCH(B168,SCORESHEET!$B$2:$B$1365,0))+1,1):INDEX(SCORESHEET!$G$2:$G$1365,(MATCH(B169,SCORESHEET!$B$2:$B$1365,0))-1,1))</f>
        <v>889</v>
      </c>
      <c r="J168" s="32">
        <f>SUM(INDEX(SCORESHEET!$H$2:$H$1365,(MATCH(B168,SCORESHEET!$B$2:$B$1365,0))+1,1):INDEX(SCORESHEET!$H$2:$H$1365,(MATCH(B169,SCORESHEET!$B$2:$B$1365,0))-1,1))</f>
        <v>61</v>
      </c>
      <c r="K168" s="32">
        <f>SUM(INDEX(SCORESHEET!$I$2:$I$1365,(MATCH(B168,SCORESHEET!$B$2:$B$1365,0))+1,1):INDEX(SCORESHEET!$I$2:$I$1365,(MATCH(B169,SCORESHEET!$B$2:$B$1365,0))-1,1))</f>
        <v>0</v>
      </c>
      <c r="L168" s="33">
        <f t="shared" si="60"/>
        <v>9.8671726755218223E-2</v>
      </c>
      <c r="M168" s="33">
        <f t="shared" si="61"/>
        <v>0.84345351043643269</v>
      </c>
      <c r="N168" s="33">
        <f t="shared" si="62"/>
        <v>5.7874762808349148E-2</v>
      </c>
      <c r="O168" s="33">
        <f t="shared" si="63"/>
        <v>0</v>
      </c>
      <c r="P168" s="32" t="str">
        <f t="shared" si="64"/>
        <v>PH</v>
      </c>
      <c r="Q168" s="32" t="str">
        <f t="shared" si="65"/>
        <v>BN</v>
      </c>
      <c r="R168" s="28">
        <f t="shared" si="66"/>
        <v>785</v>
      </c>
      <c r="S168" s="32">
        <f t="shared" si="67"/>
        <v>1054</v>
      </c>
      <c r="T168" s="32">
        <f>SUM(INDEX(SCORESHEET!$O$2:$O$1365,(MATCH(B168,SCORESHEET!$B$2:$B$1365,0))+1,1):INDEX(SCORESHEET!$O$2:$O$1365,(MATCH(B169,SCORESHEET!$B$2:$B$1365,0))-1,1))</f>
        <v>22</v>
      </c>
      <c r="U168" s="32">
        <f>SUM(INDEX(SCORESHEET!$P$2:$P$1365,(MATCH(B168,SCORESHEET!$B$2:$B$1365,0))+1,1):INDEX(SCORESHEET!$P$2:$P$1365,(MATCH(B169,SCORESHEET!$B$2:$B$1365,0))-1,1))</f>
        <v>0</v>
      </c>
      <c r="V168" s="32">
        <f t="shared" si="70"/>
        <v>1076</v>
      </c>
      <c r="W168" s="33">
        <f t="shared" si="59"/>
        <v>0.57234042553191489</v>
      </c>
      <c r="X168" s="32">
        <f>SUM(INDEX(SCORESHEET!$S$2:$S$1365,(MATCH(B168,SCORESHEET!$B$2:$B$1365,0))+1,1):INDEX(SCORESHEET!$S$2:$S$1365,(MATCH(B169,SCORESHEET!$B$2:$B$1365,0))-1,1))</f>
        <v>1880</v>
      </c>
    </row>
    <row r="169" spans="1:24" s="12" customFormat="1" ht="15" x14ac:dyDescent="0.25">
      <c r="A169" s="40">
        <v>7</v>
      </c>
      <c r="B169" s="31" t="s">
        <v>204</v>
      </c>
      <c r="C169" s="32">
        <f>COUNTIF(INDEX(SCORESHEET!$A$2:$A$1365,MATCH(B169,SCORESHEET!$B$2:$B$1365,0),1):INDEX(SCORESHEET!$A$2:$A$1365,MATCH(B170,SCORESHEET!$B$2:$B$1365,0),1),"*S*")</f>
        <v>7</v>
      </c>
      <c r="D169" s="32">
        <f>COUNTIF(INDEX(SCORESHEET!$C$2:$C$1365,(MATCH(B169,SCORESHEET!$B$2:$B$1365,0))+1,1):INDEX(SCORESHEET!$C$2:$C$1365,(MATCH(B170,SCORESHEET!$B$2:$B$1365,0))-1,1),"*"&amp;$D$1&amp;"*")</f>
        <v>0</v>
      </c>
      <c r="E169" s="32">
        <f>COUNTIF(INDEX(SCORESHEET!$C$2:$C$1365,(MATCH(B169,SCORESHEET!$B$2:$B$1365,0))+1,1):INDEX(SCORESHEET!$C$2:$C$1365,(MATCH(B170,SCORESHEET!$B$2:$B$1365,0))-1,1),"*"&amp;$E$1&amp;"*")</f>
        <v>7</v>
      </c>
      <c r="F169" s="32">
        <f>COUNTIF(INDEX(SCORESHEET!$C$2:$C$1365,(MATCH(B169,SCORESHEET!$B$2:$B$1365,0))+1,1):INDEX(SCORESHEET!$C$2:$C$1365,(MATCH(B170,SCORESHEET!$B$2:$B$1365,0))-1,1),"*"&amp;$F$1&amp;"*")</f>
        <v>0</v>
      </c>
      <c r="G169" s="32">
        <f>COUNTIF(INDEX(SCORESHEET!$C$2:$C$1365,(MATCH($B$4,SCORESHEET!$B$2:$B$1365,0))+1,1):INDEX(SCORESHEET!$C$2:$C$1365,(MATCH(B170,SCORESHEET!$B$2:$B$1365,0))-1,1),"*"&amp;$G$1&amp;"*")</f>
        <v>0</v>
      </c>
      <c r="H169" s="32">
        <f>SUM(INDEX(SCORESHEET!$F$2:$F$1365,(MATCH(B169,SCORESHEET!$B$2:$B$1365,0))+1,1):INDEX(SCORESHEET!$F$2:$F$1365,(MATCH(B170,SCORESHEET!$B$2:$B$1365,0))-1,1))</f>
        <v>89</v>
      </c>
      <c r="I169" s="32">
        <f>SUM(INDEX(SCORESHEET!$G$2:$G$1365,(MATCH(B169,SCORESHEET!$B$2:$B$1365,0))+1,1):INDEX(SCORESHEET!$G$2:$G$1365,(MATCH(B170,SCORESHEET!$B$2:$B$1365,0))-1,1))</f>
        <v>1652</v>
      </c>
      <c r="J169" s="32">
        <f>SUM(INDEX(SCORESHEET!$H$2:$H$1365,(MATCH(B169,SCORESHEET!$B$2:$B$1365,0))+1,1):INDEX(SCORESHEET!$H$2:$H$1365,(MATCH(B170,SCORESHEET!$B$2:$B$1365,0))-1,1))</f>
        <v>32</v>
      </c>
      <c r="K169" s="32">
        <f>SUM(INDEX(SCORESHEET!$I$2:$I$1365,(MATCH(B169,SCORESHEET!$B$2:$B$1365,0))+1,1):INDEX(SCORESHEET!$I$2:$I$1365,(MATCH(B170,SCORESHEET!$B$2:$B$1365,0))-1,1))</f>
        <v>0</v>
      </c>
      <c r="L169" s="33">
        <f t="shared" si="60"/>
        <v>5.0197405527354765E-2</v>
      </c>
      <c r="M169" s="33">
        <f t="shared" si="61"/>
        <v>0.9317540891144952</v>
      </c>
      <c r="N169" s="33">
        <f t="shared" si="62"/>
        <v>1.804850535815003E-2</v>
      </c>
      <c r="O169" s="33">
        <f t="shared" si="63"/>
        <v>0</v>
      </c>
      <c r="P169" s="32" t="str">
        <f t="shared" si="64"/>
        <v>PH</v>
      </c>
      <c r="Q169" s="32" t="str">
        <f t="shared" si="65"/>
        <v>BN</v>
      </c>
      <c r="R169" s="28">
        <f t="shared" si="66"/>
        <v>1563</v>
      </c>
      <c r="S169" s="32">
        <f t="shared" si="67"/>
        <v>1773</v>
      </c>
      <c r="T169" s="32">
        <f>SUM(INDEX(SCORESHEET!$O$2:$O$1365,(MATCH(B169,SCORESHEET!$B$2:$B$1365,0))+1,1):INDEX(SCORESHEET!$O$2:$O$1365,(MATCH(B170,SCORESHEET!$B$2:$B$1365,0))-1,1))</f>
        <v>15</v>
      </c>
      <c r="U169" s="32">
        <f>SUM(INDEX(SCORESHEET!$P$2:$P$1365,(MATCH(B169,SCORESHEET!$B$2:$B$1365,0))+1,1):INDEX(SCORESHEET!$P$2:$P$1365,(MATCH(B170,SCORESHEET!$B$2:$B$1365,0))-1,1))</f>
        <v>0</v>
      </c>
      <c r="V169" s="32">
        <f t="shared" si="70"/>
        <v>1788</v>
      </c>
      <c r="W169" s="33">
        <f t="shared" si="59"/>
        <v>0.58680669510994421</v>
      </c>
      <c r="X169" s="32">
        <f>SUM(INDEX(SCORESHEET!$S$2:$S$1365,(MATCH(B169,SCORESHEET!$B$2:$B$1365,0))+1,1):INDEX(SCORESHEET!$S$2:$S$1365,(MATCH(B170,SCORESHEET!$B$2:$B$1365,0))-1,1))</f>
        <v>3047</v>
      </c>
    </row>
    <row r="170" spans="1:24" s="11" customFormat="1" ht="15" x14ac:dyDescent="0.25">
      <c r="A170" s="40">
        <v>8</v>
      </c>
      <c r="B170" s="31" t="s">
        <v>192</v>
      </c>
      <c r="C170" s="32">
        <f>COUNTIF(INDEX(SCORESHEET!$A$2:$A$1365,MATCH(B170,SCORESHEET!$B$2:$B$1365,0),1):INDEX(SCORESHEET!$A$2:$A$1365,MATCH(B171,SCORESHEET!$B$2:$B$1365,0),1),"*S*")</f>
        <v>4</v>
      </c>
      <c r="D170" s="32">
        <f>COUNTIF(INDEX(SCORESHEET!$C$2:$C$1365,(MATCH(B170,SCORESHEET!$B$2:$B$1365,0))+1,1):INDEX(SCORESHEET!$C$2:$C$1365,(MATCH(B171,SCORESHEET!$B$2:$B$1365,0))-1,1),"*"&amp;$D$1&amp;"*")</f>
        <v>0</v>
      </c>
      <c r="E170" s="32">
        <f>COUNTIF(INDEX(SCORESHEET!$C$2:$C$1365,(MATCH(B170,SCORESHEET!$B$2:$B$1365,0))+1,1):INDEX(SCORESHEET!$C$2:$C$1365,(MATCH(B171,SCORESHEET!$B$2:$B$1365,0))-1,1),"*"&amp;$E$1&amp;"*")</f>
        <v>4</v>
      </c>
      <c r="F170" s="32">
        <f>COUNTIF(INDEX(SCORESHEET!$C$2:$C$1365,(MATCH(B170,SCORESHEET!$B$2:$B$1365,0))+1,1):INDEX(SCORESHEET!$C$2:$C$1365,(MATCH(B171,SCORESHEET!$B$2:$B$1365,0))-1,1),"*"&amp;$F$1&amp;"*")</f>
        <v>0</v>
      </c>
      <c r="G170" s="32">
        <f>COUNTIF(INDEX(SCORESHEET!$C$2:$C$1365,(MATCH($B$4,SCORESHEET!$B$2:$B$1365,0))+1,1):INDEX(SCORESHEET!$C$2:$C$1365,(MATCH(B171,SCORESHEET!$B$2:$B$1365,0))-1,1),"*"&amp;$G$1&amp;"*")</f>
        <v>0</v>
      </c>
      <c r="H170" s="32">
        <f>SUM(INDEX(SCORESHEET!$F$2:$F$1365,(MATCH(B170,SCORESHEET!$B$2:$B$1365,0))+1,1):INDEX(SCORESHEET!$F$2:$F$1365,(MATCH(B171,SCORESHEET!$B$2:$B$1365,0))-1,1))</f>
        <v>160</v>
      </c>
      <c r="I170" s="32">
        <f>SUM(INDEX(SCORESHEET!$G$2:$G$1365,(MATCH(B170,SCORESHEET!$B$2:$B$1365,0))+1,1):INDEX(SCORESHEET!$G$2:$G$1365,(MATCH(B171,SCORESHEET!$B$2:$B$1365,0))-1,1))</f>
        <v>621</v>
      </c>
      <c r="J170" s="32">
        <f>SUM(INDEX(SCORESHEET!$H$2:$H$1365,(MATCH(B170,SCORESHEET!$B$2:$B$1365,0))+1,1):INDEX(SCORESHEET!$H$2:$H$1365,(MATCH(B171,SCORESHEET!$B$2:$B$1365,0))-1,1))</f>
        <v>89</v>
      </c>
      <c r="K170" s="32">
        <f>SUM(INDEX(SCORESHEET!$I$2:$I$1365,(MATCH(B170,SCORESHEET!$B$2:$B$1365,0))+1,1):INDEX(SCORESHEET!$I$2:$I$1365,(MATCH(B171,SCORESHEET!$B$2:$B$1365,0))-1,1))</f>
        <v>0</v>
      </c>
      <c r="L170" s="33">
        <f t="shared" si="60"/>
        <v>0.18390804597701149</v>
      </c>
      <c r="M170" s="33">
        <f t="shared" si="61"/>
        <v>0.71379310344827585</v>
      </c>
      <c r="N170" s="33">
        <f t="shared" si="62"/>
        <v>0.10229885057471265</v>
      </c>
      <c r="O170" s="33">
        <f t="shared" si="63"/>
        <v>0</v>
      </c>
      <c r="P170" s="32" t="str">
        <f t="shared" si="64"/>
        <v>PH</v>
      </c>
      <c r="Q170" s="32" t="str">
        <f t="shared" si="65"/>
        <v>BN</v>
      </c>
      <c r="R170" s="28">
        <f t="shared" si="66"/>
        <v>461</v>
      </c>
      <c r="S170" s="32">
        <f t="shared" si="67"/>
        <v>870</v>
      </c>
      <c r="T170" s="32">
        <f>SUM(INDEX(SCORESHEET!$O$2:$O$1365,(MATCH(B170,SCORESHEET!$B$2:$B$1365,0))+1,1):INDEX(SCORESHEET!$O$2:$O$1365,(MATCH(B171,SCORESHEET!$B$2:$B$1365,0))-1,1))</f>
        <v>5</v>
      </c>
      <c r="U170" s="32">
        <f>SUM(INDEX(SCORESHEET!$P$2:$P$1365,(MATCH(B170,SCORESHEET!$B$2:$B$1365,0))+1,1):INDEX(SCORESHEET!$P$2:$P$1365,(MATCH(B171,SCORESHEET!$B$2:$B$1365,0))-1,1))</f>
        <v>0</v>
      </c>
      <c r="V170" s="32">
        <f t="shared" si="70"/>
        <v>875</v>
      </c>
      <c r="W170" s="33">
        <f t="shared" si="59"/>
        <v>0.55239898989898994</v>
      </c>
      <c r="X170" s="32">
        <f>SUM(INDEX(SCORESHEET!$S$2:$S$1365,(MATCH(B170,SCORESHEET!$B$2:$B$1365,0))+1,1):INDEX(SCORESHEET!$S$2:$S$1365,(MATCH(B171,SCORESHEET!$B$2:$B$1365,0))-1,1))</f>
        <v>1584</v>
      </c>
    </row>
    <row r="171" spans="1:24" s="12" customFormat="1" ht="15" x14ac:dyDescent="0.25">
      <c r="A171" s="40">
        <v>9</v>
      </c>
      <c r="B171" s="31" t="s">
        <v>193</v>
      </c>
      <c r="C171" s="32">
        <f>COUNTIF(INDEX(SCORESHEET!$A$2:$A$1365,MATCH(B171,SCORESHEET!$B$2:$B$1365,0),1):INDEX(SCORESHEET!$A$2:$A$1365,MATCH(B172,SCORESHEET!$B$2:$B$1365,0),1),"*S*")</f>
        <v>7</v>
      </c>
      <c r="D171" s="32">
        <f>COUNTIF(INDEX(SCORESHEET!$C$2:$C$1365,(MATCH(B171,SCORESHEET!$B$2:$B$1365,0))+1,1):INDEX(SCORESHEET!$C$2:$C$1365,(MATCH(B172,SCORESHEET!$B$2:$B$1365,0))-1,1),"*"&amp;$D$1&amp;"*")</f>
        <v>0</v>
      </c>
      <c r="E171" s="32">
        <f>COUNTIF(INDEX(SCORESHEET!$C$2:$C$1365,(MATCH(B171,SCORESHEET!$B$2:$B$1365,0))+1,1):INDEX(SCORESHEET!$C$2:$C$1365,(MATCH(B172,SCORESHEET!$B$2:$B$1365,0))-1,1),"*"&amp;$E$1&amp;"*")</f>
        <v>7</v>
      </c>
      <c r="F171" s="32">
        <f>COUNTIF(INDEX(SCORESHEET!$C$2:$C$1365,(MATCH(B171,SCORESHEET!$B$2:$B$1365,0))+1,1):INDEX(SCORESHEET!$C$2:$C$1365,(MATCH(B172,SCORESHEET!$B$2:$B$1365,0))-1,1),"*"&amp;$F$1&amp;"*")</f>
        <v>0</v>
      </c>
      <c r="G171" s="32">
        <f>COUNTIF(INDEX(SCORESHEET!$C$2:$C$1365,(MATCH($B$4,SCORESHEET!$B$2:$B$1365,0))+1,1):INDEX(SCORESHEET!$C$2:$C$1365,(MATCH(B172,SCORESHEET!$B$2:$B$1365,0))-1,1),"*"&amp;$G$1&amp;"*")</f>
        <v>0</v>
      </c>
      <c r="H171" s="32">
        <f>SUM(INDEX(SCORESHEET!$F$2:$F$1365,(MATCH(B171,SCORESHEET!$B$2:$B$1365,0))+1,1):INDEX(SCORESHEET!$F$2:$F$1365,(MATCH(B172,SCORESHEET!$B$2:$B$1365,0))-1,1))</f>
        <v>142</v>
      </c>
      <c r="I171" s="32">
        <f>SUM(INDEX(SCORESHEET!$G$2:$G$1365,(MATCH(B171,SCORESHEET!$B$2:$B$1365,0))+1,1):INDEX(SCORESHEET!$G$2:$G$1365,(MATCH(B172,SCORESHEET!$B$2:$B$1365,0))-1,1))</f>
        <v>1309</v>
      </c>
      <c r="J171" s="32">
        <f>SUM(INDEX(SCORESHEET!$H$2:$H$1365,(MATCH(B171,SCORESHEET!$B$2:$B$1365,0))+1,1):INDEX(SCORESHEET!$H$2:$H$1365,(MATCH(B172,SCORESHEET!$B$2:$B$1365,0))-1,1))</f>
        <v>67</v>
      </c>
      <c r="K171" s="32">
        <f>SUM(INDEX(SCORESHEET!$I$2:$I$1365,(MATCH(B171,SCORESHEET!$B$2:$B$1365,0))+1,1):INDEX(SCORESHEET!$I$2:$I$1365,(MATCH(B172,SCORESHEET!$B$2:$B$1365,0))-1,1))</f>
        <v>0</v>
      </c>
      <c r="L171" s="33">
        <f t="shared" si="60"/>
        <v>9.3544137022397889E-2</v>
      </c>
      <c r="M171" s="33">
        <f t="shared" si="61"/>
        <v>0.8623188405797102</v>
      </c>
      <c r="N171" s="33">
        <f t="shared" si="62"/>
        <v>4.413702239789196E-2</v>
      </c>
      <c r="O171" s="33">
        <f t="shared" si="63"/>
        <v>0</v>
      </c>
      <c r="P171" s="32" t="str">
        <f t="shared" si="64"/>
        <v>PH</v>
      </c>
      <c r="Q171" s="32" t="str">
        <f t="shared" si="65"/>
        <v>BN</v>
      </c>
      <c r="R171" s="28">
        <f t="shared" si="66"/>
        <v>1167</v>
      </c>
      <c r="S171" s="32">
        <f t="shared" si="67"/>
        <v>1518</v>
      </c>
      <c r="T171" s="32">
        <f>SUM(INDEX(SCORESHEET!$O$2:$O$1365,(MATCH(B171,SCORESHEET!$B$2:$B$1365,0))+1,1):INDEX(SCORESHEET!$O$2:$O$1365,(MATCH(B172,SCORESHEET!$B$2:$B$1365,0))-1,1))</f>
        <v>24</v>
      </c>
      <c r="U171" s="32">
        <f>SUM(INDEX(SCORESHEET!$P$2:$P$1365,(MATCH(B171,SCORESHEET!$B$2:$B$1365,0))+1,1):INDEX(SCORESHEET!$P$2:$P$1365,(MATCH(B172,SCORESHEET!$B$2:$B$1365,0))-1,1))</f>
        <v>0</v>
      </c>
      <c r="V171" s="32">
        <f t="shared" si="70"/>
        <v>1542</v>
      </c>
      <c r="W171" s="33">
        <f t="shared" si="59"/>
        <v>0.57817772778402698</v>
      </c>
      <c r="X171" s="32">
        <f>SUM(INDEX(SCORESHEET!$S$2:$S$1365,(MATCH(B171,SCORESHEET!$B$2:$B$1365,0))+1,1):INDEX(SCORESHEET!$S$2:$S$1365,(MATCH(B172,SCORESHEET!$B$2:$B$1365,0))-1,1))</f>
        <v>2667</v>
      </c>
    </row>
    <row r="172" spans="1:24" s="12" customFormat="1" ht="15" x14ac:dyDescent="0.25">
      <c r="A172" s="40">
        <v>10</v>
      </c>
      <c r="B172" s="31" t="s">
        <v>198</v>
      </c>
      <c r="C172" s="32">
        <f>COUNTIF(INDEX(SCORESHEET!$A$2:$A$1365,MATCH(B172,SCORESHEET!$B$2:$B$1365,0),1):INDEX(SCORESHEET!$A$2:$A$1365,MATCH(B173,SCORESHEET!$B$2:$B$1365,0),1),"*S*")</f>
        <v>6</v>
      </c>
      <c r="D172" s="32">
        <f>COUNTIF(INDEX(SCORESHEET!$C$2:$C$1365,(MATCH(B172,SCORESHEET!$B$2:$B$1365,0))+1,1):INDEX(SCORESHEET!$C$2:$C$1365,(MATCH(B173,SCORESHEET!$B$2:$B$1365,0))-1,1),"*"&amp;$D$1&amp;"*")</f>
        <v>0</v>
      </c>
      <c r="E172" s="32">
        <f>COUNTIF(INDEX(SCORESHEET!$C$2:$C$1365,(MATCH(B172,SCORESHEET!$B$2:$B$1365,0))+1,1):INDEX(SCORESHEET!$C$2:$C$1365,(MATCH(B173,SCORESHEET!$B$2:$B$1365,0))-1,1),"*"&amp;$E$1&amp;"*")</f>
        <v>6</v>
      </c>
      <c r="F172" s="32">
        <f>COUNTIF(INDEX(SCORESHEET!$C$2:$C$1365,(MATCH(B172,SCORESHEET!$B$2:$B$1365,0))+1,1):INDEX(SCORESHEET!$C$2:$C$1365,(MATCH(B173,SCORESHEET!$B$2:$B$1365,0))-1,1),"*"&amp;$F$1&amp;"*")</f>
        <v>0</v>
      </c>
      <c r="G172" s="32">
        <f>COUNTIF(INDEX(SCORESHEET!$C$2:$C$1365,(MATCH($B$4,SCORESHEET!$B$2:$B$1365,0))+1,1):INDEX(SCORESHEET!$C$2:$C$1365,(MATCH(B173,SCORESHEET!$B$2:$B$1365,0))-1,1),"*"&amp;$G$1&amp;"*")</f>
        <v>0</v>
      </c>
      <c r="H172" s="32">
        <f>SUM(INDEX(SCORESHEET!$F$2:$F$1365,(MATCH(B172,SCORESHEET!$B$2:$B$1365,0))+1,1):INDEX(SCORESHEET!$F$2:$F$1365,(MATCH(B173,SCORESHEET!$B$2:$B$1365,0))-1,1))</f>
        <v>50</v>
      </c>
      <c r="I172" s="32">
        <f>SUM(INDEX(SCORESHEET!$G$2:$G$1365,(MATCH(B172,SCORESHEET!$B$2:$B$1365,0))+1,1):INDEX(SCORESHEET!$G$2:$G$1365,(MATCH(B173,SCORESHEET!$B$2:$B$1365,0))-1,1))</f>
        <v>1169</v>
      </c>
      <c r="J172" s="32">
        <f>SUM(INDEX(SCORESHEET!$H$2:$H$1365,(MATCH(B172,SCORESHEET!$B$2:$B$1365,0))+1,1):INDEX(SCORESHEET!$H$2:$H$1365,(MATCH(B173,SCORESHEET!$B$2:$B$1365,0))-1,1))</f>
        <v>33</v>
      </c>
      <c r="K172" s="32">
        <f>SUM(INDEX(SCORESHEET!$I$2:$I$1365,(MATCH(B172,SCORESHEET!$B$2:$B$1365,0))+1,1):INDEX(SCORESHEET!$I$2:$I$1365,(MATCH(B173,SCORESHEET!$B$2:$B$1365,0))-1,1))</f>
        <v>0</v>
      </c>
      <c r="L172" s="33">
        <f t="shared" si="60"/>
        <v>3.9936102236421724E-2</v>
      </c>
      <c r="M172" s="33">
        <f t="shared" si="61"/>
        <v>0.93370607028753994</v>
      </c>
      <c r="N172" s="33">
        <f t="shared" si="62"/>
        <v>2.6357827476038338E-2</v>
      </c>
      <c r="O172" s="33">
        <f t="shared" si="63"/>
        <v>0</v>
      </c>
      <c r="P172" s="32" t="str">
        <f t="shared" si="64"/>
        <v>PH</v>
      </c>
      <c r="Q172" s="32" t="str">
        <f t="shared" si="65"/>
        <v>BN</v>
      </c>
      <c r="R172" s="28">
        <f t="shared" si="66"/>
        <v>1119</v>
      </c>
      <c r="S172" s="32">
        <f t="shared" si="67"/>
        <v>1252</v>
      </c>
      <c r="T172" s="32">
        <f>SUM(INDEX(SCORESHEET!$O$2:$O$1365,(MATCH(B172,SCORESHEET!$B$2:$B$1365,0))+1,1):INDEX(SCORESHEET!$O$2:$O$1365,(MATCH(B173,SCORESHEET!$B$2:$B$1365,0))-1,1))</f>
        <v>6</v>
      </c>
      <c r="U172" s="32">
        <f>SUM(INDEX(SCORESHEET!$P$2:$P$1365,(MATCH(B172,SCORESHEET!$B$2:$B$1365,0))+1,1):INDEX(SCORESHEET!$P$2:$P$1365,(MATCH(B173,SCORESHEET!$B$2:$B$1365,0))-1,1))</f>
        <v>0</v>
      </c>
      <c r="V172" s="32">
        <f t="shared" si="70"/>
        <v>1258</v>
      </c>
      <c r="W172" s="33">
        <f t="shared" si="59"/>
        <v>0.57285974499089254</v>
      </c>
      <c r="X172" s="32">
        <f>SUM(INDEX(SCORESHEET!$S$2:$S$1365,(MATCH(B172,SCORESHEET!$B$2:$B$1365,0))+1,1):INDEX(SCORESHEET!$S$2:$S$1365,(MATCH(B173,SCORESHEET!$B$2:$B$1365,0))-1,1))</f>
        <v>2196</v>
      </c>
    </row>
    <row r="173" spans="1:24" s="11" customFormat="1" ht="15" x14ac:dyDescent="0.25">
      <c r="A173" s="40">
        <v>11</v>
      </c>
      <c r="B173" s="31" t="s">
        <v>197</v>
      </c>
      <c r="C173" s="32">
        <f>COUNTIF(INDEX(SCORESHEET!$A$2:$A$1365,MATCH(B173,SCORESHEET!$B$2:$B$1365,0),1):INDEX(SCORESHEET!$A$2:$A$1365,MATCH(B174,SCORESHEET!$B$2:$B$1365,0),1),"*S*")</f>
        <v>2</v>
      </c>
      <c r="D173" s="32">
        <f>COUNTIF(INDEX(SCORESHEET!$C$2:$C$1365,(MATCH(B173,SCORESHEET!$B$2:$B$1365,0))+1,1):INDEX(SCORESHEET!$C$2:$C$1365,(MATCH(B174,SCORESHEET!$B$2:$B$1365,0))-1,1),"*"&amp;$D$1&amp;"*")</f>
        <v>1</v>
      </c>
      <c r="E173" s="32">
        <f>COUNTIF(INDEX(SCORESHEET!$C$2:$C$1365,(MATCH(B173,SCORESHEET!$B$2:$B$1365,0))+1,1):INDEX(SCORESHEET!$C$2:$C$1365,(MATCH(B174,SCORESHEET!$B$2:$B$1365,0))-1,1),"*"&amp;$E$1&amp;"*")</f>
        <v>1</v>
      </c>
      <c r="F173" s="32">
        <f>COUNTIF(INDEX(SCORESHEET!$C$2:$C$1365,(MATCH(B173,SCORESHEET!$B$2:$B$1365,0))+1,1):INDEX(SCORESHEET!$C$2:$C$1365,(MATCH(B174,SCORESHEET!$B$2:$B$1365,0))-1,1),"*"&amp;$F$1&amp;"*")</f>
        <v>0</v>
      </c>
      <c r="G173" s="32">
        <f>COUNTIF(INDEX(SCORESHEET!$C$2:$C$1365,(MATCH($B$4,SCORESHEET!$B$2:$B$1365,0))+1,1):INDEX(SCORESHEET!$C$2:$C$1365,(MATCH(B174,SCORESHEET!$B$2:$B$1365,0))-1,1),"*"&amp;$G$1&amp;"*")</f>
        <v>0</v>
      </c>
      <c r="H173" s="32">
        <f>SUM(INDEX(SCORESHEET!$F$2:$F$1365,(MATCH(B173,SCORESHEET!$B$2:$B$1365,0))+1,1):INDEX(SCORESHEET!$F$2:$F$1365,(MATCH(B174,SCORESHEET!$B$2:$B$1365,0))-1,1))</f>
        <v>281</v>
      </c>
      <c r="I173" s="32">
        <f>SUM(INDEX(SCORESHEET!$G$2:$G$1365,(MATCH(B173,SCORESHEET!$B$2:$B$1365,0))+1,1):INDEX(SCORESHEET!$G$2:$G$1365,(MATCH(B174,SCORESHEET!$B$2:$B$1365,0))-1,1))</f>
        <v>179</v>
      </c>
      <c r="J173" s="32">
        <f>SUM(INDEX(SCORESHEET!$H$2:$H$1365,(MATCH(B173,SCORESHEET!$B$2:$B$1365,0))+1,1):INDEX(SCORESHEET!$H$2:$H$1365,(MATCH(B174,SCORESHEET!$B$2:$B$1365,0))-1,1))</f>
        <v>70</v>
      </c>
      <c r="K173" s="32">
        <f>SUM(INDEX(SCORESHEET!$I$2:$I$1365,(MATCH(B173,SCORESHEET!$B$2:$B$1365,0))+1,1):INDEX(SCORESHEET!$I$2:$I$1365,(MATCH(B174,SCORESHEET!$B$2:$B$1365,0))-1,1))</f>
        <v>0</v>
      </c>
      <c r="L173" s="33">
        <f t="shared" si="60"/>
        <v>0.53018867924528301</v>
      </c>
      <c r="M173" s="33">
        <f t="shared" si="61"/>
        <v>0.33773584905660375</v>
      </c>
      <c r="N173" s="33">
        <f t="shared" si="62"/>
        <v>0.13207547169811321</v>
      </c>
      <c r="O173" s="33">
        <f t="shared" si="63"/>
        <v>0</v>
      </c>
      <c r="P173" s="32" t="str">
        <f t="shared" si="64"/>
        <v>BN</v>
      </c>
      <c r="Q173" s="32" t="str">
        <f t="shared" si="65"/>
        <v>PH</v>
      </c>
      <c r="R173" s="28">
        <f t="shared" si="66"/>
        <v>102</v>
      </c>
      <c r="S173" s="32">
        <f t="shared" si="67"/>
        <v>530</v>
      </c>
      <c r="T173" s="32">
        <f>SUM(INDEX(SCORESHEET!$O$2:$O$1365,(MATCH(B173,SCORESHEET!$B$2:$B$1365,0))+1,1):INDEX(SCORESHEET!$O$2:$O$1365,(MATCH(B174,SCORESHEET!$B$2:$B$1365,0))-1,1))</f>
        <v>3</v>
      </c>
      <c r="U173" s="32">
        <f>SUM(INDEX(SCORESHEET!$P$2:$P$1365,(MATCH(B173,SCORESHEET!$B$2:$B$1365,0))+1,1):INDEX(SCORESHEET!$P$2:$P$1365,(MATCH(B174,SCORESHEET!$B$2:$B$1365,0))-1,1))</f>
        <v>0</v>
      </c>
      <c r="V173" s="32">
        <f t="shared" si="70"/>
        <v>533</v>
      </c>
      <c r="W173" s="33">
        <f t="shared" si="59"/>
        <v>0.62705882352941178</v>
      </c>
      <c r="X173" s="32">
        <f>SUM(INDEX(SCORESHEET!$S$2:$S$1365,(MATCH(B173,SCORESHEET!$B$2:$B$1365,0))+1,1):INDEX(SCORESHEET!$S$2:$S$1365,(MATCH(B174,SCORESHEET!$B$2:$B$1365,0))-1,1))</f>
        <v>850</v>
      </c>
    </row>
    <row r="174" spans="1:24" s="12" customFormat="1" ht="15" x14ac:dyDescent="0.25">
      <c r="A174" s="40">
        <v>12</v>
      </c>
      <c r="B174" s="31" t="s">
        <v>203</v>
      </c>
      <c r="C174" s="32">
        <f>COUNTIF(INDEX(SCORESHEET!$A$2:$A$1365,MATCH(B174,SCORESHEET!$B$2:$B$1365,0),1):INDEX(SCORESHEET!$A$2:$A$1365,MATCH(B175,SCORESHEET!$B$2:$B$1365,0),1),"*S*")</f>
        <v>3</v>
      </c>
      <c r="D174" s="32">
        <f>COUNTIF(INDEX(SCORESHEET!$C$2:$C$1365,(MATCH(B174,SCORESHEET!$B$2:$B$1365,0))+1,1):INDEX(SCORESHEET!$C$2:$C$1365,(MATCH(B175,SCORESHEET!$B$2:$B$1365,0))-1,1),"*"&amp;$D$1&amp;"*")</f>
        <v>0</v>
      </c>
      <c r="E174" s="32">
        <f>COUNTIF(INDEX(SCORESHEET!$C$2:$C$1365,(MATCH(B174,SCORESHEET!$B$2:$B$1365,0))+1,1):INDEX(SCORESHEET!$C$2:$C$1365,(MATCH(B175,SCORESHEET!$B$2:$B$1365,0))-1,1),"*"&amp;$E$1&amp;"*")</f>
        <v>3</v>
      </c>
      <c r="F174" s="32">
        <f>COUNTIF(INDEX(SCORESHEET!$C$2:$C$1365,(MATCH(B174,SCORESHEET!$B$2:$B$1365,0))+1,1):INDEX(SCORESHEET!$C$2:$C$1365,(MATCH(B175,SCORESHEET!$B$2:$B$1365,0))-1,1),"*"&amp;$F$1&amp;"*")</f>
        <v>0</v>
      </c>
      <c r="G174" s="32">
        <f>COUNTIF(INDEX(SCORESHEET!$C$2:$C$1365,(MATCH($B$4,SCORESHEET!$B$2:$B$1365,0))+1,1):INDEX(SCORESHEET!$C$2:$C$1365,(MATCH(B175,SCORESHEET!$B$2:$B$1365,0))-1,1),"*"&amp;$G$1&amp;"*")</f>
        <v>0</v>
      </c>
      <c r="H174" s="32">
        <f>SUM(INDEX(SCORESHEET!$F$2:$F$1365,(MATCH(B174,SCORESHEET!$B$2:$B$1365,0))+1,1):INDEX(SCORESHEET!$F$2:$F$1365,(MATCH(B175,SCORESHEET!$B$2:$B$1365,0))-1,1))</f>
        <v>41</v>
      </c>
      <c r="I174" s="32">
        <f>SUM(INDEX(SCORESHEET!$G$2:$G$1365,(MATCH(B174,SCORESHEET!$B$2:$B$1365,0))+1,1):INDEX(SCORESHEET!$G$2:$G$1365,(MATCH(B175,SCORESHEET!$B$2:$B$1365,0))-1,1))</f>
        <v>678</v>
      </c>
      <c r="J174" s="32">
        <f>SUM(INDEX(SCORESHEET!$H$2:$H$1365,(MATCH(B174,SCORESHEET!$B$2:$B$1365,0))+1,1):INDEX(SCORESHEET!$H$2:$H$1365,(MATCH(B175,SCORESHEET!$B$2:$B$1365,0))-1,1))</f>
        <v>16</v>
      </c>
      <c r="K174" s="32">
        <f>SUM(INDEX(SCORESHEET!$I$2:$I$1365,(MATCH(B174,SCORESHEET!$B$2:$B$1365,0))+1,1):INDEX(SCORESHEET!$I$2:$I$1365,(MATCH(B175,SCORESHEET!$B$2:$B$1365,0))-1,1))</f>
        <v>0</v>
      </c>
      <c r="L174" s="33">
        <f t="shared" si="60"/>
        <v>5.5782312925170066E-2</v>
      </c>
      <c r="M174" s="33">
        <f t="shared" si="61"/>
        <v>0.92244897959183669</v>
      </c>
      <c r="N174" s="33">
        <f t="shared" si="62"/>
        <v>2.1768707482993196E-2</v>
      </c>
      <c r="O174" s="33">
        <f t="shared" si="63"/>
        <v>0</v>
      </c>
      <c r="P174" s="32" t="str">
        <f t="shared" si="64"/>
        <v>PH</v>
      </c>
      <c r="Q174" s="32" t="str">
        <f t="shared" si="65"/>
        <v>BN</v>
      </c>
      <c r="R174" s="28">
        <f t="shared" si="66"/>
        <v>637</v>
      </c>
      <c r="S174" s="32">
        <f t="shared" si="67"/>
        <v>735</v>
      </c>
      <c r="T174" s="32">
        <f>SUM(INDEX(SCORESHEET!$O$2:$O$1365,(MATCH(B174,SCORESHEET!$B$2:$B$1365,0))+1,1):INDEX(SCORESHEET!$O$2:$O$1365,(MATCH(B175,SCORESHEET!$B$2:$B$1365,0))-1,1))</f>
        <v>7</v>
      </c>
      <c r="U174" s="32">
        <f>SUM(INDEX(SCORESHEET!$P$2:$P$1365,(MATCH(B174,SCORESHEET!$B$2:$B$1365,0))+1,1):INDEX(SCORESHEET!$P$2:$P$1365,(MATCH(B175,SCORESHEET!$B$2:$B$1365,0))-1,1))</f>
        <v>0</v>
      </c>
      <c r="V174" s="32">
        <f t="shared" si="70"/>
        <v>742</v>
      </c>
      <c r="W174" s="33">
        <f t="shared" si="59"/>
        <v>0.62616033755274259</v>
      </c>
      <c r="X174" s="32">
        <f>SUM(INDEX(SCORESHEET!$S$2:$S$1365,(MATCH(B174,SCORESHEET!$B$2:$B$1365,0))+1,1):INDEX(SCORESHEET!$S$2:$S$1365,(MATCH(B175,SCORESHEET!$B$2:$B$1365,0))-1,1))</f>
        <v>1185</v>
      </c>
    </row>
    <row r="175" spans="1:24" s="12" customFormat="1" ht="15" x14ac:dyDescent="0.25">
      <c r="A175" s="40">
        <v>13</v>
      </c>
      <c r="B175" s="31" t="s">
        <v>200</v>
      </c>
      <c r="C175" s="32">
        <f>COUNTIF(INDEX(SCORESHEET!$A$2:$A$1365,MATCH(B175,SCORESHEET!$B$2:$B$1365,0),1):INDEX(SCORESHEET!$A$2:$A$1365,MATCH(B176,SCORESHEET!$B$2:$B$1365,0),1),"*S*")</f>
        <v>6</v>
      </c>
      <c r="D175" s="32">
        <f>COUNTIF(INDEX(SCORESHEET!$C$2:$C$1365,(MATCH(B175,SCORESHEET!$B$2:$B$1365,0))+1,1):INDEX(SCORESHEET!$C$2:$C$1365,(MATCH(B176,SCORESHEET!$B$2:$B$1365,0))-1,1),"*"&amp;$D$1&amp;"*")</f>
        <v>0</v>
      </c>
      <c r="E175" s="32">
        <f>COUNTIF(INDEX(SCORESHEET!$C$2:$C$1365,(MATCH(B175,SCORESHEET!$B$2:$B$1365,0))+1,1):INDEX(SCORESHEET!$C$2:$C$1365,(MATCH(B176,SCORESHEET!$B$2:$B$1365,0))-1,1),"*"&amp;$E$1&amp;"*")</f>
        <v>6</v>
      </c>
      <c r="F175" s="32">
        <f>COUNTIF(INDEX(SCORESHEET!$C$2:$C$1365,(MATCH(B175,SCORESHEET!$B$2:$B$1365,0))+1,1):INDEX(SCORESHEET!$C$2:$C$1365,(MATCH(B176,SCORESHEET!$B$2:$B$1365,0))-1,1),"*"&amp;$F$1&amp;"*")</f>
        <v>0</v>
      </c>
      <c r="G175" s="32">
        <f>COUNTIF(INDEX(SCORESHEET!$C$2:$C$1365,(MATCH($B$4,SCORESHEET!$B$2:$B$1365,0))+1,1):INDEX(SCORESHEET!$C$2:$C$1365,(MATCH(B176,SCORESHEET!$B$2:$B$1365,0))-1,1),"*"&amp;$G$1&amp;"*")</f>
        <v>0</v>
      </c>
      <c r="H175" s="32">
        <f>SUM(INDEX(SCORESHEET!$F$2:$F$1365,(MATCH(B175,SCORESHEET!$B$2:$B$1365,0))+1,1):INDEX(SCORESHEET!$F$2:$F$1365,(MATCH(B176,SCORESHEET!$B$2:$B$1365,0))-1,1))</f>
        <v>64</v>
      </c>
      <c r="I175" s="32">
        <f>SUM(INDEX(SCORESHEET!$G$2:$G$1365,(MATCH(B175,SCORESHEET!$B$2:$B$1365,0))+1,1):INDEX(SCORESHEET!$G$2:$G$1365,(MATCH(B176,SCORESHEET!$B$2:$B$1365,0))-1,1))</f>
        <v>1222</v>
      </c>
      <c r="J175" s="32">
        <f>SUM(INDEX(SCORESHEET!$H$2:$H$1365,(MATCH(B175,SCORESHEET!$B$2:$B$1365,0))+1,1):INDEX(SCORESHEET!$H$2:$H$1365,(MATCH(B176,SCORESHEET!$B$2:$B$1365,0))-1,1))</f>
        <v>59</v>
      </c>
      <c r="K175" s="32">
        <f>SUM(INDEX(SCORESHEET!$I$2:$I$1365,(MATCH(B175,SCORESHEET!$B$2:$B$1365,0))+1,1):INDEX(SCORESHEET!$I$2:$I$1365,(MATCH(B176,SCORESHEET!$B$2:$B$1365,0))-1,1))</f>
        <v>0</v>
      </c>
      <c r="L175" s="33">
        <f t="shared" si="60"/>
        <v>4.7583643122676579E-2</v>
      </c>
      <c r="M175" s="33">
        <f t="shared" si="61"/>
        <v>0.90855018587360592</v>
      </c>
      <c r="N175" s="33">
        <f t="shared" si="62"/>
        <v>4.3866171003717473E-2</v>
      </c>
      <c r="O175" s="33">
        <f t="shared" si="63"/>
        <v>0</v>
      </c>
      <c r="P175" s="32" t="str">
        <f t="shared" si="64"/>
        <v>PH</v>
      </c>
      <c r="Q175" s="32" t="str">
        <f t="shared" si="65"/>
        <v>BN</v>
      </c>
      <c r="R175" s="28">
        <f t="shared" si="66"/>
        <v>1158</v>
      </c>
      <c r="S175" s="32">
        <f t="shared" si="67"/>
        <v>1345</v>
      </c>
      <c r="T175" s="32">
        <f>SUM(INDEX(SCORESHEET!$O$2:$O$1365,(MATCH(B175,SCORESHEET!$B$2:$B$1365,0))+1,1):INDEX(SCORESHEET!$O$2:$O$1365,(MATCH(B176,SCORESHEET!$B$2:$B$1365,0))-1,1))</f>
        <v>16</v>
      </c>
      <c r="U175" s="32">
        <f>SUM(INDEX(SCORESHEET!$P$2:$P$1365,(MATCH(B175,SCORESHEET!$B$2:$B$1365,0))+1,1):INDEX(SCORESHEET!$P$2:$P$1365,(MATCH(B176,SCORESHEET!$B$2:$B$1365,0))-1,1))</f>
        <v>0</v>
      </c>
      <c r="V175" s="32">
        <f t="shared" si="70"/>
        <v>1361</v>
      </c>
      <c r="W175" s="33">
        <f t="shared" si="59"/>
        <v>0.5747466216216216</v>
      </c>
      <c r="X175" s="32">
        <f>SUM(INDEX(SCORESHEET!$S$2:$S$1365,(MATCH(B175,SCORESHEET!$B$2:$B$1365,0))+1,1):INDEX(SCORESHEET!$S$2:$S$1365,(MATCH(B176,SCORESHEET!$B$2:$B$1365,0))-1,1))</f>
        <v>2368</v>
      </c>
    </row>
    <row r="176" spans="1:24" s="12" customFormat="1" ht="15" x14ac:dyDescent="0.25">
      <c r="A176" s="40">
        <v>14</v>
      </c>
      <c r="B176" s="31" t="s">
        <v>201</v>
      </c>
      <c r="C176" s="32">
        <f>COUNTIF(INDEX(SCORESHEET!$A$2:$A$1365,MATCH(B176,SCORESHEET!$B$2:$B$1365,0),1):INDEX(SCORESHEET!$A$2:$A$1365,MATCH(B177,SCORESHEET!$B$2:$B$1365,0),1),"*S*")</f>
        <v>3</v>
      </c>
      <c r="D176" s="32">
        <f>COUNTIF(INDEX(SCORESHEET!$C$2:$C$1365,(MATCH(B176,SCORESHEET!$B$2:$B$1365,0))+1,1):INDEX(SCORESHEET!$C$2:$C$1365,(MATCH(B177,SCORESHEET!$B$2:$B$1365,0))-1,1),"*"&amp;$D$1&amp;"*")</f>
        <v>0</v>
      </c>
      <c r="E176" s="32">
        <f>COUNTIF(INDEX(SCORESHEET!$C$2:$C$1365,(MATCH(B176,SCORESHEET!$B$2:$B$1365,0))+1,1):INDEX(SCORESHEET!$C$2:$C$1365,(MATCH(B177,SCORESHEET!$B$2:$B$1365,0))-1,1),"*"&amp;$E$1&amp;"*")</f>
        <v>3</v>
      </c>
      <c r="F176" s="32">
        <f>COUNTIF(INDEX(SCORESHEET!$C$2:$C$1365,(MATCH(B176,SCORESHEET!$B$2:$B$1365,0))+1,1):INDEX(SCORESHEET!$C$2:$C$1365,(MATCH(B177,SCORESHEET!$B$2:$B$1365,0))-1,1),"*"&amp;$F$1&amp;"*")</f>
        <v>0</v>
      </c>
      <c r="G176" s="32">
        <f>COUNTIF(INDEX(SCORESHEET!$C$2:$C$1365,(MATCH($B$4,SCORESHEET!$B$2:$B$1365,0))+1,1):INDEX(SCORESHEET!$C$2:$C$1365,(MATCH(B177,SCORESHEET!$B$2:$B$1365,0))-1,1),"*"&amp;$G$1&amp;"*")</f>
        <v>0</v>
      </c>
      <c r="H176" s="32">
        <f>SUM(INDEX(SCORESHEET!$F$2:$F$1365,(MATCH(B176,SCORESHEET!$B$2:$B$1365,0))+1,1):INDEX(SCORESHEET!$F$2:$F$1365,(MATCH(B177,SCORESHEET!$B$2:$B$1365,0))-1,1))</f>
        <v>17</v>
      </c>
      <c r="I176" s="32">
        <f>SUM(INDEX(SCORESHEET!$G$2:$G$1365,(MATCH(B176,SCORESHEET!$B$2:$B$1365,0))+1,1):INDEX(SCORESHEET!$G$2:$G$1365,(MATCH(B177,SCORESHEET!$B$2:$B$1365,0))-1,1))</f>
        <v>574</v>
      </c>
      <c r="J176" s="32">
        <f>SUM(INDEX(SCORESHEET!$H$2:$H$1365,(MATCH(B176,SCORESHEET!$B$2:$B$1365,0))+1,1):INDEX(SCORESHEET!$H$2:$H$1365,(MATCH(B177,SCORESHEET!$B$2:$B$1365,0))-1,1))</f>
        <v>17</v>
      </c>
      <c r="K176" s="32">
        <f>SUM(INDEX(SCORESHEET!$I$2:$I$1365,(MATCH(B176,SCORESHEET!$B$2:$B$1365,0))+1,1):INDEX(SCORESHEET!$I$2:$I$1365,(MATCH(B177,SCORESHEET!$B$2:$B$1365,0))-1,1))</f>
        <v>0</v>
      </c>
      <c r="L176" s="33">
        <f t="shared" si="60"/>
        <v>2.7960526315789474E-2</v>
      </c>
      <c r="M176" s="33">
        <f t="shared" si="61"/>
        <v>0.94407894736842102</v>
      </c>
      <c r="N176" s="33">
        <f t="shared" si="62"/>
        <v>2.7960526315789474E-2</v>
      </c>
      <c r="O176" s="33">
        <f t="shared" si="63"/>
        <v>0</v>
      </c>
      <c r="P176" s="32" t="str">
        <f t="shared" si="64"/>
        <v>PH</v>
      </c>
      <c r="Q176" s="32" t="str">
        <f t="shared" si="65"/>
        <v>BN</v>
      </c>
      <c r="R176" s="28">
        <f t="shared" si="66"/>
        <v>557</v>
      </c>
      <c r="S176" s="32">
        <f t="shared" si="67"/>
        <v>608</v>
      </c>
      <c r="T176" s="32">
        <f>SUM(INDEX(SCORESHEET!$O$2:$O$1365,(MATCH(B176,SCORESHEET!$B$2:$B$1365,0))+1,1):INDEX(SCORESHEET!$O$2:$O$1365,(MATCH(B177,SCORESHEET!$B$2:$B$1365,0))-1,1))</f>
        <v>3</v>
      </c>
      <c r="U176" s="32">
        <f>SUM(INDEX(SCORESHEET!$P$2:$P$1365,(MATCH(B176,SCORESHEET!$B$2:$B$1365,0))+1,1):INDEX(SCORESHEET!$P$2:$P$1365,(MATCH(B177,SCORESHEET!$B$2:$B$1365,0))-1,1))</f>
        <v>0</v>
      </c>
      <c r="V176" s="32">
        <f t="shared" si="70"/>
        <v>611</v>
      </c>
      <c r="W176" s="33">
        <f t="shared" si="59"/>
        <v>0.57532956685499059</v>
      </c>
      <c r="X176" s="32">
        <f>SUM(INDEX(SCORESHEET!$S$2:$S$1365,(MATCH(B176,SCORESHEET!$B$2:$B$1365,0))+1,1):INDEX(SCORESHEET!$S$2:$S$1365,(MATCH(B177,SCORESHEET!$B$2:$B$1365,0))-1,1))</f>
        <v>1062</v>
      </c>
    </row>
    <row r="177" spans="1:24" s="12" customFormat="1" ht="30" x14ac:dyDescent="0.25">
      <c r="A177" s="40">
        <v>15</v>
      </c>
      <c r="B177" s="31" t="s">
        <v>199</v>
      </c>
      <c r="C177" s="32">
        <f>COUNTIF(INDEX(SCORESHEET!$A$2:$A$1365,MATCH(B177,SCORESHEET!$B$2:$B$1365,0),1):INDEX(SCORESHEET!$A$2:$A$1365,MATCH(B178,SCORESHEET!$B$2:$B$1365,0),1),"*S*")</f>
        <v>6</v>
      </c>
      <c r="D177" s="32">
        <f>COUNTIF(INDEX(SCORESHEET!$C$2:$C$1365,(MATCH(B177,SCORESHEET!$B$2:$B$1365,0))+1,1):INDEX(SCORESHEET!$C$2:$C$1365,(MATCH(B178,SCORESHEET!$B$2:$B$1365,0))-1,1),"*"&amp;$D$1&amp;"*")</f>
        <v>0</v>
      </c>
      <c r="E177" s="32">
        <f>COUNTIF(INDEX(SCORESHEET!$C$2:$C$1365,(MATCH(B177,SCORESHEET!$B$2:$B$1365,0))+1,1):INDEX(SCORESHEET!$C$2:$C$1365,(MATCH(B178,SCORESHEET!$B$2:$B$1365,0))-1,1),"*"&amp;$E$1&amp;"*")</f>
        <v>6</v>
      </c>
      <c r="F177" s="32">
        <f>COUNTIF(INDEX(SCORESHEET!$C$2:$C$1365,(MATCH(B177,SCORESHEET!$B$2:$B$1365,0))+1,1):INDEX(SCORESHEET!$C$2:$C$1365,(MATCH(B178,SCORESHEET!$B$2:$B$1365,0))-1,1),"*"&amp;$F$1&amp;"*")</f>
        <v>0</v>
      </c>
      <c r="G177" s="32">
        <f>COUNTIF(INDEX(SCORESHEET!$C$2:$C$1365,(MATCH($B$4,SCORESHEET!$B$2:$B$1365,0))+1,1):INDEX(SCORESHEET!$C$2:$C$1365,(MATCH(B178,SCORESHEET!$B$2:$B$1365,0))-1,1),"*"&amp;$G$1&amp;"*")</f>
        <v>0</v>
      </c>
      <c r="H177" s="32">
        <f>SUM(INDEX(SCORESHEET!$F$2:$F$1365,(MATCH(B177,SCORESHEET!$B$2:$B$1365,0))+1,1):INDEX(SCORESHEET!$F$2:$F$1365,(MATCH(B178,SCORESHEET!$B$2:$B$1365,0))-1,1))</f>
        <v>94</v>
      </c>
      <c r="I177" s="32">
        <f>SUM(INDEX(SCORESHEET!$G$2:$G$1365,(MATCH(B177,SCORESHEET!$B$2:$B$1365,0))+1,1):INDEX(SCORESHEET!$G$2:$G$1365,(MATCH(B178,SCORESHEET!$B$2:$B$1365,0))-1,1))</f>
        <v>1334</v>
      </c>
      <c r="J177" s="32">
        <f>SUM(INDEX(SCORESHEET!$H$2:$H$1365,(MATCH(B177,SCORESHEET!$B$2:$B$1365,0))+1,1):INDEX(SCORESHEET!$H$2:$H$1365,(MATCH(B178,SCORESHEET!$B$2:$B$1365,0))-1,1))</f>
        <v>37</v>
      </c>
      <c r="K177" s="32">
        <f>SUM(INDEX(SCORESHEET!$I$2:$I$1365,(MATCH(B177,SCORESHEET!$B$2:$B$1365,0))+1,1):INDEX(SCORESHEET!$I$2:$I$1365,(MATCH(B178,SCORESHEET!$B$2:$B$1365,0))-1,1))</f>
        <v>0</v>
      </c>
      <c r="L177" s="33">
        <f t="shared" si="60"/>
        <v>6.4163822525597269E-2</v>
      </c>
      <c r="M177" s="33">
        <f t="shared" si="61"/>
        <v>0.91058020477815704</v>
      </c>
      <c r="N177" s="33">
        <f t="shared" si="62"/>
        <v>2.5255972696245733E-2</v>
      </c>
      <c r="O177" s="33">
        <f t="shared" si="63"/>
        <v>0</v>
      </c>
      <c r="P177" s="32" t="str">
        <f t="shared" si="64"/>
        <v>PH</v>
      </c>
      <c r="Q177" s="32" t="str">
        <f t="shared" si="65"/>
        <v>BN</v>
      </c>
      <c r="R177" s="28">
        <f t="shared" si="66"/>
        <v>1240</v>
      </c>
      <c r="S177" s="32">
        <f t="shared" si="67"/>
        <v>1465</v>
      </c>
      <c r="T177" s="32">
        <f>SUM(INDEX(SCORESHEET!$O$2:$O$1365,(MATCH(B177,SCORESHEET!$B$2:$B$1365,0))+1,1):INDEX(SCORESHEET!$O$2:$O$1365,(MATCH(B178,SCORESHEET!$B$2:$B$1365,0))-1,1))</f>
        <v>7</v>
      </c>
      <c r="U177" s="32">
        <f>SUM(INDEX(SCORESHEET!$P$2:$P$1365,(MATCH(B177,SCORESHEET!$B$2:$B$1365,0))+1,1):INDEX(SCORESHEET!$P$2:$P$1365,(MATCH(B178,SCORESHEET!$B$2:$B$1365,0))-1,1))</f>
        <v>0</v>
      </c>
      <c r="V177" s="32">
        <f t="shared" si="70"/>
        <v>1472</v>
      </c>
      <c r="W177" s="33">
        <f t="shared" si="59"/>
        <v>0.56812041682747971</v>
      </c>
      <c r="X177" s="32">
        <f>SUM(INDEX(SCORESHEET!$S$2:$S$1365,(MATCH(B177,SCORESHEET!$B$2:$B$1365,0))+1,1):INDEX(SCORESHEET!$S$2:$S$1365,(MATCH(B178,SCORESHEET!$B$2:$B$1365,0))-1,1))</f>
        <v>2591</v>
      </c>
    </row>
    <row r="178" spans="1:24" s="6" customFormat="1" ht="15" x14ac:dyDescent="0.25">
      <c r="A178" s="25" t="s">
        <v>40</v>
      </c>
      <c r="B178" s="26" t="s">
        <v>41</v>
      </c>
      <c r="C178" s="27">
        <f>SUM(C179:C184)</f>
        <v>35</v>
      </c>
      <c r="D178" s="27">
        <f t="shared" ref="D178:K178" si="77">SUM(D179:D184)</f>
        <v>18</v>
      </c>
      <c r="E178" s="27">
        <f t="shared" si="77"/>
        <v>17</v>
      </c>
      <c r="F178" s="27">
        <f t="shared" si="77"/>
        <v>0</v>
      </c>
      <c r="G178" s="27">
        <f t="shared" si="77"/>
        <v>0</v>
      </c>
      <c r="H178" s="27">
        <f t="shared" si="77"/>
        <v>4548</v>
      </c>
      <c r="I178" s="27">
        <f t="shared" si="77"/>
        <v>4456</v>
      </c>
      <c r="J178" s="27">
        <f t="shared" si="77"/>
        <v>2778</v>
      </c>
      <c r="K178" s="27">
        <f t="shared" si="77"/>
        <v>167</v>
      </c>
      <c r="L178" s="29">
        <f t="shared" si="60"/>
        <v>0.38061762490584988</v>
      </c>
      <c r="M178" s="29">
        <f t="shared" si="61"/>
        <v>0.37291823583563477</v>
      </c>
      <c r="N178" s="29">
        <f t="shared" si="62"/>
        <v>0.23248807431584234</v>
      </c>
      <c r="O178" s="29">
        <f t="shared" si="63"/>
        <v>1.3976064942673026E-2</v>
      </c>
      <c r="P178" s="27" t="str">
        <f t="shared" si="64"/>
        <v>BN</v>
      </c>
      <c r="Q178" s="27" t="str">
        <f t="shared" si="65"/>
        <v>PH</v>
      </c>
      <c r="R178" s="27">
        <f t="shared" si="66"/>
        <v>92</v>
      </c>
      <c r="S178" s="27">
        <f t="shared" si="67"/>
        <v>11949</v>
      </c>
      <c r="T178" s="27">
        <f t="shared" ref="T178:U178" si="78">SUM(T179:T184)</f>
        <v>129</v>
      </c>
      <c r="U178" s="27">
        <f t="shared" si="78"/>
        <v>0</v>
      </c>
      <c r="V178" s="27">
        <f t="shared" si="70"/>
        <v>12078</v>
      </c>
      <c r="W178" s="29">
        <f t="shared" si="59"/>
        <v>0.68710888610763454</v>
      </c>
      <c r="X178" s="27">
        <f>SUM(X179:X184)</f>
        <v>17578</v>
      </c>
    </row>
    <row r="179" spans="1:24" s="11" customFormat="1" ht="30" x14ac:dyDescent="0.25">
      <c r="A179" s="40">
        <v>1</v>
      </c>
      <c r="B179" s="31" t="s">
        <v>205</v>
      </c>
      <c r="C179" s="32">
        <f>COUNTIF(INDEX(SCORESHEET!$A$2:$A$1365,MATCH(B179,SCORESHEET!$B$2:$B$1365,0),1):INDEX(SCORESHEET!$A$2:$A$1365,MATCH(B180,SCORESHEET!$B$2:$B$1365,0),1),"*S*")</f>
        <v>5</v>
      </c>
      <c r="D179" s="32">
        <f>COUNTIF(INDEX(SCORESHEET!$C$2:$C$1365,(MATCH(B179,SCORESHEET!$B$2:$B$1365,0))+1,1):INDEX(SCORESHEET!$C$2:$C$1365,(MATCH(B180,SCORESHEET!$B$2:$B$1365,0))-1,1),"*"&amp;$D$1&amp;"*")</f>
        <v>0</v>
      </c>
      <c r="E179" s="32">
        <f>COUNTIF(INDEX(SCORESHEET!$C$2:$C$1365,(MATCH(B179,SCORESHEET!$B$2:$B$1365,0))+1,1):INDEX(SCORESHEET!$C$2:$C$1365,(MATCH(B180,SCORESHEET!$B$2:$B$1365,0))-1,1),"*"&amp;$E$1&amp;"*")</f>
        <v>5</v>
      </c>
      <c r="F179" s="32">
        <f>COUNTIF(INDEX(SCORESHEET!$C$2:$C$1365,(MATCH(B179,SCORESHEET!$B$2:$B$1365,0))+1,1):INDEX(SCORESHEET!$C$2:$C$1365,(MATCH(B180,SCORESHEET!$B$2:$B$1365,0))-1,1),"*"&amp;$F$1&amp;"*")</f>
        <v>0</v>
      </c>
      <c r="G179" s="32">
        <f>COUNTIF(INDEX(SCORESHEET!$C$2:$C$1365,(MATCH($B$4,SCORESHEET!$B$2:$B$1365,0))+1,1):INDEX(SCORESHEET!$C$2:$C$1365,(MATCH(B180,SCORESHEET!$B$2:$B$1365,0))-1,1),"*"&amp;$G$1&amp;"*")</f>
        <v>0</v>
      </c>
      <c r="H179" s="32">
        <f>SUM(INDEX(SCORESHEET!$F$2:$F$1365,(MATCH(B179,SCORESHEET!$B$2:$B$1365,0))+1,1):INDEX(SCORESHEET!$F$2:$F$1365,(MATCH(B180,SCORESHEET!$B$2:$B$1365,0))-1,1))</f>
        <v>209</v>
      </c>
      <c r="I179" s="32">
        <f>SUM(INDEX(SCORESHEET!$G$2:$G$1365,(MATCH(B179,SCORESHEET!$B$2:$B$1365,0))+1,1):INDEX(SCORESHEET!$G$2:$G$1365,(MATCH(B180,SCORESHEET!$B$2:$B$1365,0))-1,1))</f>
        <v>843</v>
      </c>
      <c r="J179" s="32">
        <f>SUM(INDEX(SCORESHEET!$H$2:$H$1365,(MATCH(B179,SCORESHEET!$B$2:$B$1365,0))+1,1):INDEX(SCORESHEET!$H$2:$H$1365,(MATCH(B180,SCORESHEET!$B$2:$B$1365,0))-1,1))</f>
        <v>101</v>
      </c>
      <c r="K179" s="32">
        <f>SUM(INDEX(SCORESHEET!$I$2:$I$1365,(MATCH(B179,SCORESHEET!$B$2:$B$1365,0))+1,1):INDEX(SCORESHEET!$I$2:$I$1365,(MATCH(B180,SCORESHEET!$B$2:$B$1365,0))-1,1))</f>
        <v>13</v>
      </c>
      <c r="L179" s="33">
        <f t="shared" si="60"/>
        <v>0.17924528301886791</v>
      </c>
      <c r="M179" s="33">
        <f t="shared" si="61"/>
        <v>0.72298456260720412</v>
      </c>
      <c r="N179" s="33">
        <f t="shared" si="62"/>
        <v>8.662092624356775E-2</v>
      </c>
      <c r="O179" s="33">
        <f t="shared" si="63"/>
        <v>1.1149228130360206E-2</v>
      </c>
      <c r="P179" s="32" t="str">
        <f t="shared" si="64"/>
        <v>PH</v>
      </c>
      <c r="Q179" s="32" t="str">
        <f t="shared" si="65"/>
        <v>BN</v>
      </c>
      <c r="R179" s="28">
        <f t="shared" si="66"/>
        <v>634</v>
      </c>
      <c r="S179" s="32">
        <f t="shared" si="67"/>
        <v>1166</v>
      </c>
      <c r="T179" s="32">
        <f>SUM(INDEX(SCORESHEET!$O$2:$O$1365,(MATCH(B179,SCORESHEET!$B$2:$B$1365,0))+1,1):INDEX(SCORESHEET!$O$2:$O$1365,(MATCH(B180,SCORESHEET!$B$2:$B$1365,0))-1,1))</f>
        <v>10</v>
      </c>
      <c r="U179" s="32">
        <f>SUM(INDEX(SCORESHEET!$P$2:$P$1365,(MATCH(B179,SCORESHEET!$B$2:$B$1365,0))+1,1):INDEX(SCORESHEET!$P$2:$P$1365,(MATCH(B180,SCORESHEET!$B$2:$B$1365,0))-1,1))</f>
        <v>0</v>
      </c>
      <c r="V179" s="32">
        <f t="shared" si="70"/>
        <v>1176</v>
      </c>
      <c r="W179" s="33">
        <f t="shared" si="59"/>
        <v>0.6209081309398099</v>
      </c>
      <c r="X179" s="32">
        <f>SUM(INDEX(SCORESHEET!$S$2:$S$1365,(MATCH(B179,SCORESHEET!$B$2:$B$1365,0))+1,1):INDEX(SCORESHEET!$S$2:$S$1365,(MATCH(B180,SCORESHEET!$B$2:$B$1365,0))-1,1))</f>
        <v>1894</v>
      </c>
    </row>
    <row r="180" spans="1:24" s="12" customFormat="1" ht="15" x14ac:dyDescent="0.25">
      <c r="A180" s="40">
        <v>2</v>
      </c>
      <c r="B180" s="31" t="s">
        <v>327</v>
      </c>
      <c r="C180" s="32">
        <f>COUNTIF(INDEX(SCORESHEET!$A$2:$A$1365,MATCH(B180,SCORESHEET!$B$2:$B$1365,0),1):INDEX(SCORESHEET!$A$2:$A$1365,MATCH(B181,SCORESHEET!$B$2:$B$1365,0),1),"*S*")</f>
        <v>7</v>
      </c>
      <c r="D180" s="32">
        <f>COUNTIF(INDEX(SCORESHEET!$C$2:$C$1365,(MATCH(B180,SCORESHEET!$B$2:$B$1365,0))+1,1):INDEX(SCORESHEET!$C$2:$C$1365,(MATCH(B181,SCORESHEET!$B$2:$B$1365,0))-1,1),"*"&amp;$D$1&amp;"*")</f>
        <v>6</v>
      </c>
      <c r="E180" s="32">
        <f>COUNTIF(INDEX(SCORESHEET!$C$2:$C$1365,(MATCH(B180,SCORESHEET!$B$2:$B$1365,0))+1,1):INDEX(SCORESHEET!$C$2:$C$1365,(MATCH(B181,SCORESHEET!$B$2:$B$1365,0))-1,1),"*"&amp;$E$1&amp;"*")</f>
        <v>1</v>
      </c>
      <c r="F180" s="32">
        <f>COUNTIF(INDEX(SCORESHEET!$C$2:$C$1365,(MATCH(B180,SCORESHEET!$B$2:$B$1365,0))+1,1):INDEX(SCORESHEET!$C$2:$C$1365,(MATCH(B181,SCORESHEET!$B$2:$B$1365,0))-1,1),"*"&amp;$F$1&amp;"*")</f>
        <v>0</v>
      </c>
      <c r="G180" s="32">
        <f>COUNTIF(INDEX(SCORESHEET!$C$2:$C$1365,(MATCH($B$4,SCORESHEET!$B$2:$B$1365,0))+1,1):INDEX(SCORESHEET!$C$2:$C$1365,(MATCH(B181,SCORESHEET!$B$2:$B$1365,0))-1,1),"*"&amp;$G$1&amp;"*")</f>
        <v>0</v>
      </c>
      <c r="H180" s="32">
        <f>SUM(INDEX(SCORESHEET!$F$2:$F$1365,(MATCH(B180,SCORESHEET!$B$2:$B$1365,0))+1,1):INDEX(SCORESHEET!$F$2:$F$1365,(MATCH(B181,SCORESHEET!$B$2:$B$1365,0))-1,1))</f>
        <v>1011</v>
      </c>
      <c r="I180" s="32">
        <f>SUM(INDEX(SCORESHEET!$G$2:$G$1365,(MATCH(B180,SCORESHEET!$B$2:$B$1365,0))+1,1):INDEX(SCORESHEET!$G$2:$G$1365,(MATCH(B181,SCORESHEET!$B$2:$B$1365,0))-1,1))</f>
        <v>708</v>
      </c>
      <c r="J180" s="32">
        <f>SUM(INDEX(SCORESHEET!$H$2:$H$1365,(MATCH(B180,SCORESHEET!$B$2:$B$1365,0))+1,1):INDEX(SCORESHEET!$H$2:$H$1365,(MATCH(B181,SCORESHEET!$B$2:$B$1365,0))-1,1))</f>
        <v>557</v>
      </c>
      <c r="K180" s="32">
        <f>SUM(INDEX(SCORESHEET!$I$2:$I$1365,(MATCH(B180,SCORESHEET!$B$2:$B$1365,0))+1,1):INDEX(SCORESHEET!$I$2:$I$1365,(MATCH(B181,SCORESHEET!$B$2:$B$1365,0))-1,1))</f>
        <v>33</v>
      </c>
      <c r="L180" s="33">
        <f t="shared" si="60"/>
        <v>0.43785188393243829</v>
      </c>
      <c r="M180" s="33">
        <f t="shared" si="61"/>
        <v>0.30662624512776093</v>
      </c>
      <c r="N180" s="33">
        <f t="shared" si="62"/>
        <v>0.24122996968384583</v>
      </c>
      <c r="O180" s="33">
        <f t="shared" si="63"/>
        <v>1.429190125595496E-2</v>
      </c>
      <c r="P180" s="32" t="str">
        <f t="shared" si="64"/>
        <v>BN</v>
      </c>
      <c r="Q180" s="32" t="str">
        <f t="shared" si="65"/>
        <v>PH</v>
      </c>
      <c r="R180" s="28">
        <f t="shared" si="66"/>
        <v>303</v>
      </c>
      <c r="S180" s="32">
        <f t="shared" si="67"/>
        <v>2309</v>
      </c>
      <c r="T180" s="32">
        <f>SUM(INDEX(SCORESHEET!$O$2:$O$1365,(MATCH(B180,SCORESHEET!$B$2:$B$1365,0))+1,1):INDEX(SCORESHEET!$O$2:$O$1365,(MATCH(B181,SCORESHEET!$B$2:$B$1365,0))-1,1))</f>
        <v>28</v>
      </c>
      <c r="U180" s="32">
        <f>SUM(INDEX(SCORESHEET!$P$2:$P$1365,(MATCH(B180,SCORESHEET!$B$2:$B$1365,0))+1,1):INDEX(SCORESHEET!$P$2:$P$1365,(MATCH(B181,SCORESHEET!$B$2:$B$1365,0))-1,1))</f>
        <v>0</v>
      </c>
      <c r="V180" s="32">
        <f t="shared" si="70"/>
        <v>2337</v>
      </c>
      <c r="W180" s="33">
        <f t="shared" si="59"/>
        <v>0.69306049822064053</v>
      </c>
      <c r="X180" s="32">
        <f>SUM(INDEX(SCORESHEET!$S$2:$S$1365,(MATCH(B180,SCORESHEET!$B$2:$B$1365,0))+1,1):INDEX(SCORESHEET!$S$2:$S$1365,(MATCH(B181,SCORESHEET!$B$2:$B$1365,0))-1,1))</f>
        <v>3372</v>
      </c>
    </row>
    <row r="181" spans="1:24" s="12" customFormat="1" ht="15" x14ac:dyDescent="0.25">
      <c r="A181" s="40">
        <v>3</v>
      </c>
      <c r="B181" s="31" t="s">
        <v>208</v>
      </c>
      <c r="C181" s="32">
        <f>COUNTIF(INDEX(SCORESHEET!$A$2:$A$1365,MATCH(B181,SCORESHEET!$B$2:$B$1365,0),1):INDEX(SCORESHEET!$A$2:$A$1365,MATCH(B182,SCORESHEET!$B$2:$B$1365,0),1),"*S*")</f>
        <v>8</v>
      </c>
      <c r="D181" s="32">
        <f>COUNTIF(INDEX(SCORESHEET!$C$2:$C$1365,(MATCH(B181,SCORESHEET!$B$2:$B$1365,0))+1,1):INDEX(SCORESHEET!$C$2:$C$1365,(MATCH(B182,SCORESHEET!$B$2:$B$1365,0))-1,1),"*"&amp;$D$1&amp;"*")</f>
        <v>6</v>
      </c>
      <c r="E181" s="32">
        <f>COUNTIF(INDEX(SCORESHEET!$C$2:$C$1365,(MATCH(B181,SCORESHEET!$B$2:$B$1365,0))+1,1):INDEX(SCORESHEET!$C$2:$C$1365,(MATCH(B182,SCORESHEET!$B$2:$B$1365,0))-1,1),"*"&amp;$E$1&amp;"*")</f>
        <v>2</v>
      </c>
      <c r="F181" s="32">
        <f>COUNTIF(INDEX(SCORESHEET!$C$2:$C$1365,(MATCH(B181,SCORESHEET!$B$2:$B$1365,0))+1,1):INDEX(SCORESHEET!$C$2:$C$1365,(MATCH(B182,SCORESHEET!$B$2:$B$1365,0))-1,1),"*"&amp;$F$1&amp;"*")</f>
        <v>0</v>
      </c>
      <c r="G181" s="32">
        <f>COUNTIF(INDEX(SCORESHEET!$C$2:$C$1365,(MATCH($B$4,SCORESHEET!$B$2:$B$1365,0))+1,1):INDEX(SCORESHEET!$C$2:$C$1365,(MATCH(B182,SCORESHEET!$B$2:$B$1365,0))-1,1),"*"&amp;$G$1&amp;"*")</f>
        <v>0</v>
      </c>
      <c r="H181" s="32">
        <f>SUM(INDEX(SCORESHEET!$F$2:$F$1365,(MATCH(B181,SCORESHEET!$B$2:$B$1365,0))+1,1):INDEX(SCORESHEET!$F$2:$F$1365,(MATCH(B182,SCORESHEET!$B$2:$B$1365,0))-1,1))</f>
        <v>1735</v>
      </c>
      <c r="I181" s="32">
        <f>SUM(INDEX(SCORESHEET!$G$2:$G$1365,(MATCH(B181,SCORESHEET!$B$2:$B$1365,0))+1,1):INDEX(SCORESHEET!$G$2:$G$1365,(MATCH(B182,SCORESHEET!$B$2:$B$1365,0))-1,1))</f>
        <v>1310</v>
      </c>
      <c r="J181" s="32">
        <f>SUM(INDEX(SCORESHEET!$H$2:$H$1365,(MATCH(B181,SCORESHEET!$B$2:$B$1365,0))+1,1):INDEX(SCORESHEET!$H$2:$H$1365,(MATCH(B182,SCORESHEET!$B$2:$B$1365,0))-1,1))</f>
        <v>1023</v>
      </c>
      <c r="K181" s="32">
        <f>SUM(INDEX(SCORESHEET!$I$2:$I$1365,(MATCH(B181,SCORESHEET!$B$2:$B$1365,0))+1,1):INDEX(SCORESHEET!$I$2:$I$1365,(MATCH(B182,SCORESHEET!$B$2:$B$1365,0))-1,1))</f>
        <v>47</v>
      </c>
      <c r="L181" s="33">
        <f t="shared" si="60"/>
        <v>0.42162818955042525</v>
      </c>
      <c r="M181" s="33">
        <f t="shared" si="61"/>
        <v>0.31834750911300119</v>
      </c>
      <c r="N181" s="33">
        <f t="shared" si="62"/>
        <v>0.24860267314702308</v>
      </c>
      <c r="O181" s="33">
        <f t="shared" si="63"/>
        <v>1.1421628189550425E-2</v>
      </c>
      <c r="P181" s="32" t="str">
        <f t="shared" si="64"/>
        <v>BN</v>
      </c>
      <c r="Q181" s="32" t="str">
        <f t="shared" si="65"/>
        <v>PH</v>
      </c>
      <c r="R181" s="28">
        <f t="shared" si="66"/>
        <v>425</v>
      </c>
      <c r="S181" s="32">
        <f t="shared" si="67"/>
        <v>4115</v>
      </c>
      <c r="T181" s="32">
        <f>SUM(INDEX(SCORESHEET!$O$2:$O$1365,(MATCH(B181,SCORESHEET!$B$2:$B$1365,0))+1,1):INDEX(SCORESHEET!$O$2:$O$1365,(MATCH(B182,SCORESHEET!$B$2:$B$1365,0))-1,1))</f>
        <v>51</v>
      </c>
      <c r="U181" s="32">
        <f>SUM(INDEX(SCORESHEET!$P$2:$P$1365,(MATCH(B181,SCORESHEET!$B$2:$B$1365,0))+1,1):INDEX(SCORESHEET!$P$2:$P$1365,(MATCH(B182,SCORESHEET!$B$2:$B$1365,0))-1,1))</f>
        <v>0</v>
      </c>
      <c r="V181" s="32">
        <f t="shared" si="70"/>
        <v>4166</v>
      </c>
      <c r="W181" s="33">
        <f t="shared" si="59"/>
        <v>0.65195618153364632</v>
      </c>
      <c r="X181" s="32">
        <f>SUM(INDEX(SCORESHEET!$S$2:$S$1365,(MATCH(B181,SCORESHEET!$B$2:$B$1365,0))+1,1):INDEX(SCORESHEET!$S$2:$S$1365,(MATCH(B182,SCORESHEET!$B$2:$B$1365,0))-1,1))</f>
        <v>6390</v>
      </c>
    </row>
    <row r="182" spans="1:24" s="11" customFormat="1" ht="15" x14ac:dyDescent="0.25">
      <c r="A182" s="40">
        <v>4</v>
      </c>
      <c r="B182" s="31" t="s">
        <v>328</v>
      </c>
      <c r="C182" s="32">
        <f>COUNTIF(INDEX(SCORESHEET!$A$2:$A$1365,MATCH(B182,SCORESHEET!$B$2:$B$1365,0),1):INDEX(SCORESHEET!$A$2:$A$1365,MATCH(B183,SCORESHEET!$B$2:$B$1365,0),1),"*S*")</f>
        <v>5</v>
      </c>
      <c r="D182" s="32">
        <f>COUNTIF(INDEX(SCORESHEET!$C$2:$C$1365,(MATCH(B182,SCORESHEET!$B$2:$B$1365,0))+1,1):INDEX(SCORESHEET!$C$2:$C$1365,(MATCH(B183,SCORESHEET!$B$2:$B$1365,0))-1,1),"*"&amp;$D$1&amp;"*")</f>
        <v>0</v>
      </c>
      <c r="E182" s="32">
        <f>COUNTIF(INDEX(SCORESHEET!$C$2:$C$1365,(MATCH(B182,SCORESHEET!$B$2:$B$1365,0))+1,1):INDEX(SCORESHEET!$C$2:$C$1365,(MATCH(B183,SCORESHEET!$B$2:$B$1365,0))-1,1),"*"&amp;$E$1&amp;"*")</f>
        <v>5</v>
      </c>
      <c r="F182" s="32">
        <f>COUNTIF(INDEX(SCORESHEET!$C$2:$C$1365,(MATCH(B182,SCORESHEET!$B$2:$B$1365,0))+1,1):INDEX(SCORESHEET!$C$2:$C$1365,(MATCH(B183,SCORESHEET!$B$2:$B$1365,0))-1,1),"*"&amp;$F$1&amp;"*")</f>
        <v>0</v>
      </c>
      <c r="G182" s="32">
        <f>COUNTIF(INDEX(SCORESHEET!$C$2:$C$1365,(MATCH($B$4,SCORESHEET!$B$2:$B$1365,0))+1,1):INDEX(SCORESHEET!$C$2:$C$1365,(MATCH(B183,SCORESHEET!$B$2:$B$1365,0))-1,1),"*"&amp;$G$1&amp;"*")</f>
        <v>0</v>
      </c>
      <c r="H182" s="32">
        <f>SUM(INDEX(SCORESHEET!$F$2:$F$1365,(MATCH(B182,SCORESHEET!$B$2:$B$1365,0))+1,1):INDEX(SCORESHEET!$F$2:$F$1365,(MATCH(B183,SCORESHEET!$B$2:$B$1365,0))-1,1))</f>
        <v>277</v>
      </c>
      <c r="I182" s="32">
        <f>SUM(INDEX(SCORESHEET!$G$2:$G$1365,(MATCH(B182,SCORESHEET!$B$2:$B$1365,0))+1,1):INDEX(SCORESHEET!$G$2:$G$1365,(MATCH(B183,SCORESHEET!$B$2:$B$1365,0))-1,1))</f>
        <v>757</v>
      </c>
      <c r="J182" s="32">
        <f>SUM(INDEX(SCORESHEET!$H$2:$H$1365,(MATCH(B182,SCORESHEET!$B$2:$B$1365,0))+1,1):INDEX(SCORESHEET!$H$2:$H$1365,(MATCH(B183,SCORESHEET!$B$2:$B$1365,0))-1,1))</f>
        <v>193</v>
      </c>
      <c r="K182" s="32">
        <f>SUM(INDEX(SCORESHEET!$I$2:$I$1365,(MATCH(B182,SCORESHEET!$B$2:$B$1365,0))+1,1):INDEX(SCORESHEET!$I$2:$I$1365,(MATCH(B183,SCORESHEET!$B$2:$B$1365,0))-1,1))</f>
        <v>21</v>
      </c>
      <c r="L182" s="33">
        <f t="shared" si="60"/>
        <v>0.22195512820512819</v>
      </c>
      <c r="M182" s="33">
        <f t="shared" si="61"/>
        <v>0.60657051282051277</v>
      </c>
      <c r="N182" s="33">
        <f t="shared" si="62"/>
        <v>0.1546474358974359</v>
      </c>
      <c r="O182" s="33">
        <f t="shared" si="63"/>
        <v>1.6826923076923076E-2</v>
      </c>
      <c r="P182" s="32" t="str">
        <f t="shared" si="64"/>
        <v>PH</v>
      </c>
      <c r="Q182" s="32" t="str">
        <f t="shared" si="65"/>
        <v>BN</v>
      </c>
      <c r="R182" s="28">
        <f t="shared" si="66"/>
        <v>480</v>
      </c>
      <c r="S182" s="32">
        <f t="shared" si="67"/>
        <v>1248</v>
      </c>
      <c r="T182" s="32">
        <f>SUM(INDEX(SCORESHEET!$O$2:$O$1365,(MATCH(B182,SCORESHEET!$B$2:$B$1365,0))+1,1):INDEX(SCORESHEET!$O$2:$O$1365,(MATCH(B183,SCORESHEET!$B$2:$B$1365,0))-1,1))</f>
        <v>11</v>
      </c>
      <c r="U182" s="32">
        <f>SUM(INDEX(SCORESHEET!$P$2:$P$1365,(MATCH(B182,SCORESHEET!$B$2:$B$1365,0))+1,1):INDEX(SCORESHEET!$P$2:$P$1365,(MATCH(B183,SCORESHEET!$B$2:$B$1365,0))-1,1))</f>
        <v>0</v>
      </c>
      <c r="V182" s="32">
        <f t="shared" si="70"/>
        <v>1259</v>
      </c>
      <c r="W182" s="33">
        <f t="shared" si="59"/>
        <v>0.62636815920398015</v>
      </c>
      <c r="X182" s="32">
        <f>SUM(INDEX(SCORESHEET!$S$2:$S$1365,(MATCH(B182,SCORESHEET!$B$2:$B$1365,0))+1,1):INDEX(SCORESHEET!$S$2:$S$1365,(MATCH(B183,SCORESHEET!$B$2:$B$1365,0))-1,1))</f>
        <v>2010</v>
      </c>
    </row>
    <row r="183" spans="1:24" s="12" customFormat="1" ht="30" x14ac:dyDescent="0.25">
      <c r="A183" s="40">
        <v>5</v>
      </c>
      <c r="B183" s="31" t="s">
        <v>329</v>
      </c>
      <c r="C183" s="32">
        <f>COUNTIF(INDEX(SCORESHEET!$A$2:$A$1365,MATCH(B183,SCORESHEET!$B$2:$B$1365,0),1):INDEX(SCORESHEET!$A$2:$A$1365,MATCH(B184,SCORESHEET!$B$2:$B$1365,0),1),"*S*")</f>
        <v>6</v>
      </c>
      <c r="D183" s="32">
        <f>COUNTIF(INDEX(SCORESHEET!$C$2:$C$1365,(MATCH(B183,SCORESHEET!$B$2:$B$1365,0))+1,1):INDEX(SCORESHEET!$C$2:$C$1365,(MATCH(B184,SCORESHEET!$B$2:$B$1365,0))-1,1),"*"&amp;$D$1&amp;"*")</f>
        <v>6</v>
      </c>
      <c r="E183" s="32">
        <f>COUNTIF(INDEX(SCORESHEET!$C$2:$C$1365,(MATCH(B183,SCORESHEET!$B$2:$B$1365,0))+1,1):INDEX(SCORESHEET!$C$2:$C$1365,(MATCH(B184,SCORESHEET!$B$2:$B$1365,0))-1,1),"*"&amp;$E$1&amp;"*")</f>
        <v>0</v>
      </c>
      <c r="F183" s="32">
        <f>COUNTIF(INDEX(SCORESHEET!$C$2:$C$1365,(MATCH(B183,SCORESHEET!$B$2:$B$1365,0))+1,1):INDEX(SCORESHEET!$C$2:$C$1365,(MATCH(B184,SCORESHEET!$B$2:$B$1365,0))-1,1),"*"&amp;$F$1&amp;"*")</f>
        <v>0</v>
      </c>
      <c r="G183" s="32">
        <f>COUNTIF(INDEX(SCORESHEET!$C$2:$C$1365,(MATCH($B$4,SCORESHEET!$B$2:$B$1365,0))+1,1):INDEX(SCORESHEET!$C$2:$C$1365,(MATCH(B184,SCORESHEET!$B$2:$B$1365,0))-1,1),"*"&amp;$G$1&amp;"*")</f>
        <v>0</v>
      </c>
      <c r="H183" s="32">
        <f>SUM(INDEX(SCORESHEET!$F$2:$F$1365,(MATCH(B183,SCORESHEET!$B$2:$B$1365,0))+1,1):INDEX(SCORESHEET!$F$2:$F$1365,(MATCH(B184,SCORESHEET!$B$2:$B$1365,0))-1,1))</f>
        <v>1028</v>
      </c>
      <c r="I183" s="32">
        <f>SUM(INDEX(SCORESHEET!$G$2:$G$1365,(MATCH(B183,SCORESHEET!$B$2:$B$1365,0))+1,1):INDEX(SCORESHEET!$G$2:$G$1365,(MATCH(B184,SCORESHEET!$B$2:$B$1365,0))-1,1))</f>
        <v>382</v>
      </c>
      <c r="J183" s="32">
        <f>SUM(INDEX(SCORESHEET!$H$2:$H$1365,(MATCH(B183,SCORESHEET!$B$2:$B$1365,0))+1,1):INDEX(SCORESHEET!$H$2:$H$1365,(MATCH(B184,SCORESHEET!$B$2:$B$1365,0))-1,1))</f>
        <v>717</v>
      </c>
      <c r="K183" s="32">
        <f>SUM(INDEX(SCORESHEET!$I$2:$I$1365,(MATCH(B183,SCORESHEET!$B$2:$B$1365,0))+1,1):INDEX(SCORESHEET!$I$2:$I$1365,(MATCH(B184,SCORESHEET!$B$2:$B$1365,0))-1,1))</f>
        <v>34</v>
      </c>
      <c r="L183" s="33">
        <f t="shared" si="60"/>
        <v>0.47570569180934752</v>
      </c>
      <c r="M183" s="33">
        <f t="shared" si="61"/>
        <v>0.17677001388246183</v>
      </c>
      <c r="N183" s="33">
        <f t="shared" si="62"/>
        <v>0.33179083757519667</v>
      </c>
      <c r="O183" s="33">
        <f t="shared" si="63"/>
        <v>1.5733456732993985E-2</v>
      </c>
      <c r="P183" s="32" t="str">
        <f t="shared" si="64"/>
        <v>BN</v>
      </c>
      <c r="Q183" s="32" t="str">
        <f t="shared" si="65"/>
        <v>PN</v>
      </c>
      <c r="R183" s="28">
        <f t="shared" si="66"/>
        <v>311</v>
      </c>
      <c r="S183" s="32">
        <f t="shared" si="67"/>
        <v>2161</v>
      </c>
      <c r="T183" s="32">
        <f>SUM(INDEX(SCORESHEET!$O$2:$O$1365,(MATCH(B183,SCORESHEET!$B$2:$B$1365,0))+1,1):INDEX(SCORESHEET!$O$2:$O$1365,(MATCH(B184,SCORESHEET!$B$2:$B$1365,0))-1,1))</f>
        <v>16</v>
      </c>
      <c r="U183" s="32">
        <f>SUM(INDEX(SCORESHEET!$P$2:$P$1365,(MATCH(B183,SCORESHEET!$B$2:$B$1365,0))+1,1):INDEX(SCORESHEET!$P$2:$P$1365,(MATCH(B184,SCORESHEET!$B$2:$B$1365,0))-1,1))</f>
        <v>0</v>
      </c>
      <c r="V183" s="32">
        <f t="shared" si="70"/>
        <v>2177</v>
      </c>
      <c r="W183" s="33">
        <f t="shared" si="59"/>
        <v>0.91934121621621623</v>
      </c>
      <c r="X183" s="32">
        <f>SUM(INDEX(SCORESHEET!$S$2:$S$1365,(MATCH(B183,SCORESHEET!$B$2:$B$1365,0))+1,1):INDEX(SCORESHEET!$S$2:$S$1365,(MATCH(B184,SCORESHEET!$B$2:$B$1365,0))-1,1))</f>
        <v>2368</v>
      </c>
    </row>
    <row r="184" spans="1:24" s="11" customFormat="1" ht="30" x14ac:dyDescent="0.25">
      <c r="A184" s="40">
        <v>6</v>
      </c>
      <c r="B184" s="31" t="s">
        <v>330</v>
      </c>
      <c r="C184" s="32">
        <f>COUNTIF(INDEX(SCORESHEET!$A$2:$A$1365,MATCH(B184,SCORESHEET!$B$2:$B$1365,0),1):INDEX(SCORESHEET!$A$2:$A$1365,MATCH(B185,SCORESHEET!$B$2:$B$1365,0),1),"*S*")</f>
        <v>4</v>
      </c>
      <c r="D184" s="32">
        <f>COUNTIF(INDEX(SCORESHEET!$C$2:$C$1365,(MATCH(B184,SCORESHEET!$B$2:$B$1365,0))+1,1):INDEX(SCORESHEET!$C$2:$C$1365,(MATCH(B185,SCORESHEET!$B$2:$B$1365,0))-1,1),"*"&amp;$D$1&amp;"*")</f>
        <v>0</v>
      </c>
      <c r="E184" s="32">
        <f>COUNTIF(INDEX(SCORESHEET!$C$2:$C$1365,(MATCH(B184,SCORESHEET!$B$2:$B$1365,0))+1,1):INDEX(SCORESHEET!$C$2:$C$1365,(MATCH(B185,SCORESHEET!$B$2:$B$1365,0))-1,1),"*"&amp;$E$1&amp;"*")</f>
        <v>4</v>
      </c>
      <c r="F184" s="32">
        <f>COUNTIF(INDEX(SCORESHEET!$C$2:$C$1365,(MATCH(B184,SCORESHEET!$B$2:$B$1365,0))+1,1):INDEX(SCORESHEET!$C$2:$C$1365,(MATCH(B185,SCORESHEET!$B$2:$B$1365,0))-1,1),"*"&amp;$F$1&amp;"*")</f>
        <v>0</v>
      </c>
      <c r="G184" s="32">
        <f>COUNTIF(INDEX(SCORESHEET!$C$2:$C$1365,(MATCH($B$4,SCORESHEET!$B$2:$B$1365,0))+1,1):INDEX(SCORESHEET!$C$2:$C$1365,(MATCH(B185,SCORESHEET!$B$2:$B$1365,0))-1,1),"*"&amp;$G$1&amp;"*")</f>
        <v>0</v>
      </c>
      <c r="H184" s="32">
        <f>SUM(INDEX(SCORESHEET!$F$2:$F$1365,(MATCH(B184,SCORESHEET!$B$2:$B$1365,0))+1,1):INDEX(SCORESHEET!$F$2:$F$1365,(MATCH(B185,SCORESHEET!$B$2:$B$1365,0))-1,1))</f>
        <v>288</v>
      </c>
      <c r="I184" s="32">
        <f>SUM(INDEX(SCORESHEET!$G$2:$G$1365,(MATCH(B184,SCORESHEET!$B$2:$B$1365,0))+1,1):INDEX(SCORESHEET!$G$2:$G$1365,(MATCH(B185,SCORESHEET!$B$2:$B$1365,0))-1,1))</f>
        <v>456</v>
      </c>
      <c r="J184" s="32">
        <f>SUM(INDEX(SCORESHEET!$H$2:$H$1365,(MATCH(B184,SCORESHEET!$B$2:$B$1365,0))+1,1):INDEX(SCORESHEET!$H$2:$H$1365,(MATCH(B185,SCORESHEET!$B$2:$B$1365,0))-1,1))</f>
        <v>187</v>
      </c>
      <c r="K184" s="32">
        <f>SUM(INDEX(SCORESHEET!$I$2:$I$1365,(MATCH(B184,SCORESHEET!$B$2:$B$1365,0))+1,1):INDEX(SCORESHEET!$I$2:$I$1365,(MATCH(B185,SCORESHEET!$B$2:$B$1365,0))-1,1))</f>
        <v>19</v>
      </c>
      <c r="L184" s="33">
        <f t="shared" si="60"/>
        <v>0.30315789473684213</v>
      </c>
      <c r="M184" s="33">
        <f t="shared" si="61"/>
        <v>0.48</v>
      </c>
      <c r="N184" s="33">
        <f t="shared" si="62"/>
        <v>0.1968421052631579</v>
      </c>
      <c r="O184" s="33">
        <f t="shared" si="63"/>
        <v>0.02</v>
      </c>
      <c r="P184" s="32" t="str">
        <f t="shared" si="64"/>
        <v>PH</v>
      </c>
      <c r="Q184" s="32" t="str">
        <f t="shared" si="65"/>
        <v>BN</v>
      </c>
      <c r="R184" s="28">
        <f t="shared" si="66"/>
        <v>168</v>
      </c>
      <c r="S184" s="32">
        <f t="shared" si="67"/>
        <v>950</v>
      </c>
      <c r="T184" s="32">
        <f>SUM(INDEX(SCORESHEET!$O$2:$O$1365,(MATCH(B184,SCORESHEET!$B$2:$B$1365,0))+1,1):INDEX(SCORESHEET!$O$2:$O$1365,(MATCH(B185,SCORESHEET!$B$2:$B$1365,0))-1,1))</f>
        <v>13</v>
      </c>
      <c r="U184" s="32">
        <f>SUM(INDEX(SCORESHEET!$P$2:$P$1365,(MATCH(B184,SCORESHEET!$B$2:$B$1365,0))+1,1):INDEX(SCORESHEET!$P$2:$P$1365,(MATCH(B185,SCORESHEET!$B$2:$B$1365,0))-1,1))</f>
        <v>0</v>
      </c>
      <c r="V184" s="32">
        <f t="shared" si="70"/>
        <v>963</v>
      </c>
      <c r="W184" s="33">
        <f t="shared" si="59"/>
        <v>0.62370466321243523</v>
      </c>
      <c r="X184" s="32">
        <f>SUM(INDEX(SCORESHEET!$S$2:$S$1365,(MATCH(B184,SCORESHEET!$B$2:$B$1365,0))+1,1):INDEX(SCORESHEET!$S$2:$S$1365,(MATCH(B185,SCORESHEET!$B$2:$B$1365,0))-1,1))</f>
        <v>1544</v>
      </c>
    </row>
    <row r="185" spans="1:24" s="6" customFormat="1" ht="15" x14ac:dyDescent="0.25">
      <c r="A185" s="25" t="s">
        <v>42</v>
      </c>
      <c r="B185" s="26" t="s">
        <v>43</v>
      </c>
      <c r="C185" s="27">
        <f>SUM(C186:C195)</f>
        <v>50</v>
      </c>
      <c r="D185" s="27">
        <f t="shared" ref="D185:K185" si="79">SUM(D186:D195)</f>
        <v>1</v>
      </c>
      <c r="E185" s="27">
        <f t="shared" si="79"/>
        <v>49</v>
      </c>
      <c r="F185" s="27">
        <f t="shared" si="79"/>
        <v>0</v>
      </c>
      <c r="G185" s="27">
        <f t="shared" si="79"/>
        <v>0</v>
      </c>
      <c r="H185" s="27">
        <f t="shared" si="79"/>
        <v>1295</v>
      </c>
      <c r="I185" s="27">
        <f t="shared" si="79"/>
        <v>9060</v>
      </c>
      <c r="J185" s="27">
        <f t="shared" si="79"/>
        <v>628</v>
      </c>
      <c r="K185" s="27">
        <f t="shared" si="79"/>
        <v>154</v>
      </c>
      <c r="L185" s="29">
        <f t="shared" si="60"/>
        <v>0.11627906976744186</v>
      </c>
      <c r="M185" s="29">
        <f t="shared" si="61"/>
        <v>0.813504534434767</v>
      </c>
      <c r="N185" s="29">
        <f t="shared" si="62"/>
        <v>5.638861452814941E-2</v>
      </c>
      <c r="O185" s="29">
        <f t="shared" si="63"/>
        <v>1.3827781269641735E-2</v>
      </c>
      <c r="P185" s="27" t="str">
        <f t="shared" si="64"/>
        <v>PH</v>
      </c>
      <c r="Q185" s="27" t="str">
        <f t="shared" si="65"/>
        <v>BN</v>
      </c>
      <c r="R185" s="27">
        <f t="shared" si="66"/>
        <v>7765</v>
      </c>
      <c r="S185" s="27">
        <f t="shared" si="67"/>
        <v>11137</v>
      </c>
      <c r="T185" s="27">
        <f t="shared" ref="T185:U185" si="80">SUM(T186:T195)</f>
        <v>220</v>
      </c>
      <c r="U185" s="27">
        <f t="shared" si="80"/>
        <v>0</v>
      </c>
      <c r="V185" s="27">
        <f t="shared" si="70"/>
        <v>11357</v>
      </c>
      <c r="W185" s="29">
        <f t="shared" si="59"/>
        <v>0.5705888263665595</v>
      </c>
      <c r="X185" s="27">
        <f>SUM(X186:X195)</f>
        <v>19904</v>
      </c>
    </row>
    <row r="186" spans="1:24" s="11" customFormat="1" ht="15" x14ac:dyDescent="0.25">
      <c r="A186" s="40">
        <v>1</v>
      </c>
      <c r="B186" s="31" t="s">
        <v>211</v>
      </c>
      <c r="C186" s="32">
        <f>COUNTIF(INDEX(SCORESHEET!$A$2:$A$1365,MATCH(B186,SCORESHEET!$B$2:$B$1365,0),1):INDEX(SCORESHEET!$A$2:$A$1365,MATCH(B187,SCORESHEET!$B$2:$B$1365,0),1),"*S*")</f>
        <v>5</v>
      </c>
      <c r="D186" s="32">
        <f>COUNTIF(INDEX(SCORESHEET!$C$2:$C$1365,(MATCH(B186,SCORESHEET!$B$2:$B$1365,0))+1,1):INDEX(SCORESHEET!$C$2:$C$1365,(MATCH(B187,SCORESHEET!$B$2:$B$1365,0))-1,1),"*"&amp;$D$1&amp;"*")</f>
        <v>0</v>
      </c>
      <c r="E186" s="32">
        <f>COUNTIF(INDEX(SCORESHEET!$C$2:$C$1365,(MATCH(B186,SCORESHEET!$B$2:$B$1365,0))+1,1):INDEX(SCORESHEET!$C$2:$C$1365,(MATCH(B187,SCORESHEET!$B$2:$B$1365,0))-1,1),"*"&amp;$E$1&amp;"*")</f>
        <v>5</v>
      </c>
      <c r="F186" s="32">
        <f>COUNTIF(INDEX(SCORESHEET!$C$2:$C$1365,(MATCH(B186,SCORESHEET!$B$2:$B$1365,0))+1,1):INDEX(SCORESHEET!$C$2:$C$1365,(MATCH(B187,SCORESHEET!$B$2:$B$1365,0))-1,1),"*"&amp;$F$1&amp;"*")</f>
        <v>0</v>
      </c>
      <c r="G186" s="32">
        <f>COUNTIF(INDEX(SCORESHEET!$C$2:$C$1365,(MATCH($B$4,SCORESHEET!$B$2:$B$1365,0))+1,1):INDEX(SCORESHEET!$C$2:$C$1365,(MATCH(B187,SCORESHEET!$B$2:$B$1365,0))-1,1),"*"&amp;$G$1&amp;"*")</f>
        <v>0</v>
      </c>
      <c r="H186" s="32">
        <f>SUM(INDEX(SCORESHEET!$F$2:$F$1365,(MATCH(B186,SCORESHEET!$B$2:$B$1365,0))+1,1):INDEX(SCORESHEET!$F$2:$F$1365,(MATCH(B187,SCORESHEET!$B$2:$B$1365,0))-1,1))</f>
        <v>55</v>
      </c>
      <c r="I186" s="32">
        <f>SUM(INDEX(SCORESHEET!$G$2:$G$1365,(MATCH(B186,SCORESHEET!$B$2:$B$1365,0))+1,1):INDEX(SCORESHEET!$G$2:$G$1365,(MATCH(B187,SCORESHEET!$B$2:$B$1365,0))-1,1))</f>
        <v>956</v>
      </c>
      <c r="J186" s="32">
        <f>SUM(INDEX(SCORESHEET!$H$2:$H$1365,(MATCH(B186,SCORESHEET!$B$2:$B$1365,0))+1,1):INDEX(SCORESHEET!$H$2:$H$1365,(MATCH(B187,SCORESHEET!$B$2:$B$1365,0))-1,1))</f>
        <v>15</v>
      </c>
      <c r="K186" s="32">
        <f>SUM(INDEX(SCORESHEET!$I$2:$I$1365,(MATCH(B186,SCORESHEET!$B$2:$B$1365,0))+1,1):INDEX(SCORESHEET!$I$2:$I$1365,(MATCH(B187,SCORESHEET!$B$2:$B$1365,0))-1,1))</f>
        <v>10</v>
      </c>
      <c r="L186" s="33">
        <f t="shared" si="60"/>
        <v>5.3088803088803087E-2</v>
      </c>
      <c r="M186" s="33">
        <f t="shared" si="61"/>
        <v>0.92277992277992282</v>
      </c>
      <c r="N186" s="33">
        <f t="shared" si="62"/>
        <v>1.4478764478764479E-2</v>
      </c>
      <c r="O186" s="33">
        <f t="shared" si="63"/>
        <v>9.6525096525096523E-3</v>
      </c>
      <c r="P186" s="32" t="str">
        <f t="shared" si="64"/>
        <v>PH</v>
      </c>
      <c r="Q186" s="32" t="str">
        <f t="shared" si="65"/>
        <v>BN</v>
      </c>
      <c r="R186" s="28">
        <f t="shared" si="66"/>
        <v>901</v>
      </c>
      <c r="S186" s="32">
        <f t="shared" si="67"/>
        <v>1036</v>
      </c>
      <c r="T186" s="32">
        <f>SUM(INDEX(SCORESHEET!$O$2:$O$1365,(MATCH(B186,SCORESHEET!$B$2:$B$1365,0))+1,1):INDEX(SCORESHEET!$O$2:$O$1365,(MATCH(B187,SCORESHEET!$B$2:$B$1365,0))-1,1))</f>
        <v>20</v>
      </c>
      <c r="U186" s="32">
        <f>SUM(INDEX(SCORESHEET!$P$2:$P$1365,(MATCH(B186,SCORESHEET!$B$2:$B$1365,0))+1,1):INDEX(SCORESHEET!$P$2:$P$1365,(MATCH(B187,SCORESHEET!$B$2:$B$1365,0))-1,1))</f>
        <v>0</v>
      </c>
      <c r="V186" s="32">
        <f t="shared" si="70"/>
        <v>1056</v>
      </c>
      <c r="W186" s="33">
        <f t="shared" si="59"/>
        <v>0.58149779735682816</v>
      </c>
      <c r="X186" s="32">
        <f>SUM(INDEX(SCORESHEET!$S$2:$S$1365,(MATCH(B186,SCORESHEET!$B$2:$B$1365,0))+1,1):INDEX(SCORESHEET!$S$2:$S$1365,(MATCH(B187,SCORESHEET!$B$2:$B$1365,0))-1,1))</f>
        <v>1816</v>
      </c>
    </row>
    <row r="187" spans="1:24" s="12" customFormat="1" ht="15" x14ac:dyDescent="0.25">
      <c r="A187" s="40">
        <v>2</v>
      </c>
      <c r="B187" s="31" t="s">
        <v>212</v>
      </c>
      <c r="C187" s="32">
        <f>COUNTIF(INDEX(SCORESHEET!$A$2:$A$1365,MATCH(B187,SCORESHEET!$B$2:$B$1365,0),1):INDEX(SCORESHEET!$A$2:$A$1365,MATCH(B188,SCORESHEET!$B$2:$B$1365,0),1),"*S*")</f>
        <v>6</v>
      </c>
      <c r="D187" s="32">
        <f>COUNTIF(INDEX(SCORESHEET!$C$2:$C$1365,(MATCH(B187,SCORESHEET!$B$2:$B$1365,0))+1,1):INDEX(SCORESHEET!$C$2:$C$1365,(MATCH(B188,SCORESHEET!$B$2:$B$1365,0))-1,1),"*"&amp;$D$1&amp;"*")</f>
        <v>0</v>
      </c>
      <c r="E187" s="32">
        <f>COUNTIF(INDEX(SCORESHEET!$C$2:$C$1365,(MATCH(B187,SCORESHEET!$B$2:$B$1365,0))+1,1):INDEX(SCORESHEET!$C$2:$C$1365,(MATCH(B188,SCORESHEET!$B$2:$B$1365,0))-1,1),"*"&amp;$E$1&amp;"*")</f>
        <v>6</v>
      </c>
      <c r="F187" s="32">
        <f>COUNTIF(INDEX(SCORESHEET!$C$2:$C$1365,(MATCH(B187,SCORESHEET!$B$2:$B$1365,0))+1,1):INDEX(SCORESHEET!$C$2:$C$1365,(MATCH(B188,SCORESHEET!$B$2:$B$1365,0))-1,1),"*"&amp;$F$1&amp;"*")</f>
        <v>0</v>
      </c>
      <c r="G187" s="32">
        <f>COUNTIF(INDEX(SCORESHEET!$C$2:$C$1365,(MATCH($B$4,SCORESHEET!$B$2:$B$1365,0))+1,1):INDEX(SCORESHEET!$C$2:$C$1365,(MATCH(B188,SCORESHEET!$B$2:$B$1365,0))-1,1),"*"&amp;$G$1&amp;"*")</f>
        <v>0</v>
      </c>
      <c r="H187" s="32">
        <f>SUM(INDEX(SCORESHEET!$F$2:$F$1365,(MATCH(B187,SCORESHEET!$B$2:$B$1365,0))+1,1):INDEX(SCORESHEET!$F$2:$F$1365,(MATCH(B188,SCORESHEET!$B$2:$B$1365,0))-1,1))</f>
        <v>161</v>
      </c>
      <c r="I187" s="32">
        <f>SUM(INDEX(SCORESHEET!$G$2:$G$1365,(MATCH(B187,SCORESHEET!$B$2:$B$1365,0))+1,1):INDEX(SCORESHEET!$G$2:$G$1365,(MATCH(B188,SCORESHEET!$B$2:$B$1365,0))-1,1))</f>
        <v>1082</v>
      </c>
      <c r="J187" s="32">
        <f>SUM(INDEX(SCORESHEET!$H$2:$H$1365,(MATCH(B187,SCORESHEET!$B$2:$B$1365,0))+1,1):INDEX(SCORESHEET!$H$2:$H$1365,(MATCH(B188,SCORESHEET!$B$2:$B$1365,0))-1,1))</f>
        <v>57</v>
      </c>
      <c r="K187" s="32">
        <f>SUM(INDEX(SCORESHEET!$I$2:$I$1365,(MATCH(B187,SCORESHEET!$B$2:$B$1365,0))+1,1):INDEX(SCORESHEET!$I$2:$I$1365,(MATCH(B188,SCORESHEET!$B$2:$B$1365,0))-1,1))</f>
        <v>27</v>
      </c>
      <c r="L187" s="33">
        <f t="shared" si="60"/>
        <v>0.12132629992464206</v>
      </c>
      <c r="M187" s="33">
        <f t="shared" si="61"/>
        <v>0.81537302185380556</v>
      </c>
      <c r="N187" s="33">
        <f t="shared" si="62"/>
        <v>4.2954031650339113E-2</v>
      </c>
      <c r="O187" s="33">
        <f t="shared" si="63"/>
        <v>2.0346646571213264E-2</v>
      </c>
      <c r="P187" s="32" t="str">
        <f t="shared" si="64"/>
        <v>PH</v>
      </c>
      <c r="Q187" s="32" t="str">
        <f t="shared" si="65"/>
        <v>BN</v>
      </c>
      <c r="R187" s="28">
        <f t="shared" si="66"/>
        <v>921</v>
      </c>
      <c r="S187" s="32">
        <f t="shared" si="67"/>
        <v>1327</v>
      </c>
      <c r="T187" s="32">
        <f>SUM(INDEX(SCORESHEET!$O$2:$O$1365,(MATCH(B187,SCORESHEET!$B$2:$B$1365,0))+1,1):INDEX(SCORESHEET!$O$2:$O$1365,(MATCH(B188,SCORESHEET!$B$2:$B$1365,0))-1,1))</f>
        <v>29</v>
      </c>
      <c r="U187" s="32">
        <f>SUM(INDEX(SCORESHEET!$P$2:$P$1365,(MATCH(B187,SCORESHEET!$B$2:$B$1365,0))+1,1):INDEX(SCORESHEET!$P$2:$P$1365,(MATCH(B188,SCORESHEET!$B$2:$B$1365,0))-1,1))</f>
        <v>0</v>
      </c>
      <c r="V187" s="32">
        <f t="shared" si="70"/>
        <v>1356</v>
      </c>
      <c r="W187" s="33">
        <f t="shared" si="59"/>
        <v>0.5664160401002506</v>
      </c>
      <c r="X187" s="32">
        <f>SUM(INDEX(SCORESHEET!$S$2:$S$1365,(MATCH(B187,SCORESHEET!$B$2:$B$1365,0))+1,1):INDEX(SCORESHEET!$S$2:$S$1365,(MATCH(B188,SCORESHEET!$B$2:$B$1365,0))-1,1))</f>
        <v>2394</v>
      </c>
    </row>
    <row r="188" spans="1:24" s="12" customFormat="1" ht="15" x14ac:dyDescent="0.25">
      <c r="A188" s="40">
        <v>3</v>
      </c>
      <c r="B188" s="31" t="s">
        <v>206</v>
      </c>
      <c r="C188" s="32">
        <f>COUNTIF(INDEX(SCORESHEET!$A$2:$A$1365,MATCH(B188,SCORESHEET!$B$2:$B$1365,0),1):INDEX(SCORESHEET!$A$2:$A$1365,MATCH(B189,SCORESHEET!$B$2:$B$1365,0),1),"*S*")</f>
        <v>6</v>
      </c>
      <c r="D188" s="32">
        <f>COUNTIF(INDEX(SCORESHEET!$C$2:$C$1365,(MATCH(B188,SCORESHEET!$B$2:$B$1365,0))+1,1):INDEX(SCORESHEET!$C$2:$C$1365,(MATCH(B189,SCORESHEET!$B$2:$B$1365,0))-1,1),"*"&amp;$D$1&amp;"*")</f>
        <v>0</v>
      </c>
      <c r="E188" s="32">
        <f>COUNTIF(INDEX(SCORESHEET!$C$2:$C$1365,(MATCH(B188,SCORESHEET!$B$2:$B$1365,0))+1,1):INDEX(SCORESHEET!$C$2:$C$1365,(MATCH(B189,SCORESHEET!$B$2:$B$1365,0))-1,1),"*"&amp;$E$1&amp;"*")</f>
        <v>6</v>
      </c>
      <c r="F188" s="32">
        <f>COUNTIF(INDEX(SCORESHEET!$C$2:$C$1365,(MATCH(B188,SCORESHEET!$B$2:$B$1365,0))+1,1):INDEX(SCORESHEET!$C$2:$C$1365,(MATCH(B189,SCORESHEET!$B$2:$B$1365,0))-1,1),"*"&amp;$F$1&amp;"*")</f>
        <v>0</v>
      </c>
      <c r="G188" s="32">
        <f>COUNTIF(INDEX(SCORESHEET!$C$2:$C$1365,(MATCH($B$4,SCORESHEET!$B$2:$B$1365,0))+1,1):INDEX(SCORESHEET!$C$2:$C$1365,(MATCH(B189,SCORESHEET!$B$2:$B$1365,0))-1,1),"*"&amp;$G$1&amp;"*")</f>
        <v>0</v>
      </c>
      <c r="H188" s="32">
        <f>SUM(INDEX(SCORESHEET!$F$2:$F$1365,(MATCH(B188,SCORESHEET!$B$2:$B$1365,0))+1,1):INDEX(SCORESHEET!$F$2:$F$1365,(MATCH(B189,SCORESHEET!$B$2:$B$1365,0))-1,1))</f>
        <v>139</v>
      </c>
      <c r="I188" s="32">
        <f>SUM(INDEX(SCORESHEET!$G$2:$G$1365,(MATCH(B188,SCORESHEET!$B$2:$B$1365,0))+1,1):INDEX(SCORESHEET!$G$2:$G$1365,(MATCH(B189,SCORESHEET!$B$2:$B$1365,0))-1,1))</f>
        <v>1128</v>
      </c>
      <c r="J188" s="32">
        <f>SUM(INDEX(SCORESHEET!$H$2:$H$1365,(MATCH(B188,SCORESHEET!$B$2:$B$1365,0))+1,1):INDEX(SCORESHEET!$H$2:$H$1365,(MATCH(B189,SCORESHEET!$B$2:$B$1365,0))-1,1))</f>
        <v>50</v>
      </c>
      <c r="K188" s="32">
        <f>SUM(INDEX(SCORESHEET!$I$2:$I$1365,(MATCH(B188,SCORESHEET!$B$2:$B$1365,0))+1,1):INDEX(SCORESHEET!$I$2:$I$1365,(MATCH(B189,SCORESHEET!$B$2:$B$1365,0))-1,1))</f>
        <v>20</v>
      </c>
      <c r="L188" s="33">
        <f t="shared" si="60"/>
        <v>0.10396409872849663</v>
      </c>
      <c r="M188" s="33">
        <f t="shared" si="61"/>
        <v>0.84367988032909502</v>
      </c>
      <c r="N188" s="33">
        <f t="shared" si="62"/>
        <v>3.7397157816005985E-2</v>
      </c>
      <c r="O188" s="33">
        <f t="shared" si="63"/>
        <v>1.4958863126402393E-2</v>
      </c>
      <c r="P188" s="32" t="str">
        <f t="shared" si="64"/>
        <v>PH</v>
      </c>
      <c r="Q188" s="32" t="str">
        <f t="shared" si="65"/>
        <v>BN</v>
      </c>
      <c r="R188" s="28">
        <f t="shared" si="66"/>
        <v>989</v>
      </c>
      <c r="S188" s="32">
        <f t="shared" si="67"/>
        <v>1337</v>
      </c>
      <c r="T188" s="32">
        <f>SUM(INDEX(SCORESHEET!$O$2:$O$1365,(MATCH(B188,SCORESHEET!$B$2:$B$1365,0))+1,1):INDEX(SCORESHEET!$O$2:$O$1365,(MATCH(B189,SCORESHEET!$B$2:$B$1365,0))-1,1))</f>
        <v>28</v>
      </c>
      <c r="U188" s="32">
        <f>SUM(INDEX(SCORESHEET!$P$2:$P$1365,(MATCH(B188,SCORESHEET!$B$2:$B$1365,0))+1,1):INDEX(SCORESHEET!$P$2:$P$1365,(MATCH(B189,SCORESHEET!$B$2:$B$1365,0))-1,1))</f>
        <v>0</v>
      </c>
      <c r="V188" s="32">
        <f t="shared" si="70"/>
        <v>1365</v>
      </c>
      <c r="W188" s="33">
        <f t="shared" si="59"/>
        <v>0.59065339679792295</v>
      </c>
      <c r="X188" s="32">
        <f>SUM(INDEX(SCORESHEET!$S$2:$S$1365,(MATCH(B188,SCORESHEET!$B$2:$B$1365,0))+1,1):INDEX(SCORESHEET!$S$2:$S$1365,(MATCH(B189,SCORESHEET!$B$2:$B$1365,0))-1,1))</f>
        <v>2311</v>
      </c>
    </row>
    <row r="189" spans="1:24" s="11" customFormat="1" ht="15" x14ac:dyDescent="0.25">
      <c r="A189" s="40">
        <v>4</v>
      </c>
      <c r="B189" s="31" t="s">
        <v>213</v>
      </c>
      <c r="C189" s="32">
        <f>COUNTIF(INDEX(SCORESHEET!$A$2:$A$1365,MATCH(B189,SCORESHEET!$B$2:$B$1365,0),1):INDEX(SCORESHEET!$A$2:$A$1365,MATCH(B190,SCORESHEET!$B$2:$B$1365,0),1),"*S*")</f>
        <v>4</v>
      </c>
      <c r="D189" s="32">
        <f>COUNTIF(INDEX(SCORESHEET!$C$2:$C$1365,(MATCH(B189,SCORESHEET!$B$2:$B$1365,0))+1,1):INDEX(SCORESHEET!$C$2:$C$1365,(MATCH(B190,SCORESHEET!$B$2:$B$1365,0))-1,1),"*"&amp;$D$1&amp;"*")</f>
        <v>1</v>
      </c>
      <c r="E189" s="32">
        <f>COUNTIF(INDEX(SCORESHEET!$C$2:$C$1365,(MATCH(B189,SCORESHEET!$B$2:$B$1365,0))+1,1):INDEX(SCORESHEET!$C$2:$C$1365,(MATCH(B190,SCORESHEET!$B$2:$B$1365,0))-1,1),"*"&amp;$E$1&amp;"*")</f>
        <v>3</v>
      </c>
      <c r="F189" s="32">
        <f>COUNTIF(INDEX(SCORESHEET!$C$2:$C$1365,(MATCH(B189,SCORESHEET!$B$2:$B$1365,0))+1,1):INDEX(SCORESHEET!$C$2:$C$1365,(MATCH(B190,SCORESHEET!$B$2:$B$1365,0))-1,1),"*"&amp;$F$1&amp;"*")</f>
        <v>0</v>
      </c>
      <c r="G189" s="32">
        <f>COUNTIF(INDEX(SCORESHEET!$C$2:$C$1365,(MATCH($B$4,SCORESHEET!$B$2:$B$1365,0))+1,1):INDEX(SCORESHEET!$C$2:$C$1365,(MATCH(B190,SCORESHEET!$B$2:$B$1365,0))-1,1),"*"&amp;$G$1&amp;"*")</f>
        <v>0</v>
      </c>
      <c r="H189" s="32">
        <f>SUM(INDEX(SCORESHEET!$F$2:$F$1365,(MATCH(B189,SCORESHEET!$B$2:$B$1365,0))+1,1):INDEX(SCORESHEET!$F$2:$F$1365,(MATCH(B190,SCORESHEET!$B$2:$B$1365,0))-1,1))</f>
        <v>375</v>
      </c>
      <c r="I189" s="32">
        <f>SUM(INDEX(SCORESHEET!$G$2:$G$1365,(MATCH(B189,SCORESHEET!$B$2:$B$1365,0))+1,1):INDEX(SCORESHEET!$G$2:$G$1365,(MATCH(B190,SCORESHEET!$B$2:$B$1365,0))-1,1))</f>
        <v>686</v>
      </c>
      <c r="J189" s="32">
        <f>SUM(INDEX(SCORESHEET!$H$2:$H$1365,(MATCH(B189,SCORESHEET!$B$2:$B$1365,0))+1,1):INDEX(SCORESHEET!$H$2:$H$1365,(MATCH(B190,SCORESHEET!$B$2:$B$1365,0))-1,1))</f>
        <v>258</v>
      </c>
      <c r="K189" s="32">
        <f>SUM(INDEX(SCORESHEET!$I$2:$I$1365,(MATCH(B189,SCORESHEET!$B$2:$B$1365,0))+1,1):INDEX(SCORESHEET!$I$2:$I$1365,(MATCH(B190,SCORESHEET!$B$2:$B$1365,0))-1,1))</f>
        <v>19</v>
      </c>
      <c r="L189" s="33">
        <f t="shared" si="60"/>
        <v>0.2802690582959641</v>
      </c>
      <c r="M189" s="33">
        <f t="shared" si="61"/>
        <v>0.51270553064275037</v>
      </c>
      <c r="N189" s="33">
        <f t="shared" si="62"/>
        <v>0.19282511210762332</v>
      </c>
      <c r="O189" s="33">
        <f t="shared" si="63"/>
        <v>1.4200298953662182E-2</v>
      </c>
      <c r="P189" s="32" t="str">
        <f t="shared" si="64"/>
        <v>PH</v>
      </c>
      <c r="Q189" s="32" t="str">
        <f t="shared" si="65"/>
        <v>BN</v>
      </c>
      <c r="R189" s="28">
        <f t="shared" si="66"/>
        <v>311</v>
      </c>
      <c r="S189" s="32">
        <f t="shared" si="67"/>
        <v>1338</v>
      </c>
      <c r="T189" s="32">
        <f>SUM(INDEX(SCORESHEET!$O$2:$O$1365,(MATCH(B189,SCORESHEET!$B$2:$B$1365,0))+1,1):INDEX(SCORESHEET!$O$2:$O$1365,(MATCH(B190,SCORESHEET!$B$2:$B$1365,0))-1,1))</f>
        <v>30</v>
      </c>
      <c r="U189" s="32">
        <f>SUM(INDEX(SCORESHEET!$P$2:$P$1365,(MATCH(B189,SCORESHEET!$B$2:$B$1365,0))+1,1):INDEX(SCORESHEET!$P$2:$P$1365,(MATCH(B190,SCORESHEET!$B$2:$B$1365,0))-1,1))</f>
        <v>0</v>
      </c>
      <c r="V189" s="32">
        <f t="shared" si="70"/>
        <v>1368</v>
      </c>
      <c r="W189" s="33">
        <f t="shared" si="59"/>
        <v>0.62954440865163364</v>
      </c>
      <c r="X189" s="32">
        <f>SUM(INDEX(SCORESHEET!$S$2:$S$1365,(MATCH(B189,SCORESHEET!$B$2:$B$1365,0))+1,1):INDEX(SCORESHEET!$S$2:$S$1365,(MATCH(B190,SCORESHEET!$B$2:$B$1365,0))-1,1))</f>
        <v>2173</v>
      </c>
    </row>
    <row r="190" spans="1:24" s="11" customFormat="1" ht="15" x14ac:dyDescent="0.25">
      <c r="A190" s="40">
        <v>5</v>
      </c>
      <c r="B190" s="31" t="s">
        <v>214</v>
      </c>
      <c r="C190" s="32">
        <f>COUNTIF(INDEX(SCORESHEET!$A$2:$A$1365,MATCH(B190,SCORESHEET!$B$2:$B$1365,0),1):INDEX(SCORESHEET!$A$2:$A$1365,MATCH(B191,SCORESHEET!$B$2:$B$1365,0),1),"*S*")</f>
        <v>4</v>
      </c>
      <c r="D190" s="32">
        <f>COUNTIF(INDEX(SCORESHEET!$C$2:$C$1365,(MATCH(B190,SCORESHEET!$B$2:$B$1365,0))+1,1):INDEX(SCORESHEET!$C$2:$C$1365,(MATCH(B191,SCORESHEET!$B$2:$B$1365,0))-1,1),"*"&amp;$D$1&amp;"*")</f>
        <v>0</v>
      </c>
      <c r="E190" s="32">
        <f>COUNTIF(INDEX(SCORESHEET!$C$2:$C$1365,(MATCH(B190,SCORESHEET!$B$2:$B$1365,0))+1,1):INDEX(SCORESHEET!$C$2:$C$1365,(MATCH(B191,SCORESHEET!$B$2:$B$1365,0))-1,1),"*"&amp;$E$1&amp;"*")</f>
        <v>4</v>
      </c>
      <c r="F190" s="32">
        <f>COUNTIF(INDEX(SCORESHEET!$C$2:$C$1365,(MATCH(B190,SCORESHEET!$B$2:$B$1365,0))+1,1):INDEX(SCORESHEET!$C$2:$C$1365,(MATCH(B191,SCORESHEET!$B$2:$B$1365,0))-1,1),"*"&amp;$F$1&amp;"*")</f>
        <v>0</v>
      </c>
      <c r="G190" s="32">
        <f>COUNTIF(INDEX(SCORESHEET!$C$2:$C$1365,(MATCH($B$4,SCORESHEET!$B$2:$B$1365,0))+1,1):INDEX(SCORESHEET!$C$2:$C$1365,(MATCH(B191,SCORESHEET!$B$2:$B$1365,0))-1,1),"*"&amp;$G$1&amp;"*")</f>
        <v>0</v>
      </c>
      <c r="H190" s="32">
        <f>SUM(INDEX(SCORESHEET!$F$2:$F$1365,(MATCH(B190,SCORESHEET!$B$2:$B$1365,0))+1,1):INDEX(SCORESHEET!$F$2:$F$1365,(MATCH(B191,SCORESHEET!$B$2:$B$1365,0))-1,1))</f>
        <v>41</v>
      </c>
      <c r="I190" s="32">
        <f>SUM(INDEX(SCORESHEET!$G$2:$G$1365,(MATCH(B190,SCORESHEET!$B$2:$B$1365,0))+1,1):INDEX(SCORESHEET!$G$2:$G$1365,(MATCH(B191,SCORESHEET!$B$2:$B$1365,0))-1,1))</f>
        <v>732</v>
      </c>
      <c r="J190" s="32">
        <f>SUM(INDEX(SCORESHEET!$H$2:$H$1365,(MATCH(B190,SCORESHEET!$B$2:$B$1365,0))+1,1):INDEX(SCORESHEET!$H$2:$H$1365,(MATCH(B191,SCORESHEET!$B$2:$B$1365,0))-1,1))</f>
        <v>25</v>
      </c>
      <c r="K190" s="32">
        <f>SUM(INDEX(SCORESHEET!$I$2:$I$1365,(MATCH(B190,SCORESHEET!$B$2:$B$1365,0))+1,1):INDEX(SCORESHEET!$I$2:$I$1365,(MATCH(B191,SCORESHEET!$B$2:$B$1365,0))-1,1))</f>
        <v>13</v>
      </c>
      <c r="L190" s="33">
        <f t="shared" si="60"/>
        <v>5.0554870530209621E-2</v>
      </c>
      <c r="M190" s="33">
        <f t="shared" si="61"/>
        <v>0.90258939580764486</v>
      </c>
      <c r="N190" s="33">
        <f t="shared" si="62"/>
        <v>3.0826140567200986E-2</v>
      </c>
      <c r="O190" s="33">
        <f t="shared" si="63"/>
        <v>1.6029593094944512E-2</v>
      </c>
      <c r="P190" s="32" t="str">
        <f t="shared" si="64"/>
        <v>PH</v>
      </c>
      <c r="Q190" s="32" t="str">
        <f t="shared" si="65"/>
        <v>BN</v>
      </c>
      <c r="R190" s="28">
        <f t="shared" si="66"/>
        <v>691</v>
      </c>
      <c r="S190" s="32">
        <f t="shared" si="67"/>
        <v>811</v>
      </c>
      <c r="T190" s="32">
        <f>SUM(INDEX(SCORESHEET!$O$2:$O$1365,(MATCH(B190,SCORESHEET!$B$2:$B$1365,0))+1,1):INDEX(SCORESHEET!$O$2:$O$1365,(MATCH(B191,SCORESHEET!$B$2:$B$1365,0))-1,1))</f>
        <v>15</v>
      </c>
      <c r="U190" s="32">
        <f>SUM(INDEX(SCORESHEET!$P$2:$P$1365,(MATCH(B190,SCORESHEET!$B$2:$B$1365,0))+1,1):INDEX(SCORESHEET!$P$2:$P$1365,(MATCH(B191,SCORESHEET!$B$2:$B$1365,0))-1,1))</f>
        <v>0</v>
      </c>
      <c r="V190" s="32">
        <f t="shared" si="70"/>
        <v>826</v>
      </c>
      <c r="W190" s="33">
        <f t="shared" si="59"/>
        <v>0.55660377358490565</v>
      </c>
      <c r="X190" s="32">
        <f>SUM(INDEX(SCORESHEET!$S$2:$S$1365,(MATCH(B190,SCORESHEET!$B$2:$B$1365,0))+1,1):INDEX(SCORESHEET!$S$2:$S$1365,(MATCH(B191,SCORESHEET!$B$2:$B$1365,0))-1,1))</f>
        <v>1484</v>
      </c>
    </row>
    <row r="191" spans="1:24" s="12" customFormat="1" ht="15" x14ac:dyDescent="0.25">
      <c r="A191" s="40">
        <v>6</v>
      </c>
      <c r="B191" s="31" t="s">
        <v>218</v>
      </c>
      <c r="C191" s="32">
        <f>COUNTIF(INDEX(SCORESHEET!$A$2:$A$1365,MATCH(B191,SCORESHEET!$B$2:$B$1365,0),1):INDEX(SCORESHEET!$A$2:$A$1365,MATCH(B192,SCORESHEET!$B$2:$B$1365,0),1),"*S*")</f>
        <v>6</v>
      </c>
      <c r="D191" s="32">
        <f>COUNTIF(INDEX(SCORESHEET!$C$2:$C$1365,(MATCH(B191,SCORESHEET!$B$2:$B$1365,0))+1,1):INDEX(SCORESHEET!$C$2:$C$1365,(MATCH(B192,SCORESHEET!$B$2:$B$1365,0))-1,1),"*"&amp;$D$1&amp;"*")</f>
        <v>0</v>
      </c>
      <c r="E191" s="32">
        <f>COUNTIF(INDEX(SCORESHEET!$C$2:$C$1365,(MATCH(B191,SCORESHEET!$B$2:$B$1365,0))+1,1):INDEX(SCORESHEET!$C$2:$C$1365,(MATCH(B192,SCORESHEET!$B$2:$B$1365,0))-1,1),"*"&amp;$E$1&amp;"*")</f>
        <v>6</v>
      </c>
      <c r="F191" s="32">
        <f>COUNTIF(INDEX(SCORESHEET!$C$2:$C$1365,(MATCH(B191,SCORESHEET!$B$2:$B$1365,0))+1,1):INDEX(SCORESHEET!$C$2:$C$1365,(MATCH(B192,SCORESHEET!$B$2:$B$1365,0))-1,1),"*"&amp;$F$1&amp;"*")</f>
        <v>0</v>
      </c>
      <c r="G191" s="32">
        <f>COUNTIF(INDEX(SCORESHEET!$C$2:$C$1365,(MATCH($B$4,SCORESHEET!$B$2:$B$1365,0))+1,1):INDEX(SCORESHEET!$C$2:$C$1365,(MATCH(B192,SCORESHEET!$B$2:$B$1365,0))-1,1),"*"&amp;$G$1&amp;"*")</f>
        <v>0</v>
      </c>
      <c r="H191" s="32">
        <f>SUM(INDEX(SCORESHEET!$F$2:$F$1365,(MATCH(B191,SCORESHEET!$B$2:$B$1365,0))+1,1):INDEX(SCORESHEET!$F$2:$F$1365,(MATCH(B192,SCORESHEET!$B$2:$B$1365,0))-1,1))</f>
        <v>220</v>
      </c>
      <c r="I191" s="32">
        <f>SUM(INDEX(SCORESHEET!$G$2:$G$1365,(MATCH(B191,SCORESHEET!$B$2:$B$1365,0))+1,1):INDEX(SCORESHEET!$G$2:$G$1365,(MATCH(B192,SCORESHEET!$B$2:$B$1365,0))-1,1))</f>
        <v>1071</v>
      </c>
      <c r="J191" s="32">
        <f>SUM(INDEX(SCORESHEET!$H$2:$H$1365,(MATCH(B191,SCORESHEET!$B$2:$B$1365,0))+1,1):INDEX(SCORESHEET!$H$2:$H$1365,(MATCH(B192,SCORESHEET!$B$2:$B$1365,0))-1,1))</f>
        <v>87</v>
      </c>
      <c r="K191" s="32">
        <f>SUM(INDEX(SCORESHEET!$I$2:$I$1365,(MATCH(B191,SCORESHEET!$B$2:$B$1365,0))+1,1):INDEX(SCORESHEET!$I$2:$I$1365,(MATCH(B192,SCORESHEET!$B$2:$B$1365,0))-1,1))</f>
        <v>15</v>
      </c>
      <c r="L191" s="33">
        <f t="shared" si="60"/>
        <v>0.15793251974156497</v>
      </c>
      <c r="M191" s="33">
        <f t="shared" si="61"/>
        <v>0.76884422110552764</v>
      </c>
      <c r="N191" s="33">
        <f t="shared" si="62"/>
        <v>6.2455132806891599E-2</v>
      </c>
      <c r="O191" s="33">
        <f t="shared" si="63"/>
        <v>1.0768126346015794E-2</v>
      </c>
      <c r="P191" s="32" t="str">
        <f t="shared" si="64"/>
        <v>PH</v>
      </c>
      <c r="Q191" s="32" t="str">
        <f t="shared" si="65"/>
        <v>BN</v>
      </c>
      <c r="R191" s="28">
        <f t="shared" si="66"/>
        <v>851</v>
      </c>
      <c r="S191" s="32">
        <f t="shared" si="67"/>
        <v>1393</v>
      </c>
      <c r="T191" s="32">
        <f>SUM(INDEX(SCORESHEET!$O$2:$O$1365,(MATCH(B191,SCORESHEET!$B$2:$B$1365,0))+1,1):INDEX(SCORESHEET!$O$2:$O$1365,(MATCH(B192,SCORESHEET!$B$2:$B$1365,0))-1,1))</f>
        <v>24</v>
      </c>
      <c r="U191" s="32">
        <f>SUM(INDEX(SCORESHEET!$P$2:$P$1365,(MATCH(B191,SCORESHEET!$B$2:$B$1365,0))+1,1):INDEX(SCORESHEET!$P$2:$P$1365,(MATCH(B192,SCORESHEET!$B$2:$B$1365,0))-1,1))</f>
        <v>0</v>
      </c>
      <c r="V191" s="32">
        <f t="shared" si="70"/>
        <v>1417</v>
      </c>
      <c r="W191" s="33">
        <f t="shared" si="59"/>
        <v>0.59915433403805496</v>
      </c>
      <c r="X191" s="32">
        <f>SUM(INDEX(SCORESHEET!$S$2:$S$1365,(MATCH(B191,SCORESHEET!$B$2:$B$1365,0))+1,1):INDEX(SCORESHEET!$S$2:$S$1365,(MATCH(B192,SCORESHEET!$B$2:$B$1365,0))-1,1))</f>
        <v>2365</v>
      </c>
    </row>
    <row r="192" spans="1:24" s="11" customFormat="1" ht="30" x14ac:dyDescent="0.25">
      <c r="A192" s="40">
        <v>7</v>
      </c>
      <c r="B192" s="31" t="s">
        <v>216</v>
      </c>
      <c r="C192" s="32">
        <f>COUNTIF(INDEX(SCORESHEET!$A$2:$A$1365,MATCH(B192,SCORESHEET!$B$2:$B$1365,0),1):INDEX(SCORESHEET!$A$2:$A$1365,MATCH(B193,SCORESHEET!$B$2:$B$1365,0),1),"*S*")</f>
        <v>6</v>
      </c>
      <c r="D192" s="32">
        <f>COUNTIF(INDEX(SCORESHEET!$C$2:$C$1365,(MATCH(B192,SCORESHEET!$B$2:$B$1365,0))+1,1):INDEX(SCORESHEET!$C$2:$C$1365,(MATCH(B193,SCORESHEET!$B$2:$B$1365,0))-1,1),"*"&amp;$D$1&amp;"*")</f>
        <v>0</v>
      </c>
      <c r="E192" s="32">
        <f>COUNTIF(INDEX(SCORESHEET!$C$2:$C$1365,(MATCH(B192,SCORESHEET!$B$2:$B$1365,0))+1,1):INDEX(SCORESHEET!$C$2:$C$1365,(MATCH(B193,SCORESHEET!$B$2:$B$1365,0))-1,1),"*"&amp;$E$1&amp;"*")</f>
        <v>6</v>
      </c>
      <c r="F192" s="32">
        <f>COUNTIF(INDEX(SCORESHEET!$C$2:$C$1365,(MATCH(B192,SCORESHEET!$B$2:$B$1365,0))+1,1):INDEX(SCORESHEET!$C$2:$C$1365,(MATCH(B193,SCORESHEET!$B$2:$B$1365,0))-1,1),"*"&amp;$F$1&amp;"*")</f>
        <v>0</v>
      </c>
      <c r="G192" s="32">
        <f>COUNTIF(INDEX(SCORESHEET!$C$2:$C$1365,(MATCH($B$4,SCORESHEET!$B$2:$B$1365,0))+1,1):INDEX(SCORESHEET!$C$2:$C$1365,(MATCH(B193,SCORESHEET!$B$2:$B$1365,0))-1,1),"*"&amp;$G$1&amp;"*")</f>
        <v>0</v>
      </c>
      <c r="H192" s="32">
        <f>SUM(INDEX(SCORESHEET!$F$2:$F$1365,(MATCH(B192,SCORESHEET!$B$2:$B$1365,0))+1,1):INDEX(SCORESHEET!$F$2:$F$1365,(MATCH(B193,SCORESHEET!$B$2:$B$1365,0))-1,1))</f>
        <v>113</v>
      </c>
      <c r="I192" s="32">
        <f>SUM(INDEX(SCORESHEET!$G$2:$G$1365,(MATCH(B192,SCORESHEET!$B$2:$B$1365,0))+1,1):INDEX(SCORESHEET!$G$2:$G$1365,(MATCH(B193,SCORESHEET!$B$2:$B$1365,0))-1,1))</f>
        <v>1016</v>
      </c>
      <c r="J192" s="32">
        <f>SUM(INDEX(SCORESHEET!$H$2:$H$1365,(MATCH(B192,SCORESHEET!$B$2:$B$1365,0))+1,1):INDEX(SCORESHEET!$H$2:$H$1365,(MATCH(B193,SCORESHEET!$B$2:$B$1365,0))-1,1))</f>
        <v>52</v>
      </c>
      <c r="K192" s="32">
        <f>SUM(INDEX(SCORESHEET!$I$2:$I$1365,(MATCH(B192,SCORESHEET!$B$2:$B$1365,0))+1,1):INDEX(SCORESHEET!$I$2:$I$1365,(MATCH(B193,SCORESHEET!$B$2:$B$1365,0))-1,1))</f>
        <v>20</v>
      </c>
      <c r="L192" s="33">
        <f t="shared" si="60"/>
        <v>9.4088259783513734E-2</v>
      </c>
      <c r="M192" s="33">
        <f t="shared" si="61"/>
        <v>0.84596169858451287</v>
      </c>
      <c r="N192" s="33">
        <f t="shared" si="62"/>
        <v>4.3297252289758538E-2</v>
      </c>
      <c r="O192" s="33">
        <f t="shared" si="63"/>
        <v>1.665278934221482E-2</v>
      </c>
      <c r="P192" s="32" t="str">
        <f t="shared" si="64"/>
        <v>PH</v>
      </c>
      <c r="Q192" s="32" t="str">
        <f t="shared" si="65"/>
        <v>BN</v>
      </c>
      <c r="R192" s="28">
        <f t="shared" si="66"/>
        <v>903</v>
      </c>
      <c r="S192" s="32">
        <f t="shared" si="67"/>
        <v>1201</v>
      </c>
      <c r="T192" s="32">
        <f>SUM(INDEX(SCORESHEET!$O$2:$O$1365,(MATCH(B192,SCORESHEET!$B$2:$B$1365,0))+1,1):INDEX(SCORESHEET!$O$2:$O$1365,(MATCH(B193,SCORESHEET!$B$2:$B$1365,0))-1,1))</f>
        <v>18</v>
      </c>
      <c r="U192" s="32">
        <f>SUM(INDEX(SCORESHEET!$P$2:$P$1365,(MATCH(B192,SCORESHEET!$B$2:$B$1365,0))+1,1):INDEX(SCORESHEET!$P$2:$P$1365,(MATCH(B193,SCORESHEET!$B$2:$B$1365,0))-1,1))</f>
        <v>0</v>
      </c>
      <c r="V192" s="32">
        <f t="shared" si="70"/>
        <v>1219</v>
      </c>
      <c r="W192" s="33">
        <f t="shared" si="59"/>
        <v>0.53961930057547591</v>
      </c>
      <c r="X192" s="32">
        <f>SUM(INDEX(SCORESHEET!$S$2:$S$1365,(MATCH(B192,SCORESHEET!$B$2:$B$1365,0))+1,1):INDEX(SCORESHEET!$S$2:$S$1365,(MATCH(B193,SCORESHEET!$B$2:$B$1365,0))-1,1))</f>
        <v>2259</v>
      </c>
    </row>
    <row r="193" spans="1:24" s="12" customFormat="1" ht="15" x14ac:dyDescent="0.25">
      <c r="A193" s="40">
        <v>8</v>
      </c>
      <c r="B193" s="31" t="s">
        <v>215</v>
      </c>
      <c r="C193" s="32">
        <f>COUNTIF(INDEX(SCORESHEET!$A$2:$A$1365,MATCH(B193,SCORESHEET!$B$2:$B$1365,0),1):INDEX(SCORESHEET!$A$2:$A$1365,MATCH(B194,SCORESHEET!$B$2:$B$1365,0),1),"*S*")</f>
        <v>1</v>
      </c>
      <c r="D193" s="32">
        <f>COUNTIF(INDEX(SCORESHEET!$C$2:$C$1365,(MATCH(B193,SCORESHEET!$B$2:$B$1365,0))+1,1):INDEX(SCORESHEET!$C$2:$C$1365,(MATCH(B194,SCORESHEET!$B$2:$B$1365,0))-1,1),"*"&amp;$D$1&amp;"*")</f>
        <v>0</v>
      </c>
      <c r="E193" s="32">
        <f>COUNTIF(INDEX(SCORESHEET!$C$2:$C$1365,(MATCH(B193,SCORESHEET!$B$2:$B$1365,0))+1,1):INDEX(SCORESHEET!$C$2:$C$1365,(MATCH(B194,SCORESHEET!$B$2:$B$1365,0))-1,1),"*"&amp;$E$1&amp;"*")</f>
        <v>1</v>
      </c>
      <c r="F193" s="32">
        <f>COUNTIF(INDEX(SCORESHEET!$C$2:$C$1365,(MATCH(B193,SCORESHEET!$B$2:$B$1365,0))+1,1):INDEX(SCORESHEET!$C$2:$C$1365,(MATCH(B194,SCORESHEET!$B$2:$B$1365,0))-1,1),"*"&amp;$F$1&amp;"*")</f>
        <v>0</v>
      </c>
      <c r="G193" s="32">
        <f>COUNTIF(INDEX(SCORESHEET!$C$2:$C$1365,(MATCH($B$4,SCORESHEET!$B$2:$B$1365,0))+1,1):INDEX(SCORESHEET!$C$2:$C$1365,(MATCH(B194,SCORESHEET!$B$2:$B$1365,0))-1,1),"*"&amp;$G$1&amp;"*")</f>
        <v>0</v>
      </c>
      <c r="H193" s="32">
        <f>SUM(INDEX(SCORESHEET!$F$2:$F$1365,(MATCH(B193,SCORESHEET!$B$2:$B$1365,0))+1,1):INDEX(SCORESHEET!$F$2:$F$1365,(MATCH(B194,SCORESHEET!$B$2:$B$1365,0))-1,1))</f>
        <v>12</v>
      </c>
      <c r="I193" s="32">
        <f>SUM(INDEX(SCORESHEET!$G$2:$G$1365,(MATCH(B193,SCORESHEET!$B$2:$B$1365,0))+1,1):INDEX(SCORESHEET!$G$2:$G$1365,(MATCH(B194,SCORESHEET!$B$2:$B$1365,0))-1,1))</f>
        <v>177</v>
      </c>
      <c r="J193" s="32">
        <f>SUM(INDEX(SCORESHEET!$H$2:$H$1365,(MATCH(B193,SCORESHEET!$B$2:$B$1365,0))+1,1):INDEX(SCORESHEET!$H$2:$H$1365,(MATCH(B194,SCORESHEET!$B$2:$B$1365,0))-1,1))</f>
        <v>9</v>
      </c>
      <c r="K193" s="32">
        <f>SUM(INDEX(SCORESHEET!$I$2:$I$1365,(MATCH(B193,SCORESHEET!$B$2:$B$1365,0))+1,1):INDEX(SCORESHEET!$I$2:$I$1365,(MATCH(B194,SCORESHEET!$B$2:$B$1365,0))-1,1))</f>
        <v>3</v>
      </c>
      <c r="L193" s="33">
        <f t="shared" si="60"/>
        <v>5.9701492537313432E-2</v>
      </c>
      <c r="M193" s="33">
        <f t="shared" si="61"/>
        <v>0.88059701492537312</v>
      </c>
      <c r="N193" s="33">
        <f t="shared" si="62"/>
        <v>4.4776119402985072E-2</v>
      </c>
      <c r="O193" s="33">
        <f t="shared" si="63"/>
        <v>1.4925373134328358E-2</v>
      </c>
      <c r="P193" s="32" t="str">
        <f t="shared" si="64"/>
        <v>PH</v>
      </c>
      <c r="Q193" s="32" t="str">
        <f t="shared" si="65"/>
        <v>BN</v>
      </c>
      <c r="R193" s="28">
        <f t="shared" si="66"/>
        <v>165</v>
      </c>
      <c r="S193" s="32">
        <f t="shared" si="67"/>
        <v>201</v>
      </c>
      <c r="T193" s="32">
        <f>SUM(INDEX(SCORESHEET!$O$2:$O$1365,(MATCH(B193,SCORESHEET!$B$2:$B$1365,0))+1,1):INDEX(SCORESHEET!$O$2:$O$1365,(MATCH(B194,SCORESHEET!$B$2:$B$1365,0))-1,1))</f>
        <v>4</v>
      </c>
      <c r="U193" s="32">
        <f>SUM(INDEX(SCORESHEET!$P$2:$P$1365,(MATCH(B193,SCORESHEET!$B$2:$B$1365,0))+1,1):INDEX(SCORESHEET!$P$2:$P$1365,(MATCH(B194,SCORESHEET!$B$2:$B$1365,0))-1,1))</f>
        <v>0</v>
      </c>
      <c r="V193" s="32">
        <f t="shared" si="70"/>
        <v>205</v>
      </c>
      <c r="W193" s="33">
        <f t="shared" si="59"/>
        <v>0.55555555555555558</v>
      </c>
      <c r="X193" s="32">
        <f>SUM(INDEX(SCORESHEET!$S$2:$S$1365,(MATCH(B193,SCORESHEET!$B$2:$B$1365,0))+1,1):INDEX(SCORESHEET!$S$2:$S$1365,(MATCH(B194,SCORESHEET!$B$2:$B$1365,0))-1,1))</f>
        <v>369</v>
      </c>
    </row>
    <row r="194" spans="1:24" s="11" customFormat="1" ht="30" x14ac:dyDescent="0.25">
      <c r="A194" s="40">
        <v>9</v>
      </c>
      <c r="B194" s="31" t="s">
        <v>219</v>
      </c>
      <c r="C194" s="32">
        <f>COUNTIF(INDEX(SCORESHEET!$A$2:$A$1365,MATCH(B194,SCORESHEET!$B$2:$B$1365,0),1):INDEX(SCORESHEET!$A$2:$A$1365,MATCH(B195,SCORESHEET!$B$2:$B$1365,0),1),"*S*")</f>
        <v>4</v>
      </c>
      <c r="D194" s="32">
        <f>COUNTIF(INDEX(SCORESHEET!$C$2:$C$1365,(MATCH(B194,SCORESHEET!$B$2:$B$1365,0))+1,1):INDEX(SCORESHEET!$C$2:$C$1365,(MATCH(B195,SCORESHEET!$B$2:$B$1365,0))-1,1),"*"&amp;$D$1&amp;"*")</f>
        <v>0</v>
      </c>
      <c r="E194" s="32">
        <f>COUNTIF(INDEX(SCORESHEET!$C$2:$C$1365,(MATCH(B194,SCORESHEET!$B$2:$B$1365,0))+1,1):INDEX(SCORESHEET!$C$2:$C$1365,(MATCH(B195,SCORESHEET!$B$2:$B$1365,0))-1,1),"*"&amp;$E$1&amp;"*")</f>
        <v>4</v>
      </c>
      <c r="F194" s="32">
        <f>COUNTIF(INDEX(SCORESHEET!$C$2:$C$1365,(MATCH(B194,SCORESHEET!$B$2:$B$1365,0))+1,1):INDEX(SCORESHEET!$C$2:$C$1365,(MATCH(B195,SCORESHEET!$B$2:$B$1365,0))-1,1),"*"&amp;$F$1&amp;"*")</f>
        <v>0</v>
      </c>
      <c r="G194" s="32">
        <f>COUNTIF(INDEX(SCORESHEET!$C$2:$C$1365,(MATCH($B$4,SCORESHEET!$B$2:$B$1365,0))+1,1):INDEX(SCORESHEET!$C$2:$C$1365,(MATCH(B195,SCORESHEET!$B$2:$B$1365,0))-1,1),"*"&amp;$G$1&amp;"*")</f>
        <v>0</v>
      </c>
      <c r="H194" s="32">
        <f>SUM(INDEX(SCORESHEET!$F$2:$F$1365,(MATCH(B194,SCORESHEET!$B$2:$B$1365,0))+1,1):INDEX(SCORESHEET!$F$2:$F$1365,(MATCH(B195,SCORESHEET!$B$2:$B$1365,0))-1,1))</f>
        <v>103</v>
      </c>
      <c r="I194" s="32">
        <f>SUM(INDEX(SCORESHEET!$G$2:$G$1365,(MATCH(B194,SCORESHEET!$B$2:$B$1365,0))+1,1):INDEX(SCORESHEET!$G$2:$G$1365,(MATCH(B195,SCORESHEET!$B$2:$B$1365,0))-1,1))</f>
        <v>777</v>
      </c>
      <c r="J194" s="32">
        <f>SUM(INDEX(SCORESHEET!$H$2:$H$1365,(MATCH(B194,SCORESHEET!$B$2:$B$1365,0))+1,1):INDEX(SCORESHEET!$H$2:$H$1365,(MATCH(B195,SCORESHEET!$B$2:$B$1365,0))-1,1))</f>
        <v>44</v>
      </c>
      <c r="K194" s="32">
        <f>SUM(INDEX(SCORESHEET!$I$2:$I$1365,(MATCH(B194,SCORESHEET!$B$2:$B$1365,0))+1,1):INDEX(SCORESHEET!$I$2:$I$1365,(MATCH(B195,SCORESHEET!$B$2:$B$1365,0))-1,1))</f>
        <v>5</v>
      </c>
      <c r="L194" s="33">
        <f t="shared" si="60"/>
        <v>0.1108719052744887</v>
      </c>
      <c r="M194" s="33">
        <f t="shared" si="61"/>
        <v>0.83638320775026909</v>
      </c>
      <c r="N194" s="33">
        <f t="shared" si="62"/>
        <v>4.7362755651237889E-2</v>
      </c>
      <c r="O194" s="33">
        <f t="shared" si="63"/>
        <v>5.3821313240043061E-3</v>
      </c>
      <c r="P194" s="32" t="str">
        <f t="shared" si="64"/>
        <v>PH</v>
      </c>
      <c r="Q194" s="32" t="str">
        <f t="shared" si="65"/>
        <v>BN</v>
      </c>
      <c r="R194" s="28">
        <f t="shared" si="66"/>
        <v>674</v>
      </c>
      <c r="S194" s="32">
        <f t="shared" si="67"/>
        <v>929</v>
      </c>
      <c r="T194" s="32">
        <f>SUM(INDEX(SCORESHEET!$O$2:$O$1365,(MATCH(B194,SCORESHEET!$B$2:$B$1365,0))+1,1):INDEX(SCORESHEET!$O$2:$O$1365,(MATCH(B195,SCORESHEET!$B$2:$B$1365,0))-1,1))</f>
        <v>28</v>
      </c>
      <c r="U194" s="32">
        <f>SUM(INDEX(SCORESHEET!$P$2:$P$1365,(MATCH(B194,SCORESHEET!$B$2:$B$1365,0))+1,1):INDEX(SCORESHEET!$P$2:$P$1365,(MATCH(B195,SCORESHEET!$B$2:$B$1365,0))-1,1))</f>
        <v>0</v>
      </c>
      <c r="V194" s="32">
        <f t="shared" si="70"/>
        <v>957</v>
      </c>
      <c r="W194" s="33">
        <f t="shared" si="59"/>
        <v>0.57339724385859792</v>
      </c>
      <c r="X194" s="32">
        <f>SUM(INDEX(SCORESHEET!$S$2:$S$1365,(MATCH(B194,SCORESHEET!$B$2:$B$1365,0))+1,1):INDEX(SCORESHEET!$S$2:$S$1365,(MATCH(B195,SCORESHEET!$B$2:$B$1365,0))-1,1))</f>
        <v>1669</v>
      </c>
    </row>
    <row r="195" spans="1:24" s="12" customFormat="1" ht="15" x14ac:dyDescent="0.25">
      <c r="A195" s="40">
        <v>10</v>
      </c>
      <c r="B195" s="31" t="s">
        <v>217</v>
      </c>
      <c r="C195" s="32">
        <f>COUNTIF(INDEX(SCORESHEET!$A$2:$A$1365,MATCH(B195,SCORESHEET!$B$2:$B$1365,0),1):INDEX(SCORESHEET!$A$2:$A$1365,MATCH(B196,SCORESHEET!$B$2:$B$1365,0),1),"*S*")</f>
        <v>8</v>
      </c>
      <c r="D195" s="32">
        <f>COUNTIF(INDEX(SCORESHEET!$C$2:$C$1365,(MATCH(B195,SCORESHEET!$B$2:$B$1365,0))+1,1):INDEX(SCORESHEET!$C$2:$C$1365,(MATCH(B196,SCORESHEET!$B$2:$B$1365,0))-1,1),"*"&amp;$D$1&amp;"*")</f>
        <v>0</v>
      </c>
      <c r="E195" s="32">
        <f>COUNTIF(INDEX(SCORESHEET!$C$2:$C$1365,(MATCH(B195,SCORESHEET!$B$2:$B$1365,0))+1,1):INDEX(SCORESHEET!$C$2:$C$1365,(MATCH(B196,SCORESHEET!$B$2:$B$1365,0))-1,1),"*"&amp;$E$1&amp;"*")</f>
        <v>8</v>
      </c>
      <c r="F195" s="32">
        <f>COUNTIF(INDEX(SCORESHEET!$C$2:$C$1365,(MATCH(B195,SCORESHEET!$B$2:$B$1365,0))+1,1):INDEX(SCORESHEET!$C$2:$C$1365,(MATCH(B196,SCORESHEET!$B$2:$B$1365,0))-1,1),"*"&amp;$F$1&amp;"*")</f>
        <v>0</v>
      </c>
      <c r="G195" s="32">
        <f>COUNTIF(INDEX(SCORESHEET!$C$2:$C$1365,(MATCH($B$4,SCORESHEET!$B$2:$B$1365,0))+1,1):INDEX(SCORESHEET!$C$2:$C$1365,(MATCH(B196,SCORESHEET!$B$2:$B$1365,0))-1,1),"*"&amp;$G$1&amp;"*")</f>
        <v>0</v>
      </c>
      <c r="H195" s="32">
        <f>SUM(INDEX(SCORESHEET!$F$2:$F$1365,(MATCH(B195,SCORESHEET!$B$2:$B$1365,0))+1,1):INDEX(SCORESHEET!$F$2:$F$1365,(MATCH(B196,SCORESHEET!$B$2:$B$1365,0))-1,1))</f>
        <v>76</v>
      </c>
      <c r="I195" s="32">
        <f>SUM(INDEX(SCORESHEET!$G$2:$G$1365,(MATCH(B195,SCORESHEET!$B$2:$B$1365,0))+1,1):INDEX(SCORESHEET!$G$2:$G$1365,(MATCH(B196,SCORESHEET!$B$2:$B$1365,0))-1,1))</f>
        <v>1435</v>
      </c>
      <c r="J195" s="32">
        <f>SUM(INDEX(SCORESHEET!$H$2:$H$1365,(MATCH(B195,SCORESHEET!$B$2:$B$1365,0))+1,1):INDEX(SCORESHEET!$H$2:$H$1365,(MATCH(B196,SCORESHEET!$B$2:$B$1365,0))-1,1))</f>
        <v>31</v>
      </c>
      <c r="K195" s="32">
        <f>SUM(INDEX(SCORESHEET!$I$2:$I$1365,(MATCH(B195,SCORESHEET!$B$2:$B$1365,0))+1,1):INDEX(SCORESHEET!$I$2:$I$1365,(MATCH(B196,SCORESHEET!$B$2:$B$1365,0))-1,1))</f>
        <v>22</v>
      </c>
      <c r="L195" s="33">
        <f t="shared" si="60"/>
        <v>4.859335038363171E-2</v>
      </c>
      <c r="M195" s="33">
        <f t="shared" si="61"/>
        <v>0.9175191815856778</v>
      </c>
      <c r="N195" s="33">
        <f t="shared" si="62"/>
        <v>1.9820971867007674E-2</v>
      </c>
      <c r="O195" s="33">
        <f t="shared" si="63"/>
        <v>1.4066496163682864E-2</v>
      </c>
      <c r="P195" s="32" t="str">
        <f t="shared" si="64"/>
        <v>PH</v>
      </c>
      <c r="Q195" s="32" t="str">
        <f t="shared" si="65"/>
        <v>BN</v>
      </c>
      <c r="R195" s="28">
        <f t="shared" si="66"/>
        <v>1359</v>
      </c>
      <c r="S195" s="32">
        <f t="shared" si="67"/>
        <v>1564</v>
      </c>
      <c r="T195" s="32">
        <f>SUM(INDEX(SCORESHEET!$O$2:$O$1365,(MATCH(B195,SCORESHEET!$B$2:$B$1365,0))+1,1):INDEX(SCORESHEET!$O$2:$O$1365,(MATCH(B196,SCORESHEET!$B$2:$B$1365,0))-1,1))</f>
        <v>24</v>
      </c>
      <c r="U195" s="32">
        <f>SUM(INDEX(SCORESHEET!$P$2:$P$1365,(MATCH(B195,SCORESHEET!$B$2:$B$1365,0))+1,1):INDEX(SCORESHEET!$P$2:$P$1365,(MATCH(B196,SCORESHEET!$B$2:$B$1365,0))-1,1))</f>
        <v>0</v>
      </c>
      <c r="V195" s="32">
        <f t="shared" si="70"/>
        <v>1588</v>
      </c>
      <c r="W195" s="33">
        <f t="shared" ref="W195:W246" si="81">V195/X195</f>
        <v>0.51827676240208875</v>
      </c>
      <c r="X195" s="32">
        <f>SUM(INDEX(SCORESHEET!$S$2:$S$1365,(MATCH(B195,SCORESHEET!$B$2:$B$1365,0))+1,1):INDEX(SCORESHEET!$S$2:$S$1365,(MATCH(B196,SCORESHEET!$B$2:$B$1365,0))-1,1))</f>
        <v>3064</v>
      </c>
    </row>
    <row r="196" spans="1:24" s="6" customFormat="1" ht="15" x14ac:dyDescent="0.25">
      <c r="A196" s="25" t="s">
        <v>44</v>
      </c>
      <c r="B196" s="26" t="s">
        <v>45</v>
      </c>
      <c r="C196" s="27">
        <f>SUM(C197:C202)</f>
        <v>45</v>
      </c>
      <c r="D196" s="27">
        <f t="shared" ref="D196:K196" si="82">SUM(D197:D202)</f>
        <v>34</v>
      </c>
      <c r="E196" s="27">
        <f t="shared" si="82"/>
        <v>11</v>
      </c>
      <c r="F196" s="27">
        <f t="shared" si="82"/>
        <v>0</v>
      </c>
      <c r="G196" s="27">
        <f t="shared" si="82"/>
        <v>0</v>
      </c>
      <c r="H196" s="27">
        <f t="shared" si="82"/>
        <v>5904</v>
      </c>
      <c r="I196" s="27">
        <f t="shared" si="82"/>
        <v>3852</v>
      </c>
      <c r="J196" s="27">
        <f t="shared" si="82"/>
        <v>3857</v>
      </c>
      <c r="K196" s="27">
        <f t="shared" si="82"/>
        <v>151</v>
      </c>
      <c r="L196" s="29">
        <f t="shared" ref="L196:L246" si="83">H196/S196</f>
        <v>0.42894507410636445</v>
      </c>
      <c r="M196" s="29">
        <f t="shared" ref="M196:M246" si="84">I196/S196</f>
        <v>0.2798605056669573</v>
      </c>
      <c r="N196" s="29">
        <f t="shared" ref="N196:N246" si="85">J196/S196</f>
        <v>0.28022377215925603</v>
      </c>
      <c r="O196" s="29">
        <f t="shared" ref="O196:O246" si="86">K196/S196</f>
        <v>1.0970648067422262E-2</v>
      </c>
      <c r="P196" s="27" t="str">
        <f t="shared" ref="P196:P246" si="87">IF(AND(LARGE(H196:K196,1)=LARGE(H196:K196,2)),"TIED",IF(LARGE(H196:K196,1)=H196,"BN",IF(LARGE(H196:K196,1)=I196,"PH",IF(LARGE(H196:K196,1)=J196,"PN","BEBAS"))))</f>
        <v>BN</v>
      </c>
      <c r="Q196" s="27" t="str">
        <f t="shared" ref="Q196:Q246" si="88">IF(AND(LARGE(H196:K196,1)=LARGE(H196:K196,2)),"TIED",IF(LARGE(H196:K196,2)=H196,"BN",IF(LARGE(H196:K196,2)=I196,"PH",IF(LARGE(H196:K196,2)=J196,"PN","BEBAS"))))</f>
        <v>PN</v>
      </c>
      <c r="R196" s="27">
        <f t="shared" ref="R196:R246" si="89">LARGE(H196:K196,1)-LARGE(H196:K196,2)</f>
        <v>2047</v>
      </c>
      <c r="S196" s="27">
        <f t="shared" ref="S196:S246" si="90">SUM(H196:K196)</f>
        <v>13764</v>
      </c>
      <c r="T196" s="27">
        <f t="shared" ref="T196:U196" si="91">SUM(T197:T202)</f>
        <v>197</v>
      </c>
      <c r="U196" s="27">
        <f t="shared" si="91"/>
        <v>0</v>
      </c>
      <c r="V196" s="27">
        <f t="shared" si="70"/>
        <v>13961</v>
      </c>
      <c r="W196" s="29">
        <f t="shared" si="81"/>
        <v>0.68628029297547066</v>
      </c>
      <c r="X196" s="27">
        <f>SUM(X197:X202)</f>
        <v>20343</v>
      </c>
    </row>
    <row r="197" spans="1:24" s="12" customFormat="1" ht="15" x14ac:dyDescent="0.25">
      <c r="A197" s="40">
        <v>1</v>
      </c>
      <c r="B197" s="31" t="s">
        <v>220</v>
      </c>
      <c r="C197" s="32">
        <f>COUNTIF(INDEX(SCORESHEET!$A$2:$A$1365,MATCH(B197,SCORESHEET!$B$2:$B$1365,0),1):INDEX(SCORESHEET!$A$2:$A$1365,MATCH(B198,SCORESHEET!$B$2:$B$1365,0),1),"*S*")</f>
        <v>6</v>
      </c>
      <c r="D197" s="32">
        <f>COUNTIF(INDEX(SCORESHEET!$C$2:$C$1365,(MATCH(B197,SCORESHEET!$B$2:$B$1365,0))+1,1):INDEX(SCORESHEET!$C$2:$C$1365,(MATCH(B198,SCORESHEET!$B$2:$B$1365,0))-1,1),"*"&amp;$D$1&amp;"*")</f>
        <v>0</v>
      </c>
      <c r="E197" s="32">
        <f>COUNTIF(INDEX(SCORESHEET!$C$2:$C$1365,(MATCH(B197,SCORESHEET!$B$2:$B$1365,0))+1,1):INDEX(SCORESHEET!$C$2:$C$1365,(MATCH(B198,SCORESHEET!$B$2:$B$1365,0))-1,1),"*"&amp;$E$1&amp;"*")</f>
        <v>6</v>
      </c>
      <c r="F197" s="32">
        <f>COUNTIF(INDEX(SCORESHEET!$C$2:$C$1365,(MATCH(B197,SCORESHEET!$B$2:$B$1365,0))+1,1):INDEX(SCORESHEET!$C$2:$C$1365,(MATCH(B198,SCORESHEET!$B$2:$B$1365,0))-1,1),"*"&amp;$F$1&amp;"*")</f>
        <v>0</v>
      </c>
      <c r="G197" s="32">
        <f>COUNTIF(INDEX(SCORESHEET!$C$2:$C$1365,(MATCH($B$4,SCORESHEET!$B$2:$B$1365,0))+1,1):INDEX(SCORESHEET!$C$2:$C$1365,(MATCH(B198,SCORESHEET!$B$2:$B$1365,0))-1,1),"*"&amp;$G$1&amp;"*")</f>
        <v>0</v>
      </c>
      <c r="H197" s="32">
        <f>SUM(INDEX(SCORESHEET!$F$2:$F$1365,(MATCH(B197,SCORESHEET!$B$2:$B$1365,0))+1,1):INDEX(SCORESHEET!$F$2:$F$1365,(MATCH(B198,SCORESHEET!$B$2:$B$1365,0))-1,1))</f>
        <v>303</v>
      </c>
      <c r="I197" s="32">
        <f>SUM(INDEX(SCORESHEET!$G$2:$G$1365,(MATCH(B197,SCORESHEET!$B$2:$B$1365,0))+1,1):INDEX(SCORESHEET!$G$2:$G$1365,(MATCH(B198,SCORESHEET!$B$2:$B$1365,0))-1,1))</f>
        <v>939</v>
      </c>
      <c r="J197" s="32">
        <f>SUM(INDEX(SCORESHEET!$H$2:$H$1365,(MATCH(B197,SCORESHEET!$B$2:$B$1365,0))+1,1):INDEX(SCORESHEET!$H$2:$H$1365,(MATCH(B198,SCORESHEET!$B$2:$B$1365,0))-1,1))</f>
        <v>178</v>
      </c>
      <c r="K197" s="32">
        <f>SUM(INDEX(SCORESHEET!$I$2:$I$1365,(MATCH(B197,SCORESHEET!$B$2:$B$1365,0))+1,1):INDEX(SCORESHEET!$I$2:$I$1365,(MATCH(B198,SCORESHEET!$B$2:$B$1365,0))-1,1))</f>
        <v>18</v>
      </c>
      <c r="L197" s="33">
        <f t="shared" si="83"/>
        <v>0.21070931849791377</v>
      </c>
      <c r="M197" s="33">
        <f t="shared" si="84"/>
        <v>0.652990264255911</v>
      </c>
      <c r="N197" s="33">
        <f t="shared" si="85"/>
        <v>0.12378303198887343</v>
      </c>
      <c r="O197" s="33">
        <f t="shared" si="86"/>
        <v>1.2517385257301807E-2</v>
      </c>
      <c r="P197" s="32" t="str">
        <f t="shared" si="87"/>
        <v>PH</v>
      </c>
      <c r="Q197" s="32" t="str">
        <f t="shared" si="88"/>
        <v>BN</v>
      </c>
      <c r="R197" s="28">
        <f t="shared" si="89"/>
        <v>636</v>
      </c>
      <c r="S197" s="32">
        <f t="shared" si="90"/>
        <v>1438</v>
      </c>
      <c r="T197" s="32">
        <f>SUM(INDEX(SCORESHEET!$O$2:$O$1365,(MATCH(B197,SCORESHEET!$B$2:$B$1365,0))+1,1):INDEX(SCORESHEET!$O$2:$O$1365,(MATCH(B198,SCORESHEET!$B$2:$B$1365,0))-1,1))</f>
        <v>20</v>
      </c>
      <c r="U197" s="32">
        <f>SUM(INDEX(SCORESHEET!$P$2:$P$1365,(MATCH(B197,SCORESHEET!$B$2:$B$1365,0))+1,1):INDEX(SCORESHEET!$P$2:$P$1365,(MATCH(B198,SCORESHEET!$B$2:$B$1365,0))-1,1))</f>
        <v>0</v>
      </c>
      <c r="V197" s="32">
        <f t="shared" si="70"/>
        <v>1458</v>
      </c>
      <c r="W197" s="33">
        <f t="shared" si="81"/>
        <v>0.69428571428571428</v>
      </c>
      <c r="X197" s="32">
        <f>SUM(INDEX(SCORESHEET!$S$2:$S$1365,(MATCH(B197,SCORESHEET!$B$2:$B$1365,0))+1,1):INDEX(SCORESHEET!$S$2:$S$1365,(MATCH(B198,SCORESHEET!$B$2:$B$1365,0))-1,1))</f>
        <v>2100</v>
      </c>
    </row>
    <row r="198" spans="1:24" s="12" customFormat="1" ht="30" x14ac:dyDescent="0.25">
      <c r="A198" s="40">
        <v>2</v>
      </c>
      <c r="B198" s="31" t="s">
        <v>225</v>
      </c>
      <c r="C198" s="32">
        <f>COUNTIF(INDEX(SCORESHEET!$A$2:$A$1365,MATCH(B198,SCORESHEET!$B$2:$B$1365,0),1):INDEX(SCORESHEET!$A$2:$A$1365,MATCH(B199,SCORESHEET!$B$2:$B$1365,0),1),"*S*")</f>
        <v>5</v>
      </c>
      <c r="D198" s="32">
        <f>COUNTIF(INDEX(SCORESHEET!$C$2:$C$1365,(MATCH(B198,SCORESHEET!$B$2:$B$1365,0))+1,1):INDEX(SCORESHEET!$C$2:$C$1365,(MATCH(B199,SCORESHEET!$B$2:$B$1365,0))-1,1),"*"&amp;$D$1&amp;"*")</f>
        <v>0</v>
      </c>
      <c r="E198" s="32">
        <f>COUNTIF(INDEX(SCORESHEET!$C$2:$C$1365,(MATCH(B198,SCORESHEET!$B$2:$B$1365,0))+1,1):INDEX(SCORESHEET!$C$2:$C$1365,(MATCH(B199,SCORESHEET!$B$2:$B$1365,0))-1,1),"*"&amp;$E$1&amp;"*")</f>
        <v>5</v>
      </c>
      <c r="F198" s="32">
        <f>COUNTIF(INDEX(SCORESHEET!$C$2:$C$1365,(MATCH(B198,SCORESHEET!$B$2:$B$1365,0))+1,1):INDEX(SCORESHEET!$C$2:$C$1365,(MATCH(B199,SCORESHEET!$B$2:$B$1365,0))-1,1),"*"&amp;$F$1&amp;"*")</f>
        <v>0</v>
      </c>
      <c r="G198" s="32">
        <f>COUNTIF(INDEX(SCORESHEET!$C$2:$C$1365,(MATCH($B$4,SCORESHEET!$B$2:$B$1365,0))+1,1):INDEX(SCORESHEET!$C$2:$C$1365,(MATCH(B199,SCORESHEET!$B$2:$B$1365,0))-1,1),"*"&amp;$G$1&amp;"*")</f>
        <v>0</v>
      </c>
      <c r="H198" s="32">
        <f>SUM(INDEX(SCORESHEET!$F$2:$F$1365,(MATCH(B198,SCORESHEET!$B$2:$B$1365,0))+1,1):INDEX(SCORESHEET!$F$2:$F$1365,(MATCH(B199,SCORESHEET!$B$2:$B$1365,0))-1,1))</f>
        <v>122</v>
      </c>
      <c r="I198" s="32">
        <f>SUM(INDEX(SCORESHEET!$G$2:$G$1365,(MATCH(B198,SCORESHEET!$B$2:$B$1365,0))+1,1):INDEX(SCORESHEET!$G$2:$G$1365,(MATCH(B199,SCORESHEET!$B$2:$B$1365,0))-1,1))</f>
        <v>985</v>
      </c>
      <c r="J198" s="32">
        <f>SUM(INDEX(SCORESHEET!$H$2:$H$1365,(MATCH(B198,SCORESHEET!$B$2:$B$1365,0))+1,1):INDEX(SCORESHEET!$H$2:$H$1365,(MATCH(B199,SCORESHEET!$B$2:$B$1365,0))-1,1))</f>
        <v>70</v>
      </c>
      <c r="K198" s="32">
        <f>SUM(INDEX(SCORESHEET!$I$2:$I$1365,(MATCH(B198,SCORESHEET!$B$2:$B$1365,0))+1,1):INDEX(SCORESHEET!$I$2:$I$1365,(MATCH(B199,SCORESHEET!$B$2:$B$1365,0))-1,1))</f>
        <v>8</v>
      </c>
      <c r="L198" s="33">
        <f t="shared" si="83"/>
        <v>0.1029535864978903</v>
      </c>
      <c r="M198" s="33">
        <f t="shared" si="84"/>
        <v>0.83122362869198307</v>
      </c>
      <c r="N198" s="33">
        <f t="shared" si="85"/>
        <v>5.9071729957805907E-2</v>
      </c>
      <c r="O198" s="33">
        <f t="shared" si="86"/>
        <v>6.7510548523206752E-3</v>
      </c>
      <c r="P198" s="32" t="str">
        <f t="shared" si="87"/>
        <v>PH</v>
      </c>
      <c r="Q198" s="32" t="str">
        <f t="shared" si="88"/>
        <v>BN</v>
      </c>
      <c r="R198" s="28">
        <f t="shared" si="89"/>
        <v>863</v>
      </c>
      <c r="S198" s="32">
        <f t="shared" si="90"/>
        <v>1185</v>
      </c>
      <c r="T198" s="32">
        <f>SUM(INDEX(SCORESHEET!$O$2:$O$1365,(MATCH(B198,SCORESHEET!$B$2:$B$1365,0))+1,1):INDEX(SCORESHEET!$O$2:$O$1365,(MATCH(B199,SCORESHEET!$B$2:$B$1365,0))-1,1))</f>
        <v>20</v>
      </c>
      <c r="U198" s="32">
        <f>SUM(INDEX(SCORESHEET!$P$2:$P$1365,(MATCH(B198,SCORESHEET!$B$2:$B$1365,0))+1,1):INDEX(SCORESHEET!$P$2:$P$1365,(MATCH(B199,SCORESHEET!$B$2:$B$1365,0))-1,1))</f>
        <v>0</v>
      </c>
      <c r="V198" s="32">
        <f t="shared" si="70"/>
        <v>1205</v>
      </c>
      <c r="W198" s="33">
        <f t="shared" si="81"/>
        <v>0.57600382409177819</v>
      </c>
      <c r="X198" s="32">
        <f>SUM(INDEX(SCORESHEET!$S$2:$S$1365,(MATCH(B198,SCORESHEET!$B$2:$B$1365,0))+1,1):INDEX(SCORESHEET!$S$2:$S$1365,(MATCH(B199,SCORESHEET!$B$2:$B$1365,0))-1,1))</f>
        <v>2092</v>
      </c>
    </row>
    <row r="199" spans="1:24" s="12" customFormat="1" ht="15" x14ac:dyDescent="0.25">
      <c r="A199" s="40">
        <v>3</v>
      </c>
      <c r="B199" s="31" t="s">
        <v>221</v>
      </c>
      <c r="C199" s="32">
        <f>COUNTIF(INDEX(SCORESHEET!$A$2:$A$1365,MATCH(B199,SCORESHEET!$B$2:$B$1365,0),1):INDEX(SCORESHEET!$A$2:$A$1365,MATCH(B200,SCORESHEET!$B$2:$B$1365,0),1),"*S*")</f>
        <v>6</v>
      </c>
      <c r="D199" s="32">
        <f>COUNTIF(INDEX(SCORESHEET!$C$2:$C$1365,(MATCH(B199,SCORESHEET!$B$2:$B$1365,0))+1,1):INDEX(SCORESHEET!$C$2:$C$1365,(MATCH(B200,SCORESHEET!$B$2:$B$1365,0))-1,1),"*"&amp;$D$1&amp;"*")</f>
        <v>6</v>
      </c>
      <c r="E199" s="32">
        <f>COUNTIF(INDEX(SCORESHEET!$C$2:$C$1365,(MATCH(B199,SCORESHEET!$B$2:$B$1365,0))+1,1):INDEX(SCORESHEET!$C$2:$C$1365,(MATCH(B200,SCORESHEET!$B$2:$B$1365,0))-1,1),"*"&amp;$E$1&amp;"*")</f>
        <v>0</v>
      </c>
      <c r="F199" s="32">
        <f>COUNTIF(INDEX(SCORESHEET!$C$2:$C$1365,(MATCH(B199,SCORESHEET!$B$2:$B$1365,0))+1,1):INDEX(SCORESHEET!$C$2:$C$1365,(MATCH(B200,SCORESHEET!$B$2:$B$1365,0))-1,1),"*"&amp;$F$1&amp;"*")</f>
        <v>0</v>
      </c>
      <c r="G199" s="32">
        <f>COUNTIF(INDEX(SCORESHEET!$C$2:$C$1365,(MATCH($B$4,SCORESHEET!$B$2:$B$1365,0))+1,1):INDEX(SCORESHEET!$C$2:$C$1365,(MATCH(B200,SCORESHEET!$B$2:$B$1365,0))-1,1),"*"&amp;$G$1&amp;"*")</f>
        <v>0</v>
      </c>
      <c r="H199" s="32">
        <f>SUM(INDEX(SCORESHEET!$F$2:$F$1365,(MATCH(B199,SCORESHEET!$B$2:$B$1365,0))+1,1):INDEX(SCORESHEET!$F$2:$F$1365,(MATCH(B200,SCORESHEET!$B$2:$B$1365,0))-1,1))</f>
        <v>874</v>
      </c>
      <c r="I199" s="32">
        <f>SUM(INDEX(SCORESHEET!$G$2:$G$1365,(MATCH(B199,SCORESHEET!$B$2:$B$1365,0))+1,1):INDEX(SCORESHEET!$G$2:$G$1365,(MATCH(B200,SCORESHEET!$B$2:$B$1365,0))-1,1))</f>
        <v>462</v>
      </c>
      <c r="J199" s="32">
        <f>SUM(INDEX(SCORESHEET!$H$2:$H$1365,(MATCH(B199,SCORESHEET!$B$2:$B$1365,0))+1,1):INDEX(SCORESHEET!$H$2:$H$1365,(MATCH(B200,SCORESHEET!$B$2:$B$1365,0))-1,1))</f>
        <v>617</v>
      </c>
      <c r="K199" s="32">
        <f>SUM(INDEX(SCORESHEET!$I$2:$I$1365,(MATCH(B199,SCORESHEET!$B$2:$B$1365,0))+1,1):INDEX(SCORESHEET!$I$2:$I$1365,(MATCH(B200,SCORESHEET!$B$2:$B$1365,0))-1,1))</f>
        <v>21</v>
      </c>
      <c r="L199" s="33">
        <f t="shared" si="83"/>
        <v>0.44275582573454914</v>
      </c>
      <c r="M199" s="33">
        <f t="shared" si="84"/>
        <v>0.23404255319148937</v>
      </c>
      <c r="N199" s="33">
        <f t="shared" si="85"/>
        <v>0.31256332320162106</v>
      </c>
      <c r="O199" s="33">
        <f t="shared" si="86"/>
        <v>1.0638297872340425E-2</v>
      </c>
      <c r="P199" s="32" t="str">
        <f t="shared" si="87"/>
        <v>BN</v>
      </c>
      <c r="Q199" s="32" t="str">
        <f t="shared" si="88"/>
        <v>PN</v>
      </c>
      <c r="R199" s="28">
        <f t="shared" si="89"/>
        <v>257</v>
      </c>
      <c r="S199" s="32">
        <f t="shared" si="90"/>
        <v>1974</v>
      </c>
      <c r="T199" s="32">
        <f>SUM(INDEX(SCORESHEET!$O$2:$O$1365,(MATCH(B199,SCORESHEET!$B$2:$B$1365,0))+1,1):INDEX(SCORESHEET!$O$2:$O$1365,(MATCH(B200,SCORESHEET!$B$2:$B$1365,0))-1,1))</f>
        <v>21</v>
      </c>
      <c r="U199" s="32">
        <f>SUM(INDEX(SCORESHEET!$P$2:$P$1365,(MATCH(B199,SCORESHEET!$B$2:$B$1365,0))+1,1):INDEX(SCORESHEET!$P$2:$P$1365,(MATCH(B200,SCORESHEET!$B$2:$B$1365,0))-1,1))</f>
        <v>0</v>
      </c>
      <c r="V199" s="32">
        <f t="shared" si="70"/>
        <v>1995</v>
      </c>
      <c r="W199" s="33">
        <f t="shared" si="81"/>
        <v>0.6808873720136519</v>
      </c>
      <c r="X199" s="32">
        <f>SUM(INDEX(SCORESHEET!$S$2:$S$1365,(MATCH(B199,SCORESHEET!$B$2:$B$1365,0))+1,1):INDEX(SCORESHEET!$S$2:$S$1365,(MATCH(B200,SCORESHEET!$B$2:$B$1365,0))-1,1))</f>
        <v>2930</v>
      </c>
    </row>
    <row r="200" spans="1:24" s="12" customFormat="1" ht="15" x14ac:dyDescent="0.25">
      <c r="A200" s="40">
        <v>4</v>
      </c>
      <c r="B200" s="31" t="s">
        <v>222</v>
      </c>
      <c r="C200" s="32">
        <f>COUNTIF(INDEX(SCORESHEET!$A$2:$A$1365,MATCH(B200,SCORESHEET!$B$2:$B$1365,0),1):INDEX(SCORESHEET!$A$2:$A$1365,MATCH(B201,SCORESHEET!$B$2:$B$1365,0),1),"*S*")</f>
        <v>11</v>
      </c>
      <c r="D200" s="32">
        <f>COUNTIF(INDEX(SCORESHEET!$C$2:$C$1365,(MATCH(B200,SCORESHEET!$B$2:$B$1365,0))+1,1):INDEX(SCORESHEET!$C$2:$C$1365,(MATCH(B201,SCORESHEET!$B$2:$B$1365,0))-1,1),"*"&amp;$D$1&amp;"*")</f>
        <v>11</v>
      </c>
      <c r="E200" s="32">
        <f>COUNTIF(INDEX(SCORESHEET!$C$2:$C$1365,(MATCH(B200,SCORESHEET!$B$2:$B$1365,0))+1,1):INDEX(SCORESHEET!$C$2:$C$1365,(MATCH(B201,SCORESHEET!$B$2:$B$1365,0))-1,1),"*"&amp;$E$1&amp;"*")</f>
        <v>0</v>
      </c>
      <c r="F200" s="32">
        <f>COUNTIF(INDEX(SCORESHEET!$C$2:$C$1365,(MATCH(B200,SCORESHEET!$B$2:$B$1365,0))+1,1):INDEX(SCORESHEET!$C$2:$C$1365,(MATCH(B201,SCORESHEET!$B$2:$B$1365,0))-1,1),"*"&amp;$F$1&amp;"*")</f>
        <v>0</v>
      </c>
      <c r="G200" s="32">
        <f>COUNTIF(INDEX(SCORESHEET!$C$2:$C$1365,(MATCH($B$4,SCORESHEET!$B$2:$B$1365,0))+1,1):INDEX(SCORESHEET!$C$2:$C$1365,(MATCH(B201,SCORESHEET!$B$2:$B$1365,0))-1,1),"*"&amp;$G$1&amp;"*")</f>
        <v>0</v>
      </c>
      <c r="H200" s="32">
        <f>SUM(INDEX(SCORESHEET!$F$2:$F$1365,(MATCH(B200,SCORESHEET!$B$2:$B$1365,0))+1,1):INDEX(SCORESHEET!$F$2:$F$1365,(MATCH(B201,SCORESHEET!$B$2:$B$1365,0))-1,1))</f>
        <v>1997</v>
      </c>
      <c r="I200" s="32">
        <f>SUM(INDEX(SCORESHEET!$G$2:$G$1365,(MATCH(B200,SCORESHEET!$B$2:$B$1365,0))+1,1):INDEX(SCORESHEET!$G$2:$G$1365,(MATCH(B201,SCORESHEET!$B$2:$B$1365,0))-1,1))</f>
        <v>480</v>
      </c>
      <c r="J200" s="32">
        <f>SUM(INDEX(SCORESHEET!$H$2:$H$1365,(MATCH(B200,SCORESHEET!$B$2:$B$1365,0))+1,1):INDEX(SCORESHEET!$H$2:$H$1365,(MATCH(B201,SCORESHEET!$B$2:$B$1365,0))-1,1))</f>
        <v>996</v>
      </c>
      <c r="K200" s="32">
        <f>SUM(INDEX(SCORESHEET!$I$2:$I$1365,(MATCH(B200,SCORESHEET!$B$2:$B$1365,0))+1,1):INDEX(SCORESHEET!$I$2:$I$1365,(MATCH(B201,SCORESHEET!$B$2:$B$1365,0))-1,1))</f>
        <v>37</v>
      </c>
      <c r="L200" s="33">
        <f t="shared" si="83"/>
        <v>0.56894586894586896</v>
      </c>
      <c r="M200" s="33">
        <f t="shared" si="84"/>
        <v>0.13675213675213677</v>
      </c>
      <c r="N200" s="33">
        <f t="shared" si="85"/>
        <v>0.28376068376068375</v>
      </c>
      <c r="O200" s="33">
        <f t="shared" si="86"/>
        <v>1.0541310541310541E-2</v>
      </c>
      <c r="P200" s="32" t="str">
        <f t="shared" si="87"/>
        <v>BN</v>
      </c>
      <c r="Q200" s="32" t="str">
        <f t="shared" si="88"/>
        <v>PN</v>
      </c>
      <c r="R200" s="28">
        <f t="shared" si="89"/>
        <v>1001</v>
      </c>
      <c r="S200" s="32">
        <f t="shared" si="90"/>
        <v>3510</v>
      </c>
      <c r="T200" s="32">
        <f>SUM(INDEX(SCORESHEET!$O$2:$O$1365,(MATCH(B200,SCORESHEET!$B$2:$B$1365,0))+1,1):INDEX(SCORESHEET!$O$2:$O$1365,(MATCH(B201,SCORESHEET!$B$2:$B$1365,0))-1,1))</f>
        <v>45</v>
      </c>
      <c r="U200" s="32">
        <f>SUM(INDEX(SCORESHEET!$P$2:$P$1365,(MATCH(B200,SCORESHEET!$B$2:$B$1365,0))+1,1):INDEX(SCORESHEET!$P$2:$P$1365,(MATCH(B201,SCORESHEET!$B$2:$B$1365,0))-1,1))</f>
        <v>0</v>
      </c>
      <c r="V200" s="32">
        <f t="shared" si="70"/>
        <v>3555</v>
      </c>
      <c r="W200" s="33">
        <f t="shared" si="81"/>
        <v>0.70215287379024294</v>
      </c>
      <c r="X200" s="32">
        <f>SUM(INDEX(SCORESHEET!$S$2:$S$1365,(MATCH(B200,SCORESHEET!$B$2:$B$1365,0))+1,1):INDEX(SCORESHEET!$S$2:$S$1365,(MATCH(B201,SCORESHEET!$B$2:$B$1365,0))-1,1))</f>
        <v>5063</v>
      </c>
    </row>
    <row r="201" spans="1:24" s="12" customFormat="1" ht="15" x14ac:dyDescent="0.25">
      <c r="A201" s="40">
        <v>5</v>
      </c>
      <c r="B201" s="31" t="s">
        <v>223</v>
      </c>
      <c r="C201" s="32">
        <f>COUNTIF(INDEX(SCORESHEET!$A$2:$A$1365,MATCH(B201,SCORESHEET!$B$2:$B$1365,0),1):INDEX(SCORESHEET!$A$2:$A$1365,MATCH(B202,SCORESHEET!$B$2:$B$1365,0),1),"*S*")</f>
        <v>8</v>
      </c>
      <c r="D201" s="32">
        <f>COUNTIF(INDEX(SCORESHEET!$C$2:$C$1365,(MATCH(B201,SCORESHEET!$B$2:$B$1365,0))+1,1):INDEX(SCORESHEET!$C$2:$C$1365,(MATCH(B202,SCORESHEET!$B$2:$B$1365,0))-1,1),"*"&amp;$D$1&amp;"*")</f>
        <v>8</v>
      </c>
      <c r="E201" s="32">
        <f>COUNTIF(INDEX(SCORESHEET!$C$2:$C$1365,(MATCH(B201,SCORESHEET!$B$2:$B$1365,0))+1,1):INDEX(SCORESHEET!$C$2:$C$1365,(MATCH(B202,SCORESHEET!$B$2:$B$1365,0))-1,1),"*"&amp;$E$1&amp;"*")</f>
        <v>0</v>
      </c>
      <c r="F201" s="32">
        <f>COUNTIF(INDEX(SCORESHEET!$C$2:$C$1365,(MATCH(B201,SCORESHEET!$B$2:$B$1365,0))+1,1):INDEX(SCORESHEET!$C$2:$C$1365,(MATCH(B202,SCORESHEET!$B$2:$B$1365,0))-1,1),"*"&amp;$F$1&amp;"*")</f>
        <v>0</v>
      </c>
      <c r="G201" s="32">
        <f>COUNTIF(INDEX(SCORESHEET!$C$2:$C$1365,(MATCH($B$4,SCORESHEET!$B$2:$B$1365,0))+1,1):INDEX(SCORESHEET!$C$2:$C$1365,(MATCH(B202,SCORESHEET!$B$2:$B$1365,0))-1,1),"*"&amp;$G$1&amp;"*")</f>
        <v>0</v>
      </c>
      <c r="H201" s="32">
        <f>SUM(INDEX(SCORESHEET!$F$2:$F$1365,(MATCH(B201,SCORESHEET!$B$2:$B$1365,0))+1,1):INDEX(SCORESHEET!$F$2:$F$1365,(MATCH(B202,SCORESHEET!$B$2:$B$1365,0))-1,1))</f>
        <v>1244</v>
      </c>
      <c r="I201" s="32">
        <f>SUM(INDEX(SCORESHEET!$G$2:$G$1365,(MATCH(B201,SCORESHEET!$B$2:$B$1365,0))+1,1):INDEX(SCORESHEET!$G$2:$G$1365,(MATCH(B202,SCORESHEET!$B$2:$B$1365,0))-1,1))</f>
        <v>341</v>
      </c>
      <c r="J201" s="32">
        <f>SUM(INDEX(SCORESHEET!$H$2:$H$1365,(MATCH(B201,SCORESHEET!$B$2:$B$1365,0))+1,1):INDEX(SCORESHEET!$H$2:$H$1365,(MATCH(B202,SCORESHEET!$B$2:$B$1365,0))-1,1))</f>
        <v>925</v>
      </c>
      <c r="K201" s="32">
        <f>SUM(INDEX(SCORESHEET!$I$2:$I$1365,(MATCH(B201,SCORESHEET!$B$2:$B$1365,0))+1,1):INDEX(SCORESHEET!$I$2:$I$1365,(MATCH(B202,SCORESHEET!$B$2:$B$1365,0))-1,1))</f>
        <v>36</v>
      </c>
      <c r="L201" s="33">
        <f t="shared" si="83"/>
        <v>0.48860958366064416</v>
      </c>
      <c r="M201" s="33">
        <f t="shared" si="84"/>
        <v>0.13393558523173604</v>
      </c>
      <c r="N201" s="33">
        <f t="shared" si="85"/>
        <v>0.36331500392772975</v>
      </c>
      <c r="O201" s="33">
        <f t="shared" si="86"/>
        <v>1.4139827179890024E-2</v>
      </c>
      <c r="P201" s="32" t="str">
        <f t="shared" si="87"/>
        <v>BN</v>
      </c>
      <c r="Q201" s="32" t="str">
        <f t="shared" si="88"/>
        <v>PN</v>
      </c>
      <c r="R201" s="28">
        <f t="shared" si="89"/>
        <v>319</v>
      </c>
      <c r="S201" s="32">
        <f t="shared" si="90"/>
        <v>2546</v>
      </c>
      <c r="T201" s="32">
        <f>SUM(INDEX(SCORESHEET!$O$2:$O$1365,(MATCH(B201,SCORESHEET!$B$2:$B$1365,0))+1,1):INDEX(SCORESHEET!$O$2:$O$1365,(MATCH(B202,SCORESHEET!$B$2:$B$1365,0))-1,1))</f>
        <v>36</v>
      </c>
      <c r="U201" s="32">
        <f>SUM(INDEX(SCORESHEET!$P$2:$P$1365,(MATCH(B201,SCORESHEET!$B$2:$B$1365,0))+1,1):INDEX(SCORESHEET!$P$2:$P$1365,(MATCH(B202,SCORESHEET!$B$2:$B$1365,0))-1,1))</f>
        <v>0</v>
      </c>
      <c r="V201" s="32">
        <f t="shared" si="70"/>
        <v>2582</v>
      </c>
      <c r="W201" s="33">
        <f t="shared" si="81"/>
        <v>0.7293785310734463</v>
      </c>
      <c r="X201" s="32">
        <f>SUM(INDEX(SCORESHEET!$S$2:$S$1365,(MATCH(B201,SCORESHEET!$B$2:$B$1365,0))+1,1):INDEX(SCORESHEET!$S$2:$S$1365,(MATCH(B202,SCORESHEET!$B$2:$B$1365,0))-1,1))</f>
        <v>3540</v>
      </c>
    </row>
    <row r="202" spans="1:24" s="12" customFormat="1" ht="15" x14ac:dyDescent="0.25">
      <c r="A202" s="40">
        <v>6</v>
      </c>
      <c r="B202" s="31" t="s">
        <v>224</v>
      </c>
      <c r="C202" s="32">
        <f>COUNTIF(INDEX(SCORESHEET!$A$2:$A$1365,MATCH(B202,SCORESHEET!$B$2:$B$1365,0),1):INDEX(SCORESHEET!$A$2:$A$1365,MATCH(B203,SCORESHEET!$B$2:$B$1365,0),1),"*S*")</f>
        <v>9</v>
      </c>
      <c r="D202" s="32">
        <f>COUNTIF(INDEX(SCORESHEET!$C$2:$C$1365,(MATCH(B202,SCORESHEET!$B$2:$B$1365,0))+1,1):INDEX(SCORESHEET!$C$2:$C$1365,(MATCH(B203,SCORESHEET!$B$2:$B$1365,0))-1,1),"*"&amp;$D$1&amp;"*")</f>
        <v>9</v>
      </c>
      <c r="E202" s="32">
        <f>COUNTIF(INDEX(SCORESHEET!$C$2:$C$1365,(MATCH(B202,SCORESHEET!$B$2:$B$1365,0))+1,1):INDEX(SCORESHEET!$C$2:$C$1365,(MATCH(B203,SCORESHEET!$B$2:$B$1365,0))-1,1),"*"&amp;$E$1&amp;"*")</f>
        <v>0</v>
      </c>
      <c r="F202" s="32">
        <f>COUNTIF(INDEX(SCORESHEET!$C$2:$C$1365,(MATCH(B202,SCORESHEET!$B$2:$B$1365,0))+1,1):INDEX(SCORESHEET!$C$2:$C$1365,(MATCH(B203,SCORESHEET!$B$2:$B$1365,0))-1,1),"*"&amp;$F$1&amp;"*")</f>
        <v>0</v>
      </c>
      <c r="G202" s="32">
        <f>COUNTIF(INDEX(SCORESHEET!$C$2:$C$1365,(MATCH($B$4,SCORESHEET!$B$2:$B$1365,0))+1,1):INDEX(SCORESHEET!$C$2:$C$1365,(MATCH(B203,SCORESHEET!$B$2:$B$1365,0))-1,1),"*"&amp;$G$1&amp;"*")</f>
        <v>0</v>
      </c>
      <c r="H202" s="32">
        <f>SUM(INDEX(SCORESHEET!$F$2:$F$1365,(MATCH(B202,SCORESHEET!$B$2:$B$1365,0))+1,1):INDEX(SCORESHEET!$F$2:$F$1365,(MATCH(B203,SCORESHEET!$B$2:$B$1365,0))-1,1))</f>
        <v>1364</v>
      </c>
      <c r="I202" s="32">
        <f>SUM(INDEX(SCORESHEET!$G$2:$G$1365,(MATCH(B202,SCORESHEET!$B$2:$B$1365,0))+1,1):INDEX(SCORESHEET!$G$2:$G$1365,(MATCH(B203,SCORESHEET!$B$2:$B$1365,0))-1,1))</f>
        <v>645</v>
      </c>
      <c r="J202" s="32">
        <f>SUM(INDEX(SCORESHEET!$H$2:$H$1365,(MATCH(B202,SCORESHEET!$B$2:$B$1365,0))+1,1):INDEX(SCORESHEET!$H$2:$H$1365,(MATCH(B203,SCORESHEET!$B$2:$B$1365,0))-1,1))</f>
        <v>1071</v>
      </c>
      <c r="K202" s="32">
        <f>SUM(INDEX(SCORESHEET!$I$2:$I$1365,(MATCH(B202,SCORESHEET!$B$2:$B$1365,0))+1,1):INDEX(SCORESHEET!$I$2:$I$1365,(MATCH(B203,SCORESHEET!$B$2:$B$1365,0))-1,1))</f>
        <v>31</v>
      </c>
      <c r="L202" s="33">
        <f t="shared" si="83"/>
        <v>0.43844423015107681</v>
      </c>
      <c r="M202" s="33">
        <f t="shared" si="84"/>
        <v>0.2073288331726133</v>
      </c>
      <c r="N202" s="33">
        <f t="shared" si="85"/>
        <v>0.34426229508196721</v>
      </c>
      <c r="O202" s="33">
        <f t="shared" si="86"/>
        <v>9.9646415943426547E-3</v>
      </c>
      <c r="P202" s="32" t="str">
        <f t="shared" si="87"/>
        <v>BN</v>
      </c>
      <c r="Q202" s="32" t="str">
        <f t="shared" si="88"/>
        <v>PN</v>
      </c>
      <c r="R202" s="28">
        <f t="shared" si="89"/>
        <v>293</v>
      </c>
      <c r="S202" s="32">
        <f t="shared" si="90"/>
        <v>3111</v>
      </c>
      <c r="T202" s="32">
        <f>SUM(INDEX(SCORESHEET!$O$2:$O$1365,(MATCH(B202,SCORESHEET!$B$2:$B$1365,0))+1,1):INDEX(SCORESHEET!$O$2:$O$1365,(MATCH(B203,SCORESHEET!$B$2:$B$1365,0))-1,1))</f>
        <v>55</v>
      </c>
      <c r="U202" s="32">
        <f>SUM(INDEX(SCORESHEET!$P$2:$P$1365,(MATCH(B202,SCORESHEET!$B$2:$B$1365,0))+1,1):INDEX(SCORESHEET!$P$2:$P$1365,(MATCH(B203,SCORESHEET!$B$2:$B$1365,0))-1,1))</f>
        <v>0</v>
      </c>
      <c r="V202" s="32">
        <f t="shared" si="70"/>
        <v>3166</v>
      </c>
      <c r="W202" s="33">
        <f t="shared" si="81"/>
        <v>0.68557817236899088</v>
      </c>
      <c r="X202" s="32">
        <f>SUM(INDEX(SCORESHEET!$S$2:$S$1365,(MATCH(B202,SCORESHEET!$B$2:$B$1365,0))+1,1):INDEX(SCORESHEET!$S$2:$S$1365,(MATCH(B203,SCORESHEET!$B$2:$B$1365,0))-1,1))</f>
        <v>4618</v>
      </c>
    </row>
    <row r="203" spans="1:24" s="5" customFormat="1" ht="15.75" x14ac:dyDescent="0.25">
      <c r="A203" s="48" t="s">
        <v>307</v>
      </c>
      <c r="B203" s="49" t="s">
        <v>308</v>
      </c>
      <c r="C203" s="23"/>
      <c r="D203" s="23"/>
      <c r="E203" s="23"/>
      <c r="F203" s="23"/>
      <c r="G203" s="23"/>
      <c r="H203" s="23"/>
      <c r="I203" s="23"/>
      <c r="J203" s="23"/>
      <c r="K203" s="23"/>
      <c r="L203" s="24"/>
      <c r="M203" s="24"/>
      <c r="N203" s="24"/>
      <c r="O203" s="24"/>
      <c r="P203" s="23"/>
      <c r="Q203" s="23"/>
      <c r="R203" s="23"/>
      <c r="S203" s="23"/>
      <c r="T203" s="23"/>
      <c r="U203" s="23"/>
      <c r="V203" s="23"/>
      <c r="W203" s="24"/>
      <c r="X203" s="23"/>
    </row>
    <row r="204" spans="1:24" s="6" customFormat="1" ht="15" x14ac:dyDescent="0.25">
      <c r="A204" s="25" t="s">
        <v>46</v>
      </c>
      <c r="B204" s="26" t="s">
        <v>47</v>
      </c>
      <c r="C204" s="27">
        <f>SUM(C205:C213)</f>
        <v>42</v>
      </c>
      <c r="D204" s="27">
        <f t="shared" ref="D204:K204" si="92">SUM(D205:D213)</f>
        <v>12</v>
      </c>
      <c r="E204" s="27">
        <f t="shared" si="92"/>
        <v>8</v>
      </c>
      <c r="F204" s="27">
        <f t="shared" si="92"/>
        <v>21</v>
      </c>
      <c r="G204" s="27">
        <f t="shared" si="92"/>
        <v>0</v>
      </c>
      <c r="H204" s="27">
        <f t="shared" si="92"/>
        <v>3804</v>
      </c>
      <c r="I204" s="27">
        <f t="shared" si="92"/>
        <v>3070</v>
      </c>
      <c r="J204" s="27">
        <f t="shared" si="92"/>
        <v>4083</v>
      </c>
      <c r="K204" s="27">
        <f t="shared" si="92"/>
        <v>959</v>
      </c>
      <c r="L204" s="29">
        <f t="shared" si="83"/>
        <v>0.3192346424974824</v>
      </c>
      <c r="M204" s="29">
        <f t="shared" si="84"/>
        <v>0.25763679086941926</v>
      </c>
      <c r="N204" s="29">
        <f t="shared" si="85"/>
        <v>0.34264853977844917</v>
      </c>
      <c r="O204" s="29">
        <f t="shared" si="86"/>
        <v>8.0480026854649209E-2</v>
      </c>
      <c r="P204" s="27" t="str">
        <f t="shared" si="87"/>
        <v>PN</v>
      </c>
      <c r="Q204" s="27" t="str">
        <f t="shared" si="88"/>
        <v>BN</v>
      </c>
      <c r="R204" s="27">
        <f t="shared" si="89"/>
        <v>279</v>
      </c>
      <c r="S204" s="27">
        <f t="shared" si="90"/>
        <v>11916</v>
      </c>
      <c r="T204" s="27">
        <f t="shared" ref="T204:U204" si="93">SUM(T205:T213)</f>
        <v>179</v>
      </c>
      <c r="U204" s="27">
        <f t="shared" si="93"/>
        <v>0</v>
      </c>
      <c r="V204" s="27">
        <f t="shared" ref="V204:V246" si="94">S204+T204+U204</f>
        <v>12095</v>
      </c>
      <c r="W204" s="29">
        <f t="shared" si="81"/>
        <v>0.65131933225632743</v>
      </c>
      <c r="X204" s="27">
        <f>SUM(X205:X213)</f>
        <v>18570</v>
      </c>
    </row>
    <row r="205" spans="1:24" s="12" customFormat="1" ht="15" x14ac:dyDescent="0.25">
      <c r="A205" s="40">
        <v>1</v>
      </c>
      <c r="B205" s="31" t="s">
        <v>226</v>
      </c>
      <c r="C205" s="32">
        <f>COUNTIF(INDEX(SCORESHEET!$A$2:$A$1365,MATCH(B205,SCORESHEET!$B$2:$B$1365,0),1):INDEX(SCORESHEET!$A$2:$A$1365,MATCH(B206,SCORESHEET!$B$2:$B$1365,0),1),"*S*")</f>
        <v>2</v>
      </c>
      <c r="D205" s="32">
        <f>COUNTIF(INDEX(SCORESHEET!$C$2:$C$1365,(MATCH(B205,SCORESHEET!$B$2:$B$1365,0))+1,1):INDEX(SCORESHEET!$C$2:$C$1365,(MATCH(B206,SCORESHEET!$B$2:$B$1365,0))-1,1),"*"&amp;$D$1&amp;"*")</f>
        <v>1</v>
      </c>
      <c r="E205" s="32">
        <f>COUNTIF(INDEX(SCORESHEET!$C$2:$C$1365,(MATCH(B205,SCORESHEET!$B$2:$B$1365,0))+1,1):INDEX(SCORESHEET!$C$2:$C$1365,(MATCH(B206,SCORESHEET!$B$2:$B$1365,0))-1,1),"*"&amp;$E$1&amp;"*")</f>
        <v>0</v>
      </c>
      <c r="F205" s="32">
        <f>COUNTIF(INDEX(SCORESHEET!$C$2:$C$1365,(MATCH(B205,SCORESHEET!$B$2:$B$1365,0))+1,1):INDEX(SCORESHEET!$C$2:$C$1365,(MATCH(B206,SCORESHEET!$B$2:$B$1365,0))-1,1),"*"&amp;$F$1&amp;"*")</f>
        <v>1</v>
      </c>
      <c r="G205" s="32">
        <f>COUNTIF(INDEX(SCORESHEET!$C$2:$C$1365,(MATCH($B$4,SCORESHEET!$B$2:$B$1365,0))+1,1):INDEX(SCORESHEET!$C$2:$C$1365,(MATCH(B206,SCORESHEET!$B$2:$B$1365,0))-1,1),"*"&amp;$G$1&amp;"*")</f>
        <v>0</v>
      </c>
      <c r="H205" s="32">
        <f>SUM(INDEX(SCORESHEET!$F$2:$F$1365,(MATCH(B205,SCORESHEET!$B$2:$B$1365,0))+1,1):INDEX(SCORESHEET!$F$2:$F$1365,(MATCH(B206,SCORESHEET!$B$2:$B$1365,0))-1,1))</f>
        <v>206</v>
      </c>
      <c r="I205" s="32">
        <f>SUM(INDEX(SCORESHEET!$G$2:$G$1365,(MATCH(B205,SCORESHEET!$B$2:$B$1365,0))+1,1):INDEX(SCORESHEET!$G$2:$G$1365,(MATCH(B206,SCORESHEET!$B$2:$B$1365,0))-1,1))</f>
        <v>62</v>
      </c>
      <c r="J205" s="32">
        <f>SUM(INDEX(SCORESHEET!$H$2:$H$1365,(MATCH(B205,SCORESHEET!$B$2:$B$1365,0))+1,1):INDEX(SCORESHEET!$H$2:$H$1365,(MATCH(B206,SCORESHEET!$B$2:$B$1365,0))-1,1))</f>
        <v>192</v>
      </c>
      <c r="K205" s="32">
        <f>SUM(INDEX(SCORESHEET!$I$2:$I$1365,(MATCH(B205,SCORESHEET!$B$2:$B$1365,0))+1,1):INDEX(SCORESHEET!$I$2:$I$1365,(MATCH(B206,SCORESHEET!$B$2:$B$1365,0))-1,1))</f>
        <v>28</v>
      </c>
      <c r="L205" s="33">
        <f t="shared" si="83"/>
        <v>0.42213114754098363</v>
      </c>
      <c r="M205" s="33">
        <f t="shared" si="84"/>
        <v>0.12704918032786885</v>
      </c>
      <c r="N205" s="33">
        <f t="shared" si="85"/>
        <v>0.39344262295081966</v>
      </c>
      <c r="O205" s="33">
        <f t="shared" si="86"/>
        <v>5.737704918032787E-2</v>
      </c>
      <c r="P205" s="32" t="str">
        <f t="shared" si="87"/>
        <v>BN</v>
      </c>
      <c r="Q205" s="32" t="str">
        <f t="shared" si="88"/>
        <v>PN</v>
      </c>
      <c r="R205" s="28">
        <f t="shared" si="89"/>
        <v>14</v>
      </c>
      <c r="S205" s="32">
        <f t="shared" si="90"/>
        <v>488</v>
      </c>
      <c r="T205" s="32">
        <f>SUM(INDEX(SCORESHEET!$O$2:$O$1365,(MATCH(B205,SCORESHEET!$B$2:$B$1365,0))+1,1):INDEX(SCORESHEET!$O$2:$O$1365,(MATCH(B206,SCORESHEET!$B$2:$B$1365,0))-1,1))</f>
        <v>9</v>
      </c>
      <c r="U205" s="32">
        <f>SUM(INDEX(SCORESHEET!$P$2:$P$1365,(MATCH(B205,SCORESHEET!$B$2:$B$1365,0))+1,1):INDEX(SCORESHEET!$P$2:$P$1365,(MATCH(B206,SCORESHEET!$B$2:$B$1365,0))-1,1))</f>
        <v>0</v>
      </c>
      <c r="V205" s="32">
        <f t="shared" si="94"/>
        <v>497</v>
      </c>
      <c r="W205" s="33">
        <f t="shared" si="81"/>
        <v>0.64629388816644995</v>
      </c>
      <c r="X205" s="32">
        <f>SUM(INDEX(SCORESHEET!$S$2:$S$1365,(MATCH(B205,SCORESHEET!$B$2:$B$1365,0))+1,1):INDEX(SCORESHEET!$S$2:$S$1365,(MATCH(B206,SCORESHEET!$B$2:$B$1365,0))-1,1))</f>
        <v>769</v>
      </c>
    </row>
    <row r="206" spans="1:24" s="12" customFormat="1" ht="15" x14ac:dyDescent="0.25">
      <c r="A206" s="40">
        <v>2</v>
      </c>
      <c r="B206" s="31" t="s">
        <v>227</v>
      </c>
      <c r="C206" s="32">
        <f>COUNTIF(INDEX(SCORESHEET!$A$2:$A$1365,MATCH(B206,SCORESHEET!$B$2:$B$1365,0),1):INDEX(SCORESHEET!$A$2:$A$1365,MATCH(B207,SCORESHEET!$B$2:$B$1365,0),1),"*S*")</f>
        <v>1</v>
      </c>
      <c r="D206" s="32">
        <f>COUNTIF(INDEX(SCORESHEET!$C$2:$C$1365,(MATCH(B206,SCORESHEET!$B$2:$B$1365,0))+1,1):INDEX(SCORESHEET!$C$2:$C$1365,(MATCH(B207,SCORESHEET!$B$2:$B$1365,0))-1,1),"*"&amp;$D$1&amp;"*")</f>
        <v>0</v>
      </c>
      <c r="E206" s="32">
        <f>COUNTIF(INDEX(SCORESHEET!$C$2:$C$1365,(MATCH(B206,SCORESHEET!$B$2:$B$1365,0))+1,1):INDEX(SCORESHEET!$C$2:$C$1365,(MATCH(B207,SCORESHEET!$B$2:$B$1365,0))-1,1),"*"&amp;$E$1&amp;"*")</f>
        <v>0</v>
      </c>
      <c r="F206" s="32">
        <f>COUNTIF(INDEX(SCORESHEET!$C$2:$C$1365,(MATCH(B206,SCORESHEET!$B$2:$B$1365,0))+1,1):INDEX(SCORESHEET!$C$2:$C$1365,(MATCH(B207,SCORESHEET!$B$2:$B$1365,0))-1,1),"*"&amp;$F$1&amp;"*")</f>
        <v>1</v>
      </c>
      <c r="G206" s="32">
        <f>COUNTIF(INDEX(SCORESHEET!$C$2:$C$1365,(MATCH($B$4,SCORESHEET!$B$2:$B$1365,0))+1,1):INDEX(SCORESHEET!$C$2:$C$1365,(MATCH(B207,SCORESHEET!$B$2:$B$1365,0))-1,1),"*"&amp;$G$1&amp;"*")</f>
        <v>0</v>
      </c>
      <c r="H206" s="32">
        <f>SUM(INDEX(SCORESHEET!$F$2:$F$1365,(MATCH(B206,SCORESHEET!$B$2:$B$1365,0))+1,1):INDEX(SCORESHEET!$F$2:$F$1365,(MATCH(B207,SCORESHEET!$B$2:$B$1365,0))-1,1))</f>
        <v>169</v>
      </c>
      <c r="I206" s="32">
        <f>SUM(INDEX(SCORESHEET!$G$2:$G$1365,(MATCH(B206,SCORESHEET!$B$2:$B$1365,0))+1,1):INDEX(SCORESHEET!$G$2:$G$1365,(MATCH(B207,SCORESHEET!$B$2:$B$1365,0))-1,1))</f>
        <v>52</v>
      </c>
      <c r="J206" s="32">
        <f>SUM(INDEX(SCORESHEET!$H$2:$H$1365,(MATCH(B206,SCORESHEET!$B$2:$B$1365,0))+1,1):INDEX(SCORESHEET!$H$2:$H$1365,(MATCH(B207,SCORESHEET!$B$2:$B$1365,0))-1,1))</f>
        <v>180</v>
      </c>
      <c r="K206" s="32">
        <f>SUM(INDEX(SCORESHEET!$I$2:$I$1365,(MATCH(B206,SCORESHEET!$B$2:$B$1365,0))+1,1):INDEX(SCORESHEET!$I$2:$I$1365,(MATCH(B207,SCORESHEET!$B$2:$B$1365,0))-1,1))</f>
        <v>10</v>
      </c>
      <c r="L206" s="33">
        <f t="shared" si="83"/>
        <v>0.41119221411192214</v>
      </c>
      <c r="M206" s="33">
        <f t="shared" si="84"/>
        <v>0.12652068126520682</v>
      </c>
      <c r="N206" s="33">
        <f t="shared" si="85"/>
        <v>0.43795620437956206</v>
      </c>
      <c r="O206" s="33">
        <f t="shared" si="86"/>
        <v>2.4330900243309004E-2</v>
      </c>
      <c r="P206" s="32" t="str">
        <f t="shared" si="87"/>
        <v>PN</v>
      </c>
      <c r="Q206" s="32" t="str">
        <f t="shared" si="88"/>
        <v>BN</v>
      </c>
      <c r="R206" s="28">
        <f t="shared" si="89"/>
        <v>11</v>
      </c>
      <c r="S206" s="32">
        <f t="shared" si="90"/>
        <v>411</v>
      </c>
      <c r="T206" s="32">
        <f>SUM(INDEX(SCORESHEET!$O$2:$O$1365,(MATCH(B206,SCORESHEET!$B$2:$B$1365,0))+1,1):INDEX(SCORESHEET!$O$2:$O$1365,(MATCH(B207,SCORESHEET!$B$2:$B$1365,0))-1,1))</f>
        <v>7</v>
      </c>
      <c r="U206" s="32">
        <f>SUM(INDEX(SCORESHEET!$P$2:$P$1365,(MATCH(B206,SCORESHEET!$B$2:$B$1365,0))+1,1):INDEX(SCORESHEET!$P$2:$P$1365,(MATCH(B207,SCORESHEET!$B$2:$B$1365,0))-1,1))</f>
        <v>0</v>
      </c>
      <c r="V206" s="32">
        <f t="shared" si="94"/>
        <v>418</v>
      </c>
      <c r="W206" s="33">
        <f t="shared" si="81"/>
        <v>0.72193436960276336</v>
      </c>
      <c r="X206" s="32">
        <f>SUM(INDEX(SCORESHEET!$S$2:$S$1365,(MATCH(B206,SCORESHEET!$B$2:$B$1365,0))+1,1):INDEX(SCORESHEET!$S$2:$S$1365,(MATCH(B207,SCORESHEET!$B$2:$B$1365,0))-1,1))</f>
        <v>579</v>
      </c>
    </row>
    <row r="207" spans="1:24" s="12" customFormat="1" ht="15" x14ac:dyDescent="0.25">
      <c r="A207" s="40">
        <v>3</v>
      </c>
      <c r="B207" s="31" t="s">
        <v>228</v>
      </c>
      <c r="C207" s="32">
        <f>COUNTIF(INDEX(SCORESHEET!$A$2:$A$1365,MATCH(B207,SCORESHEET!$B$2:$B$1365,0),1):INDEX(SCORESHEET!$A$2:$A$1365,MATCH(B208,SCORESHEET!$B$2:$B$1365,0),1),"*S*")</f>
        <v>6</v>
      </c>
      <c r="D207" s="32">
        <f>COUNTIF(INDEX(SCORESHEET!$C$2:$C$1365,(MATCH(B207,SCORESHEET!$B$2:$B$1365,0))+1,1):INDEX(SCORESHEET!$C$2:$C$1365,(MATCH(B208,SCORESHEET!$B$2:$B$1365,0))-1,1),"*"&amp;$D$1&amp;"*")</f>
        <v>3</v>
      </c>
      <c r="E207" s="32">
        <f>COUNTIF(INDEX(SCORESHEET!$C$2:$C$1365,(MATCH(B207,SCORESHEET!$B$2:$B$1365,0))+1,1):INDEX(SCORESHEET!$C$2:$C$1365,(MATCH(B208,SCORESHEET!$B$2:$B$1365,0))-1,1),"*"&amp;$E$1&amp;"*")</f>
        <v>0</v>
      </c>
      <c r="F207" s="32">
        <f>COUNTIF(INDEX(SCORESHEET!$C$2:$C$1365,(MATCH(B207,SCORESHEET!$B$2:$B$1365,0))+1,1):INDEX(SCORESHEET!$C$2:$C$1365,(MATCH(B208,SCORESHEET!$B$2:$B$1365,0))-1,1),"*"&amp;$F$1&amp;"*")</f>
        <v>3</v>
      </c>
      <c r="G207" s="32">
        <f>COUNTIF(INDEX(SCORESHEET!$C$2:$C$1365,(MATCH($B$4,SCORESHEET!$B$2:$B$1365,0))+1,1):INDEX(SCORESHEET!$C$2:$C$1365,(MATCH(B208,SCORESHEET!$B$2:$B$1365,0))-1,1),"*"&amp;$G$1&amp;"*")</f>
        <v>0</v>
      </c>
      <c r="H207" s="32">
        <f>SUM(INDEX(SCORESHEET!$F$2:$F$1365,(MATCH(B207,SCORESHEET!$B$2:$B$1365,0))+1,1):INDEX(SCORESHEET!$F$2:$F$1365,(MATCH(B208,SCORESHEET!$B$2:$B$1365,0))-1,1))</f>
        <v>569</v>
      </c>
      <c r="I207" s="32">
        <f>SUM(INDEX(SCORESHEET!$G$2:$G$1365,(MATCH(B207,SCORESHEET!$B$2:$B$1365,0))+1,1):INDEX(SCORESHEET!$G$2:$G$1365,(MATCH(B208,SCORESHEET!$B$2:$B$1365,0))-1,1))</f>
        <v>364</v>
      </c>
      <c r="J207" s="32">
        <f>SUM(INDEX(SCORESHEET!$H$2:$H$1365,(MATCH(B207,SCORESHEET!$B$2:$B$1365,0))+1,1):INDEX(SCORESHEET!$H$2:$H$1365,(MATCH(B208,SCORESHEET!$B$2:$B$1365,0))-1,1))</f>
        <v>603</v>
      </c>
      <c r="K207" s="32">
        <f>SUM(INDEX(SCORESHEET!$I$2:$I$1365,(MATCH(B207,SCORESHEET!$B$2:$B$1365,0))+1,1):INDEX(SCORESHEET!$I$2:$I$1365,(MATCH(B208,SCORESHEET!$B$2:$B$1365,0))-1,1))</f>
        <v>116</v>
      </c>
      <c r="L207" s="33">
        <f t="shared" si="83"/>
        <v>0.34443099273607747</v>
      </c>
      <c r="M207" s="33">
        <f t="shared" si="84"/>
        <v>0.22033898305084745</v>
      </c>
      <c r="N207" s="33">
        <f t="shared" si="85"/>
        <v>0.36501210653753025</v>
      </c>
      <c r="O207" s="33">
        <f t="shared" si="86"/>
        <v>7.0217917675544791E-2</v>
      </c>
      <c r="P207" s="32" t="str">
        <f t="shared" si="87"/>
        <v>PN</v>
      </c>
      <c r="Q207" s="32" t="str">
        <f t="shared" si="88"/>
        <v>BN</v>
      </c>
      <c r="R207" s="28">
        <f t="shared" si="89"/>
        <v>34</v>
      </c>
      <c r="S207" s="32">
        <f t="shared" si="90"/>
        <v>1652</v>
      </c>
      <c r="T207" s="32">
        <f>SUM(INDEX(SCORESHEET!$O$2:$O$1365,(MATCH(B207,SCORESHEET!$B$2:$B$1365,0))+1,1):INDEX(SCORESHEET!$O$2:$O$1365,(MATCH(B208,SCORESHEET!$B$2:$B$1365,0))-1,1))</f>
        <v>30</v>
      </c>
      <c r="U207" s="32">
        <f>SUM(INDEX(SCORESHEET!$P$2:$P$1365,(MATCH(B207,SCORESHEET!$B$2:$B$1365,0))+1,1):INDEX(SCORESHEET!$P$2:$P$1365,(MATCH(B208,SCORESHEET!$B$2:$B$1365,0))-1,1))</f>
        <v>0</v>
      </c>
      <c r="V207" s="32">
        <f t="shared" si="94"/>
        <v>1682</v>
      </c>
      <c r="W207" s="33">
        <f t="shared" si="81"/>
        <v>0.64816955684007704</v>
      </c>
      <c r="X207" s="32">
        <f>SUM(INDEX(SCORESHEET!$S$2:$S$1365,(MATCH(B207,SCORESHEET!$B$2:$B$1365,0))+1,1):INDEX(SCORESHEET!$S$2:$S$1365,(MATCH(B208,SCORESHEET!$B$2:$B$1365,0))-1,1))</f>
        <v>2595</v>
      </c>
    </row>
    <row r="208" spans="1:24" s="11" customFormat="1" ht="15" x14ac:dyDescent="0.25">
      <c r="A208" s="40">
        <v>4</v>
      </c>
      <c r="B208" s="31" t="s">
        <v>233</v>
      </c>
      <c r="C208" s="32">
        <f>COUNTIF(INDEX(SCORESHEET!$A$2:$A$1365,MATCH(B208,SCORESHEET!$B$2:$B$1365,0),1):INDEX(SCORESHEET!$A$2:$A$1365,MATCH(B209,SCORESHEET!$B$2:$B$1365,0),1),"*S*")</f>
        <v>4</v>
      </c>
      <c r="D208" s="32">
        <f>COUNTIF(INDEX(SCORESHEET!$C$2:$C$1365,(MATCH(B208,SCORESHEET!$B$2:$B$1365,0))+1,1):INDEX(SCORESHEET!$C$2:$C$1365,(MATCH(B209,SCORESHEET!$B$2:$B$1365,0))-1,1),"*"&amp;$D$1&amp;"*")</f>
        <v>1</v>
      </c>
      <c r="E208" s="32">
        <f>COUNTIF(INDEX(SCORESHEET!$C$2:$C$1365,(MATCH(B208,SCORESHEET!$B$2:$B$1365,0))+1,1):INDEX(SCORESHEET!$C$2:$C$1365,(MATCH(B209,SCORESHEET!$B$2:$B$1365,0))-1,1),"*"&amp;$E$1&amp;"*")</f>
        <v>0</v>
      </c>
      <c r="F208" s="32">
        <f>COUNTIF(INDEX(SCORESHEET!$C$2:$C$1365,(MATCH(B208,SCORESHEET!$B$2:$B$1365,0))+1,1):INDEX(SCORESHEET!$C$2:$C$1365,(MATCH(B209,SCORESHEET!$B$2:$B$1365,0))-1,1),"*"&amp;$F$1&amp;"*")</f>
        <v>3</v>
      </c>
      <c r="G208" s="32">
        <f>COUNTIF(INDEX(SCORESHEET!$C$2:$C$1365,(MATCH($B$4,SCORESHEET!$B$2:$B$1365,0))+1,1):INDEX(SCORESHEET!$C$2:$C$1365,(MATCH(B209,SCORESHEET!$B$2:$B$1365,0))-1,1),"*"&amp;$G$1&amp;"*")</f>
        <v>0</v>
      </c>
      <c r="H208" s="32">
        <f>SUM(INDEX(SCORESHEET!$F$2:$F$1365,(MATCH(B208,SCORESHEET!$B$2:$B$1365,0))+1,1):INDEX(SCORESHEET!$F$2:$F$1365,(MATCH(B209,SCORESHEET!$B$2:$B$1365,0))-1,1))</f>
        <v>365</v>
      </c>
      <c r="I208" s="32">
        <f>SUM(INDEX(SCORESHEET!$G$2:$G$1365,(MATCH(B208,SCORESHEET!$B$2:$B$1365,0))+1,1):INDEX(SCORESHEET!$G$2:$G$1365,(MATCH(B209,SCORESHEET!$B$2:$B$1365,0))-1,1))</f>
        <v>265</v>
      </c>
      <c r="J208" s="32">
        <f>SUM(INDEX(SCORESHEET!$H$2:$H$1365,(MATCH(B208,SCORESHEET!$B$2:$B$1365,0))+1,1):INDEX(SCORESHEET!$H$2:$H$1365,(MATCH(B209,SCORESHEET!$B$2:$B$1365,0))-1,1))</f>
        <v>413</v>
      </c>
      <c r="K208" s="32">
        <f>SUM(INDEX(SCORESHEET!$I$2:$I$1365,(MATCH(B208,SCORESHEET!$B$2:$B$1365,0))+1,1):INDEX(SCORESHEET!$I$2:$I$1365,(MATCH(B209,SCORESHEET!$B$2:$B$1365,0))-1,1))</f>
        <v>75</v>
      </c>
      <c r="L208" s="33">
        <f t="shared" si="83"/>
        <v>0.32647584973166366</v>
      </c>
      <c r="M208" s="33">
        <f t="shared" si="84"/>
        <v>0.2370304114490161</v>
      </c>
      <c r="N208" s="33">
        <f t="shared" si="85"/>
        <v>0.3694096601073345</v>
      </c>
      <c r="O208" s="33">
        <f t="shared" si="86"/>
        <v>6.7084078711985684E-2</v>
      </c>
      <c r="P208" s="32" t="str">
        <f t="shared" si="87"/>
        <v>PN</v>
      </c>
      <c r="Q208" s="32" t="str">
        <f t="shared" si="88"/>
        <v>BN</v>
      </c>
      <c r="R208" s="28">
        <f t="shared" si="89"/>
        <v>48</v>
      </c>
      <c r="S208" s="32">
        <f t="shared" si="90"/>
        <v>1118</v>
      </c>
      <c r="T208" s="32">
        <f>SUM(INDEX(SCORESHEET!$O$2:$O$1365,(MATCH(B208,SCORESHEET!$B$2:$B$1365,0))+1,1):INDEX(SCORESHEET!$O$2:$O$1365,(MATCH(B209,SCORESHEET!$B$2:$B$1365,0))-1,1))</f>
        <v>12</v>
      </c>
      <c r="U208" s="32">
        <f>SUM(INDEX(SCORESHEET!$P$2:$P$1365,(MATCH(B208,SCORESHEET!$B$2:$B$1365,0))+1,1):INDEX(SCORESHEET!$P$2:$P$1365,(MATCH(B209,SCORESHEET!$B$2:$B$1365,0))-1,1))</f>
        <v>0</v>
      </c>
      <c r="V208" s="32">
        <f t="shared" si="94"/>
        <v>1130</v>
      </c>
      <c r="W208" s="33">
        <f t="shared" si="81"/>
        <v>0.65317919075144504</v>
      </c>
      <c r="X208" s="32">
        <f>SUM(INDEX(SCORESHEET!$S$2:$S$1365,(MATCH(B208,SCORESHEET!$B$2:$B$1365,0))+1,1):INDEX(SCORESHEET!$S$2:$S$1365,(MATCH(B209,SCORESHEET!$B$2:$B$1365,0))-1,1))</f>
        <v>1730</v>
      </c>
    </row>
    <row r="209" spans="1:24" s="12" customFormat="1" ht="15" x14ac:dyDescent="0.25">
      <c r="A209" s="40">
        <v>5</v>
      </c>
      <c r="B209" s="31" t="s">
        <v>229</v>
      </c>
      <c r="C209" s="32">
        <f>COUNTIF(INDEX(SCORESHEET!$A$2:$A$1365,MATCH(B209,SCORESHEET!$B$2:$B$1365,0),1):INDEX(SCORESHEET!$A$2:$A$1365,MATCH(B210,SCORESHEET!$B$2:$B$1365,0),1),"*S*")</f>
        <v>5</v>
      </c>
      <c r="D209" s="32">
        <f>COUNTIF(INDEX(SCORESHEET!$C$2:$C$1365,(MATCH(B209,SCORESHEET!$B$2:$B$1365,0))+1,1):INDEX(SCORESHEET!$C$2:$C$1365,(MATCH(B210,SCORESHEET!$B$2:$B$1365,0))-1,1),"*"&amp;$D$1&amp;"*")</f>
        <v>0</v>
      </c>
      <c r="E209" s="32">
        <f>COUNTIF(INDEX(SCORESHEET!$C$2:$C$1365,(MATCH(B209,SCORESHEET!$B$2:$B$1365,0))+1,1):INDEX(SCORESHEET!$C$2:$C$1365,(MATCH(B210,SCORESHEET!$B$2:$B$1365,0))-1,1),"*"&amp;$E$1&amp;"*")</f>
        <v>1</v>
      </c>
      <c r="F209" s="32">
        <f>COUNTIF(INDEX(SCORESHEET!$C$2:$C$1365,(MATCH(B209,SCORESHEET!$B$2:$B$1365,0))+1,1):INDEX(SCORESHEET!$C$2:$C$1365,(MATCH(B210,SCORESHEET!$B$2:$B$1365,0))-1,1),"*"&amp;$F$1&amp;"*")</f>
        <v>3</v>
      </c>
      <c r="G209" s="32">
        <f>COUNTIF(INDEX(SCORESHEET!$C$2:$C$1365,(MATCH($B$4,SCORESHEET!$B$2:$B$1365,0))+1,1):INDEX(SCORESHEET!$C$2:$C$1365,(MATCH(B210,SCORESHEET!$B$2:$B$1365,0))-1,1),"*"&amp;$G$1&amp;"*")</f>
        <v>0</v>
      </c>
      <c r="H209" s="32">
        <f>SUM(INDEX(SCORESHEET!$F$2:$F$1365,(MATCH(B209,SCORESHEET!$B$2:$B$1365,0))+1,1):INDEX(SCORESHEET!$F$2:$F$1365,(MATCH(B210,SCORESHEET!$B$2:$B$1365,0))-1,1))</f>
        <v>278</v>
      </c>
      <c r="I209" s="32">
        <f>SUM(INDEX(SCORESHEET!$G$2:$G$1365,(MATCH(B209,SCORESHEET!$B$2:$B$1365,0))+1,1):INDEX(SCORESHEET!$G$2:$G$1365,(MATCH(B210,SCORESHEET!$B$2:$B$1365,0))-1,1))</f>
        <v>339</v>
      </c>
      <c r="J209" s="32">
        <f>SUM(INDEX(SCORESHEET!$H$2:$H$1365,(MATCH(B209,SCORESHEET!$B$2:$B$1365,0))+1,1):INDEX(SCORESHEET!$H$2:$H$1365,(MATCH(B210,SCORESHEET!$B$2:$B$1365,0))-1,1))</f>
        <v>376</v>
      </c>
      <c r="K209" s="32">
        <f>SUM(INDEX(SCORESHEET!$I$2:$I$1365,(MATCH(B209,SCORESHEET!$B$2:$B$1365,0))+1,1):INDEX(SCORESHEET!$I$2:$I$1365,(MATCH(B210,SCORESHEET!$B$2:$B$1365,0))-1,1))</f>
        <v>57</v>
      </c>
      <c r="L209" s="33">
        <f t="shared" si="83"/>
        <v>0.26476190476190475</v>
      </c>
      <c r="M209" s="33">
        <f t="shared" si="84"/>
        <v>0.32285714285714284</v>
      </c>
      <c r="N209" s="33">
        <f t="shared" si="85"/>
        <v>0.35809523809523808</v>
      </c>
      <c r="O209" s="33">
        <f t="shared" si="86"/>
        <v>5.4285714285714284E-2</v>
      </c>
      <c r="P209" s="32" t="str">
        <f t="shared" si="87"/>
        <v>PN</v>
      </c>
      <c r="Q209" s="32" t="str">
        <f t="shared" si="88"/>
        <v>PH</v>
      </c>
      <c r="R209" s="28">
        <f t="shared" si="89"/>
        <v>37</v>
      </c>
      <c r="S209" s="32">
        <f t="shared" si="90"/>
        <v>1050</v>
      </c>
      <c r="T209" s="32">
        <f>SUM(INDEX(SCORESHEET!$O$2:$O$1365,(MATCH(B209,SCORESHEET!$B$2:$B$1365,0))+1,1):INDEX(SCORESHEET!$O$2:$O$1365,(MATCH(B210,SCORESHEET!$B$2:$B$1365,0))-1,1))</f>
        <v>13</v>
      </c>
      <c r="U209" s="32">
        <f>SUM(INDEX(SCORESHEET!$P$2:$P$1365,(MATCH(B209,SCORESHEET!$B$2:$B$1365,0))+1,1):INDEX(SCORESHEET!$P$2:$P$1365,(MATCH(B210,SCORESHEET!$B$2:$B$1365,0))-1,1))</f>
        <v>0</v>
      </c>
      <c r="V209" s="32">
        <f t="shared" si="94"/>
        <v>1063</v>
      </c>
      <c r="W209" s="33">
        <f t="shared" si="81"/>
        <v>0.59921082299887263</v>
      </c>
      <c r="X209" s="32">
        <f>SUM(INDEX(SCORESHEET!$S$2:$S$1365,(MATCH(B209,SCORESHEET!$B$2:$B$1365,0))+1,1):INDEX(SCORESHEET!$S$2:$S$1365,(MATCH(B210,SCORESHEET!$B$2:$B$1365,0))-1,1))</f>
        <v>1774</v>
      </c>
    </row>
    <row r="210" spans="1:24" s="12" customFormat="1" ht="15" x14ac:dyDescent="0.25">
      <c r="A210" s="40">
        <v>6</v>
      </c>
      <c r="B210" s="31" t="s">
        <v>230</v>
      </c>
      <c r="C210" s="32">
        <f>COUNTIF(INDEX(SCORESHEET!$A$2:$A$1365,MATCH(B210,SCORESHEET!$B$2:$B$1365,0),1):INDEX(SCORESHEET!$A$2:$A$1365,MATCH(B211,SCORESHEET!$B$2:$B$1365,0),1),"*S*")</f>
        <v>9</v>
      </c>
      <c r="D210" s="32">
        <f>COUNTIF(INDEX(SCORESHEET!$C$2:$C$1365,(MATCH(B210,SCORESHEET!$B$2:$B$1365,0))+1,1):INDEX(SCORESHEET!$C$2:$C$1365,(MATCH(B211,SCORESHEET!$B$2:$B$1365,0))-1,1),"*"&amp;$D$1&amp;"*")</f>
        <v>2</v>
      </c>
      <c r="E210" s="32">
        <f>COUNTIF(INDEX(SCORESHEET!$C$2:$C$1365,(MATCH(B210,SCORESHEET!$B$2:$B$1365,0))+1,1):INDEX(SCORESHEET!$C$2:$C$1365,(MATCH(B211,SCORESHEET!$B$2:$B$1365,0))-1,1),"*"&amp;$E$1&amp;"*")</f>
        <v>4</v>
      </c>
      <c r="F210" s="32">
        <f>COUNTIF(INDEX(SCORESHEET!$C$2:$C$1365,(MATCH(B210,SCORESHEET!$B$2:$B$1365,0))+1,1):INDEX(SCORESHEET!$C$2:$C$1365,(MATCH(B211,SCORESHEET!$B$2:$B$1365,0))-1,1),"*"&amp;$F$1&amp;"*")</f>
        <v>3</v>
      </c>
      <c r="G210" s="32">
        <f>COUNTIF(INDEX(SCORESHEET!$C$2:$C$1365,(MATCH($B$4,SCORESHEET!$B$2:$B$1365,0))+1,1):INDEX(SCORESHEET!$C$2:$C$1365,(MATCH(B211,SCORESHEET!$B$2:$B$1365,0))-1,1),"*"&amp;$G$1&amp;"*")</f>
        <v>0</v>
      </c>
      <c r="H210" s="32">
        <f>SUM(INDEX(SCORESHEET!$F$2:$F$1365,(MATCH(B210,SCORESHEET!$B$2:$B$1365,0))+1,1):INDEX(SCORESHEET!$F$2:$F$1365,(MATCH(B211,SCORESHEET!$B$2:$B$1365,0))-1,1))</f>
        <v>784</v>
      </c>
      <c r="I210" s="32">
        <f>SUM(INDEX(SCORESHEET!$G$2:$G$1365,(MATCH(B210,SCORESHEET!$B$2:$B$1365,0))+1,1):INDEX(SCORESHEET!$G$2:$G$1365,(MATCH(B211,SCORESHEET!$B$2:$B$1365,0))-1,1))</f>
        <v>817</v>
      </c>
      <c r="J210" s="32">
        <f>SUM(INDEX(SCORESHEET!$H$2:$H$1365,(MATCH(B210,SCORESHEET!$B$2:$B$1365,0))+1,1):INDEX(SCORESHEET!$H$2:$H$1365,(MATCH(B211,SCORESHEET!$B$2:$B$1365,0))-1,1))</f>
        <v>861</v>
      </c>
      <c r="K210" s="32">
        <f>SUM(INDEX(SCORESHEET!$I$2:$I$1365,(MATCH(B210,SCORESHEET!$B$2:$B$1365,0))+1,1):INDEX(SCORESHEET!$I$2:$I$1365,(MATCH(B211,SCORESHEET!$B$2:$B$1365,0))-1,1))</f>
        <v>144</v>
      </c>
      <c r="L210" s="33">
        <f t="shared" si="83"/>
        <v>0.30084420567920184</v>
      </c>
      <c r="M210" s="33">
        <f t="shared" si="84"/>
        <v>0.31350729086722945</v>
      </c>
      <c r="N210" s="33">
        <f t="shared" si="85"/>
        <v>0.3303914044512663</v>
      </c>
      <c r="O210" s="33">
        <f t="shared" si="86"/>
        <v>5.5257099002302378E-2</v>
      </c>
      <c r="P210" s="32" t="str">
        <f t="shared" si="87"/>
        <v>PN</v>
      </c>
      <c r="Q210" s="32" t="str">
        <f t="shared" si="88"/>
        <v>PH</v>
      </c>
      <c r="R210" s="28">
        <f t="shared" si="89"/>
        <v>44</v>
      </c>
      <c r="S210" s="32">
        <f t="shared" si="90"/>
        <v>2606</v>
      </c>
      <c r="T210" s="32">
        <f>SUM(INDEX(SCORESHEET!$O$2:$O$1365,(MATCH(B210,SCORESHEET!$B$2:$B$1365,0))+1,1):INDEX(SCORESHEET!$O$2:$O$1365,(MATCH(B211,SCORESHEET!$B$2:$B$1365,0))-1,1))</f>
        <v>37</v>
      </c>
      <c r="U210" s="32">
        <f>SUM(INDEX(SCORESHEET!$P$2:$P$1365,(MATCH(B210,SCORESHEET!$B$2:$B$1365,0))+1,1):INDEX(SCORESHEET!$P$2:$P$1365,(MATCH(B211,SCORESHEET!$B$2:$B$1365,0))-1,1))</f>
        <v>0</v>
      </c>
      <c r="V210" s="32">
        <f t="shared" si="94"/>
        <v>2643</v>
      </c>
      <c r="W210" s="33">
        <f t="shared" si="81"/>
        <v>0.60968858131487891</v>
      </c>
      <c r="X210" s="32">
        <f>SUM(INDEX(SCORESHEET!$S$2:$S$1365,(MATCH(B210,SCORESHEET!$B$2:$B$1365,0))+1,1):INDEX(SCORESHEET!$S$2:$S$1365,(MATCH(B211,SCORESHEET!$B$2:$B$1365,0))-1,1))</f>
        <v>4335</v>
      </c>
    </row>
    <row r="211" spans="1:24" s="12" customFormat="1" ht="15" x14ac:dyDescent="0.25">
      <c r="A211" s="40">
        <v>7</v>
      </c>
      <c r="B211" s="31" t="s">
        <v>234</v>
      </c>
      <c r="C211" s="32">
        <f>COUNTIF(INDEX(SCORESHEET!$A$2:$A$1365,MATCH(B211,SCORESHEET!$B$2:$B$1365,0),1):INDEX(SCORESHEET!$A$2:$A$1365,MATCH(B212,SCORESHEET!$B$2:$B$1365,0),1),"*S*")</f>
        <v>2</v>
      </c>
      <c r="D211" s="32">
        <f>COUNTIF(INDEX(SCORESHEET!$C$2:$C$1365,(MATCH(B211,SCORESHEET!$B$2:$B$1365,0))+1,1):INDEX(SCORESHEET!$C$2:$C$1365,(MATCH(B212,SCORESHEET!$B$2:$B$1365,0))-1,1),"*"&amp;$D$1&amp;"*")</f>
        <v>1</v>
      </c>
      <c r="E211" s="32">
        <f>COUNTIF(INDEX(SCORESHEET!$C$2:$C$1365,(MATCH(B211,SCORESHEET!$B$2:$B$1365,0))+1,1):INDEX(SCORESHEET!$C$2:$C$1365,(MATCH(B212,SCORESHEET!$B$2:$B$1365,0))-1,1),"*"&amp;$E$1&amp;"*")</f>
        <v>0</v>
      </c>
      <c r="F211" s="32">
        <f>COUNTIF(INDEX(SCORESHEET!$C$2:$C$1365,(MATCH(B211,SCORESHEET!$B$2:$B$1365,0))+1,1):INDEX(SCORESHEET!$C$2:$C$1365,(MATCH(B212,SCORESHEET!$B$2:$B$1365,0))-1,1),"*"&amp;$F$1&amp;"*")</f>
        <v>1</v>
      </c>
      <c r="G211" s="32">
        <f>COUNTIF(INDEX(SCORESHEET!$C$2:$C$1365,(MATCH($B$4,SCORESHEET!$B$2:$B$1365,0))+1,1):INDEX(SCORESHEET!$C$2:$C$1365,(MATCH(B212,SCORESHEET!$B$2:$B$1365,0))-1,1),"*"&amp;$G$1&amp;"*")</f>
        <v>0</v>
      </c>
      <c r="H211" s="32">
        <f>SUM(INDEX(SCORESHEET!$F$2:$F$1365,(MATCH(B211,SCORESHEET!$B$2:$B$1365,0))+1,1):INDEX(SCORESHEET!$F$2:$F$1365,(MATCH(B212,SCORESHEET!$B$2:$B$1365,0))-1,1))</f>
        <v>186</v>
      </c>
      <c r="I211" s="32">
        <f>SUM(INDEX(SCORESHEET!$G$2:$G$1365,(MATCH(B211,SCORESHEET!$B$2:$B$1365,0))+1,1):INDEX(SCORESHEET!$G$2:$G$1365,(MATCH(B212,SCORESHEET!$B$2:$B$1365,0))-1,1))</f>
        <v>128</v>
      </c>
      <c r="J211" s="32">
        <f>SUM(INDEX(SCORESHEET!$H$2:$H$1365,(MATCH(B211,SCORESHEET!$B$2:$B$1365,0))+1,1):INDEX(SCORESHEET!$H$2:$H$1365,(MATCH(B212,SCORESHEET!$B$2:$B$1365,0))-1,1))</f>
        <v>194</v>
      </c>
      <c r="K211" s="32">
        <f>SUM(INDEX(SCORESHEET!$I$2:$I$1365,(MATCH(B211,SCORESHEET!$B$2:$B$1365,0))+1,1):INDEX(SCORESHEET!$I$2:$I$1365,(MATCH(B212,SCORESHEET!$B$2:$B$1365,0))-1,1))</f>
        <v>43</v>
      </c>
      <c r="L211" s="33">
        <f t="shared" si="83"/>
        <v>0.33756805807622503</v>
      </c>
      <c r="M211" s="33">
        <f t="shared" si="84"/>
        <v>0.23230490018148819</v>
      </c>
      <c r="N211" s="33">
        <f t="shared" si="85"/>
        <v>0.35208711433756806</v>
      </c>
      <c r="O211" s="33">
        <f t="shared" si="86"/>
        <v>7.8039927404718698E-2</v>
      </c>
      <c r="P211" s="32" t="str">
        <f t="shared" si="87"/>
        <v>PN</v>
      </c>
      <c r="Q211" s="32" t="str">
        <f t="shared" si="88"/>
        <v>BN</v>
      </c>
      <c r="R211" s="28">
        <f t="shared" si="89"/>
        <v>8</v>
      </c>
      <c r="S211" s="32">
        <f t="shared" si="90"/>
        <v>551</v>
      </c>
      <c r="T211" s="32">
        <f>SUM(INDEX(SCORESHEET!$O$2:$O$1365,(MATCH(B211,SCORESHEET!$B$2:$B$1365,0))+1,1):INDEX(SCORESHEET!$O$2:$O$1365,(MATCH(B212,SCORESHEET!$B$2:$B$1365,0))-1,1))</f>
        <v>12</v>
      </c>
      <c r="U211" s="32">
        <f>SUM(INDEX(SCORESHEET!$P$2:$P$1365,(MATCH(B211,SCORESHEET!$B$2:$B$1365,0))+1,1):INDEX(SCORESHEET!$P$2:$P$1365,(MATCH(B212,SCORESHEET!$B$2:$B$1365,0))-1,1))</f>
        <v>0</v>
      </c>
      <c r="V211" s="32">
        <f t="shared" si="94"/>
        <v>563</v>
      </c>
      <c r="W211" s="33">
        <f t="shared" si="81"/>
        <v>0.6276477146042363</v>
      </c>
      <c r="X211" s="32">
        <f>SUM(INDEX(SCORESHEET!$S$2:$S$1365,(MATCH(B211,SCORESHEET!$B$2:$B$1365,0))+1,1):INDEX(SCORESHEET!$S$2:$S$1365,(MATCH(B212,SCORESHEET!$B$2:$B$1365,0))-1,1))</f>
        <v>897</v>
      </c>
    </row>
    <row r="212" spans="1:24" s="12" customFormat="1" ht="15" x14ac:dyDescent="0.25">
      <c r="A212" s="40">
        <v>8</v>
      </c>
      <c r="B212" s="31" t="s">
        <v>231</v>
      </c>
      <c r="C212" s="32">
        <f>COUNTIF(INDEX(SCORESHEET!$A$2:$A$1365,MATCH(B212,SCORESHEET!$B$2:$B$1365,0),1):INDEX(SCORESHEET!$A$2:$A$1365,MATCH(B213,SCORESHEET!$B$2:$B$1365,0),1),"*S*")</f>
        <v>8</v>
      </c>
      <c r="D212" s="32">
        <f>COUNTIF(INDEX(SCORESHEET!$C$2:$C$1365,(MATCH(B212,SCORESHEET!$B$2:$B$1365,0))+1,1):INDEX(SCORESHEET!$C$2:$C$1365,(MATCH(B213,SCORESHEET!$B$2:$B$1365,0))-1,1),"*"&amp;$D$1&amp;"*")</f>
        <v>2</v>
      </c>
      <c r="E212" s="32">
        <f>COUNTIF(INDEX(SCORESHEET!$C$2:$C$1365,(MATCH(B212,SCORESHEET!$B$2:$B$1365,0))+1,1):INDEX(SCORESHEET!$C$2:$C$1365,(MATCH(B213,SCORESHEET!$B$2:$B$1365,0))-1,1),"*"&amp;$E$1&amp;"*")</f>
        <v>3</v>
      </c>
      <c r="F212" s="32">
        <f>COUNTIF(INDEX(SCORESHEET!$C$2:$C$1365,(MATCH(B212,SCORESHEET!$B$2:$B$1365,0))+1,1):INDEX(SCORESHEET!$C$2:$C$1365,(MATCH(B213,SCORESHEET!$B$2:$B$1365,0))-1,1),"*"&amp;$F$1&amp;"*")</f>
        <v>3</v>
      </c>
      <c r="G212" s="32">
        <f>COUNTIF(INDEX(SCORESHEET!$C$2:$C$1365,(MATCH($B$4,SCORESHEET!$B$2:$B$1365,0))+1,1):INDEX(SCORESHEET!$C$2:$C$1365,(MATCH(B213,SCORESHEET!$B$2:$B$1365,0))-1,1),"*"&amp;$G$1&amp;"*")</f>
        <v>0</v>
      </c>
      <c r="H212" s="32">
        <f>SUM(INDEX(SCORESHEET!$F$2:$F$1365,(MATCH(B212,SCORESHEET!$B$2:$B$1365,0))+1,1):INDEX(SCORESHEET!$F$2:$F$1365,(MATCH(B213,SCORESHEET!$B$2:$B$1365,0))-1,1))</f>
        <v>691</v>
      </c>
      <c r="I212" s="32">
        <f>SUM(INDEX(SCORESHEET!$G$2:$G$1365,(MATCH(B212,SCORESHEET!$B$2:$B$1365,0))+1,1):INDEX(SCORESHEET!$G$2:$G$1365,(MATCH(B213,SCORESHEET!$B$2:$B$1365,0))-1,1))</f>
        <v>668</v>
      </c>
      <c r="J212" s="32">
        <f>SUM(INDEX(SCORESHEET!$H$2:$H$1365,(MATCH(B212,SCORESHEET!$B$2:$B$1365,0))+1,1):INDEX(SCORESHEET!$H$2:$H$1365,(MATCH(B213,SCORESHEET!$B$2:$B$1365,0))-1,1))</f>
        <v>735</v>
      </c>
      <c r="K212" s="32">
        <f>SUM(INDEX(SCORESHEET!$I$2:$I$1365,(MATCH(B212,SCORESHEET!$B$2:$B$1365,0))+1,1):INDEX(SCORESHEET!$I$2:$I$1365,(MATCH(B213,SCORESHEET!$B$2:$B$1365,0))-1,1))</f>
        <v>331</v>
      </c>
      <c r="L212" s="33">
        <f t="shared" si="83"/>
        <v>0.28494845360824744</v>
      </c>
      <c r="M212" s="33">
        <f t="shared" si="84"/>
        <v>0.27546391752577321</v>
      </c>
      <c r="N212" s="33">
        <f t="shared" si="85"/>
        <v>0.30309278350515462</v>
      </c>
      <c r="O212" s="33">
        <f t="shared" si="86"/>
        <v>0.13649484536082473</v>
      </c>
      <c r="P212" s="32" t="str">
        <f t="shared" si="87"/>
        <v>PN</v>
      </c>
      <c r="Q212" s="32" t="str">
        <f t="shared" si="88"/>
        <v>BN</v>
      </c>
      <c r="R212" s="28">
        <f t="shared" si="89"/>
        <v>44</v>
      </c>
      <c r="S212" s="32">
        <f t="shared" si="90"/>
        <v>2425</v>
      </c>
      <c r="T212" s="32">
        <f>SUM(INDEX(SCORESHEET!$O$2:$O$1365,(MATCH(B212,SCORESHEET!$B$2:$B$1365,0))+1,1):INDEX(SCORESHEET!$O$2:$O$1365,(MATCH(B213,SCORESHEET!$B$2:$B$1365,0))-1,1))</f>
        <v>40</v>
      </c>
      <c r="U212" s="32">
        <f>SUM(INDEX(SCORESHEET!$P$2:$P$1365,(MATCH(B212,SCORESHEET!$B$2:$B$1365,0))+1,1):INDEX(SCORESHEET!$P$2:$P$1365,(MATCH(B213,SCORESHEET!$B$2:$B$1365,0))-1,1))</f>
        <v>0</v>
      </c>
      <c r="V212" s="32">
        <f t="shared" si="94"/>
        <v>2465</v>
      </c>
      <c r="W212" s="33">
        <f t="shared" si="81"/>
        <v>0.67056583242655055</v>
      </c>
      <c r="X212" s="32">
        <f>SUM(INDEX(SCORESHEET!$S$2:$S$1365,(MATCH(B212,SCORESHEET!$B$2:$B$1365,0))+1,1):INDEX(SCORESHEET!$S$2:$S$1365,(MATCH(B213,SCORESHEET!$B$2:$B$1365,0))-1,1))</f>
        <v>3676</v>
      </c>
    </row>
    <row r="213" spans="1:24" s="12" customFormat="1" ht="15" x14ac:dyDescent="0.25">
      <c r="A213" s="40">
        <v>9</v>
      </c>
      <c r="B213" s="31" t="s">
        <v>232</v>
      </c>
      <c r="C213" s="32">
        <f>COUNTIF(INDEX(SCORESHEET!$A$2:$A$1365,MATCH(B213,SCORESHEET!$B$2:$B$1365,0),1):INDEX(SCORESHEET!$A$2:$A$1365,MATCH(B214,SCORESHEET!$B$2:$B$1365,0),1),"*S*")</f>
        <v>5</v>
      </c>
      <c r="D213" s="32">
        <f>COUNTIF(INDEX(SCORESHEET!$C$2:$C$1365,(MATCH(B213,SCORESHEET!$B$2:$B$1365,0))+1,1):INDEX(SCORESHEET!$C$2:$C$1365,(MATCH(B214,SCORESHEET!$B$2:$B$1365,0))-1,1),"*"&amp;$D$1&amp;"*")</f>
        <v>2</v>
      </c>
      <c r="E213" s="32">
        <f>COUNTIF(INDEX(SCORESHEET!$C$2:$C$1365,(MATCH(B213,SCORESHEET!$B$2:$B$1365,0))+1,1):INDEX(SCORESHEET!$C$2:$C$1365,(MATCH(B214,SCORESHEET!$B$2:$B$1365,0))-1,1),"*"&amp;$E$1&amp;"*")</f>
        <v>0</v>
      </c>
      <c r="F213" s="32">
        <f>COUNTIF(INDEX(SCORESHEET!$C$2:$C$1365,(MATCH(B213,SCORESHEET!$B$2:$B$1365,0))+1,1):INDEX(SCORESHEET!$C$2:$C$1365,(MATCH(B214,SCORESHEET!$B$2:$B$1365,0))-1,1),"*"&amp;$F$1&amp;"*")</f>
        <v>3</v>
      </c>
      <c r="G213" s="32">
        <f>COUNTIF(INDEX(SCORESHEET!$C$2:$C$1365,(MATCH($B$4,SCORESHEET!$B$2:$B$1365,0))+1,1):INDEX(SCORESHEET!$C$2:$C$1365,(MATCH(B214,SCORESHEET!$B$2:$B$1365,0))-1,1),"*"&amp;$G$1&amp;"*")</f>
        <v>0</v>
      </c>
      <c r="H213" s="32">
        <f>SUM(INDEX(SCORESHEET!$F$2:$F$1365,(MATCH(B213,SCORESHEET!$B$2:$B$1365,0))+1,1):INDEX(SCORESHEET!$F$2:$F$1365,(MATCH(B214,SCORESHEET!$B$2:$B$1365,0))-1,1))</f>
        <v>556</v>
      </c>
      <c r="I213" s="32">
        <f>SUM(INDEX(SCORESHEET!$G$2:$G$1365,(MATCH(B213,SCORESHEET!$B$2:$B$1365,0))+1,1):INDEX(SCORESHEET!$G$2:$G$1365,(MATCH(B214,SCORESHEET!$B$2:$B$1365,0))-1,1))</f>
        <v>375</v>
      </c>
      <c r="J213" s="32">
        <f>SUM(INDEX(SCORESHEET!$H$2:$H$1365,(MATCH(B213,SCORESHEET!$B$2:$B$1365,0))+1,1):INDEX(SCORESHEET!$H$2:$H$1365,(MATCH(B214,SCORESHEET!$B$2:$B$1365,0))-1,1))</f>
        <v>529</v>
      </c>
      <c r="K213" s="32">
        <f>SUM(INDEX(SCORESHEET!$I$2:$I$1365,(MATCH(B213,SCORESHEET!$B$2:$B$1365,0))+1,1):INDEX(SCORESHEET!$I$2:$I$1365,(MATCH(B214,SCORESHEET!$B$2:$B$1365,0))-1,1))</f>
        <v>155</v>
      </c>
      <c r="L213" s="33">
        <f t="shared" si="83"/>
        <v>0.34427244582043343</v>
      </c>
      <c r="M213" s="33">
        <f t="shared" si="84"/>
        <v>0.23219814241486067</v>
      </c>
      <c r="N213" s="33">
        <f t="shared" si="85"/>
        <v>0.32755417956656346</v>
      </c>
      <c r="O213" s="33">
        <f t="shared" si="86"/>
        <v>9.5975232198142413E-2</v>
      </c>
      <c r="P213" s="32" t="str">
        <f t="shared" si="87"/>
        <v>BN</v>
      </c>
      <c r="Q213" s="32" t="str">
        <f t="shared" si="88"/>
        <v>PN</v>
      </c>
      <c r="R213" s="28">
        <f t="shared" si="89"/>
        <v>27</v>
      </c>
      <c r="S213" s="32">
        <f t="shared" si="90"/>
        <v>1615</v>
      </c>
      <c r="T213" s="32">
        <f>SUM(INDEX(SCORESHEET!$O$2:$O$1365,(MATCH(B213,SCORESHEET!$B$2:$B$1365,0))+1,1):INDEX(SCORESHEET!$O$2:$O$1365,(MATCH(B214,SCORESHEET!$B$2:$B$1365,0))-1,1))</f>
        <v>19</v>
      </c>
      <c r="U213" s="32">
        <f>SUM(INDEX(SCORESHEET!$P$2:$P$1365,(MATCH(B213,SCORESHEET!$B$2:$B$1365,0))+1,1):INDEX(SCORESHEET!$P$2:$P$1365,(MATCH(B214,SCORESHEET!$B$2:$B$1365,0))-1,1))</f>
        <v>0</v>
      </c>
      <c r="V213" s="32">
        <f t="shared" si="94"/>
        <v>1634</v>
      </c>
      <c r="W213" s="33">
        <f t="shared" si="81"/>
        <v>0.73769751693002261</v>
      </c>
      <c r="X213" s="32">
        <f>SUM(INDEX(SCORESHEET!$S$2:$S$1365,(MATCH(B213,SCORESHEET!$B$2:$B$1365,0))+1,1):INDEX(SCORESHEET!$S$2:$S$1365,(MATCH(B214,SCORESHEET!$B$2:$B$1365,0))-1,1))</f>
        <v>2215</v>
      </c>
    </row>
    <row r="214" spans="1:24" s="6" customFormat="1" ht="15" x14ac:dyDescent="0.25">
      <c r="A214" s="25" t="s">
        <v>48</v>
      </c>
      <c r="B214" s="26" t="s">
        <v>49</v>
      </c>
      <c r="C214" s="27">
        <f>SUM(C215:C224)</f>
        <v>34</v>
      </c>
      <c r="D214" s="27">
        <f t="shared" ref="D214:K214" si="95">SUM(D215:D224)</f>
        <v>24</v>
      </c>
      <c r="E214" s="27">
        <f t="shared" si="95"/>
        <v>4</v>
      </c>
      <c r="F214" s="27">
        <f t="shared" si="95"/>
        <v>5</v>
      </c>
      <c r="G214" s="27">
        <f t="shared" si="95"/>
        <v>0</v>
      </c>
      <c r="H214" s="27">
        <f t="shared" si="95"/>
        <v>3956</v>
      </c>
      <c r="I214" s="27">
        <f t="shared" si="95"/>
        <v>2148</v>
      </c>
      <c r="J214" s="27">
        <f t="shared" si="95"/>
        <v>2652</v>
      </c>
      <c r="K214" s="27">
        <f t="shared" si="95"/>
        <v>0</v>
      </c>
      <c r="L214" s="29">
        <f t="shared" si="83"/>
        <v>0.45180447693010506</v>
      </c>
      <c r="M214" s="29">
        <f t="shared" si="84"/>
        <v>0.24531749657377799</v>
      </c>
      <c r="N214" s="29">
        <f t="shared" si="85"/>
        <v>0.30287802649611695</v>
      </c>
      <c r="O214" s="29">
        <f t="shared" si="86"/>
        <v>0</v>
      </c>
      <c r="P214" s="27" t="str">
        <f t="shared" si="87"/>
        <v>BN</v>
      </c>
      <c r="Q214" s="27" t="str">
        <f t="shared" si="88"/>
        <v>PN</v>
      </c>
      <c r="R214" s="27">
        <f t="shared" si="89"/>
        <v>1304</v>
      </c>
      <c r="S214" s="27">
        <f t="shared" si="90"/>
        <v>8756</v>
      </c>
      <c r="T214" s="27">
        <f t="shared" ref="T214:U214" si="96">SUM(T215:T224)</f>
        <v>134</v>
      </c>
      <c r="U214" s="27">
        <f t="shared" si="96"/>
        <v>0</v>
      </c>
      <c r="V214" s="27">
        <f t="shared" si="94"/>
        <v>8890</v>
      </c>
      <c r="W214" s="29">
        <f t="shared" si="81"/>
        <v>0.64805365213587984</v>
      </c>
      <c r="X214" s="27">
        <f>SUM(X215:X224)</f>
        <v>13718</v>
      </c>
    </row>
    <row r="215" spans="1:24" s="11" customFormat="1" ht="15" x14ac:dyDescent="0.25">
      <c r="A215" s="40">
        <v>1</v>
      </c>
      <c r="B215" s="31" t="s">
        <v>235</v>
      </c>
      <c r="C215" s="32">
        <f>COUNTIF(INDEX(SCORESHEET!$A$2:$A$1365,MATCH(B215,SCORESHEET!$B$2:$B$1365,0),1):INDEX(SCORESHEET!$A$2:$A$1365,MATCH(B216,SCORESHEET!$B$2:$B$1365,0),1),"*S*")</f>
        <v>4</v>
      </c>
      <c r="D215" s="32">
        <f>COUNTIF(INDEX(SCORESHEET!$C$2:$C$1365,(MATCH(B215,SCORESHEET!$B$2:$B$1365,0))+1,1):INDEX(SCORESHEET!$C$2:$C$1365,(MATCH(B216,SCORESHEET!$B$2:$B$1365,0))-1,1),"*"&amp;$D$1&amp;"*")</f>
        <v>3</v>
      </c>
      <c r="E215" s="32">
        <f>COUNTIF(INDEX(SCORESHEET!$C$2:$C$1365,(MATCH(B215,SCORESHEET!$B$2:$B$1365,0))+1,1):INDEX(SCORESHEET!$C$2:$C$1365,(MATCH(B216,SCORESHEET!$B$2:$B$1365,0))-1,1),"*"&amp;$E$1&amp;"*")</f>
        <v>1</v>
      </c>
      <c r="F215" s="32">
        <f>COUNTIF(INDEX(SCORESHEET!$C$2:$C$1365,(MATCH(B215,SCORESHEET!$B$2:$B$1365,0))+1,1):INDEX(SCORESHEET!$C$2:$C$1365,(MATCH(B216,SCORESHEET!$B$2:$B$1365,0))-1,1),"*"&amp;$F$1&amp;"*")</f>
        <v>0</v>
      </c>
      <c r="G215" s="32">
        <f>COUNTIF(INDEX(SCORESHEET!$C$2:$C$1365,(MATCH($B$4,SCORESHEET!$B$2:$B$1365,0))+1,1):INDEX(SCORESHEET!$C$2:$C$1365,(MATCH(B216,SCORESHEET!$B$2:$B$1365,0))-1,1),"*"&amp;$G$1&amp;"*")</f>
        <v>0</v>
      </c>
      <c r="H215" s="32">
        <f>SUM(INDEX(SCORESHEET!$F$2:$F$1365,(MATCH(B215,SCORESHEET!$B$2:$B$1365,0))+1,1):INDEX(SCORESHEET!$F$2:$F$1365,(MATCH(B216,SCORESHEET!$B$2:$B$1365,0))-1,1))</f>
        <v>499</v>
      </c>
      <c r="I215" s="32">
        <f>SUM(INDEX(SCORESHEET!$G$2:$G$1365,(MATCH(B215,SCORESHEET!$B$2:$B$1365,0))+1,1):INDEX(SCORESHEET!$G$2:$G$1365,(MATCH(B216,SCORESHEET!$B$2:$B$1365,0))-1,1))</f>
        <v>300</v>
      </c>
      <c r="J215" s="32">
        <f>SUM(INDEX(SCORESHEET!$H$2:$H$1365,(MATCH(B215,SCORESHEET!$B$2:$B$1365,0))+1,1):INDEX(SCORESHEET!$H$2:$H$1365,(MATCH(B216,SCORESHEET!$B$2:$B$1365,0))-1,1))</f>
        <v>245</v>
      </c>
      <c r="K215" s="32">
        <f>SUM(INDEX(SCORESHEET!$I$2:$I$1365,(MATCH(B215,SCORESHEET!$B$2:$B$1365,0))+1,1):INDEX(SCORESHEET!$I$2:$I$1365,(MATCH(B216,SCORESHEET!$B$2:$B$1365,0))-1,1))</f>
        <v>0</v>
      </c>
      <c r="L215" s="33">
        <f t="shared" si="83"/>
        <v>0.47796934865900381</v>
      </c>
      <c r="M215" s="33">
        <f t="shared" si="84"/>
        <v>0.28735632183908044</v>
      </c>
      <c r="N215" s="33">
        <f t="shared" si="85"/>
        <v>0.23467432950191572</v>
      </c>
      <c r="O215" s="33">
        <f t="shared" si="86"/>
        <v>0</v>
      </c>
      <c r="P215" s="32" t="str">
        <f t="shared" si="87"/>
        <v>BN</v>
      </c>
      <c r="Q215" s="32" t="str">
        <f t="shared" si="88"/>
        <v>PH</v>
      </c>
      <c r="R215" s="28">
        <f t="shared" si="89"/>
        <v>199</v>
      </c>
      <c r="S215" s="32">
        <f t="shared" si="90"/>
        <v>1044</v>
      </c>
      <c r="T215" s="32">
        <f>SUM(INDEX(SCORESHEET!$O$2:$O$1365,(MATCH(B215,SCORESHEET!$B$2:$B$1365,0))+1,1):INDEX(SCORESHEET!$O$2:$O$1365,(MATCH(B216,SCORESHEET!$B$2:$B$1365,0))-1,1))</f>
        <v>8</v>
      </c>
      <c r="U215" s="32">
        <f>SUM(INDEX(SCORESHEET!$P$2:$P$1365,(MATCH(B215,SCORESHEET!$B$2:$B$1365,0))+1,1):INDEX(SCORESHEET!$P$2:$P$1365,(MATCH(B216,SCORESHEET!$B$2:$B$1365,0))-1,1))</f>
        <v>0</v>
      </c>
      <c r="V215" s="32">
        <f t="shared" si="94"/>
        <v>1052</v>
      </c>
      <c r="W215" s="33">
        <f t="shared" si="81"/>
        <v>0.65058750773036489</v>
      </c>
      <c r="X215" s="32">
        <f>SUM(INDEX(SCORESHEET!$S$2:$S$1365,(MATCH(B215,SCORESHEET!$B$2:$B$1365,0))+1,1):INDEX(SCORESHEET!$S$2:$S$1365,(MATCH(B216,SCORESHEET!$B$2:$B$1365,0))-1,1))</f>
        <v>1617</v>
      </c>
    </row>
    <row r="216" spans="1:24" s="12" customFormat="1" ht="15" x14ac:dyDescent="0.25">
      <c r="A216" s="40">
        <v>2</v>
      </c>
      <c r="B216" s="31" t="s">
        <v>237</v>
      </c>
      <c r="C216" s="32">
        <f>COUNTIF(INDEX(SCORESHEET!$A$2:$A$1365,MATCH(B216,SCORESHEET!$B$2:$B$1365,0),1):INDEX(SCORESHEET!$A$2:$A$1365,MATCH(B217,SCORESHEET!$B$2:$B$1365,0),1),"*S*")</f>
        <v>2</v>
      </c>
      <c r="D216" s="32">
        <f>COUNTIF(INDEX(SCORESHEET!$C$2:$C$1365,(MATCH(B216,SCORESHEET!$B$2:$B$1365,0))+1,1):INDEX(SCORESHEET!$C$2:$C$1365,(MATCH(B217,SCORESHEET!$B$2:$B$1365,0))-1,1),"*"&amp;$D$1&amp;"*")</f>
        <v>2</v>
      </c>
      <c r="E216" s="32">
        <f>COUNTIF(INDEX(SCORESHEET!$C$2:$C$1365,(MATCH(B216,SCORESHEET!$B$2:$B$1365,0))+1,1):INDEX(SCORESHEET!$C$2:$C$1365,(MATCH(B217,SCORESHEET!$B$2:$B$1365,0))-1,1),"*"&amp;$E$1&amp;"*")</f>
        <v>0</v>
      </c>
      <c r="F216" s="32">
        <f>COUNTIF(INDEX(SCORESHEET!$C$2:$C$1365,(MATCH(B216,SCORESHEET!$B$2:$B$1365,0))+1,1):INDEX(SCORESHEET!$C$2:$C$1365,(MATCH(B217,SCORESHEET!$B$2:$B$1365,0))-1,1),"*"&amp;$F$1&amp;"*")</f>
        <v>0</v>
      </c>
      <c r="G216" s="32">
        <f>COUNTIF(INDEX(SCORESHEET!$C$2:$C$1365,(MATCH($B$4,SCORESHEET!$B$2:$B$1365,0))+1,1):INDEX(SCORESHEET!$C$2:$C$1365,(MATCH(B217,SCORESHEET!$B$2:$B$1365,0))-1,1),"*"&amp;$G$1&amp;"*")</f>
        <v>0</v>
      </c>
      <c r="H216" s="32">
        <f>SUM(INDEX(SCORESHEET!$F$2:$F$1365,(MATCH(B216,SCORESHEET!$B$2:$B$1365,0))+1,1):INDEX(SCORESHEET!$F$2:$F$1365,(MATCH(B217,SCORESHEET!$B$2:$B$1365,0))-1,1))</f>
        <v>243</v>
      </c>
      <c r="I216" s="32">
        <f>SUM(INDEX(SCORESHEET!$G$2:$G$1365,(MATCH(B216,SCORESHEET!$B$2:$B$1365,0))+1,1):INDEX(SCORESHEET!$G$2:$G$1365,(MATCH(B217,SCORESHEET!$B$2:$B$1365,0))-1,1))</f>
        <v>140</v>
      </c>
      <c r="J216" s="32">
        <f>SUM(INDEX(SCORESHEET!$H$2:$H$1365,(MATCH(B216,SCORESHEET!$B$2:$B$1365,0))+1,1):INDEX(SCORESHEET!$H$2:$H$1365,(MATCH(B217,SCORESHEET!$B$2:$B$1365,0))-1,1))</f>
        <v>123</v>
      </c>
      <c r="K216" s="32">
        <f>SUM(INDEX(SCORESHEET!$I$2:$I$1365,(MATCH(B216,SCORESHEET!$B$2:$B$1365,0))+1,1):INDEX(SCORESHEET!$I$2:$I$1365,(MATCH(B217,SCORESHEET!$B$2:$B$1365,0))-1,1))</f>
        <v>0</v>
      </c>
      <c r="L216" s="33">
        <f t="shared" si="83"/>
        <v>0.48023715415019763</v>
      </c>
      <c r="M216" s="33">
        <f t="shared" si="84"/>
        <v>0.27667984189723321</v>
      </c>
      <c r="N216" s="33">
        <f t="shared" si="85"/>
        <v>0.24308300395256918</v>
      </c>
      <c r="O216" s="33">
        <f t="shared" si="86"/>
        <v>0</v>
      </c>
      <c r="P216" s="32" t="str">
        <f t="shared" si="87"/>
        <v>BN</v>
      </c>
      <c r="Q216" s="32" t="str">
        <f t="shared" si="88"/>
        <v>PH</v>
      </c>
      <c r="R216" s="28">
        <f t="shared" si="89"/>
        <v>103</v>
      </c>
      <c r="S216" s="32">
        <f t="shared" si="90"/>
        <v>506</v>
      </c>
      <c r="T216" s="32">
        <f>SUM(INDEX(SCORESHEET!$O$2:$O$1365,(MATCH(B216,SCORESHEET!$B$2:$B$1365,0))+1,1):INDEX(SCORESHEET!$O$2:$O$1365,(MATCH(B217,SCORESHEET!$B$2:$B$1365,0))-1,1))</f>
        <v>7</v>
      </c>
      <c r="U216" s="32">
        <f>SUM(INDEX(SCORESHEET!$P$2:$P$1365,(MATCH(B216,SCORESHEET!$B$2:$B$1365,0))+1,1):INDEX(SCORESHEET!$P$2:$P$1365,(MATCH(B217,SCORESHEET!$B$2:$B$1365,0))-1,1))</f>
        <v>0</v>
      </c>
      <c r="V216" s="32">
        <f t="shared" si="94"/>
        <v>513</v>
      </c>
      <c r="W216" s="33">
        <f t="shared" si="81"/>
        <v>0.71548117154811719</v>
      </c>
      <c r="X216" s="32">
        <f>SUM(INDEX(SCORESHEET!$S$2:$S$1365,(MATCH(B216,SCORESHEET!$B$2:$B$1365,0))+1,1):INDEX(SCORESHEET!$S$2:$S$1365,(MATCH(B217,SCORESHEET!$B$2:$B$1365,0))-1,1))</f>
        <v>717</v>
      </c>
    </row>
    <row r="217" spans="1:24" s="12" customFormat="1" ht="15" x14ac:dyDescent="0.25">
      <c r="A217" s="40">
        <v>3</v>
      </c>
      <c r="B217" s="31" t="s">
        <v>236</v>
      </c>
      <c r="C217" s="32">
        <f>COUNTIF(INDEX(SCORESHEET!$A$2:$A$1365,MATCH(B217,SCORESHEET!$B$2:$B$1365,0),1):INDEX(SCORESHEET!$A$2:$A$1365,MATCH(B218,SCORESHEET!$B$2:$B$1365,0),1),"*S*")</f>
        <v>3</v>
      </c>
      <c r="D217" s="32">
        <f>COUNTIF(INDEX(SCORESHEET!$C$2:$C$1365,(MATCH(B217,SCORESHEET!$B$2:$B$1365,0))+1,1):INDEX(SCORESHEET!$C$2:$C$1365,(MATCH(B218,SCORESHEET!$B$2:$B$1365,0))-1,1),"*"&amp;$D$1&amp;"*")</f>
        <v>2</v>
      </c>
      <c r="E217" s="32">
        <f>COUNTIF(INDEX(SCORESHEET!$C$2:$C$1365,(MATCH(B217,SCORESHEET!$B$2:$B$1365,0))+1,1):INDEX(SCORESHEET!$C$2:$C$1365,(MATCH(B218,SCORESHEET!$B$2:$B$1365,0))-1,1),"*"&amp;$E$1&amp;"*")</f>
        <v>0</v>
      </c>
      <c r="F217" s="32">
        <f>COUNTIF(INDEX(SCORESHEET!$C$2:$C$1365,(MATCH(B217,SCORESHEET!$B$2:$B$1365,0))+1,1):INDEX(SCORESHEET!$C$2:$C$1365,(MATCH(B218,SCORESHEET!$B$2:$B$1365,0))-1,1),"*"&amp;$F$1&amp;"*")</f>
        <v>0</v>
      </c>
      <c r="G217" s="32">
        <f>COUNTIF(INDEX(SCORESHEET!$C$2:$C$1365,(MATCH($B$4,SCORESHEET!$B$2:$B$1365,0))+1,1):INDEX(SCORESHEET!$C$2:$C$1365,(MATCH(B218,SCORESHEET!$B$2:$B$1365,0))-1,1),"*"&amp;$G$1&amp;"*")</f>
        <v>0</v>
      </c>
      <c r="H217" s="32">
        <f>SUM(INDEX(SCORESHEET!$F$2:$F$1365,(MATCH(B217,SCORESHEET!$B$2:$B$1365,0))+1,1):INDEX(SCORESHEET!$F$2:$F$1365,(MATCH(B218,SCORESHEET!$B$2:$B$1365,0))-1,1))</f>
        <v>322</v>
      </c>
      <c r="I217" s="32">
        <f>SUM(INDEX(SCORESHEET!$G$2:$G$1365,(MATCH(B217,SCORESHEET!$B$2:$B$1365,0))+1,1):INDEX(SCORESHEET!$G$2:$G$1365,(MATCH(B218,SCORESHEET!$B$2:$B$1365,0))-1,1))</f>
        <v>133</v>
      </c>
      <c r="J217" s="32">
        <f>SUM(INDEX(SCORESHEET!$H$2:$H$1365,(MATCH(B217,SCORESHEET!$B$2:$B$1365,0))+1,1):INDEX(SCORESHEET!$H$2:$H$1365,(MATCH(B218,SCORESHEET!$B$2:$B$1365,0))-1,1))</f>
        <v>238</v>
      </c>
      <c r="K217" s="32">
        <f>SUM(INDEX(SCORESHEET!$I$2:$I$1365,(MATCH(B217,SCORESHEET!$B$2:$B$1365,0))+1,1):INDEX(SCORESHEET!$I$2:$I$1365,(MATCH(B218,SCORESHEET!$B$2:$B$1365,0))-1,1))</f>
        <v>0</v>
      </c>
      <c r="L217" s="33">
        <f t="shared" si="83"/>
        <v>0.46464646464646464</v>
      </c>
      <c r="M217" s="33">
        <f t="shared" si="84"/>
        <v>0.19191919191919191</v>
      </c>
      <c r="N217" s="33">
        <f t="shared" si="85"/>
        <v>0.34343434343434343</v>
      </c>
      <c r="O217" s="33">
        <f t="shared" si="86"/>
        <v>0</v>
      </c>
      <c r="P217" s="32" t="str">
        <f t="shared" si="87"/>
        <v>BN</v>
      </c>
      <c r="Q217" s="32" t="str">
        <f t="shared" si="88"/>
        <v>PN</v>
      </c>
      <c r="R217" s="28">
        <f t="shared" si="89"/>
        <v>84</v>
      </c>
      <c r="S217" s="32">
        <f t="shared" si="90"/>
        <v>693</v>
      </c>
      <c r="T217" s="32">
        <f>SUM(INDEX(SCORESHEET!$O$2:$O$1365,(MATCH(B217,SCORESHEET!$B$2:$B$1365,0))+1,1):INDEX(SCORESHEET!$O$2:$O$1365,(MATCH(B218,SCORESHEET!$B$2:$B$1365,0))-1,1))</f>
        <v>4</v>
      </c>
      <c r="U217" s="32">
        <f>SUM(INDEX(SCORESHEET!$P$2:$P$1365,(MATCH(B217,SCORESHEET!$B$2:$B$1365,0))+1,1):INDEX(SCORESHEET!$P$2:$P$1365,(MATCH(B218,SCORESHEET!$B$2:$B$1365,0))-1,1))</f>
        <v>0</v>
      </c>
      <c r="V217" s="32">
        <f t="shared" si="94"/>
        <v>697</v>
      </c>
      <c r="W217" s="33">
        <f t="shared" si="81"/>
        <v>0.64477335800185009</v>
      </c>
      <c r="X217" s="32">
        <f>SUM(INDEX(SCORESHEET!$S$2:$S$1365,(MATCH(B217,SCORESHEET!$B$2:$B$1365,0))+1,1):INDEX(SCORESHEET!$S$2:$S$1365,(MATCH(B218,SCORESHEET!$B$2:$B$1365,0))-1,1))</f>
        <v>1081</v>
      </c>
    </row>
    <row r="218" spans="1:24" s="11" customFormat="1" ht="15" x14ac:dyDescent="0.25">
      <c r="A218" s="40">
        <v>4</v>
      </c>
      <c r="B218" s="31" t="s">
        <v>243</v>
      </c>
      <c r="C218" s="32">
        <f>COUNTIF(INDEX(SCORESHEET!$A$2:$A$1365,MATCH(B218,SCORESHEET!$B$2:$B$1365,0),1):INDEX(SCORESHEET!$A$2:$A$1365,MATCH(B219,SCORESHEET!$B$2:$B$1365,0),1),"*S*")</f>
        <v>4</v>
      </c>
      <c r="D218" s="32">
        <f>COUNTIF(INDEX(SCORESHEET!$C$2:$C$1365,(MATCH(B218,SCORESHEET!$B$2:$B$1365,0))+1,1):INDEX(SCORESHEET!$C$2:$C$1365,(MATCH(B219,SCORESHEET!$B$2:$B$1365,0))-1,1),"*"&amp;$D$1&amp;"*")</f>
        <v>4</v>
      </c>
      <c r="E218" s="32">
        <f>COUNTIF(INDEX(SCORESHEET!$C$2:$C$1365,(MATCH(B218,SCORESHEET!$B$2:$B$1365,0))+1,1):INDEX(SCORESHEET!$C$2:$C$1365,(MATCH(B219,SCORESHEET!$B$2:$B$1365,0))-1,1),"*"&amp;$E$1&amp;"*")</f>
        <v>0</v>
      </c>
      <c r="F218" s="32">
        <f>COUNTIF(INDEX(SCORESHEET!$C$2:$C$1365,(MATCH(B218,SCORESHEET!$B$2:$B$1365,0))+1,1):INDEX(SCORESHEET!$C$2:$C$1365,(MATCH(B219,SCORESHEET!$B$2:$B$1365,0))-1,1),"*"&amp;$F$1&amp;"*")</f>
        <v>0</v>
      </c>
      <c r="G218" s="32">
        <f>COUNTIF(INDEX(SCORESHEET!$C$2:$C$1365,(MATCH($B$4,SCORESHEET!$B$2:$B$1365,0))+1,1):INDEX(SCORESHEET!$C$2:$C$1365,(MATCH(B219,SCORESHEET!$B$2:$B$1365,0))-1,1),"*"&amp;$G$1&amp;"*")</f>
        <v>0</v>
      </c>
      <c r="H218" s="32">
        <f>SUM(INDEX(SCORESHEET!$F$2:$F$1365,(MATCH(B218,SCORESHEET!$B$2:$B$1365,0))+1,1):INDEX(SCORESHEET!$F$2:$F$1365,(MATCH(B219,SCORESHEET!$B$2:$B$1365,0))-1,1))</f>
        <v>574</v>
      </c>
      <c r="I218" s="32">
        <f>SUM(INDEX(SCORESHEET!$G$2:$G$1365,(MATCH(B218,SCORESHEET!$B$2:$B$1365,0))+1,1):INDEX(SCORESHEET!$G$2:$G$1365,(MATCH(B219,SCORESHEET!$B$2:$B$1365,0))-1,1))</f>
        <v>391</v>
      </c>
      <c r="J218" s="32">
        <f>SUM(INDEX(SCORESHEET!$H$2:$H$1365,(MATCH(B218,SCORESHEET!$B$2:$B$1365,0))+1,1):INDEX(SCORESHEET!$H$2:$H$1365,(MATCH(B219,SCORESHEET!$B$2:$B$1365,0))-1,1))</f>
        <v>201</v>
      </c>
      <c r="K218" s="32">
        <f>SUM(INDEX(SCORESHEET!$I$2:$I$1365,(MATCH(B218,SCORESHEET!$B$2:$B$1365,0))+1,1):INDEX(SCORESHEET!$I$2:$I$1365,(MATCH(B219,SCORESHEET!$B$2:$B$1365,0))-1,1))</f>
        <v>0</v>
      </c>
      <c r="L218" s="33">
        <f t="shared" si="83"/>
        <v>0.4922813036020583</v>
      </c>
      <c r="M218" s="33">
        <f t="shared" si="84"/>
        <v>0.33533447684391082</v>
      </c>
      <c r="N218" s="33">
        <f t="shared" si="85"/>
        <v>0.17238421955403088</v>
      </c>
      <c r="O218" s="33">
        <f t="shared" si="86"/>
        <v>0</v>
      </c>
      <c r="P218" s="32" t="str">
        <f t="shared" si="87"/>
        <v>BN</v>
      </c>
      <c r="Q218" s="32" t="str">
        <f t="shared" si="88"/>
        <v>PH</v>
      </c>
      <c r="R218" s="28">
        <f t="shared" si="89"/>
        <v>183</v>
      </c>
      <c r="S218" s="32">
        <f t="shared" si="90"/>
        <v>1166</v>
      </c>
      <c r="T218" s="32">
        <f>SUM(INDEX(SCORESHEET!$O$2:$O$1365,(MATCH(B218,SCORESHEET!$B$2:$B$1365,0))+1,1):INDEX(SCORESHEET!$O$2:$O$1365,(MATCH(B219,SCORESHEET!$B$2:$B$1365,0))-1,1))</f>
        <v>19</v>
      </c>
      <c r="U218" s="32">
        <f>SUM(INDEX(SCORESHEET!$P$2:$P$1365,(MATCH(B218,SCORESHEET!$B$2:$B$1365,0))+1,1):INDEX(SCORESHEET!$P$2:$P$1365,(MATCH(B219,SCORESHEET!$B$2:$B$1365,0))-1,1))</f>
        <v>0</v>
      </c>
      <c r="V218" s="32">
        <f t="shared" si="94"/>
        <v>1185</v>
      </c>
      <c r="W218" s="33">
        <f t="shared" si="81"/>
        <v>0.65542035398230092</v>
      </c>
      <c r="X218" s="32">
        <f>SUM(INDEX(SCORESHEET!$S$2:$S$1365,(MATCH(B218,SCORESHEET!$B$2:$B$1365,0))+1,1):INDEX(SCORESHEET!$S$2:$S$1365,(MATCH(B219,SCORESHEET!$B$2:$B$1365,0))-1,1))</f>
        <v>1808</v>
      </c>
    </row>
    <row r="219" spans="1:24" s="12" customFormat="1" ht="15" x14ac:dyDescent="0.25">
      <c r="A219" s="40">
        <v>5</v>
      </c>
      <c r="B219" s="31" t="s">
        <v>241</v>
      </c>
      <c r="C219" s="32">
        <f>COUNTIF(INDEX(SCORESHEET!$A$2:$A$1365,MATCH(B219,SCORESHEET!$B$2:$B$1365,0),1):INDEX(SCORESHEET!$A$2:$A$1365,MATCH(B220,SCORESHEET!$B$2:$B$1365,0),1),"*S*")</f>
        <v>2</v>
      </c>
      <c r="D219" s="32">
        <f>COUNTIF(INDEX(SCORESHEET!$C$2:$C$1365,(MATCH(B219,SCORESHEET!$B$2:$B$1365,0))+1,1):INDEX(SCORESHEET!$C$2:$C$1365,(MATCH(B220,SCORESHEET!$B$2:$B$1365,0))-1,1),"*"&amp;$D$1&amp;"*")</f>
        <v>0</v>
      </c>
      <c r="E219" s="32">
        <f>COUNTIF(INDEX(SCORESHEET!$C$2:$C$1365,(MATCH(B219,SCORESHEET!$B$2:$B$1365,0))+1,1):INDEX(SCORESHEET!$C$2:$C$1365,(MATCH(B220,SCORESHEET!$B$2:$B$1365,0))-1,1),"*"&amp;$E$1&amp;"*")</f>
        <v>2</v>
      </c>
      <c r="F219" s="32">
        <f>COUNTIF(INDEX(SCORESHEET!$C$2:$C$1365,(MATCH(B219,SCORESHEET!$B$2:$B$1365,0))+1,1):INDEX(SCORESHEET!$C$2:$C$1365,(MATCH(B220,SCORESHEET!$B$2:$B$1365,0))-1,1),"*"&amp;$F$1&amp;"*")</f>
        <v>0</v>
      </c>
      <c r="G219" s="32">
        <f>COUNTIF(INDEX(SCORESHEET!$C$2:$C$1365,(MATCH($B$4,SCORESHEET!$B$2:$B$1365,0))+1,1):INDEX(SCORESHEET!$C$2:$C$1365,(MATCH(B220,SCORESHEET!$B$2:$B$1365,0))-1,1),"*"&amp;$G$1&amp;"*")</f>
        <v>0</v>
      </c>
      <c r="H219" s="32">
        <f>SUM(INDEX(SCORESHEET!$F$2:$F$1365,(MATCH(B219,SCORESHEET!$B$2:$B$1365,0))+1,1):INDEX(SCORESHEET!$F$2:$F$1365,(MATCH(B220,SCORESHEET!$B$2:$B$1365,0))-1,1))</f>
        <v>110</v>
      </c>
      <c r="I219" s="32">
        <f>SUM(INDEX(SCORESHEET!$G$2:$G$1365,(MATCH(B219,SCORESHEET!$B$2:$B$1365,0))+1,1):INDEX(SCORESHEET!$G$2:$G$1365,(MATCH(B220,SCORESHEET!$B$2:$B$1365,0))-1,1))</f>
        <v>316</v>
      </c>
      <c r="J219" s="32">
        <f>SUM(INDEX(SCORESHEET!$H$2:$H$1365,(MATCH(B219,SCORESHEET!$B$2:$B$1365,0))+1,1):INDEX(SCORESHEET!$H$2:$H$1365,(MATCH(B220,SCORESHEET!$B$2:$B$1365,0))-1,1))</f>
        <v>32</v>
      </c>
      <c r="K219" s="32">
        <f>SUM(INDEX(SCORESHEET!$I$2:$I$1365,(MATCH(B219,SCORESHEET!$B$2:$B$1365,0))+1,1):INDEX(SCORESHEET!$I$2:$I$1365,(MATCH(B220,SCORESHEET!$B$2:$B$1365,0))-1,1))</f>
        <v>0</v>
      </c>
      <c r="L219" s="33">
        <f t="shared" si="83"/>
        <v>0.24017467248908297</v>
      </c>
      <c r="M219" s="33">
        <f t="shared" si="84"/>
        <v>0.68995633187772931</v>
      </c>
      <c r="N219" s="33">
        <f t="shared" si="85"/>
        <v>6.9868995633187769E-2</v>
      </c>
      <c r="O219" s="33">
        <f t="shared" si="86"/>
        <v>0</v>
      </c>
      <c r="P219" s="32" t="str">
        <f t="shared" si="87"/>
        <v>PH</v>
      </c>
      <c r="Q219" s="32" t="str">
        <f t="shared" si="88"/>
        <v>BN</v>
      </c>
      <c r="R219" s="28">
        <f t="shared" si="89"/>
        <v>206</v>
      </c>
      <c r="S219" s="32">
        <f t="shared" si="90"/>
        <v>458</v>
      </c>
      <c r="T219" s="32">
        <f>SUM(INDEX(SCORESHEET!$O$2:$O$1365,(MATCH(B219,SCORESHEET!$B$2:$B$1365,0))+1,1):INDEX(SCORESHEET!$O$2:$O$1365,(MATCH(B220,SCORESHEET!$B$2:$B$1365,0))-1,1))</f>
        <v>11</v>
      </c>
      <c r="U219" s="32">
        <f>SUM(INDEX(SCORESHEET!$P$2:$P$1365,(MATCH(B219,SCORESHEET!$B$2:$B$1365,0))+1,1):INDEX(SCORESHEET!$P$2:$P$1365,(MATCH(B220,SCORESHEET!$B$2:$B$1365,0))-1,1))</f>
        <v>0</v>
      </c>
      <c r="V219" s="32">
        <f t="shared" si="94"/>
        <v>469</v>
      </c>
      <c r="W219" s="33">
        <f t="shared" si="81"/>
        <v>0.64958448753462605</v>
      </c>
      <c r="X219" s="32">
        <f>SUM(INDEX(SCORESHEET!$S$2:$S$1365,(MATCH(B219,SCORESHEET!$B$2:$B$1365,0))+1,1):INDEX(SCORESHEET!$S$2:$S$1365,(MATCH(B220,SCORESHEET!$B$2:$B$1365,0))-1,1))</f>
        <v>722</v>
      </c>
    </row>
    <row r="220" spans="1:24" s="12" customFormat="1" ht="15" x14ac:dyDescent="0.25">
      <c r="A220" s="40">
        <v>6</v>
      </c>
      <c r="B220" s="31" t="s">
        <v>238</v>
      </c>
      <c r="C220" s="32">
        <f>COUNTIF(INDEX(SCORESHEET!$A$2:$A$1365,MATCH(B220,SCORESHEET!$B$2:$B$1365,0),1):INDEX(SCORESHEET!$A$2:$A$1365,MATCH(B221,SCORESHEET!$B$2:$B$1365,0),1),"*S*")</f>
        <v>1</v>
      </c>
      <c r="D220" s="32">
        <f>COUNTIF(INDEX(SCORESHEET!$C$2:$C$1365,(MATCH(B220,SCORESHEET!$B$2:$B$1365,0))+1,1):INDEX(SCORESHEET!$C$2:$C$1365,(MATCH(B221,SCORESHEET!$B$2:$B$1365,0))-1,1),"*"&amp;$D$1&amp;"*")</f>
        <v>0</v>
      </c>
      <c r="E220" s="32">
        <f>COUNTIF(INDEX(SCORESHEET!$C$2:$C$1365,(MATCH(B220,SCORESHEET!$B$2:$B$1365,0))+1,1):INDEX(SCORESHEET!$C$2:$C$1365,(MATCH(B221,SCORESHEET!$B$2:$B$1365,0))-1,1),"*"&amp;$E$1&amp;"*")</f>
        <v>1</v>
      </c>
      <c r="F220" s="32">
        <f>COUNTIF(INDEX(SCORESHEET!$C$2:$C$1365,(MATCH(B220,SCORESHEET!$B$2:$B$1365,0))+1,1):INDEX(SCORESHEET!$C$2:$C$1365,(MATCH(B221,SCORESHEET!$B$2:$B$1365,0))-1,1),"*"&amp;$F$1&amp;"*")</f>
        <v>0</v>
      </c>
      <c r="G220" s="32">
        <f>COUNTIF(INDEX(SCORESHEET!$C$2:$C$1365,(MATCH($B$4,SCORESHEET!$B$2:$B$1365,0))+1,1):INDEX(SCORESHEET!$C$2:$C$1365,(MATCH(B221,SCORESHEET!$B$2:$B$1365,0))-1,1),"*"&amp;$G$1&amp;"*")</f>
        <v>0</v>
      </c>
      <c r="H220" s="32">
        <f>SUM(INDEX(SCORESHEET!$F$2:$F$1365,(MATCH(B220,SCORESHEET!$B$2:$B$1365,0))+1,1):INDEX(SCORESHEET!$F$2:$F$1365,(MATCH(B221,SCORESHEET!$B$2:$B$1365,0))-1,1))</f>
        <v>90</v>
      </c>
      <c r="I220" s="32">
        <f>SUM(INDEX(SCORESHEET!$G$2:$G$1365,(MATCH(B220,SCORESHEET!$B$2:$B$1365,0))+1,1):INDEX(SCORESHEET!$G$2:$G$1365,(MATCH(B221,SCORESHEET!$B$2:$B$1365,0))-1,1))</f>
        <v>100</v>
      </c>
      <c r="J220" s="32">
        <f>SUM(INDEX(SCORESHEET!$H$2:$H$1365,(MATCH(B220,SCORESHEET!$B$2:$B$1365,0))+1,1):INDEX(SCORESHEET!$H$2:$H$1365,(MATCH(B221,SCORESHEET!$B$2:$B$1365,0))-1,1))</f>
        <v>19</v>
      </c>
      <c r="K220" s="32">
        <f>SUM(INDEX(SCORESHEET!$I$2:$I$1365,(MATCH(B220,SCORESHEET!$B$2:$B$1365,0))+1,1):INDEX(SCORESHEET!$I$2:$I$1365,(MATCH(B221,SCORESHEET!$B$2:$B$1365,0))-1,1))</f>
        <v>0</v>
      </c>
      <c r="L220" s="33">
        <f t="shared" si="83"/>
        <v>0.43062200956937802</v>
      </c>
      <c r="M220" s="33">
        <f t="shared" si="84"/>
        <v>0.4784688995215311</v>
      </c>
      <c r="N220" s="33">
        <f t="shared" si="85"/>
        <v>9.0909090909090912E-2</v>
      </c>
      <c r="O220" s="33">
        <f t="shared" si="86"/>
        <v>0</v>
      </c>
      <c r="P220" s="32" t="str">
        <f t="shared" si="87"/>
        <v>PH</v>
      </c>
      <c r="Q220" s="32" t="str">
        <f t="shared" si="88"/>
        <v>BN</v>
      </c>
      <c r="R220" s="28">
        <f t="shared" si="89"/>
        <v>10</v>
      </c>
      <c r="S220" s="32">
        <f t="shared" si="90"/>
        <v>209</v>
      </c>
      <c r="T220" s="32">
        <f>SUM(INDEX(SCORESHEET!$O$2:$O$1365,(MATCH(B220,SCORESHEET!$B$2:$B$1365,0))+1,1):INDEX(SCORESHEET!$O$2:$O$1365,(MATCH(B221,SCORESHEET!$B$2:$B$1365,0))-1,1))</f>
        <v>1</v>
      </c>
      <c r="U220" s="32">
        <f>SUM(INDEX(SCORESHEET!$P$2:$P$1365,(MATCH(B220,SCORESHEET!$B$2:$B$1365,0))+1,1):INDEX(SCORESHEET!$P$2:$P$1365,(MATCH(B221,SCORESHEET!$B$2:$B$1365,0))-1,1))</f>
        <v>0</v>
      </c>
      <c r="V220" s="32">
        <f t="shared" si="94"/>
        <v>210</v>
      </c>
      <c r="W220" s="33">
        <f t="shared" si="81"/>
        <v>0.61046511627906974</v>
      </c>
      <c r="X220" s="32">
        <f>SUM(INDEX(SCORESHEET!$S$2:$S$1365,(MATCH(B220,SCORESHEET!$B$2:$B$1365,0))+1,1):INDEX(SCORESHEET!$S$2:$S$1365,(MATCH(B221,SCORESHEET!$B$2:$B$1365,0))-1,1))</f>
        <v>344</v>
      </c>
    </row>
    <row r="221" spans="1:24" s="12" customFormat="1" ht="15" x14ac:dyDescent="0.25">
      <c r="A221" s="40">
        <v>7</v>
      </c>
      <c r="B221" s="31" t="s">
        <v>239</v>
      </c>
      <c r="C221" s="32">
        <f>COUNTIF(INDEX(SCORESHEET!$A$2:$A$1365,MATCH(B221,SCORESHEET!$B$2:$B$1365,0),1):INDEX(SCORESHEET!$A$2:$A$1365,MATCH(B222,SCORESHEET!$B$2:$B$1365,0),1),"*S*")</f>
        <v>5</v>
      </c>
      <c r="D221" s="32">
        <f>COUNTIF(INDEX(SCORESHEET!$C$2:$C$1365,(MATCH(B221,SCORESHEET!$B$2:$B$1365,0))+1,1):INDEX(SCORESHEET!$C$2:$C$1365,(MATCH(B222,SCORESHEET!$B$2:$B$1365,0))-1,1),"*"&amp;$D$1&amp;"*")</f>
        <v>5</v>
      </c>
      <c r="E221" s="32">
        <f>COUNTIF(INDEX(SCORESHEET!$C$2:$C$1365,(MATCH(B221,SCORESHEET!$B$2:$B$1365,0))+1,1):INDEX(SCORESHEET!$C$2:$C$1365,(MATCH(B222,SCORESHEET!$B$2:$B$1365,0))-1,1),"*"&amp;$E$1&amp;"*")</f>
        <v>0</v>
      </c>
      <c r="F221" s="32">
        <f>COUNTIF(INDEX(SCORESHEET!$C$2:$C$1365,(MATCH(B221,SCORESHEET!$B$2:$B$1365,0))+1,1):INDEX(SCORESHEET!$C$2:$C$1365,(MATCH(B222,SCORESHEET!$B$2:$B$1365,0))-1,1),"*"&amp;$F$1&amp;"*")</f>
        <v>0</v>
      </c>
      <c r="G221" s="32">
        <f>COUNTIF(INDEX(SCORESHEET!$C$2:$C$1365,(MATCH($B$4,SCORESHEET!$B$2:$B$1365,0))+1,1):INDEX(SCORESHEET!$C$2:$C$1365,(MATCH(B222,SCORESHEET!$B$2:$B$1365,0))-1,1),"*"&amp;$G$1&amp;"*")</f>
        <v>0</v>
      </c>
      <c r="H221" s="32">
        <f>SUM(INDEX(SCORESHEET!$F$2:$F$1365,(MATCH(B221,SCORESHEET!$B$2:$B$1365,0))+1,1):INDEX(SCORESHEET!$F$2:$F$1365,(MATCH(B222,SCORESHEET!$B$2:$B$1365,0))-1,1))</f>
        <v>520</v>
      </c>
      <c r="I221" s="32">
        <f>SUM(INDEX(SCORESHEET!$G$2:$G$1365,(MATCH(B221,SCORESHEET!$B$2:$B$1365,0))+1,1):INDEX(SCORESHEET!$G$2:$G$1365,(MATCH(B222,SCORESHEET!$B$2:$B$1365,0))-1,1))</f>
        <v>292</v>
      </c>
      <c r="J221" s="32">
        <f>SUM(INDEX(SCORESHEET!$H$2:$H$1365,(MATCH(B221,SCORESHEET!$B$2:$B$1365,0))+1,1):INDEX(SCORESHEET!$H$2:$H$1365,(MATCH(B222,SCORESHEET!$B$2:$B$1365,0))-1,1))</f>
        <v>286</v>
      </c>
      <c r="K221" s="32">
        <f>SUM(INDEX(SCORESHEET!$I$2:$I$1365,(MATCH(B221,SCORESHEET!$B$2:$B$1365,0))+1,1):INDEX(SCORESHEET!$I$2:$I$1365,(MATCH(B222,SCORESHEET!$B$2:$B$1365,0))-1,1))</f>
        <v>0</v>
      </c>
      <c r="L221" s="33">
        <f t="shared" si="83"/>
        <v>0.47358834244080145</v>
      </c>
      <c r="M221" s="33">
        <f t="shared" si="84"/>
        <v>0.26593806921675772</v>
      </c>
      <c r="N221" s="33">
        <f t="shared" si="85"/>
        <v>0.26047358834244078</v>
      </c>
      <c r="O221" s="33">
        <f t="shared" si="86"/>
        <v>0</v>
      </c>
      <c r="P221" s="32" t="str">
        <f t="shared" si="87"/>
        <v>BN</v>
      </c>
      <c r="Q221" s="32" t="str">
        <f t="shared" si="88"/>
        <v>PH</v>
      </c>
      <c r="R221" s="28">
        <f t="shared" si="89"/>
        <v>228</v>
      </c>
      <c r="S221" s="32">
        <f t="shared" si="90"/>
        <v>1098</v>
      </c>
      <c r="T221" s="32">
        <f>SUM(INDEX(SCORESHEET!$O$2:$O$1365,(MATCH(B221,SCORESHEET!$B$2:$B$1365,0))+1,1):INDEX(SCORESHEET!$O$2:$O$1365,(MATCH(B222,SCORESHEET!$B$2:$B$1365,0))-1,1))</f>
        <v>28</v>
      </c>
      <c r="U221" s="32">
        <f>SUM(INDEX(SCORESHEET!$P$2:$P$1365,(MATCH(B221,SCORESHEET!$B$2:$B$1365,0))+1,1):INDEX(SCORESHEET!$P$2:$P$1365,(MATCH(B222,SCORESHEET!$B$2:$B$1365,0))-1,1))</f>
        <v>0</v>
      </c>
      <c r="V221" s="32">
        <f t="shared" si="94"/>
        <v>1126</v>
      </c>
      <c r="W221" s="33">
        <f t="shared" si="81"/>
        <v>0.59388185654008441</v>
      </c>
      <c r="X221" s="32">
        <f>SUM(INDEX(SCORESHEET!$S$2:$S$1365,(MATCH(B221,SCORESHEET!$B$2:$B$1365,0))+1,1):INDEX(SCORESHEET!$S$2:$S$1365,(MATCH(B222,SCORESHEET!$B$2:$B$1365,0))-1,1))</f>
        <v>1896</v>
      </c>
    </row>
    <row r="222" spans="1:24" s="12" customFormat="1" ht="15" x14ac:dyDescent="0.25">
      <c r="A222" s="40">
        <v>8</v>
      </c>
      <c r="B222" s="31" t="s">
        <v>240</v>
      </c>
      <c r="C222" s="32">
        <f>COUNTIF(INDEX(SCORESHEET!$A$2:$A$1365,MATCH(B222,SCORESHEET!$B$2:$B$1365,0),1):INDEX(SCORESHEET!$A$2:$A$1365,MATCH(B223,SCORESHEET!$B$2:$B$1365,0),1),"*S*")</f>
        <v>2</v>
      </c>
      <c r="D222" s="32">
        <f>COUNTIF(INDEX(SCORESHEET!$C$2:$C$1365,(MATCH(B222,SCORESHEET!$B$2:$B$1365,0))+1,1):INDEX(SCORESHEET!$C$2:$C$1365,(MATCH(B223,SCORESHEET!$B$2:$B$1365,0))-1,1),"*"&amp;$D$1&amp;"*")</f>
        <v>1</v>
      </c>
      <c r="E222" s="32">
        <f>COUNTIF(INDEX(SCORESHEET!$C$2:$C$1365,(MATCH(B222,SCORESHEET!$B$2:$B$1365,0))+1,1):INDEX(SCORESHEET!$C$2:$C$1365,(MATCH(B223,SCORESHEET!$B$2:$B$1365,0))-1,1),"*"&amp;$E$1&amp;"*")</f>
        <v>0</v>
      </c>
      <c r="F222" s="32">
        <f>COUNTIF(INDEX(SCORESHEET!$C$2:$C$1365,(MATCH(B222,SCORESHEET!$B$2:$B$1365,0))+1,1):INDEX(SCORESHEET!$C$2:$C$1365,(MATCH(B223,SCORESHEET!$B$2:$B$1365,0))-1,1),"*"&amp;$F$1&amp;"*")</f>
        <v>1</v>
      </c>
      <c r="G222" s="32">
        <f>COUNTIF(INDEX(SCORESHEET!$C$2:$C$1365,(MATCH($B$4,SCORESHEET!$B$2:$B$1365,0))+1,1):INDEX(SCORESHEET!$C$2:$C$1365,(MATCH(B223,SCORESHEET!$B$2:$B$1365,0))-1,1),"*"&amp;$G$1&amp;"*")</f>
        <v>0</v>
      </c>
      <c r="H222" s="32">
        <f>SUM(INDEX(SCORESHEET!$F$2:$F$1365,(MATCH(B222,SCORESHEET!$B$2:$B$1365,0))+1,1):INDEX(SCORESHEET!$F$2:$F$1365,(MATCH(B223,SCORESHEET!$B$2:$B$1365,0))-1,1))</f>
        <v>212</v>
      </c>
      <c r="I222" s="32">
        <f>SUM(INDEX(SCORESHEET!$G$2:$G$1365,(MATCH(B222,SCORESHEET!$B$2:$B$1365,0))+1,1):INDEX(SCORESHEET!$G$2:$G$1365,(MATCH(B223,SCORESHEET!$B$2:$B$1365,0))-1,1))</f>
        <v>23</v>
      </c>
      <c r="J222" s="32">
        <f>SUM(INDEX(SCORESHEET!$H$2:$H$1365,(MATCH(B222,SCORESHEET!$B$2:$B$1365,0))+1,1):INDEX(SCORESHEET!$H$2:$H$1365,(MATCH(B223,SCORESHEET!$B$2:$B$1365,0))-1,1))</f>
        <v>245</v>
      </c>
      <c r="K222" s="32">
        <f>SUM(INDEX(SCORESHEET!$I$2:$I$1365,(MATCH(B222,SCORESHEET!$B$2:$B$1365,0))+1,1):INDEX(SCORESHEET!$I$2:$I$1365,(MATCH(B223,SCORESHEET!$B$2:$B$1365,0))-1,1))</f>
        <v>0</v>
      </c>
      <c r="L222" s="33">
        <f t="shared" si="83"/>
        <v>0.44166666666666665</v>
      </c>
      <c r="M222" s="33">
        <f t="shared" si="84"/>
        <v>4.791666666666667E-2</v>
      </c>
      <c r="N222" s="33">
        <f t="shared" si="85"/>
        <v>0.51041666666666663</v>
      </c>
      <c r="O222" s="33">
        <f t="shared" si="86"/>
        <v>0</v>
      </c>
      <c r="P222" s="32" t="str">
        <f t="shared" si="87"/>
        <v>PN</v>
      </c>
      <c r="Q222" s="32" t="str">
        <f t="shared" si="88"/>
        <v>BN</v>
      </c>
      <c r="R222" s="28">
        <f t="shared" si="89"/>
        <v>33</v>
      </c>
      <c r="S222" s="32">
        <f t="shared" si="90"/>
        <v>480</v>
      </c>
      <c r="T222" s="32">
        <f>SUM(INDEX(SCORESHEET!$O$2:$O$1365,(MATCH(B222,SCORESHEET!$B$2:$B$1365,0))+1,1):INDEX(SCORESHEET!$O$2:$O$1365,(MATCH(B223,SCORESHEET!$B$2:$B$1365,0))-1,1))</f>
        <v>8</v>
      </c>
      <c r="U222" s="32">
        <f>SUM(INDEX(SCORESHEET!$P$2:$P$1365,(MATCH(B222,SCORESHEET!$B$2:$B$1365,0))+1,1):INDEX(SCORESHEET!$P$2:$P$1365,(MATCH(B223,SCORESHEET!$B$2:$B$1365,0))-1,1))</f>
        <v>0</v>
      </c>
      <c r="V222" s="32">
        <f t="shared" si="94"/>
        <v>488</v>
      </c>
      <c r="W222" s="33">
        <f t="shared" si="81"/>
        <v>0.71033478893740898</v>
      </c>
      <c r="X222" s="32">
        <f>SUM(INDEX(SCORESHEET!$S$2:$S$1365,(MATCH(B222,SCORESHEET!$B$2:$B$1365,0))+1,1):INDEX(SCORESHEET!$S$2:$S$1365,(MATCH(B223,SCORESHEET!$B$2:$B$1365,0))-1,1))</f>
        <v>687</v>
      </c>
    </row>
    <row r="223" spans="1:24" s="12" customFormat="1" ht="15" x14ac:dyDescent="0.25">
      <c r="A223" s="40">
        <v>9</v>
      </c>
      <c r="B223" s="31" t="s">
        <v>253</v>
      </c>
      <c r="C223" s="32">
        <f>COUNTIF(INDEX(SCORESHEET!$A$2:$A$1365,MATCH(B223,SCORESHEET!$B$2:$B$1365,0),1):INDEX(SCORESHEET!$A$2:$A$1365,MATCH(B224,SCORESHEET!$B$2:$B$1365,0),1),"*S*")</f>
        <v>6</v>
      </c>
      <c r="D223" s="32">
        <f>COUNTIF(INDEX(SCORESHEET!$C$2:$C$1365,(MATCH(B223,SCORESHEET!$B$2:$B$1365,0))+1,1):INDEX(SCORESHEET!$C$2:$C$1365,(MATCH(B224,SCORESHEET!$B$2:$B$1365,0))-1,1),"*"&amp;$D$1&amp;"*")</f>
        <v>3</v>
      </c>
      <c r="E223" s="32">
        <f>COUNTIF(INDEX(SCORESHEET!$C$2:$C$1365,(MATCH(B223,SCORESHEET!$B$2:$B$1365,0))+1,1):INDEX(SCORESHEET!$C$2:$C$1365,(MATCH(B224,SCORESHEET!$B$2:$B$1365,0))-1,1),"*"&amp;$E$1&amp;"*")</f>
        <v>0</v>
      </c>
      <c r="F223" s="32">
        <f>COUNTIF(INDEX(SCORESHEET!$C$2:$C$1365,(MATCH(B223,SCORESHEET!$B$2:$B$1365,0))+1,1):INDEX(SCORESHEET!$C$2:$C$1365,(MATCH(B224,SCORESHEET!$B$2:$B$1365,0))-1,1),"*"&amp;$F$1&amp;"*")</f>
        <v>3</v>
      </c>
      <c r="G223" s="32">
        <f>COUNTIF(INDEX(SCORESHEET!$C$2:$C$1365,(MATCH($B$4,SCORESHEET!$B$2:$B$1365,0))+1,1):INDEX(SCORESHEET!$C$2:$C$1365,(MATCH(B224,SCORESHEET!$B$2:$B$1365,0))-1,1),"*"&amp;$G$1&amp;"*")</f>
        <v>0</v>
      </c>
      <c r="H223" s="32">
        <f>SUM(INDEX(SCORESHEET!$F$2:$F$1365,(MATCH(B223,SCORESHEET!$B$2:$B$1365,0))+1,1):INDEX(SCORESHEET!$F$2:$F$1365,(MATCH(B224,SCORESHEET!$B$2:$B$1365,0))-1,1))</f>
        <v>752</v>
      </c>
      <c r="I223" s="32">
        <f>SUM(INDEX(SCORESHEET!$G$2:$G$1365,(MATCH(B223,SCORESHEET!$B$2:$B$1365,0))+1,1):INDEX(SCORESHEET!$G$2:$G$1365,(MATCH(B224,SCORESHEET!$B$2:$B$1365,0))-1,1))</f>
        <v>235</v>
      </c>
      <c r="J223" s="32">
        <f>SUM(INDEX(SCORESHEET!$H$2:$H$1365,(MATCH(B223,SCORESHEET!$B$2:$B$1365,0))+1,1):INDEX(SCORESHEET!$H$2:$H$1365,(MATCH(B224,SCORESHEET!$B$2:$B$1365,0))-1,1))</f>
        <v>745</v>
      </c>
      <c r="K223" s="32">
        <f>SUM(INDEX(SCORESHEET!$I$2:$I$1365,(MATCH(B223,SCORESHEET!$B$2:$B$1365,0))+1,1):INDEX(SCORESHEET!$I$2:$I$1365,(MATCH(B224,SCORESHEET!$B$2:$B$1365,0))-1,1))</f>
        <v>0</v>
      </c>
      <c r="L223" s="33">
        <f t="shared" si="83"/>
        <v>0.43418013856812931</v>
      </c>
      <c r="M223" s="33">
        <f t="shared" si="84"/>
        <v>0.13568129330254042</v>
      </c>
      <c r="N223" s="33">
        <f t="shared" si="85"/>
        <v>0.43013856812933027</v>
      </c>
      <c r="O223" s="33">
        <f t="shared" si="86"/>
        <v>0</v>
      </c>
      <c r="P223" s="32" t="str">
        <f t="shared" si="87"/>
        <v>BN</v>
      </c>
      <c r="Q223" s="32" t="str">
        <f t="shared" si="88"/>
        <v>PN</v>
      </c>
      <c r="R223" s="28">
        <f t="shared" si="89"/>
        <v>7</v>
      </c>
      <c r="S223" s="32">
        <f t="shared" si="90"/>
        <v>1732</v>
      </c>
      <c r="T223" s="32">
        <f>SUM(INDEX(SCORESHEET!$O$2:$O$1365,(MATCH(B223,SCORESHEET!$B$2:$B$1365,0))+1,1):INDEX(SCORESHEET!$O$2:$O$1365,(MATCH(B224,SCORESHEET!$B$2:$B$1365,0))-1,1))</f>
        <v>26</v>
      </c>
      <c r="U223" s="32">
        <f>SUM(INDEX(SCORESHEET!$P$2:$P$1365,(MATCH(B223,SCORESHEET!$B$2:$B$1365,0))+1,1):INDEX(SCORESHEET!$P$2:$P$1365,(MATCH(B224,SCORESHEET!$B$2:$B$1365,0))-1,1))</f>
        <v>0</v>
      </c>
      <c r="V223" s="32">
        <f t="shared" si="94"/>
        <v>1758</v>
      </c>
      <c r="W223" s="33">
        <f t="shared" si="81"/>
        <v>0.6444281524926686</v>
      </c>
      <c r="X223" s="32">
        <f>SUM(INDEX(SCORESHEET!$S$2:$S$1365,(MATCH(B223,SCORESHEET!$B$2:$B$1365,0))+1,1):INDEX(SCORESHEET!$S$2:$S$1365,(MATCH(B224,SCORESHEET!$B$2:$B$1365,0))-1,1))</f>
        <v>2728</v>
      </c>
    </row>
    <row r="224" spans="1:24" s="12" customFormat="1" ht="15" x14ac:dyDescent="0.25">
      <c r="A224" s="40">
        <v>10</v>
      </c>
      <c r="B224" s="31" t="s">
        <v>242</v>
      </c>
      <c r="C224" s="32">
        <f>COUNTIF(INDEX(SCORESHEET!$A$2:$A$1365,MATCH(B224,SCORESHEET!$B$2:$B$1365,0),1):INDEX(SCORESHEET!$A$2:$A$1365,MATCH(B225,SCORESHEET!$B$2:$B$1365,0),1),"*S*")</f>
        <v>5</v>
      </c>
      <c r="D224" s="32">
        <f>COUNTIF(INDEX(SCORESHEET!$C$2:$C$1365,(MATCH(B224,SCORESHEET!$B$2:$B$1365,0))+1,1):INDEX(SCORESHEET!$C$2:$C$1365,(MATCH(B225,SCORESHEET!$B$2:$B$1365,0))-1,1),"*"&amp;$D$1&amp;"*")</f>
        <v>4</v>
      </c>
      <c r="E224" s="32">
        <f>COUNTIF(INDEX(SCORESHEET!$C$2:$C$1365,(MATCH(B224,SCORESHEET!$B$2:$B$1365,0))+1,1):INDEX(SCORESHEET!$C$2:$C$1365,(MATCH(B225,SCORESHEET!$B$2:$B$1365,0))-1,1),"*"&amp;$E$1&amp;"*")</f>
        <v>0</v>
      </c>
      <c r="F224" s="32">
        <f>COUNTIF(INDEX(SCORESHEET!$C$2:$C$1365,(MATCH(B224,SCORESHEET!$B$2:$B$1365,0))+1,1):INDEX(SCORESHEET!$C$2:$C$1365,(MATCH(B225,SCORESHEET!$B$2:$B$1365,0))-1,1),"*"&amp;$F$1&amp;"*")</f>
        <v>1</v>
      </c>
      <c r="G224" s="32">
        <f>COUNTIF(INDEX(SCORESHEET!$C$2:$C$1365,(MATCH($B$4,SCORESHEET!$B$2:$B$1365,0))+1,1):INDEX(SCORESHEET!$C$2:$C$1365,(MATCH(B225,SCORESHEET!$B$2:$B$1365,0))-1,1),"*"&amp;$G$1&amp;"*")</f>
        <v>0</v>
      </c>
      <c r="H224" s="32">
        <f>SUM(INDEX(SCORESHEET!$F$2:$F$1365,(MATCH(B224,SCORESHEET!$B$2:$B$1365,0))+1,1):INDEX(SCORESHEET!$F$2:$F$1365,(MATCH(B225,SCORESHEET!$B$2:$B$1365,0))-1,1))</f>
        <v>634</v>
      </c>
      <c r="I224" s="32">
        <f>SUM(INDEX(SCORESHEET!$G$2:$G$1365,(MATCH(B224,SCORESHEET!$B$2:$B$1365,0))+1,1):INDEX(SCORESHEET!$G$2:$G$1365,(MATCH(B225,SCORESHEET!$B$2:$B$1365,0))-1,1))</f>
        <v>218</v>
      </c>
      <c r="J224" s="32">
        <f>SUM(INDEX(SCORESHEET!$H$2:$H$1365,(MATCH(B224,SCORESHEET!$B$2:$B$1365,0))+1,1):INDEX(SCORESHEET!$H$2:$H$1365,(MATCH(B225,SCORESHEET!$B$2:$B$1365,0))-1,1))</f>
        <v>518</v>
      </c>
      <c r="K224" s="32">
        <f>SUM(INDEX(SCORESHEET!$I$2:$I$1365,(MATCH(B224,SCORESHEET!$B$2:$B$1365,0))+1,1):INDEX(SCORESHEET!$I$2:$I$1365,(MATCH(B225,SCORESHEET!$B$2:$B$1365,0))-1,1))</f>
        <v>0</v>
      </c>
      <c r="L224" s="33">
        <f t="shared" si="83"/>
        <v>0.46277372262773725</v>
      </c>
      <c r="M224" s="33">
        <f t="shared" si="84"/>
        <v>0.15912408759124089</v>
      </c>
      <c r="N224" s="33">
        <f t="shared" si="85"/>
        <v>0.37810218978102189</v>
      </c>
      <c r="O224" s="33">
        <f t="shared" si="86"/>
        <v>0</v>
      </c>
      <c r="P224" s="32" t="str">
        <f t="shared" si="87"/>
        <v>BN</v>
      </c>
      <c r="Q224" s="32" t="str">
        <f t="shared" si="88"/>
        <v>PN</v>
      </c>
      <c r="R224" s="28">
        <f t="shared" si="89"/>
        <v>116</v>
      </c>
      <c r="S224" s="32">
        <f t="shared" si="90"/>
        <v>1370</v>
      </c>
      <c r="T224" s="32">
        <f>SUM(INDEX(SCORESHEET!$O$2:$O$1365,(MATCH(B224,SCORESHEET!$B$2:$B$1365,0))+1,1):INDEX(SCORESHEET!$O$2:$O$1365,(MATCH(B225,SCORESHEET!$B$2:$B$1365,0))-1,1))</f>
        <v>22</v>
      </c>
      <c r="U224" s="32">
        <f>SUM(INDEX(SCORESHEET!$P$2:$P$1365,(MATCH(B224,SCORESHEET!$B$2:$B$1365,0))+1,1):INDEX(SCORESHEET!$P$2:$P$1365,(MATCH(B225,SCORESHEET!$B$2:$B$1365,0))-1,1))</f>
        <v>0</v>
      </c>
      <c r="V224" s="32">
        <f t="shared" si="94"/>
        <v>1392</v>
      </c>
      <c r="W224" s="33">
        <f t="shared" si="81"/>
        <v>0.65722379603399439</v>
      </c>
      <c r="X224" s="32">
        <f>SUM(INDEX(SCORESHEET!$S$2:$S$1365,(MATCH(B224,SCORESHEET!$B$2:$B$1365,0))+1,1):INDEX(SCORESHEET!$S$2:$S$1365,(MATCH(B225,SCORESHEET!$B$2:$B$1365,0))-1,1))</f>
        <v>2118</v>
      </c>
    </row>
    <row r="225" spans="1:24" s="6" customFormat="1" ht="15" x14ac:dyDescent="0.25">
      <c r="A225" s="25" t="s">
        <v>50</v>
      </c>
      <c r="B225" s="26" t="s">
        <v>51</v>
      </c>
      <c r="C225" s="27">
        <f>SUM(C226:C232)</f>
        <v>38</v>
      </c>
      <c r="D225" s="27">
        <f t="shared" ref="D225:K225" si="97">SUM(D226:D232)</f>
        <v>16</v>
      </c>
      <c r="E225" s="27">
        <f t="shared" si="97"/>
        <v>0</v>
      </c>
      <c r="F225" s="27">
        <f t="shared" si="97"/>
        <v>21</v>
      </c>
      <c r="G225" s="27">
        <f t="shared" si="97"/>
        <v>0</v>
      </c>
      <c r="H225" s="27">
        <f t="shared" si="97"/>
        <v>4923</v>
      </c>
      <c r="I225" s="27">
        <f t="shared" si="97"/>
        <v>1512</v>
      </c>
      <c r="J225" s="27">
        <f t="shared" si="97"/>
        <v>4854</v>
      </c>
      <c r="K225" s="27">
        <f t="shared" si="97"/>
        <v>97</v>
      </c>
      <c r="L225" s="29">
        <f t="shared" si="83"/>
        <v>0.43237308975935357</v>
      </c>
      <c r="M225" s="29">
        <f t="shared" si="84"/>
        <v>0.13279466010890567</v>
      </c>
      <c r="N225" s="29">
        <f t="shared" si="85"/>
        <v>0.42631301598454241</v>
      </c>
      <c r="O225" s="29">
        <f t="shared" si="86"/>
        <v>8.5192341471983131E-3</v>
      </c>
      <c r="P225" s="27" t="str">
        <f t="shared" si="87"/>
        <v>BN</v>
      </c>
      <c r="Q225" s="27" t="str">
        <f t="shared" si="88"/>
        <v>PN</v>
      </c>
      <c r="R225" s="27">
        <f t="shared" si="89"/>
        <v>69</v>
      </c>
      <c r="S225" s="27">
        <f t="shared" si="90"/>
        <v>11386</v>
      </c>
      <c r="T225" s="27">
        <f t="shared" ref="T225:U225" si="98">SUM(T226:T232)</f>
        <v>174</v>
      </c>
      <c r="U225" s="27">
        <f t="shared" si="98"/>
        <v>0</v>
      </c>
      <c r="V225" s="27">
        <f t="shared" si="94"/>
        <v>11560</v>
      </c>
      <c r="W225" s="29">
        <f t="shared" si="81"/>
        <v>0.72358537806710066</v>
      </c>
      <c r="X225" s="27">
        <f>SUM(X226:X232)</f>
        <v>15976</v>
      </c>
    </row>
    <row r="226" spans="1:24" s="12" customFormat="1" ht="15" x14ac:dyDescent="0.25">
      <c r="A226" s="40">
        <v>1</v>
      </c>
      <c r="B226" s="31" t="s">
        <v>244</v>
      </c>
      <c r="C226" s="32">
        <f>COUNTIF(INDEX(SCORESHEET!$A$2:$A$1365,MATCH(B226,SCORESHEET!$B$2:$B$1365,0),1):INDEX(SCORESHEET!$A$2:$A$1365,MATCH(B227,SCORESHEET!$B$2:$B$1365,0),1),"*S*")</f>
        <v>5</v>
      </c>
      <c r="D226" s="32">
        <f>COUNTIF(INDEX(SCORESHEET!$C$2:$C$1365,(MATCH(B226,SCORESHEET!$B$2:$B$1365,0))+1,1):INDEX(SCORESHEET!$C$2:$C$1365,(MATCH(B227,SCORESHEET!$B$2:$B$1365,0))-1,1),"*"&amp;$D$1&amp;"*")</f>
        <v>3</v>
      </c>
      <c r="E226" s="32">
        <f>COUNTIF(INDEX(SCORESHEET!$C$2:$C$1365,(MATCH(B226,SCORESHEET!$B$2:$B$1365,0))+1,1):INDEX(SCORESHEET!$C$2:$C$1365,(MATCH(B227,SCORESHEET!$B$2:$B$1365,0))-1,1),"*"&amp;$E$1&amp;"*")</f>
        <v>0</v>
      </c>
      <c r="F226" s="32">
        <f>COUNTIF(INDEX(SCORESHEET!$C$2:$C$1365,(MATCH(B226,SCORESHEET!$B$2:$B$1365,0))+1,1):INDEX(SCORESHEET!$C$2:$C$1365,(MATCH(B227,SCORESHEET!$B$2:$B$1365,0))-1,1),"*"&amp;$F$1&amp;"*")</f>
        <v>2</v>
      </c>
      <c r="G226" s="32">
        <f>COUNTIF(INDEX(SCORESHEET!$C$2:$C$1365,(MATCH($B$4,SCORESHEET!$B$2:$B$1365,0))+1,1):INDEX(SCORESHEET!$C$2:$C$1365,(MATCH(B227,SCORESHEET!$B$2:$B$1365,0))-1,1),"*"&amp;$G$1&amp;"*")</f>
        <v>0</v>
      </c>
      <c r="H226" s="32">
        <f>SUM(INDEX(SCORESHEET!$F$2:$F$1365,(MATCH(B226,SCORESHEET!$B$2:$B$1365,0))+1,1):INDEX(SCORESHEET!$F$2:$F$1365,(MATCH(B227,SCORESHEET!$B$2:$B$1365,0))-1,1))</f>
        <v>652</v>
      </c>
      <c r="I226" s="32">
        <f>SUM(INDEX(SCORESHEET!$G$2:$G$1365,(MATCH(B226,SCORESHEET!$B$2:$B$1365,0))+1,1):INDEX(SCORESHEET!$G$2:$G$1365,(MATCH(B227,SCORESHEET!$B$2:$B$1365,0))-1,1))</f>
        <v>207</v>
      </c>
      <c r="J226" s="32">
        <f>SUM(INDEX(SCORESHEET!$H$2:$H$1365,(MATCH(B226,SCORESHEET!$B$2:$B$1365,0))+1,1):INDEX(SCORESHEET!$H$2:$H$1365,(MATCH(B227,SCORESHEET!$B$2:$B$1365,0))-1,1))</f>
        <v>532</v>
      </c>
      <c r="K226" s="32">
        <f>SUM(INDEX(SCORESHEET!$I$2:$I$1365,(MATCH(B226,SCORESHEET!$B$2:$B$1365,0))+1,1):INDEX(SCORESHEET!$I$2:$I$1365,(MATCH(B227,SCORESHEET!$B$2:$B$1365,0))-1,1))</f>
        <v>7</v>
      </c>
      <c r="L226" s="33">
        <f t="shared" si="83"/>
        <v>0.46638054363376252</v>
      </c>
      <c r="M226" s="33">
        <f t="shared" si="84"/>
        <v>0.14806866952789699</v>
      </c>
      <c r="N226" s="33">
        <f t="shared" si="85"/>
        <v>0.38054363376251787</v>
      </c>
      <c r="O226" s="33">
        <f t="shared" si="86"/>
        <v>5.0071530758226037E-3</v>
      </c>
      <c r="P226" s="32" t="str">
        <f t="shared" si="87"/>
        <v>BN</v>
      </c>
      <c r="Q226" s="32" t="str">
        <f t="shared" si="88"/>
        <v>PN</v>
      </c>
      <c r="R226" s="28">
        <f t="shared" si="89"/>
        <v>120</v>
      </c>
      <c r="S226" s="32">
        <f t="shared" si="90"/>
        <v>1398</v>
      </c>
      <c r="T226" s="32">
        <f>SUM(INDEX(SCORESHEET!$O$2:$O$1365,(MATCH(B226,SCORESHEET!$B$2:$B$1365,0))+1,1):INDEX(SCORESHEET!$O$2:$O$1365,(MATCH(B227,SCORESHEET!$B$2:$B$1365,0))-1,1))</f>
        <v>24</v>
      </c>
      <c r="U226" s="32">
        <f>SUM(INDEX(SCORESHEET!$P$2:$P$1365,(MATCH(B226,SCORESHEET!$B$2:$B$1365,0))+1,1):INDEX(SCORESHEET!$P$2:$P$1365,(MATCH(B227,SCORESHEET!$B$2:$B$1365,0))-1,1))</f>
        <v>0</v>
      </c>
      <c r="V226" s="32">
        <f t="shared" si="94"/>
        <v>1422</v>
      </c>
      <c r="W226" s="33">
        <f t="shared" si="81"/>
        <v>0.71818181818181814</v>
      </c>
      <c r="X226" s="32">
        <f>SUM(INDEX(SCORESHEET!$S$2:$S$1365,(MATCH(B226,SCORESHEET!$B$2:$B$1365,0))+1,1):INDEX(SCORESHEET!$S$2:$S$1365,(MATCH(B227,SCORESHEET!$B$2:$B$1365,0))-1,1))</f>
        <v>1980</v>
      </c>
    </row>
    <row r="227" spans="1:24" s="12" customFormat="1" ht="15" x14ac:dyDescent="0.25">
      <c r="A227" s="40">
        <v>2</v>
      </c>
      <c r="B227" s="31" t="s">
        <v>245</v>
      </c>
      <c r="C227" s="32">
        <f>COUNTIF(INDEX(SCORESHEET!$A$2:$A$1365,MATCH(B227,SCORESHEET!$B$2:$B$1365,0),1):INDEX(SCORESHEET!$A$2:$A$1365,MATCH(B228,SCORESHEET!$B$2:$B$1365,0),1),"*S*")</f>
        <v>5</v>
      </c>
      <c r="D227" s="32">
        <f>COUNTIF(INDEX(SCORESHEET!$C$2:$C$1365,(MATCH(B227,SCORESHEET!$B$2:$B$1365,0))+1,1):INDEX(SCORESHEET!$C$2:$C$1365,(MATCH(B228,SCORESHEET!$B$2:$B$1365,0))-1,1),"*"&amp;$D$1&amp;"*")</f>
        <v>2</v>
      </c>
      <c r="E227" s="32">
        <f>COUNTIF(INDEX(SCORESHEET!$C$2:$C$1365,(MATCH(B227,SCORESHEET!$B$2:$B$1365,0))+1,1):INDEX(SCORESHEET!$C$2:$C$1365,(MATCH(B228,SCORESHEET!$B$2:$B$1365,0))-1,1),"*"&amp;$E$1&amp;"*")</f>
        <v>0</v>
      </c>
      <c r="F227" s="32">
        <f>COUNTIF(INDEX(SCORESHEET!$C$2:$C$1365,(MATCH(B227,SCORESHEET!$B$2:$B$1365,0))+1,1):INDEX(SCORESHEET!$C$2:$C$1365,(MATCH(B228,SCORESHEET!$B$2:$B$1365,0))-1,1),"*"&amp;$F$1&amp;"*")</f>
        <v>3</v>
      </c>
      <c r="G227" s="32">
        <f>COUNTIF(INDEX(SCORESHEET!$C$2:$C$1365,(MATCH($B$4,SCORESHEET!$B$2:$B$1365,0))+1,1):INDEX(SCORESHEET!$C$2:$C$1365,(MATCH(B228,SCORESHEET!$B$2:$B$1365,0))-1,1),"*"&amp;$G$1&amp;"*")</f>
        <v>0</v>
      </c>
      <c r="H227" s="32">
        <f>SUM(INDEX(SCORESHEET!$F$2:$F$1365,(MATCH(B227,SCORESHEET!$B$2:$B$1365,0))+1,1):INDEX(SCORESHEET!$F$2:$F$1365,(MATCH(B228,SCORESHEET!$B$2:$B$1365,0))-1,1))</f>
        <v>720</v>
      </c>
      <c r="I227" s="32">
        <f>SUM(INDEX(SCORESHEET!$G$2:$G$1365,(MATCH(B227,SCORESHEET!$B$2:$B$1365,0))+1,1):INDEX(SCORESHEET!$G$2:$G$1365,(MATCH(B228,SCORESHEET!$B$2:$B$1365,0))-1,1))</f>
        <v>150</v>
      </c>
      <c r="J227" s="32">
        <f>SUM(INDEX(SCORESHEET!$H$2:$H$1365,(MATCH(B227,SCORESHEET!$B$2:$B$1365,0))+1,1):INDEX(SCORESHEET!$H$2:$H$1365,(MATCH(B228,SCORESHEET!$B$2:$B$1365,0))-1,1))</f>
        <v>690</v>
      </c>
      <c r="K227" s="32">
        <f>SUM(INDEX(SCORESHEET!$I$2:$I$1365,(MATCH(B227,SCORESHEET!$B$2:$B$1365,0))+1,1):INDEX(SCORESHEET!$I$2:$I$1365,(MATCH(B228,SCORESHEET!$B$2:$B$1365,0))-1,1))</f>
        <v>11</v>
      </c>
      <c r="L227" s="33">
        <f t="shared" si="83"/>
        <v>0.4583068109484405</v>
      </c>
      <c r="M227" s="33">
        <f t="shared" si="84"/>
        <v>9.5480585614258429E-2</v>
      </c>
      <c r="N227" s="33">
        <f t="shared" si="85"/>
        <v>0.4392106938255888</v>
      </c>
      <c r="O227" s="33">
        <f t="shared" si="86"/>
        <v>7.0019096117122856E-3</v>
      </c>
      <c r="P227" s="32" t="str">
        <f t="shared" si="87"/>
        <v>BN</v>
      </c>
      <c r="Q227" s="32" t="str">
        <f t="shared" si="88"/>
        <v>PN</v>
      </c>
      <c r="R227" s="28">
        <f t="shared" si="89"/>
        <v>30</v>
      </c>
      <c r="S227" s="32">
        <f t="shared" si="90"/>
        <v>1571</v>
      </c>
      <c r="T227" s="32">
        <f>SUM(INDEX(SCORESHEET!$O$2:$O$1365,(MATCH(B227,SCORESHEET!$B$2:$B$1365,0))+1,1):INDEX(SCORESHEET!$O$2:$O$1365,(MATCH(B228,SCORESHEET!$B$2:$B$1365,0))-1,1))</f>
        <v>32</v>
      </c>
      <c r="U227" s="32">
        <f>SUM(INDEX(SCORESHEET!$P$2:$P$1365,(MATCH(B227,SCORESHEET!$B$2:$B$1365,0))+1,1):INDEX(SCORESHEET!$P$2:$P$1365,(MATCH(B228,SCORESHEET!$B$2:$B$1365,0))-1,1))</f>
        <v>0</v>
      </c>
      <c r="V227" s="32">
        <f t="shared" si="94"/>
        <v>1603</v>
      </c>
      <c r="W227" s="33">
        <f t="shared" si="81"/>
        <v>0.75187617260787998</v>
      </c>
      <c r="X227" s="32">
        <f>SUM(INDEX(SCORESHEET!$S$2:$S$1365,(MATCH(B227,SCORESHEET!$B$2:$B$1365,0))+1,1):INDEX(SCORESHEET!$S$2:$S$1365,(MATCH(B228,SCORESHEET!$B$2:$B$1365,0))-1,1))</f>
        <v>2132</v>
      </c>
    </row>
    <row r="228" spans="1:24" s="12" customFormat="1" ht="15" x14ac:dyDescent="0.25">
      <c r="A228" s="40">
        <v>3</v>
      </c>
      <c r="B228" s="31" t="s">
        <v>251</v>
      </c>
      <c r="C228" s="32">
        <f>COUNTIF(INDEX(SCORESHEET!$A$2:$A$1365,MATCH(B228,SCORESHEET!$B$2:$B$1365,0),1):INDEX(SCORESHEET!$A$2:$A$1365,MATCH(B229,SCORESHEET!$B$2:$B$1365,0),1),"*S*")</f>
        <v>6</v>
      </c>
      <c r="D228" s="32">
        <f>COUNTIF(INDEX(SCORESHEET!$C$2:$C$1365,(MATCH(B228,SCORESHEET!$B$2:$B$1365,0))+1,1):INDEX(SCORESHEET!$C$2:$C$1365,(MATCH(B229,SCORESHEET!$B$2:$B$1365,0))-1,1),"*"&amp;$D$1&amp;"*")</f>
        <v>2</v>
      </c>
      <c r="E228" s="32">
        <f>COUNTIF(INDEX(SCORESHEET!$C$2:$C$1365,(MATCH(B228,SCORESHEET!$B$2:$B$1365,0))+1,1):INDEX(SCORESHEET!$C$2:$C$1365,(MATCH(B229,SCORESHEET!$B$2:$B$1365,0))-1,1),"*"&amp;$E$1&amp;"*")</f>
        <v>0</v>
      </c>
      <c r="F228" s="32">
        <f>COUNTIF(INDEX(SCORESHEET!$C$2:$C$1365,(MATCH(B228,SCORESHEET!$B$2:$B$1365,0))+1,1):INDEX(SCORESHEET!$C$2:$C$1365,(MATCH(B229,SCORESHEET!$B$2:$B$1365,0))-1,1),"*"&amp;$F$1&amp;"*")</f>
        <v>4</v>
      </c>
      <c r="G228" s="32">
        <f>COUNTIF(INDEX(SCORESHEET!$C$2:$C$1365,(MATCH($B$4,SCORESHEET!$B$2:$B$1365,0))+1,1):INDEX(SCORESHEET!$C$2:$C$1365,(MATCH(B229,SCORESHEET!$B$2:$B$1365,0))-1,1),"*"&amp;$G$1&amp;"*")</f>
        <v>0</v>
      </c>
      <c r="H228" s="32">
        <f>SUM(INDEX(SCORESHEET!$F$2:$F$1365,(MATCH(B228,SCORESHEET!$B$2:$B$1365,0))+1,1):INDEX(SCORESHEET!$F$2:$F$1365,(MATCH(B229,SCORESHEET!$B$2:$B$1365,0))-1,1))</f>
        <v>721</v>
      </c>
      <c r="I228" s="32">
        <f>SUM(INDEX(SCORESHEET!$G$2:$G$1365,(MATCH(B228,SCORESHEET!$B$2:$B$1365,0))+1,1):INDEX(SCORESHEET!$G$2:$G$1365,(MATCH(B229,SCORESHEET!$B$2:$B$1365,0))-1,1))</f>
        <v>306</v>
      </c>
      <c r="J228" s="32">
        <f>SUM(INDEX(SCORESHEET!$H$2:$H$1365,(MATCH(B228,SCORESHEET!$B$2:$B$1365,0))+1,1):INDEX(SCORESHEET!$H$2:$H$1365,(MATCH(B229,SCORESHEET!$B$2:$B$1365,0))-1,1))</f>
        <v>631</v>
      </c>
      <c r="K228" s="32">
        <f>SUM(INDEX(SCORESHEET!$I$2:$I$1365,(MATCH(B228,SCORESHEET!$B$2:$B$1365,0))+1,1):INDEX(SCORESHEET!$I$2:$I$1365,(MATCH(B229,SCORESHEET!$B$2:$B$1365,0))-1,1))</f>
        <v>25</v>
      </c>
      <c r="L228" s="33">
        <f t="shared" si="83"/>
        <v>0.42840166369578137</v>
      </c>
      <c r="M228" s="33">
        <f t="shared" si="84"/>
        <v>0.18181818181818182</v>
      </c>
      <c r="N228" s="33">
        <f t="shared" si="85"/>
        <v>0.37492572786690431</v>
      </c>
      <c r="O228" s="33">
        <f t="shared" si="86"/>
        <v>1.4854426619132501E-2</v>
      </c>
      <c r="P228" s="32" t="str">
        <f t="shared" si="87"/>
        <v>BN</v>
      </c>
      <c r="Q228" s="32" t="str">
        <f t="shared" si="88"/>
        <v>PN</v>
      </c>
      <c r="R228" s="28">
        <f t="shared" si="89"/>
        <v>90</v>
      </c>
      <c r="S228" s="32">
        <f t="shared" si="90"/>
        <v>1683</v>
      </c>
      <c r="T228" s="32">
        <f>SUM(INDEX(SCORESHEET!$O$2:$O$1365,(MATCH(B228,SCORESHEET!$B$2:$B$1365,0))+1,1):INDEX(SCORESHEET!$O$2:$O$1365,(MATCH(B229,SCORESHEET!$B$2:$B$1365,0))-1,1))</f>
        <v>17</v>
      </c>
      <c r="U228" s="32">
        <f>SUM(INDEX(SCORESHEET!$P$2:$P$1365,(MATCH(B228,SCORESHEET!$B$2:$B$1365,0))+1,1):INDEX(SCORESHEET!$P$2:$P$1365,(MATCH(B229,SCORESHEET!$B$2:$B$1365,0))-1,1))</f>
        <v>0</v>
      </c>
      <c r="V228" s="32">
        <f t="shared" si="94"/>
        <v>1700</v>
      </c>
      <c r="W228" s="33">
        <f t="shared" si="81"/>
        <v>0.69501226492232215</v>
      </c>
      <c r="X228" s="32">
        <f>SUM(INDEX(SCORESHEET!$S$2:$S$1365,(MATCH(B228,SCORESHEET!$B$2:$B$1365,0))+1,1):INDEX(SCORESHEET!$S$2:$S$1365,(MATCH(B229,SCORESHEET!$B$2:$B$1365,0))-1,1))</f>
        <v>2446</v>
      </c>
    </row>
    <row r="229" spans="1:24" s="12" customFormat="1" ht="15" x14ac:dyDescent="0.25">
      <c r="A229" s="40">
        <v>4</v>
      </c>
      <c r="B229" s="31" t="s">
        <v>246</v>
      </c>
      <c r="C229" s="32">
        <f>COUNTIF(INDEX(SCORESHEET!$A$2:$A$1365,MATCH(B229,SCORESHEET!$B$2:$B$1365,0),1):INDEX(SCORESHEET!$A$2:$A$1365,MATCH(B230,SCORESHEET!$B$2:$B$1365,0),1),"*S*")</f>
        <v>6</v>
      </c>
      <c r="D229" s="32">
        <f>COUNTIF(INDEX(SCORESHEET!$C$2:$C$1365,(MATCH(B229,SCORESHEET!$B$2:$B$1365,0))+1,1):INDEX(SCORESHEET!$C$2:$C$1365,(MATCH(B230,SCORESHEET!$B$2:$B$1365,0))-1,1),"*"&amp;$D$1&amp;"*")</f>
        <v>3</v>
      </c>
      <c r="E229" s="32">
        <f>COUNTIF(INDEX(SCORESHEET!$C$2:$C$1365,(MATCH(B229,SCORESHEET!$B$2:$B$1365,0))+1,1):INDEX(SCORESHEET!$C$2:$C$1365,(MATCH(B230,SCORESHEET!$B$2:$B$1365,0))-1,1),"*"&amp;$E$1&amp;"*")</f>
        <v>0</v>
      </c>
      <c r="F229" s="32">
        <f>COUNTIF(INDEX(SCORESHEET!$C$2:$C$1365,(MATCH(B229,SCORESHEET!$B$2:$B$1365,0))+1,1):INDEX(SCORESHEET!$C$2:$C$1365,(MATCH(B230,SCORESHEET!$B$2:$B$1365,0))-1,1),"*"&amp;$F$1&amp;"*")</f>
        <v>3</v>
      </c>
      <c r="G229" s="32">
        <f>COUNTIF(INDEX(SCORESHEET!$C$2:$C$1365,(MATCH($B$4,SCORESHEET!$B$2:$B$1365,0))+1,1):INDEX(SCORESHEET!$C$2:$C$1365,(MATCH(B230,SCORESHEET!$B$2:$B$1365,0))-1,1),"*"&amp;$G$1&amp;"*")</f>
        <v>0</v>
      </c>
      <c r="H229" s="32">
        <f>SUM(INDEX(SCORESHEET!$F$2:$F$1365,(MATCH(B229,SCORESHEET!$B$2:$B$1365,0))+1,1):INDEX(SCORESHEET!$F$2:$F$1365,(MATCH(B230,SCORESHEET!$B$2:$B$1365,0))-1,1))</f>
        <v>783</v>
      </c>
      <c r="I229" s="32">
        <f>SUM(INDEX(SCORESHEET!$G$2:$G$1365,(MATCH(B229,SCORESHEET!$B$2:$B$1365,0))+1,1):INDEX(SCORESHEET!$G$2:$G$1365,(MATCH(B230,SCORESHEET!$B$2:$B$1365,0))-1,1))</f>
        <v>339</v>
      </c>
      <c r="J229" s="32">
        <f>SUM(INDEX(SCORESHEET!$H$2:$H$1365,(MATCH(B229,SCORESHEET!$B$2:$B$1365,0))+1,1):INDEX(SCORESHEET!$H$2:$H$1365,(MATCH(B230,SCORESHEET!$B$2:$B$1365,0))-1,1))</f>
        <v>746</v>
      </c>
      <c r="K229" s="32">
        <f>SUM(INDEX(SCORESHEET!$I$2:$I$1365,(MATCH(B229,SCORESHEET!$B$2:$B$1365,0))+1,1):INDEX(SCORESHEET!$I$2:$I$1365,(MATCH(B230,SCORESHEET!$B$2:$B$1365,0))-1,1))</f>
        <v>21</v>
      </c>
      <c r="L229" s="33">
        <f t="shared" si="83"/>
        <v>0.41450502911593434</v>
      </c>
      <c r="M229" s="33">
        <f t="shared" si="84"/>
        <v>0.17946003176283748</v>
      </c>
      <c r="N229" s="33">
        <f t="shared" si="85"/>
        <v>0.39491794600317626</v>
      </c>
      <c r="O229" s="33">
        <f t="shared" si="86"/>
        <v>1.1116993118051879E-2</v>
      </c>
      <c r="P229" s="32" t="str">
        <f t="shared" si="87"/>
        <v>BN</v>
      </c>
      <c r="Q229" s="32" t="str">
        <f t="shared" si="88"/>
        <v>PN</v>
      </c>
      <c r="R229" s="28">
        <f t="shared" si="89"/>
        <v>37</v>
      </c>
      <c r="S229" s="32">
        <f t="shared" si="90"/>
        <v>1889</v>
      </c>
      <c r="T229" s="32">
        <f>SUM(INDEX(SCORESHEET!$O$2:$O$1365,(MATCH(B229,SCORESHEET!$B$2:$B$1365,0))+1,1):INDEX(SCORESHEET!$O$2:$O$1365,(MATCH(B230,SCORESHEET!$B$2:$B$1365,0))-1,1))</f>
        <v>27</v>
      </c>
      <c r="U229" s="32">
        <f>SUM(INDEX(SCORESHEET!$P$2:$P$1365,(MATCH(B229,SCORESHEET!$B$2:$B$1365,0))+1,1):INDEX(SCORESHEET!$P$2:$P$1365,(MATCH(B230,SCORESHEET!$B$2:$B$1365,0))-1,1))</f>
        <v>0</v>
      </c>
      <c r="V229" s="32">
        <f t="shared" si="94"/>
        <v>1916</v>
      </c>
      <c r="W229" s="33">
        <f t="shared" si="81"/>
        <v>0.7133283693224125</v>
      </c>
      <c r="X229" s="32">
        <f>SUM(INDEX(SCORESHEET!$S$2:$S$1365,(MATCH(B229,SCORESHEET!$B$2:$B$1365,0))+1,1):INDEX(SCORESHEET!$S$2:$S$1365,(MATCH(B230,SCORESHEET!$B$2:$B$1365,0))-1,1))</f>
        <v>2686</v>
      </c>
    </row>
    <row r="230" spans="1:24" s="12" customFormat="1" ht="15" x14ac:dyDescent="0.25">
      <c r="A230" s="40">
        <v>5</v>
      </c>
      <c r="B230" s="31" t="s">
        <v>247</v>
      </c>
      <c r="C230" s="32">
        <f>COUNTIF(INDEX(SCORESHEET!$A$2:$A$1365,MATCH(B230,SCORESHEET!$B$2:$B$1365,0),1):INDEX(SCORESHEET!$A$2:$A$1365,MATCH(B231,SCORESHEET!$B$2:$B$1365,0),1),"*S*")</f>
        <v>6</v>
      </c>
      <c r="D230" s="32">
        <f>COUNTIF(INDEX(SCORESHEET!$C$2:$C$1365,(MATCH(B230,SCORESHEET!$B$2:$B$1365,0))+1,1):INDEX(SCORESHEET!$C$2:$C$1365,(MATCH(B231,SCORESHEET!$B$2:$B$1365,0))-1,1),"*"&amp;$D$1&amp;"*")</f>
        <v>2</v>
      </c>
      <c r="E230" s="32">
        <f>COUNTIF(INDEX(SCORESHEET!$C$2:$C$1365,(MATCH(B230,SCORESHEET!$B$2:$B$1365,0))+1,1):INDEX(SCORESHEET!$C$2:$C$1365,(MATCH(B231,SCORESHEET!$B$2:$B$1365,0))-1,1),"*"&amp;$E$1&amp;"*")</f>
        <v>0</v>
      </c>
      <c r="F230" s="32">
        <f>COUNTIF(INDEX(SCORESHEET!$C$2:$C$1365,(MATCH(B230,SCORESHEET!$B$2:$B$1365,0))+1,1):INDEX(SCORESHEET!$C$2:$C$1365,(MATCH(B231,SCORESHEET!$B$2:$B$1365,0))-1,1),"*"&amp;$F$1&amp;"*")</f>
        <v>4</v>
      </c>
      <c r="G230" s="32">
        <f>COUNTIF(INDEX(SCORESHEET!$C$2:$C$1365,(MATCH($B$4,SCORESHEET!$B$2:$B$1365,0))+1,1):INDEX(SCORESHEET!$C$2:$C$1365,(MATCH(B231,SCORESHEET!$B$2:$B$1365,0))-1,1),"*"&amp;$G$1&amp;"*")</f>
        <v>0</v>
      </c>
      <c r="H230" s="32">
        <f>SUM(INDEX(SCORESHEET!$F$2:$F$1365,(MATCH(B230,SCORESHEET!$B$2:$B$1365,0))+1,1):INDEX(SCORESHEET!$F$2:$F$1365,(MATCH(B231,SCORESHEET!$B$2:$B$1365,0))-1,1))</f>
        <v>711</v>
      </c>
      <c r="I230" s="32">
        <f>SUM(INDEX(SCORESHEET!$G$2:$G$1365,(MATCH(B230,SCORESHEET!$B$2:$B$1365,0))+1,1):INDEX(SCORESHEET!$G$2:$G$1365,(MATCH(B231,SCORESHEET!$B$2:$B$1365,0))-1,1))</f>
        <v>207</v>
      </c>
      <c r="J230" s="32">
        <f>SUM(INDEX(SCORESHEET!$H$2:$H$1365,(MATCH(B230,SCORESHEET!$B$2:$B$1365,0))+1,1):INDEX(SCORESHEET!$H$2:$H$1365,(MATCH(B231,SCORESHEET!$B$2:$B$1365,0))-1,1))</f>
        <v>755</v>
      </c>
      <c r="K230" s="32">
        <f>SUM(INDEX(SCORESHEET!$I$2:$I$1365,(MATCH(B230,SCORESHEET!$B$2:$B$1365,0))+1,1):INDEX(SCORESHEET!$I$2:$I$1365,(MATCH(B231,SCORESHEET!$B$2:$B$1365,0))-1,1))</f>
        <v>8</v>
      </c>
      <c r="L230" s="33">
        <f t="shared" si="83"/>
        <v>0.4229625223081499</v>
      </c>
      <c r="M230" s="33">
        <f t="shared" si="84"/>
        <v>0.12314098750743604</v>
      </c>
      <c r="N230" s="33">
        <f t="shared" si="85"/>
        <v>0.44913741820345032</v>
      </c>
      <c r="O230" s="33">
        <f t="shared" si="86"/>
        <v>4.7590719809637123E-3</v>
      </c>
      <c r="P230" s="32" t="str">
        <f t="shared" si="87"/>
        <v>PN</v>
      </c>
      <c r="Q230" s="32" t="str">
        <f t="shared" si="88"/>
        <v>BN</v>
      </c>
      <c r="R230" s="28">
        <f t="shared" si="89"/>
        <v>44</v>
      </c>
      <c r="S230" s="32">
        <f t="shared" si="90"/>
        <v>1681</v>
      </c>
      <c r="T230" s="32">
        <f>SUM(INDEX(SCORESHEET!$O$2:$O$1365,(MATCH(B230,SCORESHEET!$B$2:$B$1365,0))+1,1):INDEX(SCORESHEET!$O$2:$O$1365,(MATCH(B231,SCORESHEET!$B$2:$B$1365,0))-1,1))</f>
        <v>18</v>
      </c>
      <c r="U230" s="32">
        <f>SUM(INDEX(SCORESHEET!$P$2:$P$1365,(MATCH(B230,SCORESHEET!$B$2:$B$1365,0))+1,1):INDEX(SCORESHEET!$P$2:$P$1365,(MATCH(B231,SCORESHEET!$B$2:$B$1365,0))-1,1))</f>
        <v>0</v>
      </c>
      <c r="V230" s="32">
        <f t="shared" si="94"/>
        <v>1699</v>
      </c>
      <c r="W230" s="33">
        <f t="shared" si="81"/>
        <v>0.70497925311203324</v>
      </c>
      <c r="X230" s="32">
        <f>SUM(INDEX(SCORESHEET!$S$2:$S$1365,(MATCH(B230,SCORESHEET!$B$2:$B$1365,0))+1,1):INDEX(SCORESHEET!$S$2:$S$1365,(MATCH(B231,SCORESHEET!$B$2:$B$1365,0))-1,1))</f>
        <v>2410</v>
      </c>
    </row>
    <row r="231" spans="1:24" s="12" customFormat="1" ht="15" x14ac:dyDescent="0.25">
      <c r="A231" s="40">
        <v>6</v>
      </c>
      <c r="B231" s="31" t="s">
        <v>248</v>
      </c>
      <c r="C231" s="32">
        <f>COUNTIF(INDEX(SCORESHEET!$A$2:$A$1365,MATCH(B231,SCORESHEET!$B$2:$B$1365,0),1):INDEX(SCORESHEET!$A$2:$A$1365,MATCH(B232,SCORESHEET!$B$2:$B$1365,0),1),"*S*")</f>
        <v>5</v>
      </c>
      <c r="D231" s="32">
        <f>COUNTIF(INDEX(SCORESHEET!$C$2:$C$1365,(MATCH(B231,SCORESHEET!$B$2:$B$1365,0))+1,1):INDEX(SCORESHEET!$C$2:$C$1365,(MATCH(B232,SCORESHEET!$B$2:$B$1365,0))-1,1),"*"&amp;$D$1&amp;"*")</f>
        <v>0</v>
      </c>
      <c r="E231" s="32">
        <f>COUNTIF(INDEX(SCORESHEET!$C$2:$C$1365,(MATCH(B231,SCORESHEET!$B$2:$B$1365,0))+1,1):INDEX(SCORESHEET!$C$2:$C$1365,(MATCH(B232,SCORESHEET!$B$2:$B$1365,0))-1,1),"*"&amp;$E$1&amp;"*")</f>
        <v>0</v>
      </c>
      <c r="F231" s="32">
        <f>COUNTIF(INDEX(SCORESHEET!$C$2:$C$1365,(MATCH(B231,SCORESHEET!$B$2:$B$1365,0))+1,1):INDEX(SCORESHEET!$C$2:$C$1365,(MATCH(B232,SCORESHEET!$B$2:$B$1365,0))-1,1),"*"&amp;$F$1&amp;"*")</f>
        <v>4</v>
      </c>
      <c r="G231" s="32">
        <f>COUNTIF(INDEX(SCORESHEET!$C$2:$C$1365,(MATCH($B$4,SCORESHEET!$B$2:$B$1365,0))+1,1):INDEX(SCORESHEET!$C$2:$C$1365,(MATCH(B232,SCORESHEET!$B$2:$B$1365,0))-1,1),"*"&amp;$G$1&amp;"*")</f>
        <v>0</v>
      </c>
      <c r="H231" s="32">
        <f>SUM(INDEX(SCORESHEET!$F$2:$F$1365,(MATCH(B231,SCORESHEET!$B$2:$B$1365,0))+1,1):INDEX(SCORESHEET!$F$2:$F$1365,(MATCH(B232,SCORESHEET!$B$2:$B$1365,0))-1,1))</f>
        <v>460</v>
      </c>
      <c r="I231" s="32">
        <f>SUM(INDEX(SCORESHEET!$G$2:$G$1365,(MATCH(B231,SCORESHEET!$B$2:$B$1365,0))+1,1):INDEX(SCORESHEET!$G$2:$G$1365,(MATCH(B232,SCORESHEET!$B$2:$B$1365,0))-1,1))</f>
        <v>121</v>
      </c>
      <c r="J231" s="32">
        <f>SUM(INDEX(SCORESHEET!$H$2:$H$1365,(MATCH(B231,SCORESHEET!$B$2:$B$1365,0))+1,1):INDEX(SCORESHEET!$H$2:$H$1365,(MATCH(B232,SCORESHEET!$B$2:$B$1365,0))-1,1))</f>
        <v>823</v>
      </c>
      <c r="K231" s="32">
        <f>SUM(INDEX(SCORESHEET!$I$2:$I$1365,(MATCH(B231,SCORESHEET!$B$2:$B$1365,0))+1,1):INDEX(SCORESHEET!$I$2:$I$1365,(MATCH(B232,SCORESHEET!$B$2:$B$1365,0))-1,1))</f>
        <v>15</v>
      </c>
      <c r="L231" s="33">
        <f t="shared" si="83"/>
        <v>0.32417195207892885</v>
      </c>
      <c r="M231" s="33">
        <f t="shared" si="84"/>
        <v>8.5271317829457363E-2</v>
      </c>
      <c r="N231" s="33">
        <f t="shared" si="85"/>
        <v>0.5799859055673009</v>
      </c>
      <c r="O231" s="33">
        <f t="shared" si="86"/>
        <v>1.0570824524312896E-2</v>
      </c>
      <c r="P231" s="32" t="str">
        <f t="shared" si="87"/>
        <v>PN</v>
      </c>
      <c r="Q231" s="32" t="str">
        <f t="shared" si="88"/>
        <v>BN</v>
      </c>
      <c r="R231" s="28">
        <f t="shared" si="89"/>
        <v>363</v>
      </c>
      <c r="S231" s="32">
        <f t="shared" si="90"/>
        <v>1419</v>
      </c>
      <c r="T231" s="32">
        <f>SUM(INDEX(SCORESHEET!$O$2:$O$1365,(MATCH(B231,SCORESHEET!$B$2:$B$1365,0))+1,1):INDEX(SCORESHEET!$O$2:$O$1365,(MATCH(B232,SCORESHEET!$B$2:$B$1365,0))-1,1))</f>
        <v>17</v>
      </c>
      <c r="U231" s="32">
        <f>SUM(INDEX(SCORESHEET!$P$2:$P$1365,(MATCH(B231,SCORESHEET!$B$2:$B$1365,0))+1,1):INDEX(SCORESHEET!$P$2:$P$1365,(MATCH(B232,SCORESHEET!$B$2:$B$1365,0))-1,1))</f>
        <v>0</v>
      </c>
      <c r="V231" s="32">
        <f t="shared" si="94"/>
        <v>1436</v>
      </c>
      <c r="W231" s="33">
        <f t="shared" si="81"/>
        <v>0.74597402597402596</v>
      </c>
      <c r="X231" s="32">
        <f>SUM(INDEX(SCORESHEET!$S$2:$S$1365,(MATCH(B231,SCORESHEET!$B$2:$B$1365,0))+1,1):INDEX(SCORESHEET!$S$2:$S$1365,(MATCH(B232,SCORESHEET!$B$2:$B$1365,0))-1,1))</f>
        <v>1925</v>
      </c>
    </row>
    <row r="232" spans="1:24" s="12" customFormat="1" ht="15" x14ac:dyDescent="0.25">
      <c r="A232" s="40">
        <v>7</v>
      </c>
      <c r="B232" s="31" t="s">
        <v>249</v>
      </c>
      <c r="C232" s="32">
        <f>COUNTIF(INDEX(SCORESHEET!$A$2:$A$1365,MATCH(B232,SCORESHEET!$B$2:$B$1365,0),1):INDEX(SCORESHEET!$A$2:$A$1365,MATCH(B233,SCORESHEET!$B$2:$B$1365,0),1),"*S*")</f>
        <v>5</v>
      </c>
      <c r="D232" s="32">
        <f>COUNTIF(INDEX(SCORESHEET!$C$2:$C$1365,(MATCH(B232,SCORESHEET!$B$2:$B$1365,0))+1,1):INDEX(SCORESHEET!$C$2:$C$1365,(MATCH(B233,SCORESHEET!$B$2:$B$1365,0))-1,1),"*"&amp;$D$1&amp;"*")</f>
        <v>4</v>
      </c>
      <c r="E232" s="32">
        <f>COUNTIF(INDEX(SCORESHEET!$C$2:$C$1365,(MATCH(B232,SCORESHEET!$B$2:$B$1365,0))+1,1):INDEX(SCORESHEET!$C$2:$C$1365,(MATCH(B233,SCORESHEET!$B$2:$B$1365,0))-1,1),"*"&amp;$E$1&amp;"*")</f>
        <v>0</v>
      </c>
      <c r="F232" s="32">
        <f>COUNTIF(INDEX(SCORESHEET!$C$2:$C$1365,(MATCH(B232,SCORESHEET!$B$2:$B$1365,0))+1,1):INDEX(SCORESHEET!$C$2:$C$1365,(MATCH(B233,SCORESHEET!$B$2:$B$1365,0))-1,1),"*"&amp;$F$1&amp;"*")</f>
        <v>1</v>
      </c>
      <c r="G232" s="32">
        <f>COUNTIF(INDEX(SCORESHEET!$C$2:$C$1365,(MATCH($B$4,SCORESHEET!$B$2:$B$1365,0))+1,1):INDEX(SCORESHEET!$C$2:$C$1365,(MATCH(B233,SCORESHEET!$B$2:$B$1365,0))-1,1),"*"&amp;$G$1&amp;"*")</f>
        <v>0</v>
      </c>
      <c r="H232" s="32">
        <f>SUM(INDEX(SCORESHEET!$F$2:$F$1365,(MATCH(B232,SCORESHEET!$B$2:$B$1365,0))+1,1):INDEX(SCORESHEET!$F$2:$F$1365,(MATCH(B233,SCORESHEET!$B$2:$B$1365,0))-1,1))</f>
        <v>876</v>
      </c>
      <c r="I232" s="32">
        <f>SUM(INDEX(SCORESHEET!$G$2:$G$1365,(MATCH(B232,SCORESHEET!$B$2:$B$1365,0))+1,1):INDEX(SCORESHEET!$G$2:$G$1365,(MATCH(B233,SCORESHEET!$B$2:$B$1365,0))-1,1))</f>
        <v>182</v>
      </c>
      <c r="J232" s="32">
        <f>SUM(INDEX(SCORESHEET!$H$2:$H$1365,(MATCH(B232,SCORESHEET!$B$2:$B$1365,0))+1,1):INDEX(SCORESHEET!$H$2:$H$1365,(MATCH(B233,SCORESHEET!$B$2:$B$1365,0))-1,1))</f>
        <v>677</v>
      </c>
      <c r="K232" s="32">
        <f>SUM(INDEX(SCORESHEET!$I$2:$I$1365,(MATCH(B232,SCORESHEET!$B$2:$B$1365,0))+1,1):INDEX(SCORESHEET!$I$2:$I$1365,(MATCH(B233,SCORESHEET!$B$2:$B$1365,0))-1,1))</f>
        <v>10</v>
      </c>
      <c r="L232" s="33">
        <f t="shared" si="83"/>
        <v>0.50200573065902576</v>
      </c>
      <c r="M232" s="33">
        <f t="shared" si="84"/>
        <v>0.10429799426934097</v>
      </c>
      <c r="N232" s="33">
        <f t="shared" si="85"/>
        <v>0.38796561604584529</v>
      </c>
      <c r="O232" s="33">
        <f t="shared" si="86"/>
        <v>5.7306590257879654E-3</v>
      </c>
      <c r="P232" s="32" t="str">
        <f t="shared" si="87"/>
        <v>BN</v>
      </c>
      <c r="Q232" s="32" t="str">
        <f t="shared" si="88"/>
        <v>PN</v>
      </c>
      <c r="R232" s="28">
        <f t="shared" si="89"/>
        <v>199</v>
      </c>
      <c r="S232" s="32">
        <f t="shared" si="90"/>
        <v>1745</v>
      </c>
      <c r="T232" s="32">
        <f>SUM(INDEX(SCORESHEET!$O$2:$O$1365,(MATCH(B232,SCORESHEET!$B$2:$B$1365,0))+1,1):INDEX(SCORESHEET!$O$2:$O$1365,(MATCH(B233,SCORESHEET!$B$2:$B$1365,0))-1,1))</f>
        <v>39</v>
      </c>
      <c r="U232" s="32">
        <f>SUM(INDEX(SCORESHEET!$P$2:$P$1365,(MATCH(B232,SCORESHEET!$B$2:$B$1365,0))+1,1):INDEX(SCORESHEET!$P$2:$P$1365,(MATCH(B233,SCORESHEET!$B$2:$B$1365,0))-1,1))</f>
        <v>0</v>
      </c>
      <c r="V232" s="32">
        <f t="shared" si="94"/>
        <v>1784</v>
      </c>
      <c r="W232" s="33">
        <f t="shared" si="81"/>
        <v>0.74426366291197332</v>
      </c>
      <c r="X232" s="32">
        <f>SUM(INDEX(SCORESHEET!$S$2:$S$1365,(MATCH(B232,SCORESHEET!$B$2:$B$1365,0))+1,1):INDEX(SCORESHEET!$S$2:$S$1365,(MATCH(B233,SCORESHEET!$B$2:$B$1365,0))-1,1))</f>
        <v>2397</v>
      </c>
    </row>
    <row r="233" spans="1:24" s="6" customFormat="1" ht="15" x14ac:dyDescent="0.25">
      <c r="A233" s="25" t="s">
        <v>52</v>
      </c>
      <c r="B233" s="26" t="s">
        <v>53</v>
      </c>
      <c r="C233" s="27">
        <f>SUM(C234:C240)</f>
        <v>32</v>
      </c>
      <c r="D233" s="27">
        <f t="shared" ref="D233:K233" si="99">SUM(D234:D240)</f>
        <v>31</v>
      </c>
      <c r="E233" s="27">
        <f t="shared" si="99"/>
        <v>1</v>
      </c>
      <c r="F233" s="27">
        <f t="shared" si="99"/>
        <v>0</v>
      </c>
      <c r="G233" s="27">
        <f t="shared" si="99"/>
        <v>0</v>
      </c>
      <c r="H233" s="27">
        <f t="shared" si="99"/>
        <v>5528</v>
      </c>
      <c r="I233" s="27">
        <f t="shared" si="99"/>
        <v>2376</v>
      </c>
      <c r="J233" s="27">
        <f t="shared" si="99"/>
        <v>1607</v>
      </c>
      <c r="K233" s="27">
        <f t="shared" si="99"/>
        <v>0</v>
      </c>
      <c r="L233" s="29">
        <f t="shared" si="83"/>
        <v>0.58122174324466402</v>
      </c>
      <c r="M233" s="29">
        <f t="shared" si="84"/>
        <v>0.24981600252339398</v>
      </c>
      <c r="N233" s="29">
        <f t="shared" si="85"/>
        <v>0.16896225423194197</v>
      </c>
      <c r="O233" s="29">
        <f t="shared" si="86"/>
        <v>0</v>
      </c>
      <c r="P233" s="27" t="str">
        <f t="shared" si="87"/>
        <v>BN</v>
      </c>
      <c r="Q233" s="27" t="str">
        <f t="shared" si="88"/>
        <v>PH</v>
      </c>
      <c r="R233" s="27">
        <f t="shared" si="89"/>
        <v>3152</v>
      </c>
      <c r="S233" s="27">
        <f t="shared" si="90"/>
        <v>9511</v>
      </c>
      <c r="T233" s="27">
        <f t="shared" ref="T233:U233" si="100">SUM(T234:T240)</f>
        <v>116</v>
      </c>
      <c r="U233" s="27">
        <f t="shared" si="100"/>
        <v>0</v>
      </c>
      <c r="V233" s="27">
        <f t="shared" si="94"/>
        <v>9627</v>
      </c>
      <c r="W233" s="29">
        <f t="shared" si="81"/>
        <v>0.68695590124161554</v>
      </c>
      <c r="X233" s="27">
        <f>SUM(X234:X240)</f>
        <v>14014</v>
      </c>
    </row>
    <row r="234" spans="1:24" s="12" customFormat="1" ht="15" x14ac:dyDescent="0.25">
      <c r="A234" s="40">
        <v>1</v>
      </c>
      <c r="B234" s="31" t="s">
        <v>252</v>
      </c>
      <c r="C234" s="32">
        <f>COUNTIF(INDEX(SCORESHEET!$A$2:$A$1365,MATCH(B234,SCORESHEET!$B$2:$B$1365,0),1):INDEX(SCORESHEET!$A$2:$A$1365,MATCH(B235,SCORESHEET!$B$2:$B$1365,0),1),"*S*")</f>
        <v>3</v>
      </c>
      <c r="D234" s="32">
        <f>COUNTIF(INDEX(SCORESHEET!$C$2:$C$1365,(MATCH(B234,SCORESHEET!$B$2:$B$1365,0))+1,1):INDEX(SCORESHEET!$C$2:$C$1365,(MATCH(B235,SCORESHEET!$B$2:$B$1365,0))-1,1),"*"&amp;$D$1&amp;"*")</f>
        <v>2</v>
      </c>
      <c r="E234" s="32">
        <f>COUNTIF(INDEX(SCORESHEET!$C$2:$C$1365,(MATCH(B234,SCORESHEET!$B$2:$B$1365,0))+1,1):INDEX(SCORESHEET!$C$2:$C$1365,(MATCH(B235,SCORESHEET!$B$2:$B$1365,0))-1,1),"*"&amp;$E$1&amp;"*")</f>
        <v>1</v>
      </c>
      <c r="F234" s="32">
        <f>COUNTIF(INDEX(SCORESHEET!$C$2:$C$1365,(MATCH(B234,SCORESHEET!$B$2:$B$1365,0))+1,1):INDEX(SCORESHEET!$C$2:$C$1365,(MATCH(B235,SCORESHEET!$B$2:$B$1365,0))-1,1),"*"&amp;$F$1&amp;"*")</f>
        <v>0</v>
      </c>
      <c r="G234" s="32">
        <f>COUNTIF(INDEX(SCORESHEET!$C$2:$C$1365,(MATCH($B$4,SCORESHEET!$B$2:$B$1365,0))+1,1):INDEX(SCORESHEET!$C$2:$C$1365,(MATCH(B235,SCORESHEET!$B$2:$B$1365,0))-1,1),"*"&amp;$G$1&amp;"*")</f>
        <v>0</v>
      </c>
      <c r="H234" s="32">
        <f>SUM(INDEX(SCORESHEET!$F$2:$F$1365,(MATCH(B234,SCORESHEET!$B$2:$B$1365,0))+1,1):INDEX(SCORESHEET!$F$2:$F$1365,(MATCH(B235,SCORESHEET!$B$2:$B$1365,0))-1,1))</f>
        <v>322</v>
      </c>
      <c r="I234" s="32">
        <f>SUM(INDEX(SCORESHEET!$G$2:$G$1365,(MATCH(B234,SCORESHEET!$B$2:$B$1365,0))+1,1):INDEX(SCORESHEET!$G$2:$G$1365,(MATCH(B235,SCORESHEET!$B$2:$B$1365,0))-1,1))</f>
        <v>273</v>
      </c>
      <c r="J234" s="32">
        <f>SUM(INDEX(SCORESHEET!$H$2:$H$1365,(MATCH(B234,SCORESHEET!$B$2:$B$1365,0))+1,1):INDEX(SCORESHEET!$H$2:$H$1365,(MATCH(B235,SCORESHEET!$B$2:$B$1365,0))-1,1))</f>
        <v>139</v>
      </c>
      <c r="K234" s="32">
        <f>SUM(INDEX(SCORESHEET!$I$2:$I$1365,(MATCH(B234,SCORESHEET!$B$2:$B$1365,0))+1,1):INDEX(SCORESHEET!$I$2:$I$1365,(MATCH(B235,SCORESHEET!$B$2:$B$1365,0))-1,1))</f>
        <v>0</v>
      </c>
      <c r="L234" s="33">
        <f t="shared" si="83"/>
        <v>0.43869209809264303</v>
      </c>
      <c r="M234" s="33">
        <f t="shared" si="84"/>
        <v>0.37193460490463215</v>
      </c>
      <c r="N234" s="33">
        <f t="shared" si="85"/>
        <v>0.18937329700272479</v>
      </c>
      <c r="O234" s="33">
        <f t="shared" si="86"/>
        <v>0</v>
      </c>
      <c r="P234" s="32" t="str">
        <f t="shared" si="87"/>
        <v>BN</v>
      </c>
      <c r="Q234" s="32" t="str">
        <f t="shared" si="88"/>
        <v>PH</v>
      </c>
      <c r="R234" s="28">
        <f t="shared" si="89"/>
        <v>49</v>
      </c>
      <c r="S234" s="32">
        <f t="shared" si="90"/>
        <v>734</v>
      </c>
      <c r="T234" s="32">
        <f>SUM(INDEX(SCORESHEET!$O$2:$O$1365,(MATCH(B234,SCORESHEET!$B$2:$B$1365,0))+1,1):INDEX(SCORESHEET!$O$2:$O$1365,(MATCH(B235,SCORESHEET!$B$2:$B$1365,0))-1,1))</f>
        <v>11</v>
      </c>
      <c r="U234" s="32">
        <f>SUM(INDEX(SCORESHEET!$P$2:$P$1365,(MATCH(B234,SCORESHEET!$B$2:$B$1365,0))+1,1):INDEX(SCORESHEET!$P$2:$P$1365,(MATCH(B235,SCORESHEET!$B$2:$B$1365,0))-1,1))</f>
        <v>0</v>
      </c>
      <c r="V234" s="32">
        <f t="shared" si="94"/>
        <v>745</v>
      </c>
      <c r="W234" s="33">
        <f t="shared" si="81"/>
        <v>0.65523306948109061</v>
      </c>
      <c r="X234" s="32">
        <f>SUM(INDEX(SCORESHEET!$S$2:$S$1365,(MATCH(B234,SCORESHEET!$B$2:$B$1365,0))+1,1):INDEX(SCORESHEET!$S$2:$S$1365,(MATCH(B235,SCORESHEET!$B$2:$B$1365,0))-1,1))</f>
        <v>1137</v>
      </c>
    </row>
    <row r="235" spans="1:24" s="12" customFormat="1" ht="15" x14ac:dyDescent="0.25">
      <c r="A235" s="40">
        <v>2</v>
      </c>
      <c r="B235" s="31" t="s">
        <v>254</v>
      </c>
      <c r="C235" s="32">
        <f>COUNTIF(INDEX(SCORESHEET!$A$2:$A$1365,MATCH(B235,SCORESHEET!$B$2:$B$1365,0),1):INDEX(SCORESHEET!$A$2:$A$1365,MATCH(B236,SCORESHEET!$B$2:$B$1365,0),1),"*S*")</f>
        <v>3</v>
      </c>
      <c r="D235" s="32">
        <f>COUNTIF(INDEX(SCORESHEET!$C$2:$C$1365,(MATCH(B235,SCORESHEET!$B$2:$B$1365,0))+1,1):INDEX(SCORESHEET!$C$2:$C$1365,(MATCH(B236,SCORESHEET!$B$2:$B$1365,0))-1,1),"*"&amp;$D$1&amp;"*")</f>
        <v>3</v>
      </c>
      <c r="E235" s="32">
        <f>COUNTIF(INDEX(SCORESHEET!$C$2:$C$1365,(MATCH(B235,SCORESHEET!$B$2:$B$1365,0))+1,1):INDEX(SCORESHEET!$C$2:$C$1365,(MATCH(B236,SCORESHEET!$B$2:$B$1365,0))-1,1),"*"&amp;$E$1&amp;"*")</f>
        <v>0</v>
      </c>
      <c r="F235" s="32">
        <f>COUNTIF(INDEX(SCORESHEET!$C$2:$C$1365,(MATCH(B235,SCORESHEET!$B$2:$B$1365,0))+1,1):INDEX(SCORESHEET!$C$2:$C$1365,(MATCH(B236,SCORESHEET!$B$2:$B$1365,0))-1,1),"*"&amp;$F$1&amp;"*")</f>
        <v>0</v>
      </c>
      <c r="G235" s="32">
        <f>COUNTIF(INDEX(SCORESHEET!$C$2:$C$1365,(MATCH($B$4,SCORESHEET!$B$2:$B$1365,0))+1,1):INDEX(SCORESHEET!$C$2:$C$1365,(MATCH(B236,SCORESHEET!$B$2:$B$1365,0))-1,1),"*"&amp;$G$1&amp;"*")</f>
        <v>0</v>
      </c>
      <c r="H235" s="32">
        <f>SUM(INDEX(SCORESHEET!$F$2:$F$1365,(MATCH(B235,SCORESHEET!$B$2:$B$1365,0))+1,1):INDEX(SCORESHEET!$F$2:$F$1365,(MATCH(B236,SCORESHEET!$B$2:$B$1365,0))-1,1))</f>
        <v>339</v>
      </c>
      <c r="I235" s="32">
        <f>SUM(INDEX(SCORESHEET!$G$2:$G$1365,(MATCH(B235,SCORESHEET!$B$2:$B$1365,0))+1,1):INDEX(SCORESHEET!$G$2:$G$1365,(MATCH(B236,SCORESHEET!$B$2:$B$1365,0))-1,1))</f>
        <v>231</v>
      </c>
      <c r="J235" s="32">
        <f>SUM(INDEX(SCORESHEET!$H$2:$H$1365,(MATCH(B235,SCORESHEET!$B$2:$B$1365,0))+1,1):INDEX(SCORESHEET!$H$2:$H$1365,(MATCH(B236,SCORESHEET!$B$2:$B$1365,0))-1,1))</f>
        <v>95</v>
      </c>
      <c r="K235" s="32">
        <f>SUM(INDEX(SCORESHEET!$I$2:$I$1365,(MATCH(B235,SCORESHEET!$B$2:$B$1365,0))+1,1):INDEX(SCORESHEET!$I$2:$I$1365,(MATCH(B236,SCORESHEET!$B$2:$B$1365,0))-1,1))</f>
        <v>0</v>
      </c>
      <c r="L235" s="33">
        <f t="shared" si="83"/>
        <v>0.50977443609022555</v>
      </c>
      <c r="M235" s="33">
        <f t="shared" si="84"/>
        <v>0.3473684210526316</v>
      </c>
      <c r="N235" s="33">
        <f t="shared" si="85"/>
        <v>0.14285714285714285</v>
      </c>
      <c r="O235" s="33">
        <f t="shared" si="86"/>
        <v>0</v>
      </c>
      <c r="P235" s="32" t="str">
        <f t="shared" si="87"/>
        <v>BN</v>
      </c>
      <c r="Q235" s="32" t="str">
        <f t="shared" si="88"/>
        <v>PH</v>
      </c>
      <c r="R235" s="28">
        <f t="shared" si="89"/>
        <v>108</v>
      </c>
      <c r="S235" s="32">
        <f t="shared" si="90"/>
        <v>665</v>
      </c>
      <c r="T235" s="32">
        <f>SUM(INDEX(SCORESHEET!$O$2:$O$1365,(MATCH(B235,SCORESHEET!$B$2:$B$1365,0))+1,1):INDEX(SCORESHEET!$O$2:$O$1365,(MATCH(B236,SCORESHEET!$B$2:$B$1365,0))-1,1))</f>
        <v>8</v>
      </c>
      <c r="U235" s="32">
        <f>SUM(INDEX(SCORESHEET!$P$2:$P$1365,(MATCH(B235,SCORESHEET!$B$2:$B$1365,0))+1,1):INDEX(SCORESHEET!$P$2:$P$1365,(MATCH(B236,SCORESHEET!$B$2:$B$1365,0))-1,1))</f>
        <v>0</v>
      </c>
      <c r="V235" s="32">
        <f t="shared" si="94"/>
        <v>673</v>
      </c>
      <c r="W235" s="33">
        <f t="shared" si="81"/>
        <v>0.69740932642487041</v>
      </c>
      <c r="X235" s="32">
        <f>SUM(INDEX(SCORESHEET!$S$2:$S$1365,(MATCH(B235,SCORESHEET!$B$2:$B$1365,0))+1,1):INDEX(SCORESHEET!$S$2:$S$1365,(MATCH(B236,SCORESHEET!$B$2:$B$1365,0))-1,1))</f>
        <v>965</v>
      </c>
    </row>
    <row r="236" spans="1:24" s="12" customFormat="1" ht="15" x14ac:dyDescent="0.25">
      <c r="A236" s="40">
        <v>3</v>
      </c>
      <c r="B236" s="31" t="s">
        <v>255</v>
      </c>
      <c r="C236" s="32">
        <f>COUNTIF(INDEX(SCORESHEET!$A$2:$A$1365,MATCH(B236,SCORESHEET!$B$2:$B$1365,0),1):INDEX(SCORESHEET!$A$2:$A$1365,MATCH(B237,SCORESHEET!$B$2:$B$1365,0),1),"*S*")</f>
        <v>2</v>
      </c>
      <c r="D236" s="32">
        <f>COUNTIF(INDEX(SCORESHEET!$C$2:$C$1365,(MATCH(B236,SCORESHEET!$B$2:$B$1365,0))+1,1):INDEX(SCORESHEET!$C$2:$C$1365,(MATCH(B237,SCORESHEET!$B$2:$B$1365,0))-1,1),"*"&amp;$D$1&amp;"*")</f>
        <v>2</v>
      </c>
      <c r="E236" s="32">
        <f>COUNTIF(INDEX(SCORESHEET!$C$2:$C$1365,(MATCH(B236,SCORESHEET!$B$2:$B$1365,0))+1,1):INDEX(SCORESHEET!$C$2:$C$1365,(MATCH(B237,SCORESHEET!$B$2:$B$1365,0))-1,1),"*"&amp;$E$1&amp;"*")</f>
        <v>0</v>
      </c>
      <c r="F236" s="32">
        <f>COUNTIF(INDEX(SCORESHEET!$C$2:$C$1365,(MATCH(B236,SCORESHEET!$B$2:$B$1365,0))+1,1):INDEX(SCORESHEET!$C$2:$C$1365,(MATCH(B237,SCORESHEET!$B$2:$B$1365,0))-1,1),"*"&amp;$F$1&amp;"*")</f>
        <v>0</v>
      </c>
      <c r="G236" s="32">
        <f>COUNTIF(INDEX(SCORESHEET!$C$2:$C$1365,(MATCH($B$4,SCORESHEET!$B$2:$B$1365,0))+1,1):INDEX(SCORESHEET!$C$2:$C$1365,(MATCH(B237,SCORESHEET!$B$2:$B$1365,0))-1,1),"*"&amp;$G$1&amp;"*")</f>
        <v>0</v>
      </c>
      <c r="H236" s="32">
        <f>SUM(INDEX(SCORESHEET!$F$2:$F$1365,(MATCH(B236,SCORESHEET!$B$2:$B$1365,0))+1,1):INDEX(SCORESHEET!$F$2:$F$1365,(MATCH(B237,SCORESHEET!$B$2:$B$1365,0))-1,1))</f>
        <v>401</v>
      </c>
      <c r="I236" s="32">
        <f>SUM(INDEX(SCORESHEET!$G$2:$G$1365,(MATCH(B236,SCORESHEET!$B$2:$B$1365,0))+1,1):INDEX(SCORESHEET!$G$2:$G$1365,(MATCH(B237,SCORESHEET!$B$2:$B$1365,0))-1,1))</f>
        <v>154</v>
      </c>
      <c r="J236" s="32">
        <f>SUM(INDEX(SCORESHEET!$H$2:$H$1365,(MATCH(B236,SCORESHEET!$B$2:$B$1365,0))+1,1):INDEX(SCORESHEET!$H$2:$H$1365,(MATCH(B237,SCORESHEET!$B$2:$B$1365,0))-1,1))</f>
        <v>83</v>
      </c>
      <c r="K236" s="32">
        <f>SUM(INDEX(SCORESHEET!$I$2:$I$1365,(MATCH(B236,SCORESHEET!$B$2:$B$1365,0))+1,1):INDEX(SCORESHEET!$I$2:$I$1365,(MATCH(B237,SCORESHEET!$B$2:$B$1365,0))-1,1))</f>
        <v>0</v>
      </c>
      <c r="L236" s="33">
        <f t="shared" si="83"/>
        <v>0.62852664576802508</v>
      </c>
      <c r="M236" s="33">
        <f t="shared" si="84"/>
        <v>0.2413793103448276</v>
      </c>
      <c r="N236" s="33">
        <f t="shared" si="85"/>
        <v>0.13009404388714735</v>
      </c>
      <c r="O236" s="33">
        <f t="shared" si="86"/>
        <v>0</v>
      </c>
      <c r="P236" s="32" t="str">
        <f t="shared" si="87"/>
        <v>BN</v>
      </c>
      <c r="Q236" s="32" t="str">
        <f t="shared" si="88"/>
        <v>PH</v>
      </c>
      <c r="R236" s="28">
        <f t="shared" si="89"/>
        <v>247</v>
      </c>
      <c r="S236" s="32">
        <f t="shared" si="90"/>
        <v>638</v>
      </c>
      <c r="T236" s="32">
        <f>SUM(INDEX(SCORESHEET!$O$2:$O$1365,(MATCH(B236,SCORESHEET!$B$2:$B$1365,0))+1,1):INDEX(SCORESHEET!$O$2:$O$1365,(MATCH(B237,SCORESHEET!$B$2:$B$1365,0))-1,1))</f>
        <v>13</v>
      </c>
      <c r="U236" s="32">
        <f>SUM(INDEX(SCORESHEET!$P$2:$P$1365,(MATCH(B236,SCORESHEET!$B$2:$B$1365,0))+1,1):INDEX(SCORESHEET!$P$2:$P$1365,(MATCH(B237,SCORESHEET!$B$2:$B$1365,0))-1,1))</f>
        <v>0</v>
      </c>
      <c r="V236" s="32">
        <f t="shared" si="94"/>
        <v>651</v>
      </c>
      <c r="W236" s="33">
        <f t="shared" si="81"/>
        <v>0.72333333333333338</v>
      </c>
      <c r="X236" s="32">
        <f>SUM(INDEX(SCORESHEET!$S$2:$S$1365,(MATCH(B236,SCORESHEET!$B$2:$B$1365,0))+1,1):INDEX(SCORESHEET!$S$2:$S$1365,(MATCH(B237,SCORESHEET!$B$2:$B$1365,0))-1,1))</f>
        <v>900</v>
      </c>
    </row>
    <row r="237" spans="1:24" s="12" customFormat="1" ht="15" x14ac:dyDescent="0.25">
      <c r="A237" s="40">
        <v>4</v>
      </c>
      <c r="B237" s="31" t="s">
        <v>256</v>
      </c>
      <c r="C237" s="32">
        <f>COUNTIF(INDEX(SCORESHEET!$A$2:$A$1365,MATCH(B237,SCORESHEET!$B$2:$B$1365,0),1):INDEX(SCORESHEET!$A$2:$A$1365,MATCH(B238,SCORESHEET!$B$2:$B$1365,0),1),"*S*")</f>
        <v>7</v>
      </c>
      <c r="D237" s="32">
        <f>COUNTIF(INDEX(SCORESHEET!$C$2:$C$1365,(MATCH(B237,SCORESHEET!$B$2:$B$1365,0))+1,1):INDEX(SCORESHEET!$C$2:$C$1365,(MATCH(B238,SCORESHEET!$B$2:$B$1365,0))-1,1),"*"&amp;$D$1&amp;"*")</f>
        <v>7</v>
      </c>
      <c r="E237" s="32">
        <f>COUNTIF(INDEX(SCORESHEET!$C$2:$C$1365,(MATCH(B237,SCORESHEET!$B$2:$B$1365,0))+1,1):INDEX(SCORESHEET!$C$2:$C$1365,(MATCH(B238,SCORESHEET!$B$2:$B$1365,0))-1,1),"*"&amp;$E$1&amp;"*")</f>
        <v>0</v>
      </c>
      <c r="F237" s="32">
        <f>COUNTIF(INDEX(SCORESHEET!$C$2:$C$1365,(MATCH(B237,SCORESHEET!$B$2:$B$1365,0))+1,1):INDEX(SCORESHEET!$C$2:$C$1365,(MATCH(B238,SCORESHEET!$B$2:$B$1365,0))-1,1),"*"&amp;$F$1&amp;"*")</f>
        <v>0</v>
      </c>
      <c r="G237" s="32">
        <f>COUNTIF(INDEX(SCORESHEET!$C$2:$C$1365,(MATCH($B$4,SCORESHEET!$B$2:$B$1365,0))+1,1):INDEX(SCORESHEET!$C$2:$C$1365,(MATCH(B238,SCORESHEET!$B$2:$B$1365,0))-1,1),"*"&amp;$G$1&amp;"*")</f>
        <v>0</v>
      </c>
      <c r="H237" s="32">
        <f>SUM(INDEX(SCORESHEET!$F$2:$F$1365,(MATCH(B237,SCORESHEET!$B$2:$B$1365,0))+1,1):INDEX(SCORESHEET!$F$2:$F$1365,(MATCH(B238,SCORESHEET!$B$2:$B$1365,0))-1,1))</f>
        <v>1255</v>
      </c>
      <c r="I237" s="32">
        <f>SUM(INDEX(SCORESHEET!$G$2:$G$1365,(MATCH(B237,SCORESHEET!$B$2:$B$1365,0))+1,1):INDEX(SCORESHEET!$G$2:$G$1365,(MATCH(B238,SCORESHEET!$B$2:$B$1365,0))-1,1))</f>
        <v>692</v>
      </c>
      <c r="J237" s="32">
        <f>SUM(INDEX(SCORESHEET!$H$2:$H$1365,(MATCH(B237,SCORESHEET!$B$2:$B$1365,0))+1,1):INDEX(SCORESHEET!$H$2:$H$1365,(MATCH(B238,SCORESHEET!$B$2:$B$1365,0))-1,1))</f>
        <v>282</v>
      </c>
      <c r="K237" s="32">
        <f>SUM(INDEX(SCORESHEET!$I$2:$I$1365,(MATCH(B237,SCORESHEET!$B$2:$B$1365,0))+1,1):INDEX(SCORESHEET!$I$2:$I$1365,(MATCH(B238,SCORESHEET!$B$2:$B$1365,0))-1,1))</f>
        <v>0</v>
      </c>
      <c r="L237" s="33">
        <f t="shared" si="83"/>
        <v>0.56303275011215792</v>
      </c>
      <c r="M237" s="33">
        <f t="shared" si="84"/>
        <v>0.31045311799013009</v>
      </c>
      <c r="N237" s="33">
        <f t="shared" si="85"/>
        <v>0.12651413189771199</v>
      </c>
      <c r="O237" s="33">
        <f t="shared" si="86"/>
        <v>0</v>
      </c>
      <c r="P237" s="32" t="str">
        <f t="shared" si="87"/>
        <v>BN</v>
      </c>
      <c r="Q237" s="32" t="str">
        <f t="shared" si="88"/>
        <v>PH</v>
      </c>
      <c r="R237" s="28">
        <f t="shared" si="89"/>
        <v>563</v>
      </c>
      <c r="S237" s="32">
        <f t="shared" si="90"/>
        <v>2229</v>
      </c>
      <c r="T237" s="32">
        <f>SUM(INDEX(SCORESHEET!$O$2:$O$1365,(MATCH(B237,SCORESHEET!$B$2:$B$1365,0))+1,1):INDEX(SCORESHEET!$O$2:$O$1365,(MATCH(B238,SCORESHEET!$B$2:$B$1365,0))-1,1))</f>
        <v>21</v>
      </c>
      <c r="U237" s="32">
        <f>SUM(INDEX(SCORESHEET!$P$2:$P$1365,(MATCH(B237,SCORESHEET!$B$2:$B$1365,0))+1,1):INDEX(SCORESHEET!$P$2:$P$1365,(MATCH(B238,SCORESHEET!$B$2:$B$1365,0))-1,1))</f>
        <v>0</v>
      </c>
      <c r="V237" s="32">
        <f t="shared" si="94"/>
        <v>2250</v>
      </c>
      <c r="W237" s="33">
        <f t="shared" si="81"/>
        <v>0.67873303167420818</v>
      </c>
      <c r="X237" s="32">
        <f>SUM(INDEX(SCORESHEET!$S$2:$S$1365,(MATCH(B237,SCORESHEET!$B$2:$B$1365,0))+1,1):INDEX(SCORESHEET!$S$2:$S$1365,(MATCH(B238,SCORESHEET!$B$2:$B$1365,0))-1,1))</f>
        <v>3315</v>
      </c>
    </row>
    <row r="238" spans="1:24" s="12" customFormat="1" ht="15" x14ac:dyDescent="0.25">
      <c r="A238" s="40">
        <v>5</v>
      </c>
      <c r="B238" s="31" t="s">
        <v>250</v>
      </c>
      <c r="C238" s="32">
        <f>COUNTIF(INDEX(SCORESHEET!$A$2:$A$1365,MATCH(B238,SCORESHEET!$B$2:$B$1365,0),1):INDEX(SCORESHEET!$A$2:$A$1365,MATCH(B239,SCORESHEET!$B$2:$B$1365,0),1),"*S*")</f>
        <v>5</v>
      </c>
      <c r="D238" s="32">
        <f>COUNTIF(INDEX(SCORESHEET!$C$2:$C$1365,(MATCH(B238,SCORESHEET!$B$2:$B$1365,0))+1,1):INDEX(SCORESHEET!$C$2:$C$1365,(MATCH(B239,SCORESHEET!$B$2:$B$1365,0))-1,1),"*"&amp;$D$1&amp;"*")</f>
        <v>5</v>
      </c>
      <c r="E238" s="32">
        <f>COUNTIF(INDEX(SCORESHEET!$C$2:$C$1365,(MATCH(B238,SCORESHEET!$B$2:$B$1365,0))+1,1):INDEX(SCORESHEET!$C$2:$C$1365,(MATCH(B239,SCORESHEET!$B$2:$B$1365,0))-1,1),"*"&amp;$E$1&amp;"*")</f>
        <v>0</v>
      </c>
      <c r="F238" s="32">
        <f>COUNTIF(INDEX(SCORESHEET!$C$2:$C$1365,(MATCH(B238,SCORESHEET!$B$2:$B$1365,0))+1,1):INDEX(SCORESHEET!$C$2:$C$1365,(MATCH(B239,SCORESHEET!$B$2:$B$1365,0))-1,1),"*"&amp;$F$1&amp;"*")</f>
        <v>0</v>
      </c>
      <c r="G238" s="32">
        <f>COUNTIF(INDEX(SCORESHEET!$C$2:$C$1365,(MATCH($B$4,SCORESHEET!$B$2:$B$1365,0))+1,1):INDEX(SCORESHEET!$C$2:$C$1365,(MATCH(B239,SCORESHEET!$B$2:$B$1365,0))-1,1),"*"&amp;$G$1&amp;"*")</f>
        <v>0</v>
      </c>
      <c r="H238" s="32">
        <f>SUM(INDEX(SCORESHEET!$F$2:$F$1365,(MATCH(B238,SCORESHEET!$B$2:$B$1365,0))+1,1):INDEX(SCORESHEET!$F$2:$F$1365,(MATCH(B239,SCORESHEET!$B$2:$B$1365,0))-1,1))</f>
        <v>1038</v>
      </c>
      <c r="I238" s="32">
        <f>SUM(INDEX(SCORESHEET!$G$2:$G$1365,(MATCH(B238,SCORESHEET!$B$2:$B$1365,0))+1,1):INDEX(SCORESHEET!$G$2:$G$1365,(MATCH(B239,SCORESHEET!$B$2:$B$1365,0))-1,1))</f>
        <v>219</v>
      </c>
      <c r="J238" s="32">
        <f>SUM(INDEX(SCORESHEET!$H$2:$H$1365,(MATCH(B238,SCORESHEET!$B$2:$B$1365,0))+1,1):INDEX(SCORESHEET!$H$2:$H$1365,(MATCH(B239,SCORESHEET!$B$2:$B$1365,0))-1,1))</f>
        <v>363</v>
      </c>
      <c r="K238" s="32">
        <f>SUM(INDEX(SCORESHEET!$I$2:$I$1365,(MATCH(B238,SCORESHEET!$B$2:$B$1365,0))+1,1):INDEX(SCORESHEET!$I$2:$I$1365,(MATCH(B239,SCORESHEET!$B$2:$B$1365,0))-1,1))</f>
        <v>0</v>
      </c>
      <c r="L238" s="33">
        <f t="shared" si="83"/>
        <v>0.64074074074074072</v>
      </c>
      <c r="M238" s="33">
        <f t="shared" si="84"/>
        <v>0.13518518518518519</v>
      </c>
      <c r="N238" s="33">
        <f t="shared" si="85"/>
        <v>0.22407407407407406</v>
      </c>
      <c r="O238" s="33">
        <f t="shared" si="86"/>
        <v>0</v>
      </c>
      <c r="P238" s="32" t="str">
        <f t="shared" si="87"/>
        <v>BN</v>
      </c>
      <c r="Q238" s="32" t="str">
        <f t="shared" si="88"/>
        <v>PN</v>
      </c>
      <c r="R238" s="28">
        <f t="shared" si="89"/>
        <v>675</v>
      </c>
      <c r="S238" s="32">
        <f t="shared" si="90"/>
        <v>1620</v>
      </c>
      <c r="T238" s="32">
        <f>SUM(INDEX(SCORESHEET!$O$2:$O$1365,(MATCH(B238,SCORESHEET!$B$2:$B$1365,0))+1,1):INDEX(SCORESHEET!$O$2:$O$1365,(MATCH(B239,SCORESHEET!$B$2:$B$1365,0))-1,1))</f>
        <v>19</v>
      </c>
      <c r="U238" s="32">
        <f>SUM(INDEX(SCORESHEET!$P$2:$P$1365,(MATCH(B238,SCORESHEET!$B$2:$B$1365,0))+1,1):INDEX(SCORESHEET!$P$2:$P$1365,(MATCH(B239,SCORESHEET!$B$2:$B$1365,0))-1,1))</f>
        <v>0</v>
      </c>
      <c r="V238" s="32">
        <f t="shared" si="94"/>
        <v>1639</v>
      </c>
      <c r="W238" s="33">
        <f t="shared" si="81"/>
        <v>0.73071778867588055</v>
      </c>
      <c r="X238" s="32">
        <f>SUM(INDEX(SCORESHEET!$S$2:$S$1365,(MATCH(B238,SCORESHEET!$B$2:$B$1365,0))+1,1):INDEX(SCORESHEET!$S$2:$S$1365,(MATCH(B239,SCORESHEET!$B$2:$B$1365,0))-1,1))</f>
        <v>2243</v>
      </c>
    </row>
    <row r="239" spans="1:24" s="12" customFormat="1" ht="15" x14ac:dyDescent="0.25">
      <c r="A239" s="40">
        <v>6</v>
      </c>
      <c r="B239" s="31" t="s">
        <v>258</v>
      </c>
      <c r="C239" s="32">
        <f>COUNTIF(INDEX(SCORESHEET!$A$2:$A$1365,MATCH(B239,SCORESHEET!$B$2:$B$1365,0),1):INDEX(SCORESHEET!$A$2:$A$1365,MATCH(B240,SCORESHEET!$B$2:$B$1365,0),1),"*S*")</f>
        <v>6</v>
      </c>
      <c r="D239" s="32">
        <f>COUNTIF(INDEX(SCORESHEET!$C$2:$C$1365,(MATCH(B239,SCORESHEET!$B$2:$B$1365,0))+1,1):INDEX(SCORESHEET!$C$2:$C$1365,(MATCH(B240,SCORESHEET!$B$2:$B$1365,0))-1,1),"*"&amp;$D$1&amp;"*")</f>
        <v>6</v>
      </c>
      <c r="E239" s="32">
        <f>COUNTIF(INDEX(SCORESHEET!$C$2:$C$1365,(MATCH(B239,SCORESHEET!$B$2:$B$1365,0))+1,1):INDEX(SCORESHEET!$C$2:$C$1365,(MATCH(B240,SCORESHEET!$B$2:$B$1365,0))-1,1),"*"&amp;$E$1&amp;"*")</f>
        <v>0</v>
      </c>
      <c r="F239" s="32">
        <f>COUNTIF(INDEX(SCORESHEET!$C$2:$C$1365,(MATCH(B239,SCORESHEET!$B$2:$B$1365,0))+1,1):INDEX(SCORESHEET!$C$2:$C$1365,(MATCH(B240,SCORESHEET!$B$2:$B$1365,0))-1,1),"*"&amp;$F$1&amp;"*")</f>
        <v>0</v>
      </c>
      <c r="G239" s="32">
        <f>COUNTIF(INDEX(SCORESHEET!$C$2:$C$1365,(MATCH($B$4,SCORESHEET!$B$2:$B$1365,0))+1,1):INDEX(SCORESHEET!$C$2:$C$1365,(MATCH(B240,SCORESHEET!$B$2:$B$1365,0))-1,1),"*"&amp;$G$1&amp;"*")</f>
        <v>0</v>
      </c>
      <c r="H239" s="32">
        <f>SUM(INDEX(SCORESHEET!$F$2:$F$1365,(MATCH(B239,SCORESHEET!$B$2:$B$1365,0))+1,1):INDEX(SCORESHEET!$F$2:$F$1365,(MATCH(B240,SCORESHEET!$B$2:$B$1365,0))-1,1))</f>
        <v>996</v>
      </c>
      <c r="I239" s="32">
        <f>SUM(INDEX(SCORESHEET!$G$2:$G$1365,(MATCH(B239,SCORESHEET!$B$2:$B$1365,0))+1,1):INDEX(SCORESHEET!$G$2:$G$1365,(MATCH(B240,SCORESHEET!$B$2:$B$1365,0))-1,1))</f>
        <v>502</v>
      </c>
      <c r="J239" s="32">
        <f>SUM(INDEX(SCORESHEET!$H$2:$H$1365,(MATCH(B239,SCORESHEET!$B$2:$B$1365,0))+1,1):INDEX(SCORESHEET!$H$2:$H$1365,(MATCH(B240,SCORESHEET!$B$2:$B$1365,0))-1,1))</f>
        <v>275</v>
      </c>
      <c r="K239" s="32">
        <f>SUM(INDEX(SCORESHEET!$I$2:$I$1365,(MATCH(B239,SCORESHEET!$B$2:$B$1365,0))+1,1):INDEX(SCORESHEET!$I$2:$I$1365,(MATCH(B240,SCORESHEET!$B$2:$B$1365,0))-1,1))</f>
        <v>0</v>
      </c>
      <c r="L239" s="33">
        <f t="shared" si="83"/>
        <v>0.56175972927241957</v>
      </c>
      <c r="M239" s="33">
        <f t="shared" si="84"/>
        <v>0.28313592780597857</v>
      </c>
      <c r="N239" s="33">
        <f t="shared" si="85"/>
        <v>0.1551043429216018</v>
      </c>
      <c r="O239" s="33">
        <f t="shared" si="86"/>
        <v>0</v>
      </c>
      <c r="P239" s="32" t="str">
        <f t="shared" si="87"/>
        <v>BN</v>
      </c>
      <c r="Q239" s="32" t="str">
        <f t="shared" si="88"/>
        <v>PH</v>
      </c>
      <c r="R239" s="28">
        <f t="shared" si="89"/>
        <v>494</v>
      </c>
      <c r="S239" s="32">
        <f t="shared" si="90"/>
        <v>1773</v>
      </c>
      <c r="T239" s="32">
        <f>SUM(INDEX(SCORESHEET!$O$2:$O$1365,(MATCH(B239,SCORESHEET!$B$2:$B$1365,0))+1,1):INDEX(SCORESHEET!$O$2:$O$1365,(MATCH(B240,SCORESHEET!$B$2:$B$1365,0))-1,1))</f>
        <v>29</v>
      </c>
      <c r="U239" s="32">
        <f>SUM(INDEX(SCORESHEET!$P$2:$P$1365,(MATCH(B239,SCORESHEET!$B$2:$B$1365,0))+1,1):INDEX(SCORESHEET!$P$2:$P$1365,(MATCH(B240,SCORESHEET!$B$2:$B$1365,0))-1,1))</f>
        <v>0</v>
      </c>
      <c r="V239" s="32">
        <f t="shared" si="94"/>
        <v>1802</v>
      </c>
      <c r="W239" s="33">
        <f t="shared" si="81"/>
        <v>0.66765468692108187</v>
      </c>
      <c r="X239" s="32">
        <f>SUM(INDEX(SCORESHEET!$S$2:$S$1365,(MATCH(B239,SCORESHEET!$B$2:$B$1365,0))+1,1):INDEX(SCORESHEET!$S$2:$S$1365,(MATCH(B240,SCORESHEET!$B$2:$B$1365,0))-1,1))</f>
        <v>2699</v>
      </c>
    </row>
    <row r="240" spans="1:24" s="12" customFormat="1" ht="15" x14ac:dyDescent="0.25">
      <c r="A240" s="40">
        <v>7</v>
      </c>
      <c r="B240" s="31" t="s">
        <v>257</v>
      </c>
      <c r="C240" s="32">
        <f>COUNTIF(INDEX(SCORESHEET!$A$2:$A$1365,MATCH(B240,SCORESHEET!$B$2:$B$1365,0),1):INDEX(SCORESHEET!$A$2:$A$1365,MATCH(B241,SCORESHEET!$B$2:$B$1365,0),1),"*S*")</f>
        <v>6</v>
      </c>
      <c r="D240" s="32">
        <f>COUNTIF(INDEX(SCORESHEET!$C$2:$C$1365,(MATCH(B240,SCORESHEET!$B$2:$B$1365,0))+1,1):INDEX(SCORESHEET!$C$2:$C$1365,(MATCH(B241,SCORESHEET!$B$2:$B$1365,0))-1,1),"*"&amp;$D$1&amp;"*")</f>
        <v>6</v>
      </c>
      <c r="E240" s="32">
        <f>COUNTIF(INDEX(SCORESHEET!$C$2:$C$1365,(MATCH(B240,SCORESHEET!$B$2:$B$1365,0))+1,1):INDEX(SCORESHEET!$C$2:$C$1365,(MATCH(B241,SCORESHEET!$B$2:$B$1365,0))-1,1),"*"&amp;$E$1&amp;"*")</f>
        <v>0</v>
      </c>
      <c r="F240" s="32">
        <f>COUNTIF(INDEX(SCORESHEET!$C$2:$C$1365,(MATCH(B240,SCORESHEET!$B$2:$B$1365,0))+1,1):INDEX(SCORESHEET!$C$2:$C$1365,(MATCH(B241,SCORESHEET!$B$2:$B$1365,0))-1,1),"*"&amp;$F$1&amp;"*")</f>
        <v>0</v>
      </c>
      <c r="G240" s="32">
        <f>COUNTIF(INDEX(SCORESHEET!$C$2:$C$1365,(MATCH($B$4,SCORESHEET!$B$2:$B$1365,0))+1,1):INDEX(SCORESHEET!$C$2:$C$1365,(MATCH(B241,SCORESHEET!$B$2:$B$1365,0))-1,1),"*"&amp;$G$1&amp;"*")</f>
        <v>0</v>
      </c>
      <c r="H240" s="32">
        <f>SUM(INDEX(SCORESHEET!$F$2:$F$1365,(MATCH(B240,SCORESHEET!$B$2:$B$1365,0))+1,1):INDEX(SCORESHEET!$F$2:$F$1365,(MATCH(B241,SCORESHEET!$B$2:$B$1365,0))-1,1))</f>
        <v>1177</v>
      </c>
      <c r="I240" s="32">
        <f>SUM(INDEX(SCORESHEET!$G$2:$G$1365,(MATCH(B240,SCORESHEET!$B$2:$B$1365,0))+1,1):INDEX(SCORESHEET!$G$2:$G$1365,(MATCH(B241,SCORESHEET!$B$2:$B$1365,0))-1,1))</f>
        <v>305</v>
      </c>
      <c r="J240" s="32">
        <f>SUM(INDEX(SCORESHEET!$H$2:$H$1365,(MATCH(B240,SCORESHEET!$B$2:$B$1365,0))+1,1):INDEX(SCORESHEET!$H$2:$H$1365,(MATCH(B241,SCORESHEET!$B$2:$B$1365,0))-1,1))</f>
        <v>370</v>
      </c>
      <c r="K240" s="32">
        <f>SUM(INDEX(SCORESHEET!$I$2:$I$1365,(MATCH(B240,SCORESHEET!$B$2:$B$1365,0))+1,1):INDEX(SCORESHEET!$I$2:$I$1365,(MATCH(B241,SCORESHEET!$B$2:$B$1365,0))-1,1))</f>
        <v>0</v>
      </c>
      <c r="L240" s="33">
        <f t="shared" si="83"/>
        <v>0.6355291576673866</v>
      </c>
      <c r="M240" s="33">
        <f t="shared" si="84"/>
        <v>0.16468682505399568</v>
      </c>
      <c r="N240" s="33">
        <f t="shared" si="85"/>
        <v>0.19978401727861772</v>
      </c>
      <c r="O240" s="33">
        <f t="shared" si="86"/>
        <v>0</v>
      </c>
      <c r="P240" s="32" t="str">
        <f t="shared" si="87"/>
        <v>BN</v>
      </c>
      <c r="Q240" s="32" t="str">
        <f t="shared" si="88"/>
        <v>PN</v>
      </c>
      <c r="R240" s="28">
        <f t="shared" si="89"/>
        <v>807</v>
      </c>
      <c r="S240" s="32">
        <f t="shared" si="90"/>
        <v>1852</v>
      </c>
      <c r="T240" s="32">
        <f>SUM(INDEX(SCORESHEET!$O$2:$O$1365,(MATCH(B240,SCORESHEET!$B$2:$B$1365,0))+1,1):INDEX(SCORESHEET!$O$2:$O$1365,(MATCH(B241,SCORESHEET!$B$2:$B$1365,0))-1,1))</f>
        <v>15</v>
      </c>
      <c r="U240" s="32">
        <f>SUM(INDEX(SCORESHEET!$P$2:$P$1365,(MATCH(B240,SCORESHEET!$B$2:$B$1365,0))+1,1):INDEX(SCORESHEET!$P$2:$P$1365,(MATCH(B241,SCORESHEET!$B$2:$B$1365,0))-1,1))</f>
        <v>0</v>
      </c>
      <c r="V240" s="32">
        <f t="shared" si="94"/>
        <v>1867</v>
      </c>
      <c r="W240" s="33">
        <f t="shared" si="81"/>
        <v>0.67767695099818515</v>
      </c>
      <c r="X240" s="32">
        <f>SUM(INDEX(SCORESHEET!$S$2:$S$1365,(MATCH(B240,SCORESHEET!$B$2:$B$1365,0))+1,1):INDEX(SCORESHEET!$S$2:$S$1365,(MATCH(B241,SCORESHEET!$B$2:$B$1365,0))-1,1))</f>
        <v>2755</v>
      </c>
    </row>
    <row r="241" spans="1:24" s="6" customFormat="1" ht="15" x14ac:dyDescent="0.25">
      <c r="A241" s="25" t="s">
        <v>54</v>
      </c>
      <c r="B241" s="26" t="s">
        <v>55</v>
      </c>
      <c r="C241" s="27">
        <f>SUM(C242:C246)</f>
        <v>27</v>
      </c>
      <c r="D241" s="27">
        <f t="shared" ref="D241:K241" si="101">SUM(D242:D246)</f>
        <v>22</v>
      </c>
      <c r="E241" s="27">
        <f t="shared" si="101"/>
        <v>0</v>
      </c>
      <c r="F241" s="27">
        <f t="shared" si="101"/>
        <v>5</v>
      </c>
      <c r="G241" s="27">
        <f t="shared" si="101"/>
        <v>0</v>
      </c>
      <c r="H241" s="27">
        <f t="shared" si="101"/>
        <v>3726</v>
      </c>
      <c r="I241" s="27">
        <f t="shared" si="101"/>
        <v>1342</v>
      </c>
      <c r="J241" s="27">
        <f t="shared" si="101"/>
        <v>2625</v>
      </c>
      <c r="K241" s="27">
        <f t="shared" si="101"/>
        <v>82</v>
      </c>
      <c r="L241" s="29">
        <f t="shared" si="83"/>
        <v>0.4792282958199357</v>
      </c>
      <c r="M241" s="29">
        <f t="shared" si="84"/>
        <v>0.17260450160771704</v>
      </c>
      <c r="N241" s="29">
        <f t="shared" si="85"/>
        <v>0.33762057877813506</v>
      </c>
      <c r="O241" s="29">
        <f t="shared" si="86"/>
        <v>1.0546623794212218E-2</v>
      </c>
      <c r="P241" s="27" t="str">
        <f t="shared" si="87"/>
        <v>BN</v>
      </c>
      <c r="Q241" s="27" t="str">
        <f t="shared" si="88"/>
        <v>PN</v>
      </c>
      <c r="R241" s="27">
        <f t="shared" si="89"/>
        <v>1101</v>
      </c>
      <c r="S241" s="27">
        <f t="shared" si="90"/>
        <v>7775</v>
      </c>
      <c r="T241" s="27">
        <f t="shared" ref="T241:U241" si="102">SUM(T242:T246)</f>
        <v>176</v>
      </c>
      <c r="U241" s="27">
        <f t="shared" si="102"/>
        <v>0</v>
      </c>
      <c r="V241" s="27">
        <f t="shared" si="94"/>
        <v>7951</v>
      </c>
      <c r="W241" s="29">
        <f t="shared" si="81"/>
        <v>0.67182087029995774</v>
      </c>
      <c r="X241" s="27">
        <f>SUM(X242:X246)</f>
        <v>11835</v>
      </c>
    </row>
    <row r="242" spans="1:24" s="12" customFormat="1" ht="15" x14ac:dyDescent="0.25">
      <c r="A242" s="40">
        <v>1</v>
      </c>
      <c r="B242" s="31" t="s">
        <v>259</v>
      </c>
      <c r="C242" s="32">
        <f>COUNTIF(INDEX(SCORESHEET!$A$2:$A$1365,MATCH(B242,SCORESHEET!$B$2:$B$1365,0),1):INDEX(SCORESHEET!$A$2:$A$1365,MATCH(B243,SCORESHEET!$B$2:$B$1365,0),1),"*S*")</f>
        <v>3</v>
      </c>
      <c r="D242" s="32">
        <f>COUNTIF(INDEX(SCORESHEET!$C$2:$C$1365,(MATCH(B242,SCORESHEET!$B$2:$B$1365,0))+1,1):INDEX(SCORESHEET!$C$2:$C$1365,(MATCH(B243,SCORESHEET!$B$2:$B$1365,0))-1,1),"*"&amp;$D$1&amp;"*")</f>
        <v>3</v>
      </c>
      <c r="E242" s="32">
        <f>COUNTIF(INDEX(SCORESHEET!$C$2:$C$1365,(MATCH(B242,SCORESHEET!$B$2:$B$1365,0))+1,1):INDEX(SCORESHEET!$C$2:$C$1365,(MATCH(B243,SCORESHEET!$B$2:$B$1365,0))-1,1),"*"&amp;$E$1&amp;"*")</f>
        <v>0</v>
      </c>
      <c r="F242" s="32">
        <f>COUNTIF(INDEX(SCORESHEET!$C$2:$C$1365,(MATCH(B242,SCORESHEET!$B$2:$B$1365,0))+1,1):INDEX(SCORESHEET!$C$2:$C$1365,(MATCH(B243,SCORESHEET!$B$2:$B$1365,0))-1,1),"*"&amp;$F$1&amp;"*")</f>
        <v>0</v>
      </c>
      <c r="G242" s="32">
        <f>COUNTIF(INDEX(SCORESHEET!$C$2:$C$1365,(MATCH($B$4,SCORESHEET!$B$2:$B$1365,0))+1,1):INDEX(SCORESHEET!$C$2:$C$1365,(MATCH(B243,SCORESHEET!$B$2:$B$1365,0))-1,1),"*"&amp;$G$1&amp;"*")</f>
        <v>0</v>
      </c>
      <c r="H242" s="32">
        <f>SUM(INDEX(SCORESHEET!$F$2:$F$1365,(MATCH(B242,SCORESHEET!$B$2:$B$1365,0))+1,1):INDEX(SCORESHEET!$F$2:$F$1365,(MATCH(B243,SCORESHEET!$B$2:$B$1365,0))-1,1))</f>
        <v>514</v>
      </c>
      <c r="I242" s="32">
        <f>SUM(INDEX(SCORESHEET!$G$2:$G$1365,(MATCH(B242,SCORESHEET!$B$2:$B$1365,0))+1,1):INDEX(SCORESHEET!$G$2:$G$1365,(MATCH(B243,SCORESHEET!$B$2:$B$1365,0))-1,1))</f>
        <v>159</v>
      </c>
      <c r="J242" s="32">
        <f>SUM(INDEX(SCORESHEET!$H$2:$H$1365,(MATCH(B242,SCORESHEET!$B$2:$B$1365,0))+1,1):INDEX(SCORESHEET!$H$2:$H$1365,(MATCH(B243,SCORESHEET!$B$2:$B$1365,0))-1,1))</f>
        <v>295</v>
      </c>
      <c r="K242" s="32">
        <f>SUM(INDEX(SCORESHEET!$I$2:$I$1365,(MATCH(B242,SCORESHEET!$B$2:$B$1365,0))+1,1):INDEX(SCORESHEET!$I$2:$I$1365,(MATCH(B243,SCORESHEET!$B$2:$B$1365,0))-1,1))</f>
        <v>10</v>
      </c>
      <c r="L242" s="33">
        <f t="shared" si="83"/>
        <v>0.52556237218813906</v>
      </c>
      <c r="M242" s="33">
        <f t="shared" si="84"/>
        <v>0.16257668711656442</v>
      </c>
      <c r="N242" s="33">
        <f t="shared" si="85"/>
        <v>0.30163599182004092</v>
      </c>
      <c r="O242" s="33">
        <f t="shared" si="86"/>
        <v>1.0224948875255624E-2</v>
      </c>
      <c r="P242" s="32" t="str">
        <f t="shared" si="87"/>
        <v>BN</v>
      </c>
      <c r="Q242" s="32" t="str">
        <f t="shared" si="88"/>
        <v>PN</v>
      </c>
      <c r="R242" s="28">
        <f t="shared" si="89"/>
        <v>219</v>
      </c>
      <c r="S242" s="32">
        <f t="shared" si="90"/>
        <v>978</v>
      </c>
      <c r="T242" s="32">
        <f>SUM(INDEX(SCORESHEET!$O$2:$O$1365,(MATCH(B242,SCORESHEET!$B$2:$B$1365,0))+1,1):INDEX(SCORESHEET!$O$2:$O$1365,(MATCH(B243,SCORESHEET!$B$2:$B$1365,0))-1,1))</f>
        <v>25</v>
      </c>
      <c r="U242" s="32">
        <f>SUM(INDEX(SCORESHEET!$P$2:$P$1365,(MATCH(B242,SCORESHEET!$B$2:$B$1365,0))+1,1):INDEX(SCORESHEET!$P$2:$P$1365,(MATCH(B243,SCORESHEET!$B$2:$B$1365,0))-1,1))</f>
        <v>0</v>
      </c>
      <c r="V242" s="32">
        <f t="shared" si="94"/>
        <v>1003</v>
      </c>
      <c r="W242" s="33">
        <f t="shared" si="81"/>
        <v>0.73587674247982393</v>
      </c>
      <c r="X242" s="32">
        <f>SUM(INDEX(SCORESHEET!$S$2:$S$1365,(MATCH(B242,SCORESHEET!$B$2:$B$1365,0))+1,1):INDEX(SCORESHEET!$S$2:$S$1365,(MATCH(B243,SCORESHEET!$B$2:$B$1365,0))-1,1))</f>
        <v>1363</v>
      </c>
    </row>
    <row r="243" spans="1:24" s="12" customFormat="1" ht="15" x14ac:dyDescent="0.25">
      <c r="A243" s="40">
        <v>2</v>
      </c>
      <c r="B243" s="31" t="s">
        <v>260</v>
      </c>
      <c r="C243" s="32">
        <f>COUNTIF(INDEX(SCORESHEET!$A$2:$A$1365,MATCH(B243,SCORESHEET!$B$2:$B$1365,0),1):INDEX(SCORESHEET!$A$2:$A$1365,MATCH(B244,SCORESHEET!$B$2:$B$1365,0),1),"*S*")</f>
        <v>5</v>
      </c>
      <c r="D243" s="32">
        <f>COUNTIF(INDEX(SCORESHEET!$C$2:$C$1365,(MATCH(B243,SCORESHEET!$B$2:$B$1365,0))+1,1):INDEX(SCORESHEET!$C$2:$C$1365,(MATCH(B244,SCORESHEET!$B$2:$B$1365,0))-1,1),"*"&amp;$D$1&amp;"*")</f>
        <v>3</v>
      </c>
      <c r="E243" s="32">
        <f>COUNTIF(INDEX(SCORESHEET!$C$2:$C$1365,(MATCH(B243,SCORESHEET!$B$2:$B$1365,0))+1,1):INDEX(SCORESHEET!$C$2:$C$1365,(MATCH(B244,SCORESHEET!$B$2:$B$1365,0))-1,1),"*"&amp;$E$1&amp;"*")</f>
        <v>0</v>
      </c>
      <c r="F243" s="32">
        <f>COUNTIF(INDEX(SCORESHEET!$C$2:$C$1365,(MATCH(B243,SCORESHEET!$B$2:$B$1365,0))+1,1):INDEX(SCORESHEET!$C$2:$C$1365,(MATCH(B244,SCORESHEET!$B$2:$B$1365,0))-1,1),"*"&amp;$F$1&amp;"*")</f>
        <v>2</v>
      </c>
      <c r="G243" s="32">
        <f>COUNTIF(INDEX(SCORESHEET!$C$2:$C$1365,(MATCH($B$4,SCORESHEET!$B$2:$B$1365,0))+1,1):INDEX(SCORESHEET!$C$2:$C$1365,(MATCH(B244,SCORESHEET!$B$2:$B$1365,0))-1,1),"*"&amp;$G$1&amp;"*")</f>
        <v>0</v>
      </c>
      <c r="H243" s="32">
        <f>SUM(INDEX(SCORESHEET!$F$2:$F$1365,(MATCH(B243,SCORESHEET!$B$2:$B$1365,0))+1,1):INDEX(SCORESHEET!$F$2:$F$1365,(MATCH(B244,SCORESHEET!$B$2:$B$1365,0))-1,1))</f>
        <v>516</v>
      </c>
      <c r="I243" s="32">
        <f>SUM(INDEX(SCORESHEET!$G$2:$G$1365,(MATCH(B243,SCORESHEET!$B$2:$B$1365,0))+1,1):INDEX(SCORESHEET!$G$2:$G$1365,(MATCH(B244,SCORESHEET!$B$2:$B$1365,0))-1,1))</f>
        <v>230</v>
      </c>
      <c r="J243" s="32">
        <f>SUM(INDEX(SCORESHEET!$H$2:$H$1365,(MATCH(B243,SCORESHEET!$B$2:$B$1365,0))+1,1):INDEX(SCORESHEET!$H$2:$H$1365,(MATCH(B244,SCORESHEET!$B$2:$B$1365,0))-1,1))</f>
        <v>471</v>
      </c>
      <c r="K243" s="32">
        <f>SUM(INDEX(SCORESHEET!$I$2:$I$1365,(MATCH(B243,SCORESHEET!$B$2:$B$1365,0))+1,1):INDEX(SCORESHEET!$I$2:$I$1365,(MATCH(B244,SCORESHEET!$B$2:$B$1365,0))-1,1))</f>
        <v>17</v>
      </c>
      <c r="L243" s="33">
        <f t="shared" si="83"/>
        <v>0.41815235008103729</v>
      </c>
      <c r="M243" s="33">
        <f t="shared" si="84"/>
        <v>0.18638573743922204</v>
      </c>
      <c r="N243" s="33">
        <f t="shared" si="85"/>
        <v>0.38168557536466774</v>
      </c>
      <c r="O243" s="33">
        <f t="shared" si="86"/>
        <v>1.3776337115072933E-2</v>
      </c>
      <c r="P243" s="32" t="str">
        <f t="shared" si="87"/>
        <v>BN</v>
      </c>
      <c r="Q243" s="32" t="str">
        <f t="shared" si="88"/>
        <v>PN</v>
      </c>
      <c r="R243" s="28">
        <f t="shared" si="89"/>
        <v>45</v>
      </c>
      <c r="S243" s="32">
        <f t="shared" si="90"/>
        <v>1234</v>
      </c>
      <c r="T243" s="32">
        <f>SUM(INDEX(SCORESHEET!$O$2:$O$1365,(MATCH(B243,SCORESHEET!$B$2:$B$1365,0))+1,1):INDEX(SCORESHEET!$O$2:$O$1365,(MATCH(B244,SCORESHEET!$B$2:$B$1365,0))-1,1))</f>
        <v>30</v>
      </c>
      <c r="U243" s="32">
        <f>SUM(INDEX(SCORESHEET!$P$2:$P$1365,(MATCH(B243,SCORESHEET!$B$2:$B$1365,0))+1,1):INDEX(SCORESHEET!$P$2:$P$1365,(MATCH(B244,SCORESHEET!$B$2:$B$1365,0))-1,1))</f>
        <v>0</v>
      </c>
      <c r="V243" s="32">
        <f t="shared" si="94"/>
        <v>1264</v>
      </c>
      <c r="W243" s="33">
        <f t="shared" si="81"/>
        <v>0.67956989247311828</v>
      </c>
      <c r="X243" s="32">
        <f>SUM(INDEX(SCORESHEET!$S$2:$S$1365,(MATCH(B243,SCORESHEET!$B$2:$B$1365,0))+1,1):INDEX(SCORESHEET!$S$2:$S$1365,(MATCH(B244,SCORESHEET!$B$2:$B$1365,0))-1,1))</f>
        <v>1860</v>
      </c>
    </row>
    <row r="244" spans="1:24" s="12" customFormat="1" ht="15" x14ac:dyDescent="0.25">
      <c r="A244" s="40">
        <v>3</v>
      </c>
      <c r="B244" s="31" t="s">
        <v>263</v>
      </c>
      <c r="C244" s="32">
        <f>COUNTIF(INDEX(SCORESHEET!$A$2:$A$1365,MATCH(B244,SCORESHEET!$B$2:$B$1365,0),1):INDEX(SCORESHEET!$A$2:$A$1365,MATCH(B245,SCORESHEET!$B$2:$B$1365,0),1),"*S*")</f>
        <v>6</v>
      </c>
      <c r="D244" s="32">
        <f>COUNTIF(INDEX(SCORESHEET!$C$2:$C$1365,(MATCH(B244,SCORESHEET!$B$2:$B$1365,0))+1,1):INDEX(SCORESHEET!$C$2:$C$1365,(MATCH(B245,SCORESHEET!$B$2:$B$1365,0))-1,1),"*"&amp;$D$1&amp;"*")</f>
        <v>3</v>
      </c>
      <c r="E244" s="32">
        <f>COUNTIF(INDEX(SCORESHEET!$C$2:$C$1365,(MATCH(B244,SCORESHEET!$B$2:$B$1365,0))+1,1):INDEX(SCORESHEET!$C$2:$C$1365,(MATCH(B245,SCORESHEET!$B$2:$B$1365,0))-1,1),"*"&amp;$E$1&amp;"*")</f>
        <v>0</v>
      </c>
      <c r="F244" s="32">
        <f>COUNTIF(INDEX(SCORESHEET!$C$2:$C$1365,(MATCH(B244,SCORESHEET!$B$2:$B$1365,0))+1,1):INDEX(SCORESHEET!$C$2:$C$1365,(MATCH(B245,SCORESHEET!$B$2:$B$1365,0))-1,1),"*"&amp;$F$1&amp;"*")</f>
        <v>3</v>
      </c>
      <c r="G244" s="32">
        <f>COUNTIF(INDEX(SCORESHEET!$C$2:$C$1365,(MATCH($B$4,SCORESHEET!$B$2:$B$1365,0))+1,1):INDEX(SCORESHEET!$C$2:$C$1365,(MATCH(B245,SCORESHEET!$B$2:$B$1365,0))-1,1),"*"&amp;$G$1&amp;"*")</f>
        <v>0</v>
      </c>
      <c r="H244" s="32">
        <f>SUM(INDEX(SCORESHEET!$F$2:$F$1365,(MATCH(B244,SCORESHEET!$B$2:$B$1365,0))+1,1):INDEX(SCORESHEET!$F$2:$F$1365,(MATCH(B245,SCORESHEET!$B$2:$B$1365,0))-1,1))</f>
        <v>776</v>
      </c>
      <c r="I244" s="32">
        <f>SUM(INDEX(SCORESHEET!$G$2:$G$1365,(MATCH(B244,SCORESHEET!$B$2:$B$1365,0))+1,1):INDEX(SCORESHEET!$G$2:$G$1365,(MATCH(B245,SCORESHEET!$B$2:$B$1365,0))-1,1))</f>
        <v>311</v>
      </c>
      <c r="J244" s="32">
        <f>SUM(INDEX(SCORESHEET!$H$2:$H$1365,(MATCH(B244,SCORESHEET!$B$2:$B$1365,0))+1,1):INDEX(SCORESHEET!$H$2:$H$1365,(MATCH(B245,SCORESHEET!$B$2:$B$1365,0))-1,1))</f>
        <v>751</v>
      </c>
      <c r="K244" s="32">
        <f>SUM(INDEX(SCORESHEET!$I$2:$I$1365,(MATCH(B244,SCORESHEET!$B$2:$B$1365,0))+1,1):INDEX(SCORESHEET!$I$2:$I$1365,(MATCH(B245,SCORESHEET!$B$2:$B$1365,0))-1,1))</f>
        <v>20</v>
      </c>
      <c r="L244" s="33">
        <f t="shared" si="83"/>
        <v>0.41765339074273411</v>
      </c>
      <c r="M244" s="33">
        <f t="shared" si="84"/>
        <v>0.16738428417653392</v>
      </c>
      <c r="N244" s="33">
        <f t="shared" si="85"/>
        <v>0.40419806243272338</v>
      </c>
      <c r="O244" s="33">
        <f t="shared" si="86"/>
        <v>1.0764262648008612E-2</v>
      </c>
      <c r="P244" s="32" t="str">
        <f t="shared" si="87"/>
        <v>BN</v>
      </c>
      <c r="Q244" s="32" t="str">
        <f t="shared" si="88"/>
        <v>PN</v>
      </c>
      <c r="R244" s="28">
        <f t="shared" si="89"/>
        <v>25</v>
      </c>
      <c r="S244" s="32">
        <f t="shared" si="90"/>
        <v>1858</v>
      </c>
      <c r="T244" s="32">
        <f>SUM(INDEX(SCORESHEET!$O$2:$O$1365,(MATCH(B244,SCORESHEET!$B$2:$B$1365,0))+1,1):INDEX(SCORESHEET!$O$2:$O$1365,(MATCH(B245,SCORESHEET!$B$2:$B$1365,0))-1,1))</f>
        <v>39</v>
      </c>
      <c r="U244" s="32">
        <f>SUM(INDEX(SCORESHEET!$P$2:$P$1365,(MATCH(B244,SCORESHEET!$B$2:$B$1365,0))+1,1):INDEX(SCORESHEET!$P$2:$P$1365,(MATCH(B245,SCORESHEET!$B$2:$B$1365,0))-1,1))</f>
        <v>0</v>
      </c>
      <c r="V244" s="32">
        <f t="shared" si="94"/>
        <v>1897</v>
      </c>
      <c r="W244" s="33">
        <f t="shared" si="81"/>
        <v>0.6561743341404358</v>
      </c>
      <c r="X244" s="32">
        <f>SUM(INDEX(SCORESHEET!$S$2:$S$1365,(MATCH(B244,SCORESHEET!$B$2:$B$1365,0))+1,1):INDEX(SCORESHEET!$S$2:$S$1365,(MATCH(B245,SCORESHEET!$B$2:$B$1365,0))-1,1))</f>
        <v>2891</v>
      </c>
    </row>
    <row r="245" spans="1:24" s="12" customFormat="1" ht="15" x14ac:dyDescent="0.25">
      <c r="A245" s="40">
        <v>4</v>
      </c>
      <c r="B245" s="31" t="s">
        <v>261</v>
      </c>
      <c r="C245" s="32">
        <f>COUNTIF(INDEX(SCORESHEET!$A$2:$A$1365,MATCH(B245,SCORESHEET!$B$2:$B$1365,0),1):INDEX(SCORESHEET!$A$2:$A$1365,MATCH(B246,SCORESHEET!$B$2:$B$1365,0),1),"*S*")</f>
        <v>7</v>
      </c>
      <c r="D245" s="32">
        <f>COUNTIF(INDEX(SCORESHEET!$C$2:$C$1365,(MATCH(B245,SCORESHEET!$B$2:$B$1365,0))+1,1):INDEX(SCORESHEET!$C$2:$C$1365,(MATCH(B246,SCORESHEET!$B$2:$B$1365,0))-1,1),"*"&amp;$D$1&amp;"*")</f>
        <v>7</v>
      </c>
      <c r="E245" s="32">
        <f>COUNTIF(INDEX(SCORESHEET!$C$2:$C$1365,(MATCH(B245,SCORESHEET!$B$2:$B$1365,0))+1,1):INDEX(SCORESHEET!$C$2:$C$1365,(MATCH(B246,SCORESHEET!$B$2:$B$1365,0))-1,1),"*"&amp;$E$1&amp;"*")</f>
        <v>0</v>
      </c>
      <c r="F245" s="32">
        <f>COUNTIF(INDEX(SCORESHEET!$C$2:$C$1365,(MATCH(B245,SCORESHEET!$B$2:$B$1365,0))+1,1):INDEX(SCORESHEET!$C$2:$C$1365,(MATCH(B246,SCORESHEET!$B$2:$B$1365,0))-1,1),"*"&amp;$F$1&amp;"*")</f>
        <v>0</v>
      </c>
      <c r="G245" s="32">
        <f>COUNTIF(INDEX(SCORESHEET!$C$2:$C$1365,(MATCH($B$4,SCORESHEET!$B$2:$B$1365,0))+1,1):INDEX(SCORESHEET!$C$2:$C$1365,(MATCH(B246,SCORESHEET!$B$2:$B$1365,0))-1,1),"*"&amp;$G$1&amp;"*")</f>
        <v>0</v>
      </c>
      <c r="H245" s="32">
        <f>SUM(INDEX(SCORESHEET!$F$2:$F$1365,(MATCH(B245,SCORESHEET!$B$2:$B$1365,0))+1,1):INDEX(SCORESHEET!$F$2:$F$1365,(MATCH(B246,SCORESHEET!$B$2:$B$1365,0))-1,1))</f>
        <v>1094</v>
      </c>
      <c r="I245" s="32">
        <f>SUM(INDEX(SCORESHEET!$G$2:$G$1365,(MATCH(B245,SCORESHEET!$B$2:$B$1365,0))+1,1):INDEX(SCORESHEET!$G$2:$G$1365,(MATCH(B246,SCORESHEET!$B$2:$B$1365,0))-1,1))</f>
        <v>377</v>
      </c>
      <c r="J245" s="32">
        <f>SUM(INDEX(SCORESHEET!$H$2:$H$1365,(MATCH(B245,SCORESHEET!$B$2:$B$1365,0))+1,1):INDEX(SCORESHEET!$H$2:$H$1365,(MATCH(B246,SCORESHEET!$B$2:$B$1365,0))-1,1))</f>
        <v>586</v>
      </c>
      <c r="K245" s="32">
        <f>SUM(INDEX(SCORESHEET!$I$2:$I$1365,(MATCH(B245,SCORESHEET!$B$2:$B$1365,0))+1,1):INDEX(SCORESHEET!$I$2:$I$1365,(MATCH(B246,SCORESHEET!$B$2:$B$1365,0))-1,1))</f>
        <v>22</v>
      </c>
      <c r="L245" s="33">
        <f t="shared" si="83"/>
        <v>0.52621452621452625</v>
      </c>
      <c r="M245" s="33">
        <f t="shared" si="84"/>
        <v>0.18133718133718132</v>
      </c>
      <c r="N245" s="33">
        <f t="shared" si="85"/>
        <v>0.28186628186628188</v>
      </c>
      <c r="O245" s="33">
        <f t="shared" si="86"/>
        <v>1.0582010582010581E-2</v>
      </c>
      <c r="P245" s="32" t="str">
        <f t="shared" si="87"/>
        <v>BN</v>
      </c>
      <c r="Q245" s="32" t="str">
        <f t="shared" si="88"/>
        <v>PN</v>
      </c>
      <c r="R245" s="28">
        <f t="shared" si="89"/>
        <v>508</v>
      </c>
      <c r="S245" s="32">
        <f t="shared" si="90"/>
        <v>2079</v>
      </c>
      <c r="T245" s="32">
        <f>SUM(INDEX(SCORESHEET!$O$2:$O$1365,(MATCH(B245,SCORESHEET!$B$2:$B$1365,0))+1,1):INDEX(SCORESHEET!$O$2:$O$1365,(MATCH(B246,SCORESHEET!$B$2:$B$1365,0))-1,1))</f>
        <v>45</v>
      </c>
      <c r="U245" s="32">
        <f>SUM(INDEX(SCORESHEET!$P$2:$P$1365,(MATCH(B245,SCORESHEET!$B$2:$B$1365,0))+1,1):INDEX(SCORESHEET!$P$2:$P$1365,(MATCH(B246,SCORESHEET!$B$2:$B$1365,0))-1,1))</f>
        <v>0</v>
      </c>
      <c r="V245" s="32">
        <f t="shared" si="94"/>
        <v>2124</v>
      </c>
      <c r="W245" s="33">
        <f t="shared" si="81"/>
        <v>0.66085874299937775</v>
      </c>
      <c r="X245" s="32">
        <f>SUM(INDEX(SCORESHEET!$S$2:$S$1365,(MATCH(B245,SCORESHEET!$B$2:$B$1365,0))+1,1):INDEX(SCORESHEET!$S$2:$S$1365,(MATCH(B246,SCORESHEET!$B$2:$B$1365,0))-1,1))</f>
        <v>3214</v>
      </c>
    </row>
    <row r="246" spans="1:24" s="12" customFormat="1" ht="15" x14ac:dyDescent="0.25">
      <c r="A246" s="40">
        <v>5</v>
      </c>
      <c r="B246" s="31" t="s">
        <v>262</v>
      </c>
      <c r="C246" s="32">
        <f>COUNTIF(INDEX(SCORESHEET!$A$2:$A$1365,MATCH(B246,SCORESHEET!$B$2:$B$1365,0),1):INDEX(SCORESHEET!$A$2:$A$1365,MATCH(B247,SCORESHEET!$B$2:$B$1365,0),1),"*S*")</f>
        <v>6</v>
      </c>
      <c r="D246" s="32">
        <f>COUNTIF(INDEX(SCORESHEET!$C$2:$C$1365,(MATCH(B246,SCORESHEET!$B$2:$B$1365,0))+1,1):INDEX(SCORESHEET!$C$2:$C$1365,(MATCH(B247,SCORESHEET!$B$2:$B$1365,0))-1,1),"*"&amp;$D$1&amp;"*")</f>
        <v>6</v>
      </c>
      <c r="E246" s="32">
        <f>COUNTIF(INDEX(SCORESHEET!$C$2:$C$1365,(MATCH(B246,SCORESHEET!$B$2:$B$1365,0))+1,1):INDEX(SCORESHEET!$C$2:$C$1365,(MATCH(B247,SCORESHEET!$B$2:$B$1365,0))-1,1),"*"&amp;$E$1&amp;"*")</f>
        <v>0</v>
      </c>
      <c r="F246" s="32">
        <f>COUNTIF(INDEX(SCORESHEET!$C$2:$C$1365,(MATCH(B246,SCORESHEET!$B$2:$B$1365,0))+1,1):INDEX(SCORESHEET!$C$2:$C$1365,(MATCH(B247,SCORESHEET!$B$2:$B$1365,0))-1,1),"*"&amp;$F$1&amp;"*")</f>
        <v>0</v>
      </c>
      <c r="G246" s="32">
        <f>COUNTIF(INDEX(SCORESHEET!$C$2:$C$1365,(MATCH($B$4,SCORESHEET!$B$2:$B$1365,0))+1,1):INDEX(SCORESHEET!$C$2:$C$1365,(MATCH(B247,SCORESHEET!$B$2:$B$1365,0))-1,1),"*"&amp;$G$1&amp;"*")</f>
        <v>0</v>
      </c>
      <c r="H246" s="32">
        <f>SUM(INDEX(SCORESHEET!$F$2:$F$1365,(MATCH(B246,SCORESHEET!$B$2:$B$1365,0))+1,1):INDEX(SCORESHEET!$F$2:$F$1365,(MATCH(B247,SCORESHEET!$B$2:$B$1365,0))-1,1))</f>
        <v>826</v>
      </c>
      <c r="I246" s="32">
        <f>SUM(INDEX(SCORESHEET!$G$2:$G$1365,(MATCH(B246,SCORESHEET!$B$2:$B$1365,0))+1,1):INDEX(SCORESHEET!$G$2:$G$1365,(MATCH(B247,SCORESHEET!$B$2:$B$1365,0))-1,1))</f>
        <v>265</v>
      </c>
      <c r="J246" s="32">
        <f>SUM(INDEX(SCORESHEET!$H$2:$H$1365,(MATCH(B246,SCORESHEET!$B$2:$B$1365,0))+1,1):INDEX(SCORESHEET!$H$2:$H$1365,(MATCH(B247,SCORESHEET!$B$2:$B$1365,0))-1,1))</f>
        <v>522</v>
      </c>
      <c r="K246" s="32">
        <f>SUM(INDEX(SCORESHEET!$I$2:$I$1365,(MATCH(B246,SCORESHEET!$B$2:$B$1365,0))+1,1):INDEX(SCORESHEET!$I$2:$I$1365,(MATCH(B247,SCORESHEET!$B$2:$B$1365,0))-1,1))</f>
        <v>13</v>
      </c>
      <c r="L246" s="33">
        <f t="shared" si="83"/>
        <v>0.50799507995079951</v>
      </c>
      <c r="M246" s="33">
        <f t="shared" si="84"/>
        <v>0.16297662976629768</v>
      </c>
      <c r="N246" s="33">
        <f t="shared" si="85"/>
        <v>0.3210332103321033</v>
      </c>
      <c r="O246" s="33">
        <f t="shared" si="86"/>
        <v>7.9950799507995073E-3</v>
      </c>
      <c r="P246" s="32" t="str">
        <f t="shared" si="87"/>
        <v>BN</v>
      </c>
      <c r="Q246" s="32" t="str">
        <f t="shared" si="88"/>
        <v>PN</v>
      </c>
      <c r="R246" s="28">
        <f t="shared" si="89"/>
        <v>304</v>
      </c>
      <c r="S246" s="32">
        <f t="shared" si="90"/>
        <v>1626</v>
      </c>
      <c r="T246" s="32">
        <f>SUM(INDEX(SCORESHEET!$O$2:$O$1365,(MATCH(B246,SCORESHEET!$B$2:$B$1365,0))+1,1):INDEX(SCORESHEET!$O$2:$O$1365,(MATCH(B247,SCORESHEET!$B$2:$B$1365,0))-1,1))</f>
        <v>37</v>
      </c>
      <c r="U246" s="32">
        <f>SUM(INDEX(SCORESHEET!$P$2:$P$1365,(MATCH(B246,SCORESHEET!$B$2:$B$1365,0))+1,1):INDEX(SCORESHEET!$P$2:$P$1365,(MATCH(B247,SCORESHEET!$B$2:$B$1365,0))-1,1))</f>
        <v>0</v>
      </c>
      <c r="V246" s="32">
        <f t="shared" si="94"/>
        <v>1663</v>
      </c>
      <c r="W246" s="33">
        <f t="shared" si="81"/>
        <v>0.66334264060630233</v>
      </c>
      <c r="X246" s="32">
        <f>SUM(INDEX(SCORESHEET!$S$2:$S$1365,(MATCH(B246,SCORESHEET!$B$2:$B$1365,0))+1,1):INDEX(SCORESHEET!$S$2:$S$1365,(MATCH(B247,SCORESHEET!$B$2:$B$1365,0))-1,1))</f>
        <v>2507</v>
      </c>
    </row>
    <row r="247" spans="1:24" x14ac:dyDescent="0.25">
      <c r="B247" s="1" t="s">
        <v>326</v>
      </c>
    </row>
    <row r="249" spans="1:24" ht="15" x14ac:dyDescent="0.25">
      <c r="A249" s="60"/>
      <c r="B249" s="62" t="s">
        <v>319</v>
      </c>
      <c r="C249" s="47" t="e" cm="1">
        <f t="array" ref="C249">C3+C11+C17+C25+C30+C39+C47+C58+C67+C73+C86+C91+C99+C106+C115+C125+C134+C143+C152+C162+C178++C185+C196+C204+C214+C225+C233+L252C241</f>
        <v>#NAME?</v>
      </c>
      <c r="D249" s="47">
        <f t="shared" ref="D249:K249" si="103">D3+D11+D17+D25+D30+D39+D47+D58+D67+D73+D86+D91+D99+D106+D115+D125+D134+D143+D152+D162+D178++D185+D196+D204+D214+D225+D233+D241</f>
        <v>516</v>
      </c>
      <c r="E249" s="47">
        <f t="shared" si="103"/>
        <v>447</v>
      </c>
      <c r="F249" s="47">
        <f t="shared" si="103"/>
        <v>93</v>
      </c>
      <c r="G249" s="47">
        <f t="shared" si="103"/>
        <v>0</v>
      </c>
      <c r="H249" s="47">
        <f t="shared" si="103"/>
        <v>119888</v>
      </c>
      <c r="I249" s="47">
        <f t="shared" si="103"/>
        <v>115433</v>
      </c>
      <c r="J249" s="47">
        <f t="shared" si="103"/>
        <v>73507</v>
      </c>
      <c r="K249" s="47">
        <f t="shared" si="103"/>
        <v>4571</v>
      </c>
      <c r="L249" s="51">
        <f t="shared" ref="L249" si="104">H249/S249</f>
        <v>0.38254110574698708</v>
      </c>
      <c r="M249" s="51">
        <f t="shared" ref="M249" si="105">I249/S249</f>
        <v>0.36832599976387925</v>
      </c>
      <c r="N249" s="51">
        <f t="shared" ref="N249" si="106">J249/S249</f>
        <v>0.23454765331095503</v>
      </c>
      <c r="O249" s="51">
        <f t="shared" ref="O249" si="107">K249/S249</f>
        <v>1.4585241178178616E-2</v>
      </c>
      <c r="P249" s="32" t="str">
        <f t="shared" ref="P249" si="108">IF(AND(LARGE(H249:K249,1)=LARGE(H249:K249,2)),"TIED",IF(LARGE(H249:K249,1)=H249,"BN",IF(LARGE(H249:K249,1)=I249,"PH",IF(LARGE(H249:K249,1)=J249,"PN","BEBAS"))))</f>
        <v>BN</v>
      </c>
      <c r="Q249" s="32" t="str">
        <f t="shared" ref="Q249" si="109">IF(AND(LARGE(H249:K249,1)=LARGE(H249:K249,2)),"TIED",IF(LARGE(H249:K249,2)=H249,"BN",IF(LARGE(H249:K249,2)=I249,"PH",IF(LARGE(H249:K249,2)=J249,"PN","BEBAS"))))</f>
        <v>PH</v>
      </c>
      <c r="R249" s="52">
        <f t="shared" ref="R249" si="110">LARGE(H249:K249,1)-LARGE(H249:K249,2)</f>
        <v>4455</v>
      </c>
      <c r="S249" s="47">
        <f>S3+S11+S17+S25+S30+S39+S47+S58+S67+S73+S86+S91+S99+S106+S115+S125+S134+S143+S152+S162+S178++S185+S196+S204+S214+S225+S233+S241</f>
        <v>313399</v>
      </c>
      <c r="T249" s="47">
        <f t="shared" ref="T249:U249" si="111">T3+T11+T17+T25+T30+T39+T47+T58+T67+T73+T86+T91+T99+T106+T115+T125+T134+T143+T152+T162+T178++T185+T196+T204+T214+T225+T233+T241</f>
        <v>4941</v>
      </c>
      <c r="U249" s="47">
        <f t="shared" si="111"/>
        <v>1</v>
      </c>
      <c r="V249" s="47">
        <f>V3+V11+V17+V25+V30+V39+V47+V58+V67+V73+V86+V91+V99+V106+V115+V125+V134+V143+V152+V162+V178++V185+V196+V204+V214+V225+V233+V241</f>
        <v>318341</v>
      </c>
      <c r="W249" s="51">
        <f t="shared" ref="W249" si="112">V249/X249</f>
        <v>0.64418807950236157</v>
      </c>
      <c r="X249" s="47">
        <f>X3+X11+X17+X25+X30+X39+X47+X58+X67+X73+X86+X91+X99+X106+X115+X125+X134+X143+X152+X162+X178++X185+X196+X204+X214+X225+X233+X241</f>
        <v>494174</v>
      </c>
    </row>
  </sheetData>
  <conditionalFormatting sqref="P20:Q20 P85:R86 P73:Q75 P91:R91 P99:R99 P106:R106 P114:R115 P125:R125 P134:R134 P143:R143 P151:R152 P162:R162 P178:R178 P185:R185 P203:R204 P214:R214 P233:R233 P241:R241 P68:R72 P225:R225 P196:R196 P47:Q67 P21:R45 P2:R19">
    <cfRule type="cellIs" dxfId="2826" priority="1438" operator="equal">
      <formula>"BEBAS"</formula>
    </cfRule>
    <cfRule type="cellIs" dxfId="2825" priority="1439" operator="equal">
      <formula>"PN"</formula>
    </cfRule>
    <cfRule type="cellIs" dxfId="2824" priority="1440" operator="equal">
      <formula>"PH"</formula>
    </cfRule>
    <cfRule type="cellIs" dxfId="2823" priority="1441" operator="equal">
      <formula>"BN"</formula>
    </cfRule>
  </conditionalFormatting>
  <conditionalFormatting sqref="P85:Q86 P91:Q91 P99:Q99 P106:Q106 P114:Q115 P125:Q125 P134:Q134 P143:Q143 P151:Q152 P162:Q162 P178:Q178 P185:Q185 P203:Q204 P214:Q214 P233:Q233 P241:Q241 P225:Q225 P196:Q196 P47:Q75 P2:Q45">
    <cfRule type="cellIs" dxfId="2822" priority="1437" operator="equal">
      <formula>"TIED"</formula>
    </cfRule>
  </conditionalFormatting>
  <conditionalFormatting sqref="R20">
    <cfRule type="cellIs" dxfId="2821" priority="1433" operator="equal">
      <formula>"BEBAS"</formula>
    </cfRule>
    <cfRule type="cellIs" dxfId="2820" priority="1434" operator="equal">
      <formula>"PN"</formula>
    </cfRule>
    <cfRule type="cellIs" dxfId="2819" priority="1435" operator="equal">
      <formula>"PH"</formula>
    </cfRule>
    <cfRule type="cellIs" dxfId="2818" priority="1436" operator="equal">
      <formula>"BN"</formula>
    </cfRule>
  </conditionalFormatting>
  <conditionalFormatting sqref="P46:Q46">
    <cfRule type="cellIs" dxfId="2817" priority="1429" operator="equal">
      <formula>"BEBAS"</formula>
    </cfRule>
    <cfRule type="cellIs" dxfId="2816" priority="1430" operator="equal">
      <formula>"PN"</formula>
    </cfRule>
    <cfRule type="cellIs" dxfId="2815" priority="1431" operator="equal">
      <formula>"PH"</formula>
    </cfRule>
    <cfRule type="cellIs" dxfId="2814" priority="1432" operator="equal">
      <formula>"BN"</formula>
    </cfRule>
  </conditionalFormatting>
  <conditionalFormatting sqref="P46:Q46">
    <cfRule type="cellIs" dxfId="2813" priority="1428" operator="equal">
      <formula>"TIED"</formula>
    </cfRule>
  </conditionalFormatting>
  <conditionalFormatting sqref="R46">
    <cfRule type="cellIs" dxfId="2812" priority="1424" operator="equal">
      <formula>"BEBAS"</formula>
    </cfRule>
    <cfRule type="cellIs" dxfId="2811" priority="1425" operator="equal">
      <formula>"PN"</formula>
    </cfRule>
    <cfRule type="cellIs" dxfId="2810" priority="1426" operator="equal">
      <formula>"PH"</formula>
    </cfRule>
    <cfRule type="cellIs" dxfId="2809" priority="1427" operator="equal">
      <formula>"BN"</formula>
    </cfRule>
  </conditionalFormatting>
  <conditionalFormatting sqref="R47">
    <cfRule type="cellIs" dxfId="2808" priority="1420" operator="equal">
      <formula>"BEBAS"</formula>
    </cfRule>
    <cfRule type="cellIs" dxfId="2807" priority="1421" operator="equal">
      <formula>"PN"</formula>
    </cfRule>
    <cfRule type="cellIs" dxfId="2806" priority="1422" operator="equal">
      <formula>"PH"</formula>
    </cfRule>
    <cfRule type="cellIs" dxfId="2805" priority="1423" operator="equal">
      <formula>"BN"</formula>
    </cfRule>
  </conditionalFormatting>
  <conditionalFormatting sqref="R48:R49">
    <cfRule type="cellIs" dxfId="2804" priority="1416" operator="equal">
      <formula>"BEBAS"</formula>
    </cfRule>
    <cfRule type="cellIs" dxfId="2803" priority="1417" operator="equal">
      <formula>"PN"</formula>
    </cfRule>
    <cfRule type="cellIs" dxfId="2802" priority="1418" operator="equal">
      <formula>"PH"</formula>
    </cfRule>
    <cfRule type="cellIs" dxfId="2801" priority="1419" operator="equal">
      <formula>"BN"</formula>
    </cfRule>
  </conditionalFormatting>
  <conditionalFormatting sqref="R50">
    <cfRule type="cellIs" dxfId="2800" priority="1412" operator="equal">
      <formula>"BEBAS"</formula>
    </cfRule>
    <cfRule type="cellIs" dxfId="2799" priority="1413" operator="equal">
      <formula>"PN"</formula>
    </cfRule>
    <cfRule type="cellIs" dxfId="2798" priority="1414" operator="equal">
      <formula>"PH"</formula>
    </cfRule>
    <cfRule type="cellIs" dxfId="2797" priority="1415" operator="equal">
      <formula>"BN"</formula>
    </cfRule>
  </conditionalFormatting>
  <conditionalFormatting sqref="R51:R53">
    <cfRule type="cellIs" dxfId="2796" priority="1408" operator="equal">
      <formula>"BEBAS"</formula>
    </cfRule>
    <cfRule type="cellIs" dxfId="2795" priority="1409" operator="equal">
      <formula>"PN"</formula>
    </cfRule>
    <cfRule type="cellIs" dxfId="2794" priority="1410" operator="equal">
      <formula>"PH"</formula>
    </cfRule>
    <cfRule type="cellIs" dxfId="2793" priority="1411" operator="equal">
      <formula>"BN"</formula>
    </cfRule>
  </conditionalFormatting>
  <conditionalFormatting sqref="R54">
    <cfRule type="cellIs" dxfId="2792" priority="1404" operator="equal">
      <formula>"BEBAS"</formula>
    </cfRule>
    <cfRule type="cellIs" dxfId="2791" priority="1405" operator="equal">
      <formula>"PN"</formula>
    </cfRule>
    <cfRule type="cellIs" dxfId="2790" priority="1406" operator="equal">
      <formula>"PH"</formula>
    </cfRule>
    <cfRule type="cellIs" dxfId="2789" priority="1407" operator="equal">
      <formula>"BN"</formula>
    </cfRule>
  </conditionalFormatting>
  <conditionalFormatting sqref="R57">
    <cfRule type="cellIs" dxfId="2788" priority="1396" operator="equal">
      <formula>"BEBAS"</formula>
    </cfRule>
    <cfRule type="cellIs" dxfId="2787" priority="1397" operator="equal">
      <formula>"PN"</formula>
    </cfRule>
    <cfRule type="cellIs" dxfId="2786" priority="1398" operator="equal">
      <formula>"PH"</formula>
    </cfRule>
    <cfRule type="cellIs" dxfId="2785" priority="1399" operator="equal">
      <formula>"BN"</formula>
    </cfRule>
  </conditionalFormatting>
  <conditionalFormatting sqref="R58">
    <cfRule type="cellIs" dxfId="2784" priority="1383" operator="equal">
      <formula>"BEBAS"</formula>
    </cfRule>
    <cfRule type="cellIs" dxfId="2783" priority="1384" operator="equal">
      <formula>"PN"</formula>
    </cfRule>
    <cfRule type="cellIs" dxfId="2782" priority="1385" operator="equal">
      <formula>"PH"</formula>
    </cfRule>
    <cfRule type="cellIs" dxfId="2781" priority="1386" operator="equal">
      <formula>"BN"</formula>
    </cfRule>
  </conditionalFormatting>
  <conditionalFormatting sqref="R55:R56">
    <cfRule type="cellIs" dxfId="2780" priority="1400" operator="equal">
      <formula>"BEBAS"</formula>
    </cfRule>
    <cfRule type="cellIs" dxfId="2779" priority="1401" operator="equal">
      <formula>"PN"</formula>
    </cfRule>
    <cfRule type="cellIs" dxfId="2778" priority="1402" operator="equal">
      <formula>"PH"</formula>
    </cfRule>
    <cfRule type="cellIs" dxfId="2777" priority="1403" operator="equal">
      <formula>"BN"</formula>
    </cfRule>
  </conditionalFormatting>
  <conditionalFormatting sqref="R73 R67">
    <cfRule type="cellIs" dxfId="2776" priority="1369" operator="equal">
      <formula>"BEBAS"</formula>
    </cfRule>
    <cfRule type="cellIs" dxfId="2775" priority="1370" operator="equal">
      <formula>"PN"</formula>
    </cfRule>
    <cfRule type="cellIs" dxfId="2774" priority="1371" operator="equal">
      <formula>"PH"</formula>
    </cfRule>
    <cfRule type="cellIs" dxfId="2773" priority="1372" operator="equal">
      <formula>"BN"</formula>
    </cfRule>
  </conditionalFormatting>
  <conditionalFormatting sqref="R66">
    <cfRule type="cellIs" dxfId="2772" priority="1361" operator="equal">
      <formula>"BEBAS"</formula>
    </cfRule>
    <cfRule type="cellIs" dxfId="2771" priority="1362" operator="equal">
      <formula>"PN"</formula>
    </cfRule>
    <cfRule type="cellIs" dxfId="2770" priority="1363" operator="equal">
      <formula>"PH"</formula>
    </cfRule>
    <cfRule type="cellIs" dxfId="2769" priority="1364" operator="equal">
      <formula>"BN"</formula>
    </cfRule>
  </conditionalFormatting>
  <conditionalFormatting sqref="R59:R65">
    <cfRule type="cellIs" dxfId="2764" priority="1365" operator="equal">
      <formula>"BEBAS"</formula>
    </cfRule>
    <cfRule type="cellIs" dxfId="2763" priority="1366" operator="equal">
      <formula>"PN"</formula>
    </cfRule>
    <cfRule type="cellIs" dxfId="2762" priority="1367" operator="equal">
      <formula>"PH"</formula>
    </cfRule>
    <cfRule type="cellIs" dxfId="2761" priority="1368" operator="equal">
      <formula>"BN"</formula>
    </cfRule>
  </conditionalFormatting>
  <conditionalFormatting sqref="R74:R75">
    <cfRule type="cellIs" dxfId="2760" priority="1287" operator="equal">
      <formula>"BEBAS"</formula>
    </cfRule>
    <cfRule type="cellIs" dxfId="2759" priority="1288" operator="equal">
      <formula>"PN"</formula>
    </cfRule>
    <cfRule type="cellIs" dxfId="2758" priority="1289" operator="equal">
      <formula>"PH"</formula>
    </cfRule>
    <cfRule type="cellIs" dxfId="2757" priority="1290" operator="equal">
      <formula>"BN"</formula>
    </cfRule>
  </conditionalFormatting>
  <conditionalFormatting sqref="R82">
    <cfRule type="cellIs" dxfId="2756" priority="1291" operator="equal">
      <formula>"BEBAS"</formula>
    </cfRule>
    <cfRule type="cellIs" dxfId="2755" priority="1292" operator="equal">
      <formula>"PN"</formula>
    </cfRule>
    <cfRule type="cellIs" dxfId="2754" priority="1293" operator="equal">
      <formula>"PH"</formula>
    </cfRule>
    <cfRule type="cellIs" dxfId="2753" priority="1294" operator="equal">
      <formula>"BN"</formula>
    </cfRule>
  </conditionalFormatting>
  <conditionalFormatting sqref="R76">
    <cfRule type="cellIs" dxfId="2748" priority="1352" operator="equal">
      <formula>"BEBAS"</formula>
    </cfRule>
    <cfRule type="cellIs" dxfId="2747" priority="1353" operator="equal">
      <formula>"PN"</formula>
    </cfRule>
    <cfRule type="cellIs" dxfId="2746" priority="1354" operator="equal">
      <formula>"PH"</formula>
    </cfRule>
    <cfRule type="cellIs" dxfId="2745" priority="1355" operator="equal">
      <formula>"BN"</formula>
    </cfRule>
  </conditionalFormatting>
  <conditionalFormatting sqref="P76:Q76">
    <cfRule type="cellIs" dxfId="2744" priority="1357" operator="equal">
      <formula>"BEBAS"</formula>
    </cfRule>
    <cfRule type="cellIs" dxfId="2743" priority="1358" operator="equal">
      <formula>"PN"</formula>
    </cfRule>
    <cfRule type="cellIs" dxfId="2742" priority="1359" operator="equal">
      <formula>"PH"</formula>
    </cfRule>
    <cfRule type="cellIs" dxfId="2741" priority="1360" operator="equal">
      <formula>"BN"</formula>
    </cfRule>
  </conditionalFormatting>
  <conditionalFormatting sqref="P76:Q76">
    <cfRule type="cellIs" dxfId="2740" priority="1356" operator="equal">
      <formula>"TIED"</formula>
    </cfRule>
  </conditionalFormatting>
  <conditionalFormatting sqref="P77:Q77">
    <cfRule type="cellIs" dxfId="2739" priority="1347" operator="equal">
      <formula>"TIED"</formula>
    </cfRule>
  </conditionalFormatting>
  <conditionalFormatting sqref="P77:R77">
    <cfRule type="cellIs" dxfId="2738" priority="1348" operator="equal">
      <formula>"BEBAS"</formula>
    </cfRule>
    <cfRule type="cellIs" dxfId="2737" priority="1349" operator="equal">
      <formula>"PN"</formula>
    </cfRule>
    <cfRule type="cellIs" dxfId="2736" priority="1350" operator="equal">
      <formula>"PH"</formula>
    </cfRule>
    <cfRule type="cellIs" dxfId="2735" priority="1351" operator="equal">
      <formula>"BN"</formula>
    </cfRule>
  </conditionalFormatting>
  <conditionalFormatting sqref="P78:Q78">
    <cfRule type="cellIs" dxfId="2734" priority="1342" operator="equal">
      <formula>"TIED"</formula>
    </cfRule>
  </conditionalFormatting>
  <conditionalFormatting sqref="P79:Q79">
    <cfRule type="cellIs" dxfId="2733" priority="1337" operator="equal">
      <formula>"TIED"</formula>
    </cfRule>
  </conditionalFormatting>
  <conditionalFormatting sqref="P78:R78">
    <cfRule type="cellIs" dxfId="2732" priority="1343" operator="equal">
      <formula>"BEBAS"</formula>
    </cfRule>
    <cfRule type="cellIs" dxfId="2731" priority="1344" operator="equal">
      <formula>"PN"</formula>
    </cfRule>
    <cfRule type="cellIs" dxfId="2730" priority="1345" operator="equal">
      <formula>"PH"</formula>
    </cfRule>
    <cfRule type="cellIs" dxfId="2729" priority="1346" operator="equal">
      <formula>"BN"</formula>
    </cfRule>
  </conditionalFormatting>
  <conditionalFormatting sqref="P79:R79">
    <cfRule type="cellIs" dxfId="2728" priority="1338" operator="equal">
      <formula>"BEBAS"</formula>
    </cfRule>
    <cfRule type="cellIs" dxfId="2727" priority="1339" operator="equal">
      <formula>"PN"</formula>
    </cfRule>
    <cfRule type="cellIs" dxfId="2726" priority="1340" operator="equal">
      <formula>"PH"</formula>
    </cfRule>
    <cfRule type="cellIs" dxfId="2725" priority="1341" operator="equal">
      <formula>"BN"</formula>
    </cfRule>
  </conditionalFormatting>
  <conditionalFormatting sqref="P80:Q80">
    <cfRule type="cellIs" dxfId="2724" priority="1332" operator="equal">
      <formula>"TIED"</formula>
    </cfRule>
  </conditionalFormatting>
  <conditionalFormatting sqref="P81:Q81">
    <cfRule type="cellIs" dxfId="2723" priority="1327" operator="equal">
      <formula>"TIED"</formula>
    </cfRule>
  </conditionalFormatting>
  <conditionalFormatting sqref="P80:R80">
    <cfRule type="cellIs" dxfId="2722" priority="1333" operator="equal">
      <formula>"BEBAS"</formula>
    </cfRule>
    <cfRule type="cellIs" dxfId="2721" priority="1334" operator="equal">
      <formula>"PN"</formula>
    </cfRule>
    <cfRule type="cellIs" dxfId="2720" priority="1335" operator="equal">
      <formula>"PH"</formula>
    </cfRule>
    <cfRule type="cellIs" dxfId="2719" priority="1336" operator="equal">
      <formula>"BN"</formula>
    </cfRule>
  </conditionalFormatting>
  <conditionalFormatting sqref="P82:Q82">
    <cfRule type="cellIs" dxfId="2718" priority="1322" operator="equal">
      <formula>"TIED"</formula>
    </cfRule>
  </conditionalFormatting>
  <conditionalFormatting sqref="P81:R81">
    <cfRule type="cellIs" dxfId="2717" priority="1328" operator="equal">
      <formula>"BEBAS"</formula>
    </cfRule>
    <cfRule type="cellIs" dxfId="2716" priority="1329" operator="equal">
      <formula>"PN"</formula>
    </cfRule>
    <cfRule type="cellIs" dxfId="2715" priority="1330" operator="equal">
      <formula>"PH"</formula>
    </cfRule>
    <cfRule type="cellIs" dxfId="2714" priority="1331" operator="equal">
      <formula>"BN"</formula>
    </cfRule>
  </conditionalFormatting>
  <conditionalFormatting sqref="P82:Q82">
    <cfRule type="cellIs" dxfId="2713" priority="1323" operator="equal">
      <formula>"BEBAS"</formula>
    </cfRule>
    <cfRule type="cellIs" dxfId="2712" priority="1324" operator="equal">
      <formula>"PN"</formula>
    </cfRule>
    <cfRule type="cellIs" dxfId="2711" priority="1325" operator="equal">
      <formula>"PH"</formula>
    </cfRule>
    <cfRule type="cellIs" dxfId="2710" priority="1326" operator="equal">
      <formula>"BN"</formula>
    </cfRule>
  </conditionalFormatting>
  <conditionalFormatting sqref="R83">
    <cfRule type="cellIs" dxfId="2709" priority="1313" operator="equal">
      <formula>"BEBAS"</formula>
    </cfRule>
    <cfRule type="cellIs" dxfId="2708" priority="1314" operator="equal">
      <formula>"PN"</formula>
    </cfRule>
    <cfRule type="cellIs" dxfId="2707" priority="1315" operator="equal">
      <formula>"PH"</formula>
    </cfRule>
    <cfRule type="cellIs" dxfId="2706" priority="1316" operator="equal">
      <formula>"BN"</formula>
    </cfRule>
  </conditionalFormatting>
  <conditionalFormatting sqref="P83:Q83">
    <cfRule type="cellIs" dxfId="2705" priority="1318" operator="equal">
      <formula>"BEBAS"</formula>
    </cfRule>
    <cfRule type="cellIs" dxfId="2704" priority="1319" operator="equal">
      <formula>"PN"</formula>
    </cfRule>
    <cfRule type="cellIs" dxfId="2703" priority="1320" operator="equal">
      <formula>"PH"</formula>
    </cfRule>
    <cfRule type="cellIs" dxfId="2702" priority="1321" operator="equal">
      <formula>"BN"</formula>
    </cfRule>
  </conditionalFormatting>
  <conditionalFormatting sqref="P83:Q83">
    <cfRule type="cellIs" dxfId="2701" priority="1317" operator="equal">
      <formula>"TIED"</formula>
    </cfRule>
  </conditionalFormatting>
  <conditionalFormatting sqref="P84:Q84">
    <cfRule type="cellIs" dxfId="2700" priority="1308" operator="equal">
      <formula>"TIED"</formula>
    </cfRule>
  </conditionalFormatting>
  <conditionalFormatting sqref="P84:Q84">
    <cfRule type="cellIs" dxfId="2699" priority="1309" operator="equal">
      <formula>"BEBAS"</formula>
    </cfRule>
    <cfRule type="cellIs" dxfId="2698" priority="1310" operator="equal">
      <formula>"PN"</formula>
    </cfRule>
    <cfRule type="cellIs" dxfId="2697" priority="1311" operator="equal">
      <formula>"PH"</formula>
    </cfRule>
    <cfRule type="cellIs" dxfId="2696" priority="1312" operator="equal">
      <formula>"BN"</formula>
    </cfRule>
  </conditionalFormatting>
  <conditionalFormatting sqref="R84">
    <cfRule type="cellIs" dxfId="2695" priority="1295" operator="equal">
      <formula>"BEBAS"</formula>
    </cfRule>
    <cfRule type="cellIs" dxfId="2694" priority="1296" operator="equal">
      <formula>"PN"</formula>
    </cfRule>
    <cfRule type="cellIs" dxfId="2693" priority="1297" operator="equal">
      <formula>"PH"</formula>
    </cfRule>
    <cfRule type="cellIs" dxfId="2692" priority="1298" operator="equal">
      <formula>"BN"</formula>
    </cfRule>
  </conditionalFormatting>
  <conditionalFormatting sqref="P87:R87">
    <cfRule type="cellIs" dxfId="2564" priority="1130" operator="equal">
      <formula>"BEBAS"</formula>
    </cfRule>
    <cfRule type="cellIs" dxfId="2563" priority="1131" operator="equal">
      <formula>"PN"</formula>
    </cfRule>
    <cfRule type="cellIs" dxfId="2562" priority="1132" operator="equal">
      <formula>"PH"</formula>
    </cfRule>
    <cfRule type="cellIs" dxfId="2561" priority="1133" operator="equal">
      <formula>"BN"</formula>
    </cfRule>
  </conditionalFormatting>
  <conditionalFormatting sqref="P87:Q87">
    <cfRule type="cellIs" dxfId="2560" priority="1129" operator="equal">
      <formula>"TIED"</formula>
    </cfRule>
  </conditionalFormatting>
  <conditionalFormatting sqref="R88">
    <cfRule type="cellIs" dxfId="2559" priority="1120" operator="equal">
      <formula>"BEBAS"</formula>
    </cfRule>
    <cfRule type="cellIs" dxfId="2558" priority="1121" operator="equal">
      <formula>"PN"</formula>
    </cfRule>
    <cfRule type="cellIs" dxfId="2557" priority="1122" operator="equal">
      <formula>"PH"</formula>
    </cfRule>
    <cfRule type="cellIs" dxfId="2556" priority="1123" operator="equal">
      <formula>"BN"</formula>
    </cfRule>
  </conditionalFormatting>
  <conditionalFormatting sqref="P88:Q88">
    <cfRule type="cellIs" dxfId="2555" priority="1124" operator="equal">
      <formula>"TIED"</formula>
    </cfRule>
  </conditionalFormatting>
  <conditionalFormatting sqref="P88:Q88">
    <cfRule type="cellIs" dxfId="2554" priority="1125" operator="equal">
      <formula>"BEBAS"</formula>
    </cfRule>
    <cfRule type="cellIs" dxfId="2553" priority="1126" operator="equal">
      <formula>"PN"</formula>
    </cfRule>
    <cfRule type="cellIs" dxfId="2552" priority="1127" operator="equal">
      <formula>"PH"</formula>
    </cfRule>
    <cfRule type="cellIs" dxfId="2551" priority="1128" operator="equal">
      <formula>"BN"</formula>
    </cfRule>
  </conditionalFormatting>
  <conditionalFormatting sqref="R89">
    <cfRule type="cellIs" dxfId="2550" priority="1111" operator="equal">
      <formula>"BEBAS"</formula>
    </cfRule>
    <cfRule type="cellIs" dxfId="2549" priority="1112" operator="equal">
      <formula>"PN"</formula>
    </cfRule>
    <cfRule type="cellIs" dxfId="2548" priority="1113" operator="equal">
      <formula>"PH"</formula>
    </cfRule>
    <cfRule type="cellIs" dxfId="2547" priority="1114" operator="equal">
      <formula>"BN"</formula>
    </cfRule>
  </conditionalFormatting>
  <conditionalFormatting sqref="P89:Q89">
    <cfRule type="cellIs" dxfId="2546" priority="1115" operator="equal">
      <formula>"TIED"</formula>
    </cfRule>
  </conditionalFormatting>
  <conditionalFormatting sqref="P89:Q89">
    <cfRule type="cellIs" dxfId="2545" priority="1116" operator="equal">
      <formula>"BEBAS"</formula>
    </cfRule>
    <cfRule type="cellIs" dxfId="2544" priority="1117" operator="equal">
      <formula>"PN"</formula>
    </cfRule>
    <cfRule type="cellIs" dxfId="2543" priority="1118" operator="equal">
      <formula>"PH"</formula>
    </cfRule>
    <cfRule type="cellIs" dxfId="2542" priority="1119" operator="equal">
      <formula>"BN"</formula>
    </cfRule>
  </conditionalFormatting>
  <conditionalFormatting sqref="P90:Q90">
    <cfRule type="cellIs" dxfId="2541" priority="1107" operator="equal">
      <formula>"BEBAS"</formula>
    </cfRule>
    <cfRule type="cellIs" dxfId="2540" priority="1108" operator="equal">
      <formula>"PN"</formula>
    </cfRule>
    <cfRule type="cellIs" dxfId="2539" priority="1109" operator="equal">
      <formula>"PH"</formula>
    </cfRule>
    <cfRule type="cellIs" dxfId="2538" priority="1110" operator="equal">
      <formula>"BN"</formula>
    </cfRule>
  </conditionalFormatting>
  <conditionalFormatting sqref="P90:Q90">
    <cfRule type="cellIs" dxfId="2537" priority="1106" operator="equal">
      <formula>"TIED"</formula>
    </cfRule>
  </conditionalFormatting>
  <conditionalFormatting sqref="R90">
    <cfRule type="cellIs" dxfId="2536" priority="1102" operator="equal">
      <formula>"BEBAS"</formula>
    </cfRule>
    <cfRule type="cellIs" dxfId="2535" priority="1103" operator="equal">
      <formula>"PN"</formula>
    </cfRule>
    <cfRule type="cellIs" dxfId="2534" priority="1104" operator="equal">
      <formula>"PH"</formula>
    </cfRule>
    <cfRule type="cellIs" dxfId="2533" priority="1105" operator="equal">
      <formula>"BN"</formula>
    </cfRule>
  </conditionalFormatting>
  <conditionalFormatting sqref="P92:Q92">
    <cfRule type="cellIs" dxfId="2532" priority="1097" operator="equal">
      <formula>"TIED"</formula>
    </cfRule>
  </conditionalFormatting>
  <conditionalFormatting sqref="P92:Q92">
    <cfRule type="cellIs" dxfId="2531" priority="1098" operator="equal">
      <formula>"BEBAS"</formula>
    </cfRule>
    <cfRule type="cellIs" dxfId="2530" priority="1099" operator="equal">
      <formula>"PN"</formula>
    </cfRule>
    <cfRule type="cellIs" dxfId="2529" priority="1100" operator="equal">
      <formula>"PH"</formula>
    </cfRule>
    <cfRule type="cellIs" dxfId="2528" priority="1101" operator="equal">
      <formula>"BN"</formula>
    </cfRule>
  </conditionalFormatting>
  <conditionalFormatting sqref="R92">
    <cfRule type="cellIs" dxfId="2527" priority="1093" operator="equal">
      <formula>"BEBAS"</formula>
    </cfRule>
    <cfRule type="cellIs" dxfId="2526" priority="1094" operator="equal">
      <formula>"PN"</formula>
    </cfRule>
    <cfRule type="cellIs" dxfId="2525" priority="1095" operator="equal">
      <formula>"PH"</formula>
    </cfRule>
    <cfRule type="cellIs" dxfId="2524" priority="1096" operator="equal">
      <formula>"BN"</formula>
    </cfRule>
  </conditionalFormatting>
  <conditionalFormatting sqref="P93:Q93">
    <cfRule type="cellIs" dxfId="2523" priority="1089" operator="equal">
      <formula>"BEBAS"</formula>
    </cfRule>
    <cfRule type="cellIs" dxfId="2522" priority="1090" operator="equal">
      <formula>"PN"</formula>
    </cfRule>
    <cfRule type="cellIs" dxfId="2521" priority="1091" operator="equal">
      <formula>"PH"</formula>
    </cfRule>
    <cfRule type="cellIs" dxfId="2520" priority="1092" operator="equal">
      <formula>"BN"</formula>
    </cfRule>
  </conditionalFormatting>
  <conditionalFormatting sqref="P93:Q93">
    <cfRule type="cellIs" dxfId="2519" priority="1088" operator="equal">
      <formula>"TIED"</formula>
    </cfRule>
  </conditionalFormatting>
  <conditionalFormatting sqref="R93">
    <cfRule type="cellIs" dxfId="2518" priority="1084" operator="equal">
      <formula>"BEBAS"</formula>
    </cfRule>
    <cfRule type="cellIs" dxfId="2517" priority="1085" operator="equal">
      <formula>"PN"</formula>
    </cfRule>
    <cfRule type="cellIs" dxfId="2516" priority="1086" operator="equal">
      <formula>"PH"</formula>
    </cfRule>
    <cfRule type="cellIs" dxfId="2515" priority="1087" operator="equal">
      <formula>"BN"</formula>
    </cfRule>
  </conditionalFormatting>
  <conditionalFormatting sqref="P94:R94">
    <cfRule type="cellIs" dxfId="2514" priority="1080" operator="equal">
      <formula>"BEBAS"</formula>
    </cfRule>
    <cfRule type="cellIs" dxfId="2513" priority="1081" operator="equal">
      <formula>"PN"</formula>
    </cfRule>
    <cfRule type="cellIs" dxfId="2512" priority="1082" operator="equal">
      <formula>"PH"</formula>
    </cfRule>
    <cfRule type="cellIs" dxfId="2511" priority="1083" operator="equal">
      <formula>"BN"</formula>
    </cfRule>
  </conditionalFormatting>
  <conditionalFormatting sqref="P94:Q94">
    <cfRule type="cellIs" dxfId="2510" priority="1079" operator="equal">
      <formula>"TIED"</formula>
    </cfRule>
  </conditionalFormatting>
  <conditionalFormatting sqref="R95">
    <cfRule type="cellIs" dxfId="2509" priority="1070" operator="equal">
      <formula>"BEBAS"</formula>
    </cfRule>
    <cfRule type="cellIs" dxfId="2508" priority="1071" operator="equal">
      <formula>"PN"</formula>
    </cfRule>
    <cfRule type="cellIs" dxfId="2507" priority="1072" operator="equal">
      <formula>"PH"</formula>
    </cfRule>
    <cfRule type="cellIs" dxfId="2506" priority="1073" operator="equal">
      <formula>"BN"</formula>
    </cfRule>
  </conditionalFormatting>
  <conditionalFormatting sqref="P95:Q95">
    <cfRule type="cellIs" dxfId="2505" priority="1074" operator="equal">
      <formula>"TIED"</formula>
    </cfRule>
  </conditionalFormatting>
  <conditionalFormatting sqref="P95:Q95">
    <cfRule type="cellIs" dxfId="2504" priority="1075" operator="equal">
      <formula>"BEBAS"</formula>
    </cfRule>
    <cfRule type="cellIs" dxfId="2503" priority="1076" operator="equal">
      <formula>"PN"</formula>
    </cfRule>
    <cfRule type="cellIs" dxfId="2502" priority="1077" operator="equal">
      <formula>"PH"</formula>
    </cfRule>
    <cfRule type="cellIs" dxfId="2501" priority="1078" operator="equal">
      <formula>"BN"</formula>
    </cfRule>
  </conditionalFormatting>
  <conditionalFormatting sqref="P96:R96">
    <cfRule type="cellIs" dxfId="2500" priority="1066" operator="equal">
      <formula>"BEBAS"</formula>
    </cfRule>
    <cfRule type="cellIs" dxfId="2499" priority="1067" operator="equal">
      <formula>"PN"</formula>
    </cfRule>
    <cfRule type="cellIs" dxfId="2498" priority="1068" operator="equal">
      <formula>"PH"</formula>
    </cfRule>
    <cfRule type="cellIs" dxfId="2497" priority="1069" operator="equal">
      <formula>"BN"</formula>
    </cfRule>
  </conditionalFormatting>
  <conditionalFormatting sqref="P96:Q96">
    <cfRule type="cellIs" dxfId="2496" priority="1065" operator="equal">
      <formula>"TIED"</formula>
    </cfRule>
  </conditionalFormatting>
  <conditionalFormatting sqref="R97">
    <cfRule type="cellIs" dxfId="2495" priority="1056" operator="equal">
      <formula>"BEBAS"</formula>
    </cfRule>
    <cfRule type="cellIs" dxfId="2494" priority="1057" operator="equal">
      <formula>"PN"</formula>
    </cfRule>
    <cfRule type="cellIs" dxfId="2493" priority="1058" operator="equal">
      <formula>"PH"</formula>
    </cfRule>
    <cfRule type="cellIs" dxfId="2492" priority="1059" operator="equal">
      <formula>"BN"</formula>
    </cfRule>
  </conditionalFormatting>
  <conditionalFormatting sqref="P97:Q97">
    <cfRule type="cellIs" dxfId="2491" priority="1060" operator="equal">
      <formula>"TIED"</formula>
    </cfRule>
  </conditionalFormatting>
  <conditionalFormatting sqref="P97:Q97">
    <cfRule type="cellIs" dxfId="2490" priority="1061" operator="equal">
      <formula>"BEBAS"</formula>
    </cfRule>
    <cfRule type="cellIs" dxfId="2489" priority="1062" operator="equal">
      <formula>"PN"</formula>
    </cfRule>
    <cfRule type="cellIs" dxfId="2488" priority="1063" operator="equal">
      <formula>"PH"</formula>
    </cfRule>
    <cfRule type="cellIs" dxfId="2487" priority="1064" operator="equal">
      <formula>"BN"</formula>
    </cfRule>
  </conditionalFormatting>
  <conditionalFormatting sqref="P98:Q98">
    <cfRule type="cellIs" dxfId="2486" priority="1051" operator="equal">
      <formula>"TIED"</formula>
    </cfRule>
  </conditionalFormatting>
  <conditionalFormatting sqref="P98:R98">
    <cfRule type="cellIs" dxfId="2485" priority="1052" operator="equal">
      <formula>"BEBAS"</formula>
    </cfRule>
    <cfRule type="cellIs" dxfId="2484" priority="1053" operator="equal">
      <formula>"PN"</formula>
    </cfRule>
    <cfRule type="cellIs" dxfId="2483" priority="1054" operator="equal">
      <formula>"PH"</formula>
    </cfRule>
    <cfRule type="cellIs" dxfId="2482" priority="1055" operator="equal">
      <formula>"BN"</formula>
    </cfRule>
  </conditionalFormatting>
  <conditionalFormatting sqref="P100:Q100">
    <cfRule type="cellIs" dxfId="2481" priority="1047" operator="equal">
      <formula>"BEBAS"</formula>
    </cfRule>
    <cfRule type="cellIs" dxfId="2480" priority="1048" operator="equal">
      <formula>"PN"</formula>
    </cfRule>
    <cfRule type="cellIs" dxfId="2479" priority="1049" operator="equal">
      <formula>"PH"</formula>
    </cfRule>
    <cfRule type="cellIs" dxfId="2478" priority="1050" operator="equal">
      <formula>"BN"</formula>
    </cfRule>
  </conditionalFormatting>
  <conditionalFormatting sqref="P100:Q100">
    <cfRule type="cellIs" dxfId="2477" priority="1046" operator="equal">
      <formula>"TIED"</formula>
    </cfRule>
  </conditionalFormatting>
  <conditionalFormatting sqref="R100">
    <cfRule type="cellIs" dxfId="2476" priority="1042" operator="equal">
      <formula>"BEBAS"</formula>
    </cfRule>
    <cfRule type="cellIs" dxfId="2475" priority="1043" operator="equal">
      <formula>"PN"</formula>
    </cfRule>
    <cfRule type="cellIs" dxfId="2474" priority="1044" operator="equal">
      <formula>"PH"</formula>
    </cfRule>
    <cfRule type="cellIs" dxfId="2473" priority="1045" operator="equal">
      <formula>"BN"</formula>
    </cfRule>
  </conditionalFormatting>
  <conditionalFormatting sqref="P101:Q101">
    <cfRule type="cellIs" dxfId="2472" priority="1038" operator="equal">
      <formula>"BEBAS"</formula>
    </cfRule>
    <cfRule type="cellIs" dxfId="2471" priority="1039" operator="equal">
      <formula>"PN"</formula>
    </cfRule>
    <cfRule type="cellIs" dxfId="2470" priority="1040" operator="equal">
      <formula>"PH"</formula>
    </cfRule>
    <cfRule type="cellIs" dxfId="2469" priority="1041" operator="equal">
      <formula>"BN"</formula>
    </cfRule>
  </conditionalFormatting>
  <conditionalFormatting sqref="P101:Q101">
    <cfRule type="cellIs" dxfId="2468" priority="1037" operator="equal">
      <formula>"TIED"</formula>
    </cfRule>
  </conditionalFormatting>
  <conditionalFormatting sqref="R101">
    <cfRule type="cellIs" dxfId="2467" priority="1033" operator="equal">
      <formula>"BEBAS"</formula>
    </cfRule>
    <cfRule type="cellIs" dxfId="2466" priority="1034" operator="equal">
      <formula>"PN"</formula>
    </cfRule>
    <cfRule type="cellIs" dxfId="2465" priority="1035" operator="equal">
      <formula>"PH"</formula>
    </cfRule>
    <cfRule type="cellIs" dxfId="2464" priority="1036" operator="equal">
      <formula>"BN"</formula>
    </cfRule>
  </conditionalFormatting>
  <conditionalFormatting sqref="P102:Q102">
    <cfRule type="cellIs" dxfId="2463" priority="1029" operator="equal">
      <formula>"BEBAS"</formula>
    </cfRule>
    <cfRule type="cellIs" dxfId="2462" priority="1030" operator="equal">
      <formula>"PN"</formula>
    </cfRule>
    <cfRule type="cellIs" dxfId="2461" priority="1031" operator="equal">
      <formula>"PH"</formula>
    </cfRule>
    <cfRule type="cellIs" dxfId="2460" priority="1032" operator="equal">
      <formula>"BN"</formula>
    </cfRule>
  </conditionalFormatting>
  <conditionalFormatting sqref="P102:Q102">
    <cfRule type="cellIs" dxfId="2459" priority="1028" operator="equal">
      <formula>"TIED"</formula>
    </cfRule>
  </conditionalFormatting>
  <conditionalFormatting sqref="R102">
    <cfRule type="cellIs" dxfId="2458" priority="1024" operator="equal">
      <formula>"BEBAS"</formula>
    </cfRule>
    <cfRule type="cellIs" dxfId="2457" priority="1025" operator="equal">
      <formula>"PN"</formula>
    </cfRule>
    <cfRule type="cellIs" dxfId="2456" priority="1026" operator="equal">
      <formula>"PH"</formula>
    </cfRule>
    <cfRule type="cellIs" dxfId="2455" priority="1027" operator="equal">
      <formula>"BN"</formula>
    </cfRule>
  </conditionalFormatting>
  <conditionalFormatting sqref="P103:Q103">
    <cfRule type="cellIs" dxfId="2454" priority="1020" operator="equal">
      <formula>"BEBAS"</formula>
    </cfRule>
    <cfRule type="cellIs" dxfId="2453" priority="1021" operator="equal">
      <formula>"PN"</formula>
    </cfRule>
    <cfRule type="cellIs" dxfId="2452" priority="1022" operator="equal">
      <formula>"PH"</formula>
    </cfRule>
    <cfRule type="cellIs" dxfId="2451" priority="1023" operator="equal">
      <formula>"BN"</formula>
    </cfRule>
  </conditionalFormatting>
  <conditionalFormatting sqref="P103:Q103">
    <cfRule type="cellIs" dxfId="2450" priority="1019" operator="equal">
      <formula>"TIED"</formula>
    </cfRule>
  </conditionalFormatting>
  <conditionalFormatting sqref="R103">
    <cfRule type="cellIs" dxfId="2449" priority="1015" operator="equal">
      <formula>"BEBAS"</formula>
    </cfRule>
    <cfRule type="cellIs" dxfId="2448" priority="1016" operator="equal">
      <formula>"PN"</formula>
    </cfRule>
    <cfRule type="cellIs" dxfId="2447" priority="1017" operator="equal">
      <formula>"PH"</formula>
    </cfRule>
    <cfRule type="cellIs" dxfId="2446" priority="1018" operator="equal">
      <formula>"BN"</formula>
    </cfRule>
  </conditionalFormatting>
  <conditionalFormatting sqref="P104:Q104">
    <cfRule type="cellIs" dxfId="2445" priority="1011" operator="equal">
      <formula>"BEBAS"</formula>
    </cfRule>
    <cfRule type="cellIs" dxfId="2444" priority="1012" operator="equal">
      <formula>"PN"</formula>
    </cfRule>
    <cfRule type="cellIs" dxfId="2443" priority="1013" operator="equal">
      <formula>"PH"</formula>
    </cfRule>
    <cfRule type="cellIs" dxfId="2442" priority="1014" operator="equal">
      <formula>"BN"</formula>
    </cfRule>
  </conditionalFormatting>
  <conditionalFormatting sqref="P104:Q104">
    <cfRule type="cellIs" dxfId="2441" priority="1010" operator="equal">
      <formula>"TIED"</formula>
    </cfRule>
  </conditionalFormatting>
  <conditionalFormatting sqref="R104">
    <cfRule type="cellIs" dxfId="2440" priority="1006" operator="equal">
      <formula>"BEBAS"</formula>
    </cfRule>
    <cfRule type="cellIs" dxfId="2439" priority="1007" operator="equal">
      <formula>"PN"</formula>
    </cfRule>
    <cfRule type="cellIs" dxfId="2438" priority="1008" operator="equal">
      <formula>"PH"</formula>
    </cfRule>
    <cfRule type="cellIs" dxfId="2437" priority="1009" operator="equal">
      <formula>"BN"</formula>
    </cfRule>
  </conditionalFormatting>
  <conditionalFormatting sqref="P105:Q105">
    <cfRule type="cellIs" dxfId="2436" priority="1002" operator="equal">
      <formula>"BEBAS"</formula>
    </cfRule>
    <cfRule type="cellIs" dxfId="2435" priority="1003" operator="equal">
      <formula>"PN"</formula>
    </cfRule>
    <cfRule type="cellIs" dxfId="2434" priority="1004" operator="equal">
      <formula>"PH"</formula>
    </cfRule>
    <cfRule type="cellIs" dxfId="2433" priority="1005" operator="equal">
      <formula>"BN"</formula>
    </cfRule>
  </conditionalFormatting>
  <conditionalFormatting sqref="P105:Q105">
    <cfRule type="cellIs" dxfId="2432" priority="1001" operator="equal">
      <formula>"TIED"</formula>
    </cfRule>
  </conditionalFormatting>
  <conditionalFormatting sqref="R105">
    <cfRule type="cellIs" dxfId="2431" priority="997" operator="equal">
      <formula>"BEBAS"</formula>
    </cfRule>
    <cfRule type="cellIs" dxfId="2430" priority="998" operator="equal">
      <formula>"PN"</formula>
    </cfRule>
    <cfRule type="cellIs" dxfId="2429" priority="999" operator="equal">
      <formula>"PH"</formula>
    </cfRule>
    <cfRule type="cellIs" dxfId="2428" priority="1000" operator="equal">
      <formula>"BN"</formula>
    </cfRule>
  </conditionalFormatting>
  <conditionalFormatting sqref="R107">
    <cfRule type="cellIs" dxfId="2427" priority="988" operator="equal">
      <formula>"BEBAS"</formula>
    </cfRule>
    <cfRule type="cellIs" dxfId="2426" priority="989" operator="equal">
      <formula>"PN"</formula>
    </cfRule>
    <cfRule type="cellIs" dxfId="2425" priority="990" operator="equal">
      <formula>"PH"</formula>
    </cfRule>
    <cfRule type="cellIs" dxfId="2424" priority="991" operator="equal">
      <formula>"BN"</formula>
    </cfRule>
  </conditionalFormatting>
  <conditionalFormatting sqref="P107:Q107">
    <cfRule type="cellIs" dxfId="2423" priority="993" operator="equal">
      <formula>"BEBAS"</formula>
    </cfRule>
    <cfRule type="cellIs" dxfId="2422" priority="994" operator="equal">
      <formula>"PN"</formula>
    </cfRule>
    <cfRule type="cellIs" dxfId="2421" priority="995" operator="equal">
      <formula>"PH"</formula>
    </cfRule>
    <cfRule type="cellIs" dxfId="2420" priority="996" operator="equal">
      <formula>"BN"</formula>
    </cfRule>
  </conditionalFormatting>
  <conditionalFormatting sqref="P107:Q107">
    <cfRule type="cellIs" dxfId="2419" priority="992" operator="equal">
      <formula>"TIED"</formula>
    </cfRule>
  </conditionalFormatting>
  <conditionalFormatting sqref="R108">
    <cfRule type="cellIs" dxfId="2418" priority="979" operator="equal">
      <formula>"BEBAS"</formula>
    </cfRule>
    <cfRule type="cellIs" dxfId="2417" priority="980" operator="equal">
      <formula>"PN"</formula>
    </cfRule>
    <cfRule type="cellIs" dxfId="2416" priority="981" operator="equal">
      <formula>"PH"</formula>
    </cfRule>
    <cfRule type="cellIs" dxfId="2415" priority="982" operator="equal">
      <formula>"BN"</formula>
    </cfRule>
  </conditionalFormatting>
  <conditionalFormatting sqref="P108:Q108">
    <cfRule type="cellIs" dxfId="2414" priority="984" operator="equal">
      <formula>"BEBAS"</formula>
    </cfRule>
    <cfRule type="cellIs" dxfId="2413" priority="985" operator="equal">
      <formula>"PN"</formula>
    </cfRule>
    <cfRule type="cellIs" dxfId="2412" priority="986" operator="equal">
      <formula>"PH"</formula>
    </cfRule>
    <cfRule type="cellIs" dxfId="2411" priority="987" operator="equal">
      <formula>"BN"</formula>
    </cfRule>
  </conditionalFormatting>
  <conditionalFormatting sqref="P108:Q108">
    <cfRule type="cellIs" dxfId="2410" priority="983" operator="equal">
      <formula>"TIED"</formula>
    </cfRule>
  </conditionalFormatting>
  <conditionalFormatting sqref="P109:R109">
    <cfRule type="cellIs" dxfId="2409" priority="975" operator="equal">
      <formula>"BEBAS"</formula>
    </cfRule>
    <cfRule type="cellIs" dxfId="2408" priority="976" operator="equal">
      <formula>"PN"</formula>
    </cfRule>
    <cfRule type="cellIs" dxfId="2407" priority="977" operator="equal">
      <formula>"PH"</formula>
    </cfRule>
    <cfRule type="cellIs" dxfId="2406" priority="978" operator="equal">
      <formula>"BN"</formula>
    </cfRule>
  </conditionalFormatting>
  <conditionalFormatting sqref="P109:Q109">
    <cfRule type="cellIs" dxfId="2405" priority="974" operator="equal">
      <formula>"TIED"</formula>
    </cfRule>
  </conditionalFormatting>
  <conditionalFormatting sqref="R110">
    <cfRule type="cellIs" dxfId="2404" priority="965" operator="equal">
      <formula>"BEBAS"</formula>
    </cfRule>
    <cfRule type="cellIs" dxfId="2403" priority="966" operator="equal">
      <formula>"PN"</formula>
    </cfRule>
    <cfRule type="cellIs" dxfId="2402" priority="967" operator="equal">
      <formula>"PH"</formula>
    </cfRule>
    <cfRule type="cellIs" dxfId="2401" priority="968" operator="equal">
      <formula>"BN"</formula>
    </cfRule>
  </conditionalFormatting>
  <conditionalFormatting sqref="P110:Q110">
    <cfRule type="cellIs" dxfId="2400" priority="969" operator="equal">
      <formula>"TIED"</formula>
    </cfRule>
  </conditionalFormatting>
  <conditionalFormatting sqref="P110:Q110">
    <cfRule type="cellIs" dxfId="2399" priority="970" operator="equal">
      <formula>"BEBAS"</formula>
    </cfRule>
    <cfRule type="cellIs" dxfId="2398" priority="971" operator="equal">
      <formula>"PN"</formula>
    </cfRule>
    <cfRule type="cellIs" dxfId="2397" priority="972" operator="equal">
      <formula>"PH"</formula>
    </cfRule>
    <cfRule type="cellIs" dxfId="2396" priority="973" operator="equal">
      <formula>"BN"</formula>
    </cfRule>
  </conditionalFormatting>
  <conditionalFormatting sqref="R111">
    <cfRule type="cellIs" dxfId="2395" priority="956" operator="equal">
      <formula>"BEBAS"</formula>
    </cfRule>
    <cfRule type="cellIs" dxfId="2394" priority="957" operator="equal">
      <formula>"PN"</formula>
    </cfRule>
    <cfRule type="cellIs" dxfId="2393" priority="958" operator="equal">
      <formula>"PH"</formula>
    </cfRule>
    <cfRule type="cellIs" dxfId="2392" priority="959" operator="equal">
      <formula>"BN"</formula>
    </cfRule>
  </conditionalFormatting>
  <conditionalFormatting sqref="P111:Q111">
    <cfRule type="cellIs" dxfId="2391" priority="960" operator="equal">
      <formula>"TIED"</formula>
    </cfRule>
  </conditionalFormatting>
  <conditionalFormatting sqref="P111:Q111">
    <cfRule type="cellIs" dxfId="2390" priority="961" operator="equal">
      <formula>"BEBAS"</formula>
    </cfRule>
    <cfRule type="cellIs" dxfId="2389" priority="962" operator="equal">
      <formula>"PN"</formula>
    </cfRule>
    <cfRule type="cellIs" dxfId="2388" priority="963" operator="equal">
      <formula>"PH"</formula>
    </cfRule>
    <cfRule type="cellIs" dxfId="2387" priority="964" operator="equal">
      <formula>"BN"</formula>
    </cfRule>
  </conditionalFormatting>
  <conditionalFormatting sqref="R112">
    <cfRule type="cellIs" dxfId="2386" priority="947" operator="equal">
      <formula>"BEBAS"</formula>
    </cfRule>
    <cfRule type="cellIs" dxfId="2385" priority="948" operator="equal">
      <formula>"PN"</formula>
    </cfRule>
    <cfRule type="cellIs" dxfId="2384" priority="949" operator="equal">
      <formula>"PH"</formula>
    </cfRule>
    <cfRule type="cellIs" dxfId="2383" priority="950" operator="equal">
      <formula>"BN"</formula>
    </cfRule>
  </conditionalFormatting>
  <conditionalFormatting sqref="P112:Q112">
    <cfRule type="cellIs" dxfId="2382" priority="951" operator="equal">
      <formula>"TIED"</formula>
    </cfRule>
  </conditionalFormatting>
  <conditionalFormatting sqref="P112:Q112">
    <cfRule type="cellIs" dxfId="2381" priority="952" operator="equal">
      <formula>"BEBAS"</formula>
    </cfRule>
    <cfRule type="cellIs" dxfId="2380" priority="953" operator="equal">
      <formula>"PN"</formula>
    </cfRule>
    <cfRule type="cellIs" dxfId="2379" priority="954" operator="equal">
      <formula>"PH"</formula>
    </cfRule>
    <cfRule type="cellIs" dxfId="2378" priority="955" operator="equal">
      <formula>"BN"</formula>
    </cfRule>
  </conditionalFormatting>
  <conditionalFormatting sqref="R113">
    <cfRule type="cellIs" dxfId="2377" priority="938" operator="equal">
      <formula>"BEBAS"</formula>
    </cfRule>
    <cfRule type="cellIs" dxfId="2376" priority="939" operator="equal">
      <formula>"PN"</formula>
    </cfRule>
    <cfRule type="cellIs" dxfId="2375" priority="940" operator="equal">
      <formula>"PH"</formula>
    </cfRule>
    <cfRule type="cellIs" dxfId="2374" priority="941" operator="equal">
      <formula>"BN"</formula>
    </cfRule>
  </conditionalFormatting>
  <conditionalFormatting sqref="P113:Q113">
    <cfRule type="cellIs" dxfId="2373" priority="942" operator="equal">
      <formula>"TIED"</formula>
    </cfRule>
  </conditionalFormatting>
  <conditionalFormatting sqref="P113:Q113">
    <cfRule type="cellIs" dxfId="2372" priority="943" operator="equal">
      <formula>"BEBAS"</formula>
    </cfRule>
    <cfRule type="cellIs" dxfId="2371" priority="944" operator="equal">
      <formula>"PN"</formula>
    </cfRule>
    <cfRule type="cellIs" dxfId="2370" priority="945" operator="equal">
      <formula>"PH"</formula>
    </cfRule>
    <cfRule type="cellIs" dxfId="2369" priority="946" operator="equal">
      <formula>"BN"</formula>
    </cfRule>
  </conditionalFormatting>
  <conditionalFormatting sqref="R116">
    <cfRule type="cellIs" dxfId="2368" priority="929" operator="equal">
      <formula>"BEBAS"</formula>
    </cfRule>
    <cfRule type="cellIs" dxfId="2367" priority="930" operator="equal">
      <formula>"PN"</formula>
    </cfRule>
    <cfRule type="cellIs" dxfId="2366" priority="931" operator="equal">
      <formula>"PH"</formula>
    </cfRule>
    <cfRule type="cellIs" dxfId="2365" priority="932" operator="equal">
      <formula>"BN"</formula>
    </cfRule>
  </conditionalFormatting>
  <conditionalFormatting sqref="P116:Q116">
    <cfRule type="cellIs" dxfId="2364" priority="934" operator="equal">
      <formula>"BEBAS"</formula>
    </cfRule>
    <cfRule type="cellIs" dxfId="2363" priority="935" operator="equal">
      <formula>"PN"</formula>
    </cfRule>
    <cfRule type="cellIs" dxfId="2362" priority="936" operator="equal">
      <formula>"PH"</formula>
    </cfRule>
    <cfRule type="cellIs" dxfId="2361" priority="937" operator="equal">
      <formula>"BN"</formula>
    </cfRule>
  </conditionalFormatting>
  <conditionalFormatting sqref="P116:Q116">
    <cfRule type="cellIs" dxfId="2360" priority="933" operator="equal">
      <formula>"TIED"</formula>
    </cfRule>
  </conditionalFormatting>
  <conditionalFormatting sqref="P117:R117">
    <cfRule type="cellIs" dxfId="2359" priority="925" operator="equal">
      <formula>"BEBAS"</formula>
    </cfRule>
    <cfRule type="cellIs" dxfId="2358" priority="926" operator="equal">
      <formula>"PN"</formula>
    </cfRule>
    <cfRule type="cellIs" dxfId="2357" priority="927" operator="equal">
      <formula>"PH"</formula>
    </cfRule>
    <cfRule type="cellIs" dxfId="2356" priority="928" operator="equal">
      <formula>"BN"</formula>
    </cfRule>
  </conditionalFormatting>
  <conditionalFormatting sqref="P117:Q117">
    <cfRule type="cellIs" dxfId="2355" priority="924" operator="equal">
      <formula>"TIED"</formula>
    </cfRule>
  </conditionalFormatting>
  <conditionalFormatting sqref="R118">
    <cfRule type="cellIs" dxfId="2354" priority="915" operator="equal">
      <formula>"BEBAS"</formula>
    </cfRule>
    <cfRule type="cellIs" dxfId="2353" priority="916" operator="equal">
      <formula>"PN"</formula>
    </cfRule>
    <cfRule type="cellIs" dxfId="2352" priority="917" operator="equal">
      <formula>"PH"</formula>
    </cfRule>
    <cfRule type="cellIs" dxfId="2351" priority="918" operator="equal">
      <formula>"BN"</formula>
    </cfRule>
  </conditionalFormatting>
  <conditionalFormatting sqref="P118:Q118">
    <cfRule type="cellIs" dxfId="2350" priority="919" operator="equal">
      <formula>"TIED"</formula>
    </cfRule>
  </conditionalFormatting>
  <conditionalFormatting sqref="P118:Q118">
    <cfRule type="cellIs" dxfId="2349" priority="920" operator="equal">
      <formula>"BEBAS"</formula>
    </cfRule>
    <cfRule type="cellIs" dxfId="2348" priority="921" operator="equal">
      <formula>"PN"</formula>
    </cfRule>
    <cfRule type="cellIs" dxfId="2347" priority="922" operator="equal">
      <formula>"PH"</formula>
    </cfRule>
    <cfRule type="cellIs" dxfId="2346" priority="923" operator="equal">
      <formula>"BN"</formula>
    </cfRule>
  </conditionalFormatting>
  <conditionalFormatting sqref="R119">
    <cfRule type="cellIs" dxfId="2345" priority="906" operator="equal">
      <formula>"BEBAS"</formula>
    </cfRule>
    <cfRule type="cellIs" dxfId="2344" priority="907" operator="equal">
      <formula>"PN"</formula>
    </cfRule>
    <cfRule type="cellIs" dxfId="2343" priority="908" operator="equal">
      <formula>"PH"</formula>
    </cfRule>
    <cfRule type="cellIs" dxfId="2342" priority="909" operator="equal">
      <formula>"BN"</formula>
    </cfRule>
  </conditionalFormatting>
  <conditionalFormatting sqref="P119:Q119">
    <cfRule type="cellIs" dxfId="2341" priority="910" operator="equal">
      <formula>"TIED"</formula>
    </cfRule>
  </conditionalFormatting>
  <conditionalFormatting sqref="P119:Q119">
    <cfRule type="cellIs" dxfId="2340" priority="911" operator="equal">
      <formula>"BEBAS"</formula>
    </cfRule>
    <cfRule type="cellIs" dxfId="2339" priority="912" operator="equal">
      <formula>"PN"</formula>
    </cfRule>
    <cfRule type="cellIs" dxfId="2338" priority="913" operator="equal">
      <formula>"PH"</formula>
    </cfRule>
    <cfRule type="cellIs" dxfId="2337" priority="914" operator="equal">
      <formula>"BN"</formula>
    </cfRule>
  </conditionalFormatting>
  <conditionalFormatting sqref="R120">
    <cfRule type="cellIs" dxfId="2336" priority="897" operator="equal">
      <formula>"BEBAS"</formula>
    </cfRule>
    <cfRule type="cellIs" dxfId="2335" priority="898" operator="equal">
      <formula>"PN"</formula>
    </cfRule>
    <cfRule type="cellIs" dxfId="2334" priority="899" operator="equal">
      <formula>"PH"</formula>
    </cfRule>
    <cfRule type="cellIs" dxfId="2333" priority="900" operator="equal">
      <formula>"BN"</formula>
    </cfRule>
  </conditionalFormatting>
  <conditionalFormatting sqref="P123:Q123">
    <cfRule type="cellIs" dxfId="2332" priority="874" operator="equal">
      <formula>"TIED"</formula>
    </cfRule>
  </conditionalFormatting>
  <conditionalFormatting sqref="R121">
    <cfRule type="cellIs" dxfId="2331" priority="888" operator="equal">
      <formula>"BEBAS"</formula>
    </cfRule>
    <cfRule type="cellIs" dxfId="2330" priority="889" operator="equal">
      <formula>"PN"</formula>
    </cfRule>
    <cfRule type="cellIs" dxfId="2329" priority="890" operator="equal">
      <formula>"PH"</formula>
    </cfRule>
    <cfRule type="cellIs" dxfId="2328" priority="891" operator="equal">
      <formula>"BN"</formula>
    </cfRule>
  </conditionalFormatting>
  <conditionalFormatting sqref="P120:Q120">
    <cfRule type="cellIs" dxfId="2327" priority="901" operator="equal">
      <formula>"TIED"</formula>
    </cfRule>
  </conditionalFormatting>
  <conditionalFormatting sqref="P120:Q120">
    <cfRule type="cellIs" dxfId="2326" priority="902" operator="equal">
      <formula>"BEBAS"</formula>
    </cfRule>
    <cfRule type="cellIs" dxfId="2325" priority="903" operator="equal">
      <formula>"PN"</formula>
    </cfRule>
    <cfRule type="cellIs" dxfId="2324" priority="904" operator="equal">
      <formula>"PH"</formula>
    </cfRule>
    <cfRule type="cellIs" dxfId="2323" priority="905" operator="equal">
      <formula>"BN"</formula>
    </cfRule>
  </conditionalFormatting>
  <conditionalFormatting sqref="P121:Q121">
    <cfRule type="cellIs" dxfId="2322" priority="893" operator="equal">
      <formula>"BEBAS"</formula>
    </cfRule>
    <cfRule type="cellIs" dxfId="2321" priority="894" operator="equal">
      <formula>"PN"</formula>
    </cfRule>
    <cfRule type="cellIs" dxfId="2320" priority="895" operator="equal">
      <formula>"PH"</formula>
    </cfRule>
    <cfRule type="cellIs" dxfId="2319" priority="896" operator="equal">
      <formula>"BN"</formula>
    </cfRule>
  </conditionalFormatting>
  <conditionalFormatting sqref="P121:Q121">
    <cfRule type="cellIs" dxfId="2318" priority="892" operator="equal">
      <formula>"TIED"</formula>
    </cfRule>
  </conditionalFormatting>
  <conditionalFormatting sqref="R122">
    <cfRule type="cellIs" dxfId="2317" priority="879" operator="equal">
      <formula>"BEBAS"</formula>
    </cfRule>
    <cfRule type="cellIs" dxfId="2316" priority="880" operator="equal">
      <formula>"PN"</formula>
    </cfRule>
    <cfRule type="cellIs" dxfId="2315" priority="881" operator="equal">
      <formula>"PH"</formula>
    </cfRule>
    <cfRule type="cellIs" dxfId="2314" priority="882" operator="equal">
      <formula>"BN"</formula>
    </cfRule>
  </conditionalFormatting>
  <conditionalFormatting sqref="P122:Q122">
    <cfRule type="cellIs" dxfId="2313" priority="883" operator="equal">
      <formula>"TIED"</formula>
    </cfRule>
  </conditionalFormatting>
  <conditionalFormatting sqref="P122:Q122">
    <cfRule type="cellIs" dxfId="2312" priority="884" operator="equal">
      <formula>"BEBAS"</formula>
    </cfRule>
    <cfRule type="cellIs" dxfId="2311" priority="885" operator="equal">
      <formula>"PN"</formula>
    </cfRule>
    <cfRule type="cellIs" dxfId="2310" priority="886" operator="equal">
      <formula>"PH"</formula>
    </cfRule>
    <cfRule type="cellIs" dxfId="2309" priority="887" operator="equal">
      <formula>"BN"</formula>
    </cfRule>
  </conditionalFormatting>
  <conditionalFormatting sqref="P123:R123">
    <cfRule type="cellIs" dxfId="2308" priority="875" operator="equal">
      <formula>"BEBAS"</formula>
    </cfRule>
    <cfRule type="cellIs" dxfId="2307" priority="876" operator="equal">
      <formula>"PN"</formula>
    </cfRule>
    <cfRule type="cellIs" dxfId="2306" priority="877" operator="equal">
      <formula>"PH"</formula>
    </cfRule>
    <cfRule type="cellIs" dxfId="2305" priority="878" operator="equal">
      <formula>"BN"</formula>
    </cfRule>
  </conditionalFormatting>
  <conditionalFormatting sqref="P124:Q124">
    <cfRule type="cellIs" dxfId="2304" priority="869" operator="equal">
      <formula>"TIED"</formula>
    </cfRule>
  </conditionalFormatting>
  <conditionalFormatting sqref="P124:R124">
    <cfRule type="cellIs" dxfId="2303" priority="870" operator="equal">
      <formula>"BEBAS"</formula>
    </cfRule>
    <cfRule type="cellIs" dxfId="2302" priority="871" operator="equal">
      <formula>"PN"</formula>
    </cfRule>
    <cfRule type="cellIs" dxfId="2301" priority="872" operator="equal">
      <formula>"PH"</formula>
    </cfRule>
    <cfRule type="cellIs" dxfId="2300" priority="873" operator="equal">
      <formula>"BN"</formula>
    </cfRule>
  </conditionalFormatting>
  <conditionalFormatting sqref="P126:R126">
    <cfRule type="cellIs" dxfId="2299" priority="865" operator="equal">
      <formula>"BEBAS"</formula>
    </cfRule>
    <cfRule type="cellIs" dxfId="2298" priority="866" operator="equal">
      <formula>"PN"</formula>
    </cfRule>
    <cfRule type="cellIs" dxfId="2297" priority="867" operator="equal">
      <formula>"PH"</formula>
    </cfRule>
    <cfRule type="cellIs" dxfId="2296" priority="868" operator="equal">
      <formula>"BN"</formula>
    </cfRule>
  </conditionalFormatting>
  <conditionalFormatting sqref="P126:Q126">
    <cfRule type="cellIs" dxfId="2295" priority="864" operator="equal">
      <formula>"TIED"</formula>
    </cfRule>
  </conditionalFormatting>
  <conditionalFormatting sqref="R127">
    <cfRule type="cellIs" dxfId="2294" priority="855" operator="equal">
      <formula>"BEBAS"</formula>
    </cfRule>
    <cfRule type="cellIs" dxfId="2293" priority="856" operator="equal">
      <formula>"PN"</formula>
    </cfRule>
    <cfRule type="cellIs" dxfId="2292" priority="857" operator="equal">
      <formula>"PH"</formula>
    </cfRule>
    <cfRule type="cellIs" dxfId="2291" priority="858" operator="equal">
      <formula>"BN"</formula>
    </cfRule>
  </conditionalFormatting>
  <conditionalFormatting sqref="P127:Q127">
    <cfRule type="cellIs" dxfId="2290" priority="860" operator="equal">
      <formula>"BEBAS"</formula>
    </cfRule>
    <cfRule type="cellIs" dxfId="2289" priority="861" operator="equal">
      <formula>"PN"</formula>
    </cfRule>
    <cfRule type="cellIs" dxfId="2288" priority="862" operator="equal">
      <formula>"PH"</formula>
    </cfRule>
    <cfRule type="cellIs" dxfId="2287" priority="863" operator="equal">
      <formula>"BN"</formula>
    </cfRule>
  </conditionalFormatting>
  <conditionalFormatting sqref="P127:Q127">
    <cfRule type="cellIs" dxfId="2286" priority="859" operator="equal">
      <formula>"TIED"</formula>
    </cfRule>
  </conditionalFormatting>
  <conditionalFormatting sqref="P128:R128">
    <cfRule type="cellIs" dxfId="2285" priority="851" operator="equal">
      <formula>"BEBAS"</formula>
    </cfRule>
    <cfRule type="cellIs" dxfId="2284" priority="852" operator="equal">
      <formula>"PN"</formula>
    </cfRule>
    <cfRule type="cellIs" dxfId="2283" priority="853" operator="equal">
      <formula>"PH"</formula>
    </cfRule>
    <cfRule type="cellIs" dxfId="2282" priority="854" operator="equal">
      <formula>"BN"</formula>
    </cfRule>
  </conditionalFormatting>
  <conditionalFormatting sqref="P128:Q128">
    <cfRule type="cellIs" dxfId="2281" priority="850" operator="equal">
      <formula>"TIED"</formula>
    </cfRule>
  </conditionalFormatting>
  <conditionalFormatting sqref="R133">
    <cfRule type="cellIs" dxfId="2280" priority="841" operator="equal">
      <formula>"BEBAS"</formula>
    </cfRule>
    <cfRule type="cellIs" dxfId="2279" priority="842" operator="equal">
      <formula>"PN"</formula>
    </cfRule>
    <cfRule type="cellIs" dxfId="2278" priority="843" operator="equal">
      <formula>"PH"</formula>
    </cfRule>
    <cfRule type="cellIs" dxfId="2277" priority="844" operator="equal">
      <formula>"BN"</formula>
    </cfRule>
  </conditionalFormatting>
  <conditionalFormatting sqref="P133:Q133">
    <cfRule type="cellIs" dxfId="2276" priority="846" operator="equal">
      <formula>"BEBAS"</formula>
    </cfRule>
    <cfRule type="cellIs" dxfId="2275" priority="847" operator="equal">
      <formula>"PN"</formula>
    </cfRule>
    <cfRule type="cellIs" dxfId="2274" priority="848" operator="equal">
      <formula>"PH"</formula>
    </cfRule>
    <cfRule type="cellIs" dxfId="2273" priority="849" operator="equal">
      <formula>"BN"</formula>
    </cfRule>
  </conditionalFormatting>
  <conditionalFormatting sqref="P133:Q133">
    <cfRule type="cellIs" dxfId="2272" priority="845" operator="equal">
      <formula>"TIED"</formula>
    </cfRule>
  </conditionalFormatting>
  <conditionalFormatting sqref="P129:Q129">
    <cfRule type="cellIs" dxfId="2271" priority="836" operator="equal">
      <formula>"TIED"</formula>
    </cfRule>
  </conditionalFormatting>
  <conditionalFormatting sqref="P129:R129">
    <cfRule type="cellIs" dxfId="2270" priority="837" operator="equal">
      <formula>"BEBAS"</formula>
    </cfRule>
    <cfRule type="cellIs" dxfId="2269" priority="838" operator="equal">
      <formula>"PN"</formula>
    </cfRule>
    <cfRule type="cellIs" dxfId="2268" priority="839" operator="equal">
      <formula>"PH"</formula>
    </cfRule>
    <cfRule type="cellIs" dxfId="2267" priority="840" operator="equal">
      <formula>"BN"</formula>
    </cfRule>
  </conditionalFormatting>
  <conditionalFormatting sqref="R130">
    <cfRule type="cellIs" dxfId="2266" priority="827" operator="equal">
      <formula>"BEBAS"</formula>
    </cfRule>
    <cfRule type="cellIs" dxfId="2265" priority="828" operator="equal">
      <formula>"PN"</formula>
    </cfRule>
    <cfRule type="cellIs" dxfId="2264" priority="829" operator="equal">
      <formula>"PH"</formula>
    </cfRule>
    <cfRule type="cellIs" dxfId="2263" priority="830" operator="equal">
      <formula>"BN"</formula>
    </cfRule>
  </conditionalFormatting>
  <conditionalFormatting sqref="P130:Q130">
    <cfRule type="cellIs" dxfId="2262" priority="832" operator="equal">
      <formula>"BEBAS"</formula>
    </cfRule>
    <cfRule type="cellIs" dxfId="2261" priority="833" operator="equal">
      <formula>"PN"</formula>
    </cfRule>
    <cfRule type="cellIs" dxfId="2260" priority="834" operator="equal">
      <formula>"PH"</formula>
    </cfRule>
    <cfRule type="cellIs" dxfId="2259" priority="835" operator="equal">
      <formula>"BN"</formula>
    </cfRule>
  </conditionalFormatting>
  <conditionalFormatting sqref="P130:Q130">
    <cfRule type="cellIs" dxfId="2258" priority="831" operator="equal">
      <formula>"TIED"</formula>
    </cfRule>
  </conditionalFormatting>
  <conditionalFormatting sqref="R131">
    <cfRule type="cellIs" dxfId="2257" priority="818" operator="equal">
      <formula>"BEBAS"</formula>
    </cfRule>
    <cfRule type="cellIs" dxfId="2256" priority="819" operator="equal">
      <formula>"PN"</formula>
    </cfRule>
    <cfRule type="cellIs" dxfId="2255" priority="820" operator="equal">
      <formula>"PH"</formula>
    </cfRule>
    <cfRule type="cellIs" dxfId="2254" priority="821" operator="equal">
      <formula>"BN"</formula>
    </cfRule>
  </conditionalFormatting>
  <conditionalFormatting sqref="P131:Q131">
    <cfRule type="cellIs" dxfId="2253" priority="822" operator="equal">
      <formula>"TIED"</formula>
    </cfRule>
  </conditionalFormatting>
  <conditionalFormatting sqref="P131:Q131">
    <cfRule type="cellIs" dxfId="2252" priority="823" operator="equal">
      <formula>"BEBAS"</formula>
    </cfRule>
    <cfRule type="cellIs" dxfId="2251" priority="824" operator="equal">
      <formula>"PN"</formula>
    </cfRule>
    <cfRule type="cellIs" dxfId="2250" priority="825" operator="equal">
      <formula>"PH"</formula>
    </cfRule>
    <cfRule type="cellIs" dxfId="2249" priority="826" operator="equal">
      <formula>"BN"</formula>
    </cfRule>
  </conditionalFormatting>
  <conditionalFormatting sqref="R132">
    <cfRule type="cellIs" dxfId="2248" priority="809" operator="equal">
      <formula>"BEBAS"</formula>
    </cfRule>
    <cfRule type="cellIs" dxfId="2247" priority="810" operator="equal">
      <formula>"PN"</formula>
    </cfRule>
    <cfRule type="cellIs" dxfId="2246" priority="811" operator="equal">
      <formula>"PH"</formula>
    </cfRule>
    <cfRule type="cellIs" dxfId="2245" priority="812" operator="equal">
      <formula>"BN"</formula>
    </cfRule>
  </conditionalFormatting>
  <conditionalFormatting sqref="P132:Q132">
    <cfRule type="cellIs" dxfId="2244" priority="814" operator="equal">
      <formula>"BEBAS"</formula>
    </cfRule>
    <cfRule type="cellIs" dxfId="2243" priority="815" operator="equal">
      <formula>"PN"</formula>
    </cfRule>
    <cfRule type="cellIs" dxfId="2242" priority="816" operator="equal">
      <formula>"PH"</formula>
    </cfRule>
    <cfRule type="cellIs" dxfId="2241" priority="817" operator="equal">
      <formula>"BN"</formula>
    </cfRule>
  </conditionalFormatting>
  <conditionalFormatting sqref="P132:Q132">
    <cfRule type="cellIs" dxfId="2240" priority="813" operator="equal">
      <formula>"TIED"</formula>
    </cfRule>
  </conditionalFormatting>
  <conditionalFormatting sqref="R135">
    <cfRule type="cellIs" dxfId="2239" priority="800" operator="equal">
      <formula>"BEBAS"</formula>
    </cfRule>
    <cfRule type="cellIs" dxfId="2238" priority="801" operator="equal">
      <formula>"PN"</formula>
    </cfRule>
    <cfRule type="cellIs" dxfId="2237" priority="802" operator="equal">
      <formula>"PH"</formula>
    </cfRule>
    <cfRule type="cellIs" dxfId="2236" priority="803" operator="equal">
      <formula>"BN"</formula>
    </cfRule>
  </conditionalFormatting>
  <conditionalFormatting sqref="P135:Q135">
    <cfRule type="cellIs" dxfId="2235" priority="805" operator="equal">
      <formula>"BEBAS"</formula>
    </cfRule>
    <cfRule type="cellIs" dxfId="2234" priority="806" operator="equal">
      <formula>"PN"</formula>
    </cfRule>
    <cfRule type="cellIs" dxfId="2233" priority="807" operator="equal">
      <formula>"PH"</formula>
    </cfRule>
    <cfRule type="cellIs" dxfId="2232" priority="808" operator="equal">
      <formula>"BN"</formula>
    </cfRule>
  </conditionalFormatting>
  <conditionalFormatting sqref="P135:Q135">
    <cfRule type="cellIs" dxfId="2231" priority="804" operator="equal">
      <formula>"TIED"</formula>
    </cfRule>
  </conditionalFormatting>
  <conditionalFormatting sqref="P136:R136">
    <cfRule type="cellIs" dxfId="2230" priority="796" operator="equal">
      <formula>"BEBAS"</formula>
    </cfRule>
    <cfRule type="cellIs" dxfId="2229" priority="797" operator="equal">
      <formula>"PN"</formula>
    </cfRule>
    <cfRule type="cellIs" dxfId="2228" priority="798" operator="equal">
      <formula>"PH"</formula>
    </cfRule>
    <cfRule type="cellIs" dxfId="2227" priority="799" operator="equal">
      <formula>"BN"</formula>
    </cfRule>
  </conditionalFormatting>
  <conditionalFormatting sqref="P136:Q136">
    <cfRule type="cellIs" dxfId="2226" priority="795" operator="equal">
      <formula>"TIED"</formula>
    </cfRule>
  </conditionalFormatting>
  <conditionalFormatting sqref="P137:Q137">
    <cfRule type="cellIs" dxfId="2225" priority="790" operator="equal">
      <formula>"TIED"</formula>
    </cfRule>
  </conditionalFormatting>
  <conditionalFormatting sqref="P137:R137">
    <cfRule type="cellIs" dxfId="2224" priority="791" operator="equal">
      <formula>"BEBAS"</formula>
    </cfRule>
    <cfRule type="cellIs" dxfId="2223" priority="792" operator="equal">
      <formula>"PN"</formula>
    </cfRule>
    <cfRule type="cellIs" dxfId="2222" priority="793" operator="equal">
      <formula>"PH"</formula>
    </cfRule>
    <cfRule type="cellIs" dxfId="2221" priority="794" operator="equal">
      <formula>"BN"</formula>
    </cfRule>
  </conditionalFormatting>
  <conditionalFormatting sqref="R138">
    <cfRule type="cellIs" dxfId="2220" priority="781" operator="equal">
      <formula>"BEBAS"</formula>
    </cfRule>
    <cfRule type="cellIs" dxfId="2219" priority="782" operator="equal">
      <formula>"PN"</formula>
    </cfRule>
    <cfRule type="cellIs" dxfId="2218" priority="783" operator="equal">
      <formula>"PH"</formula>
    </cfRule>
    <cfRule type="cellIs" dxfId="2217" priority="784" operator="equal">
      <formula>"BN"</formula>
    </cfRule>
  </conditionalFormatting>
  <conditionalFormatting sqref="P138:Q138">
    <cfRule type="cellIs" dxfId="2216" priority="785" operator="equal">
      <formula>"TIED"</formula>
    </cfRule>
  </conditionalFormatting>
  <conditionalFormatting sqref="P138:Q138">
    <cfRule type="cellIs" dxfId="2215" priority="786" operator="equal">
      <formula>"BEBAS"</formula>
    </cfRule>
    <cfRule type="cellIs" dxfId="2214" priority="787" operator="equal">
      <formula>"PN"</formula>
    </cfRule>
    <cfRule type="cellIs" dxfId="2213" priority="788" operator="equal">
      <formula>"PH"</formula>
    </cfRule>
    <cfRule type="cellIs" dxfId="2212" priority="789" operator="equal">
      <formula>"BN"</formula>
    </cfRule>
  </conditionalFormatting>
  <conditionalFormatting sqref="P142:R142">
    <cfRule type="cellIs" dxfId="2211" priority="777" operator="equal">
      <formula>"BEBAS"</formula>
    </cfRule>
    <cfRule type="cellIs" dxfId="2210" priority="778" operator="equal">
      <formula>"PN"</formula>
    </cfRule>
    <cfRule type="cellIs" dxfId="2209" priority="779" operator="equal">
      <formula>"PH"</formula>
    </cfRule>
    <cfRule type="cellIs" dxfId="2208" priority="780" operator="equal">
      <formula>"BN"</formula>
    </cfRule>
  </conditionalFormatting>
  <conditionalFormatting sqref="P142:Q142">
    <cfRule type="cellIs" dxfId="2207" priority="776" operator="equal">
      <formula>"TIED"</formula>
    </cfRule>
  </conditionalFormatting>
  <conditionalFormatting sqref="P139:R139">
    <cfRule type="cellIs" dxfId="2206" priority="772" operator="equal">
      <formula>"BEBAS"</formula>
    </cfRule>
    <cfRule type="cellIs" dxfId="2205" priority="773" operator="equal">
      <formula>"PN"</formula>
    </cfRule>
    <cfRule type="cellIs" dxfId="2204" priority="774" operator="equal">
      <formula>"PH"</formula>
    </cfRule>
    <cfRule type="cellIs" dxfId="2203" priority="775" operator="equal">
      <formula>"BN"</formula>
    </cfRule>
  </conditionalFormatting>
  <conditionalFormatting sqref="P139:Q139">
    <cfRule type="cellIs" dxfId="2202" priority="771" operator="equal">
      <formula>"TIED"</formula>
    </cfRule>
  </conditionalFormatting>
  <conditionalFormatting sqref="R140">
    <cfRule type="cellIs" dxfId="2201" priority="762" operator="equal">
      <formula>"BEBAS"</formula>
    </cfRule>
    <cfRule type="cellIs" dxfId="2200" priority="763" operator="equal">
      <formula>"PN"</formula>
    </cfRule>
    <cfRule type="cellIs" dxfId="2199" priority="764" operator="equal">
      <formula>"PH"</formula>
    </cfRule>
    <cfRule type="cellIs" dxfId="2198" priority="765" operator="equal">
      <formula>"BN"</formula>
    </cfRule>
  </conditionalFormatting>
  <conditionalFormatting sqref="P140:Q140">
    <cfRule type="cellIs" dxfId="2197" priority="766" operator="equal">
      <formula>"TIED"</formula>
    </cfRule>
  </conditionalFormatting>
  <conditionalFormatting sqref="P140:Q140">
    <cfRule type="cellIs" dxfId="2196" priority="767" operator="equal">
      <formula>"BEBAS"</formula>
    </cfRule>
    <cfRule type="cellIs" dxfId="2195" priority="768" operator="equal">
      <formula>"PN"</formula>
    </cfRule>
    <cfRule type="cellIs" dxfId="2194" priority="769" operator="equal">
      <formula>"PH"</formula>
    </cfRule>
    <cfRule type="cellIs" dxfId="2193" priority="770" operator="equal">
      <formula>"BN"</formula>
    </cfRule>
  </conditionalFormatting>
  <conditionalFormatting sqref="R141">
    <cfRule type="cellIs" dxfId="2192" priority="753" operator="equal">
      <formula>"BEBAS"</formula>
    </cfRule>
    <cfRule type="cellIs" dxfId="2191" priority="754" operator="equal">
      <formula>"PN"</formula>
    </cfRule>
    <cfRule type="cellIs" dxfId="2190" priority="755" operator="equal">
      <formula>"PH"</formula>
    </cfRule>
    <cfRule type="cellIs" dxfId="2189" priority="756" operator="equal">
      <formula>"BN"</formula>
    </cfRule>
  </conditionalFormatting>
  <conditionalFormatting sqref="P141:Q141">
    <cfRule type="cellIs" dxfId="2188" priority="757" operator="equal">
      <formula>"TIED"</formula>
    </cfRule>
  </conditionalFormatting>
  <conditionalFormatting sqref="P141:Q141">
    <cfRule type="cellIs" dxfId="2187" priority="758" operator="equal">
      <formula>"BEBAS"</formula>
    </cfRule>
    <cfRule type="cellIs" dxfId="2186" priority="759" operator="equal">
      <formula>"PN"</formula>
    </cfRule>
    <cfRule type="cellIs" dxfId="2185" priority="760" operator="equal">
      <formula>"PH"</formula>
    </cfRule>
    <cfRule type="cellIs" dxfId="2184" priority="761" operator="equal">
      <formula>"BN"</formula>
    </cfRule>
  </conditionalFormatting>
  <conditionalFormatting sqref="R144">
    <cfRule type="cellIs" dxfId="2183" priority="744" operator="equal">
      <formula>"BEBAS"</formula>
    </cfRule>
    <cfRule type="cellIs" dxfId="2182" priority="745" operator="equal">
      <formula>"PN"</formula>
    </cfRule>
    <cfRule type="cellIs" dxfId="2181" priority="746" operator="equal">
      <formula>"PH"</formula>
    </cfRule>
    <cfRule type="cellIs" dxfId="2180" priority="747" operator="equal">
      <formula>"BN"</formula>
    </cfRule>
  </conditionalFormatting>
  <conditionalFormatting sqref="P144:Q144">
    <cfRule type="cellIs" dxfId="2179" priority="749" operator="equal">
      <formula>"BEBAS"</formula>
    </cfRule>
    <cfRule type="cellIs" dxfId="2178" priority="750" operator="equal">
      <formula>"PN"</formula>
    </cfRule>
    <cfRule type="cellIs" dxfId="2177" priority="751" operator="equal">
      <formula>"PH"</formula>
    </cfRule>
    <cfRule type="cellIs" dxfId="2176" priority="752" operator="equal">
      <formula>"BN"</formula>
    </cfRule>
  </conditionalFormatting>
  <conditionalFormatting sqref="P144:Q144">
    <cfRule type="cellIs" dxfId="2175" priority="748" operator="equal">
      <formula>"TIED"</formula>
    </cfRule>
  </conditionalFormatting>
  <conditionalFormatting sqref="P145:Q145">
    <cfRule type="cellIs" dxfId="2174" priority="739" operator="equal">
      <formula>"TIED"</formula>
    </cfRule>
  </conditionalFormatting>
  <conditionalFormatting sqref="P145:R145">
    <cfRule type="cellIs" dxfId="2173" priority="740" operator="equal">
      <formula>"BEBAS"</formula>
    </cfRule>
    <cfRule type="cellIs" dxfId="2172" priority="741" operator="equal">
      <formula>"PN"</formula>
    </cfRule>
    <cfRule type="cellIs" dxfId="2171" priority="742" operator="equal">
      <formula>"PH"</formula>
    </cfRule>
    <cfRule type="cellIs" dxfId="2170" priority="743" operator="equal">
      <formula>"BN"</formula>
    </cfRule>
  </conditionalFormatting>
  <conditionalFormatting sqref="R150">
    <cfRule type="cellIs" dxfId="2169" priority="730" operator="equal">
      <formula>"BEBAS"</formula>
    </cfRule>
    <cfRule type="cellIs" dxfId="2168" priority="731" operator="equal">
      <formula>"PN"</formula>
    </cfRule>
    <cfRule type="cellIs" dxfId="2167" priority="732" operator="equal">
      <formula>"PH"</formula>
    </cfRule>
    <cfRule type="cellIs" dxfId="2166" priority="733" operator="equal">
      <formula>"BN"</formula>
    </cfRule>
  </conditionalFormatting>
  <conditionalFormatting sqref="P150:Q150">
    <cfRule type="cellIs" dxfId="2165" priority="734" operator="equal">
      <formula>"TIED"</formula>
    </cfRule>
  </conditionalFormatting>
  <conditionalFormatting sqref="P150:Q150">
    <cfRule type="cellIs" dxfId="2164" priority="735" operator="equal">
      <formula>"BEBAS"</formula>
    </cfRule>
    <cfRule type="cellIs" dxfId="2163" priority="736" operator="equal">
      <formula>"PN"</formula>
    </cfRule>
    <cfRule type="cellIs" dxfId="2162" priority="737" operator="equal">
      <formula>"PH"</formula>
    </cfRule>
    <cfRule type="cellIs" dxfId="2161" priority="738" operator="equal">
      <formula>"BN"</formula>
    </cfRule>
  </conditionalFormatting>
  <conditionalFormatting sqref="P149:R149">
    <cfRule type="cellIs" dxfId="2160" priority="726" operator="equal">
      <formula>"BEBAS"</formula>
    </cfRule>
    <cfRule type="cellIs" dxfId="2159" priority="727" operator="equal">
      <formula>"PN"</formula>
    </cfRule>
    <cfRule type="cellIs" dxfId="2158" priority="728" operator="equal">
      <formula>"PH"</formula>
    </cfRule>
    <cfRule type="cellIs" dxfId="2157" priority="729" operator="equal">
      <formula>"BN"</formula>
    </cfRule>
  </conditionalFormatting>
  <conditionalFormatting sqref="P149:Q149">
    <cfRule type="cellIs" dxfId="2156" priority="725" operator="equal">
      <formula>"TIED"</formula>
    </cfRule>
  </conditionalFormatting>
  <conditionalFormatting sqref="R148">
    <cfRule type="cellIs" dxfId="2155" priority="716" operator="equal">
      <formula>"BEBAS"</formula>
    </cfRule>
    <cfRule type="cellIs" dxfId="2154" priority="717" operator="equal">
      <formula>"PN"</formula>
    </cfRule>
    <cfRule type="cellIs" dxfId="2153" priority="718" operator="equal">
      <formula>"PH"</formula>
    </cfRule>
    <cfRule type="cellIs" dxfId="2152" priority="719" operator="equal">
      <formula>"BN"</formula>
    </cfRule>
  </conditionalFormatting>
  <conditionalFormatting sqref="P148:Q148">
    <cfRule type="cellIs" dxfId="2151" priority="721" operator="equal">
      <formula>"BEBAS"</formula>
    </cfRule>
    <cfRule type="cellIs" dxfId="2150" priority="722" operator="equal">
      <formula>"PN"</formula>
    </cfRule>
    <cfRule type="cellIs" dxfId="2149" priority="723" operator="equal">
      <formula>"PH"</formula>
    </cfRule>
    <cfRule type="cellIs" dxfId="2148" priority="724" operator="equal">
      <formula>"BN"</formula>
    </cfRule>
  </conditionalFormatting>
  <conditionalFormatting sqref="P148:Q148">
    <cfRule type="cellIs" dxfId="2147" priority="720" operator="equal">
      <formula>"TIED"</formula>
    </cfRule>
  </conditionalFormatting>
  <conditionalFormatting sqref="R147">
    <cfRule type="cellIs" dxfId="2146" priority="707" operator="equal">
      <formula>"BEBAS"</formula>
    </cfRule>
    <cfRule type="cellIs" dxfId="2145" priority="708" operator="equal">
      <formula>"PN"</formula>
    </cfRule>
    <cfRule type="cellIs" dxfId="2144" priority="709" operator="equal">
      <formula>"PH"</formula>
    </cfRule>
    <cfRule type="cellIs" dxfId="2143" priority="710" operator="equal">
      <formula>"BN"</formula>
    </cfRule>
  </conditionalFormatting>
  <conditionalFormatting sqref="P147:Q147">
    <cfRule type="cellIs" dxfId="2142" priority="712" operator="equal">
      <formula>"BEBAS"</formula>
    </cfRule>
    <cfRule type="cellIs" dxfId="2141" priority="713" operator="equal">
      <formula>"PN"</formula>
    </cfRule>
    <cfRule type="cellIs" dxfId="2140" priority="714" operator="equal">
      <formula>"PH"</formula>
    </cfRule>
    <cfRule type="cellIs" dxfId="2139" priority="715" operator="equal">
      <formula>"BN"</formula>
    </cfRule>
  </conditionalFormatting>
  <conditionalFormatting sqref="P147:Q147">
    <cfRule type="cellIs" dxfId="2138" priority="711" operator="equal">
      <formula>"TIED"</formula>
    </cfRule>
  </conditionalFormatting>
  <conditionalFormatting sqref="P146:Q146">
    <cfRule type="cellIs" dxfId="2137" priority="702" operator="equal">
      <formula>"TIED"</formula>
    </cfRule>
  </conditionalFormatting>
  <conditionalFormatting sqref="P146:R146">
    <cfRule type="cellIs" dxfId="2136" priority="703" operator="equal">
      <formula>"BEBAS"</formula>
    </cfRule>
    <cfRule type="cellIs" dxfId="2135" priority="704" operator="equal">
      <formula>"PN"</formula>
    </cfRule>
    <cfRule type="cellIs" dxfId="2134" priority="705" operator="equal">
      <formula>"PH"</formula>
    </cfRule>
    <cfRule type="cellIs" dxfId="2133" priority="706" operator="equal">
      <formula>"BN"</formula>
    </cfRule>
  </conditionalFormatting>
  <conditionalFormatting sqref="P153:R153">
    <cfRule type="cellIs" dxfId="2132" priority="698" operator="equal">
      <formula>"BEBAS"</formula>
    </cfRule>
    <cfRule type="cellIs" dxfId="2131" priority="699" operator="equal">
      <formula>"PN"</formula>
    </cfRule>
    <cfRule type="cellIs" dxfId="2130" priority="700" operator="equal">
      <formula>"PH"</formula>
    </cfRule>
    <cfRule type="cellIs" dxfId="2129" priority="701" operator="equal">
      <formula>"BN"</formula>
    </cfRule>
  </conditionalFormatting>
  <conditionalFormatting sqref="P153:Q153">
    <cfRule type="cellIs" dxfId="2128" priority="697" operator="equal">
      <formula>"TIED"</formula>
    </cfRule>
  </conditionalFormatting>
  <conditionalFormatting sqref="P161:R161">
    <cfRule type="cellIs" dxfId="2127" priority="693" operator="equal">
      <formula>"BEBAS"</formula>
    </cfRule>
    <cfRule type="cellIs" dxfId="2126" priority="694" operator="equal">
      <formula>"PN"</formula>
    </cfRule>
    <cfRule type="cellIs" dxfId="2125" priority="695" operator="equal">
      <formula>"PH"</formula>
    </cfRule>
    <cfRule type="cellIs" dxfId="2124" priority="696" operator="equal">
      <formula>"BN"</formula>
    </cfRule>
  </conditionalFormatting>
  <conditionalFormatting sqref="P161:Q161">
    <cfRule type="cellIs" dxfId="2123" priority="692" operator="equal">
      <formula>"TIED"</formula>
    </cfRule>
  </conditionalFormatting>
  <conditionalFormatting sqref="P156:R156">
    <cfRule type="cellIs" dxfId="2122" priority="688" operator="equal">
      <formula>"BEBAS"</formula>
    </cfRule>
    <cfRule type="cellIs" dxfId="2121" priority="689" operator="equal">
      <formula>"PN"</formula>
    </cfRule>
    <cfRule type="cellIs" dxfId="2120" priority="690" operator="equal">
      <formula>"PH"</formula>
    </cfRule>
    <cfRule type="cellIs" dxfId="2119" priority="691" operator="equal">
      <formula>"BN"</formula>
    </cfRule>
  </conditionalFormatting>
  <conditionalFormatting sqref="P156:Q156">
    <cfRule type="cellIs" dxfId="2118" priority="687" operator="equal">
      <formula>"TIED"</formula>
    </cfRule>
  </conditionalFormatting>
  <conditionalFormatting sqref="P158:R158">
    <cfRule type="cellIs" dxfId="2117" priority="683" operator="equal">
      <formula>"BEBAS"</formula>
    </cfRule>
    <cfRule type="cellIs" dxfId="2116" priority="684" operator="equal">
      <formula>"PN"</formula>
    </cfRule>
    <cfRule type="cellIs" dxfId="2115" priority="685" operator="equal">
      <formula>"PH"</formula>
    </cfRule>
    <cfRule type="cellIs" dxfId="2114" priority="686" operator="equal">
      <formula>"BN"</formula>
    </cfRule>
  </conditionalFormatting>
  <conditionalFormatting sqref="P158:Q158">
    <cfRule type="cellIs" dxfId="2113" priority="682" operator="equal">
      <formula>"TIED"</formula>
    </cfRule>
  </conditionalFormatting>
  <conditionalFormatting sqref="R155">
    <cfRule type="cellIs" dxfId="2112" priority="673" operator="equal">
      <formula>"BEBAS"</formula>
    </cfRule>
    <cfRule type="cellIs" dxfId="2111" priority="674" operator="equal">
      <formula>"PN"</formula>
    </cfRule>
    <cfRule type="cellIs" dxfId="2110" priority="675" operator="equal">
      <formula>"PH"</formula>
    </cfRule>
    <cfRule type="cellIs" dxfId="2109" priority="676" operator="equal">
      <formula>"BN"</formula>
    </cfRule>
  </conditionalFormatting>
  <conditionalFormatting sqref="P155:Q155">
    <cfRule type="cellIs" dxfId="2108" priority="678" operator="equal">
      <formula>"BEBAS"</formula>
    </cfRule>
    <cfRule type="cellIs" dxfId="2107" priority="679" operator="equal">
      <formula>"PN"</formula>
    </cfRule>
    <cfRule type="cellIs" dxfId="2106" priority="680" operator="equal">
      <formula>"PH"</formula>
    </cfRule>
    <cfRule type="cellIs" dxfId="2105" priority="681" operator="equal">
      <formula>"BN"</formula>
    </cfRule>
  </conditionalFormatting>
  <conditionalFormatting sqref="P155:Q155">
    <cfRule type="cellIs" dxfId="2104" priority="677" operator="equal">
      <formula>"TIED"</formula>
    </cfRule>
  </conditionalFormatting>
  <conditionalFormatting sqref="P157:R157">
    <cfRule type="cellIs" dxfId="2103" priority="669" operator="equal">
      <formula>"BEBAS"</formula>
    </cfRule>
    <cfRule type="cellIs" dxfId="2102" priority="670" operator="equal">
      <formula>"PN"</formula>
    </cfRule>
    <cfRule type="cellIs" dxfId="2101" priority="671" operator="equal">
      <formula>"PH"</formula>
    </cfRule>
    <cfRule type="cellIs" dxfId="2100" priority="672" operator="equal">
      <formula>"BN"</formula>
    </cfRule>
  </conditionalFormatting>
  <conditionalFormatting sqref="P157:Q157">
    <cfRule type="cellIs" dxfId="2099" priority="668" operator="equal">
      <formula>"TIED"</formula>
    </cfRule>
  </conditionalFormatting>
  <conditionalFormatting sqref="R154">
    <cfRule type="cellIs" dxfId="2098" priority="659" operator="equal">
      <formula>"BEBAS"</formula>
    </cfRule>
    <cfRule type="cellIs" dxfId="2097" priority="660" operator="equal">
      <formula>"PN"</formula>
    </cfRule>
    <cfRule type="cellIs" dxfId="2096" priority="661" operator="equal">
      <formula>"PH"</formula>
    </cfRule>
    <cfRule type="cellIs" dxfId="2095" priority="662" operator="equal">
      <formula>"BN"</formula>
    </cfRule>
  </conditionalFormatting>
  <conditionalFormatting sqref="P154:Q154">
    <cfRule type="cellIs" dxfId="2094" priority="664" operator="equal">
      <formula>"BEBAS"</formula>
    </cfRule>
    <cfRule type="cellIs" dxfId="2093" priority="665" operator="equal">
      <formula>"PN"</formula>
    </cfRule>
    <cfRule type="cellIs" dxfId="2092" priority="666" operator="equal">
      <formula>"PH"</formula>
    </cfRule>
    <cfRule type="cellIs" dxfId="2091" priority="667" operator="equal">
      <formula>"BN"</formula>
    </cfRule>
  </conditionalFormatting>
  <conditionalFormatting sqref="P154:Q154">
    <cfRule type="cellIs" dxfId="2090" priority="663" operator="equal">
      <formula>"TIED"</formula>
    </cfRule>
  </conditionalFormatting>
  <conditionalFormatting sqref="R159">
    <cfRule type="cellIs" dxfId="2089" priority="650" operator="equal">
      <formula>"BEBAS"</formula>
    </cfRule>
    <cfRule type="cellIs" dxfId="2088" priority="651" operator="equal">
      <formula>"PN"</formula>
    </cfRule>
    <cfRule type="cellIs" dxfId="2087" priority="652" operator="equal">
      <formula>"PH"</formula>
    </cfRule>
    <cfRule type="cellIs" dxfId="2086" priority="653" operator="equal">
      <formula>"BN"</formula>
    </cfRule>
  </conditionalFormatting>
  <conditionalFormatting sqref="P159:Q159">
    <cfRule type="cellIs" dxfId="2085" priority="654" operator="equal">
      <formula>"TIED"</formula>
    </cfRule>
  </conditionalFormatting>
  <conditionalFormatting sqref="P159:Q159">
    <cfRule type="cellIs" dxfId="2084" priority="655" operator="equal">
      <formula>"BEBAS"</formula>
    </cfRule>
    <cfRule type="cellIs" dxfId="2083" priority="656" operator="equal">
      <formula>"PN"</formula>
    </cfRule>
    <cfRule type="cellIs" dxfId="2082" priority="657" operator="equal">
      <formula>"PH"</formula>
    </cfRule>
    <cfRule type="cellIs" dxfId="2081" priority="658" operator="equal">
      <formula>"BN"</formula>
    </cfRule>
  </conditionalFormatting>
  <conditionalFormatting sqref="R160">
    <cfRule type="cellIs" dxfId="2080" priority="641" operator="equal">
      <formula>"BEBAS"</formula>
    </cfRule>
    <cfRule type="cellIs" dxfId="2079" priority="642" operator="equal">
      <formula>"PN"</formula>
    </cfRule>
    <cfRule type="cellIs" dxfId="2078" priority="643" operator="equal">
      <formula>"PH"</formula>
    </cfRule>
    <cfRule type="cellIs" dxfId="2077" priority="644" operator="equal">
      <formula>"BN"</formula>
    </cfRule>
  </conditionalFormatting>
  <conditionalFormatting sqref="P160:Q160">
    <cfRule type="cellIs" dxfId="2076" priority="645" operator="equal">
      <formula>"TIED"</formula>
    </cfRule>
  </conditionalFormatting>
  <conditionalFormatting sqref="P160:Q160">
    <cfRule type="cellIs" dxfId="2075" priority="646" operator="equal">
      <formula>"BEBAS"</formula>
    </cfRule>
    <cfRule type="cellIs" dxfId="2074" priority="647" operator="equal">
      <formula>"PN"</formula>
    </cfRule>
    <cfRule type="cellIs" dxfId="2073" priority="648" operator="equal">
      <formula>"PH"</formula>
    </cfRule>
    <cfRule type="cellIs" dxfId="2072" priority="649" operator="equal">
      <formula>"BN"</formula>
    </cfRule>
  </conditionalFormatting>
  <conditionalFormatting sqref="P163:R163">
    <cfRule type="cellIs" dxfId="2071" priority="637" operator="equal">
      <formula>"BEBAS"</formula>
    </cfRule>
    <cfRule type="cellIs" dxfId="2070" priority="638" operator="equal">
      <formula>"PN"</formula>
    </cfRule>
    <cfRule type="cellIs" dxfId="2069" priority="639" operator="equal">
      <formula>"PH"</formula>
    </cfRule>
    <cfRule type="cellIs" dxfId="2068" priority="640" operator="equal">
      <formula>"BN"</formula>
    </cfRule>
  </conditionalFormatting>
  <conditionalFormatting sqref="P163:Q163">
    <cfRule type="cellIs" dxfId="2067" priority="636" operator="equal">
      <formula>"TIED"</formula>
    </cfRule>
  </conditionalFormatting>
  <conditionalFormatting sqref="P176:Q176">
    <cfRule type="cellIs" dxfId="2066" priority="631" operator="equal">
      <formula>"TIED"</formula>
    </cfRule>
  </conditionalFormatting>
  <conditionalFormatting sqref="P176:R176">
    <cfRule type="cellIs" dxfId="2065" priority="632" operator="equal">
      <formula>"BEBAS"</formula>
    </cfRule>
    <cfRule type="cellIs" dxfId="2064" priority="633" operator="equal">
      <formula>"PN"</formula>
    </cfRule>
    <cfRule type="cellIs" dxfId="2063" priority="634" operator="equal">
      <formula>"PH"</formula>
    </cfRule>
    <cfRule type="cellIs" dxfId="2062" priority="635" operator="equal">
      <formula>"BN"</formula>
    </cfRule>
  </conditionalFormatting>
  <conditionalFormatting sqref="R177">
    <cfRule type="cellIs" dxfId="2061" priority="622" operator="equal">
      <formula>"BEBAS"</formula>
    </cfRule>
    <cfRule type="cellIs" dxfId="2060" priority="623" operator="equal">
      <formula>"PN"</formula>
    </cfRule>
    <cfRule type="cellIs" dxfId="2059" priority="624" operator="equal">
      <formula>"PH"</formula>
    </cfRule>
    <cfRule type="cellIs" dxfId="2058" priority="625" operator="equal">
      <formula>"BN"</formula>
    </cfRule>
  </conditionalFormatting>
  <conditionalFormatting sqref="P177:Q177">
    <cfRule type="cellIs" dxfId="2057" priority="627" operator="equal">
      <formula>"BEBAS"</formula>
    </cfRule>
    <cfRule type="cellIs" dxfId="2056" priority="628" operator="equal">
      <formula>"PN"</formula>
    </cfRule>
    <cfRule type="cellIs" dxfId="2055" priority="629" operator="equal">
      <formula>"PH"</formula>
    </cfRule>
    <cfRule type="cellIs" dxfId="2054" priority="630" operator="equal">
      <formula>"BN"</formula>
    </cfRule>
  </conditionalFormatting>
  <conditionalFormatting sqref="P177:Q177">
    <cfRule type="cellIs" dxfId="2053" priority="626" operator="equal">
      <formula>"TIED"</formula>
    </cfRule>
  </conditionalFormatting>
  <conditionalFormatting sqref="R169">
    <cfRule type="cellIs" dxfId="2052" priority="613" operator="equal">
      <formula>"BEBAS"</formula>
    </cfRule>
    <cfRule type="cellIs" dxfId="2051" priority="614" operator="equal">
      <formula>"PN"</formula>
    </cfRule>
    <cfRule type="cellIs" dxfId="2050" priority="615" operator="equal">
      <formula>"PH"</formula>
    </cfRule>
    <cfRule type="cellIs" dxfId="2049" priority="616" operator="equal">
      <formula>"BN"</formula>
    </cfRule>
  </conditionalFormatting>
  <conditionalFormatting sqref="P169:Q169">
    <cfRule type="cellIs" dxfId="2048" priority="618" operator="equal">
      <formula>"BEBAS"</formula>
    </cfRule>
    <cfRule type="cellIs" dxfId="2047" priority="619" operator="equal">
      <formula>"PN"</formula>
    </cfRule>
    <cfRule type="cellIs" dxfId="2046" priority="620" operator="equal">
      <formula>"PH"</formula>
    </cfRule>
    <cfRule type="cellIs" dxfId="2045" priority="621" operator="equal">
      <formula>"BN"</formula>
    </cfRule>
  </conditionalFormatting>
  <conditionalFormatting sqref="P169:Q169">
    <cfRule type="cellIs" dxfId="2044" priority="617" operator="equal">
      <formula>"TIED"</formula>
    </cfRule>
  </conditionalFormatting>
  <conditionalFormatting sqref="R171">
    <cfRule type="cellIs" dxfId="2043" priority="604" operator="equal">
      <formula>"BEBAS"</formula>
    </cfRule>
    <cfRule type="cellIs" dxfId="2042" priority="605" operator="equal">
      <formula>"PN"</formula>
    </cfRule>
    <cfRule type="cellIs" dxfId="2041" priority="606" operator="equal">
      <formula>"PH"</formula>
    </cfRule>
    <cfRule type="cellIs" dxfId="2040" priority="607" operator="equal">
      <formula>"BN"</formula>
    </cfRule>
  </conditionalFormatting>
  <conditionalFormatting sqref="P171:Q171">
    <cfRule type="cellIs" dxfId="2039" priority="609" operator="equal">
      <formula>"BEBAS"</formula>
    </cfRule>
    <cfRule type="cellIs" dxfId="2038" priority="610" operator="equal">
      <formula>"PN"</formula>
    </cfRule>
    <cfRule type="cellIs" dxfId="2037" priority="611" operator="equal">
      <formula>"PH"</formula>
    </cfRule>
    <cfRule type="cellIs" dxfId="2036" priority="612" operator="equal">
      <formula>"BN"</formula>
    </cfRule>
  </conditionalFormatting>
  <conditionalFormatting sqref="P171:Q171">
    <cfRule type="cellIs" dxfId="2035" priority="608" operator="equal">
      <formula>"TIED"</formula>
    </cfRule>
  </conditionalFormatting>
  <conditionalFormatting sqref="P173:Q173">
    <cfRule type="cellIs" dxfId="2034" priority="599" operator="equal">
      <formula>"TIED"</formula>
    </cfRule>
  </conditionalFormatting>
  <conditionalFormatting sqref="P173:Q173">
    <cfRule type="cellIs" dxfId="2033" priority="600" operator="equal">
      <formula>"BEBAS"</formula>
    </cfRule>
    <cfRule type="cellIs" dxfId="2032" priority="601" operator="equal">
      <formula>"PN"</formula>
    </cfRule>
    <cfRule type="cellIs" dxfId="2031" priority="602" operator="equal">
      <formula>"PH"</formula>
    </cfRule>
    <cfRule type="cellIs" dxfId="2030" priority="603" operator="equal">
      <formula>"BN"</formula>
    </cfRule>
  </conditionalFormatting>
  <conditionalFormatting sqref="R173">
    <cfRule type="cellIs" dxfId="2029" priority="595" operator="equal">
      <formula>"BEBAS"</formula>
    </cfRule>
    <cfRule type="cellIs" dxfId="2028" priority="596" operator="equal">
      <formula>"PN"</formula>
    </cfRule>
    <cfRule type="cellIs" dxfId="2027" priority="597" operator="equal">
      <formula>"PH"</formula>
    </cfRule>
    <cfRule type="cellIs" dxfId="2026" priority="598" operator="equal">
      <formula>"BN"</formula>
    </cfRule>
  </conditionalFormatting>
  <conditionalFormatting sqref="P165:Q165">
    <cfRule type="cellIs" dxfId="2025" priority="590" operator="equal">
      <formula>"TIED"</formula>
    </cfRule>
  </conditionalFormatting>
  <conditionalFormatting sqref="P165:R165">
    <cfRule type="cellIs" dxfId="2024" priority="591" operator="equal">
      <formula>"BEBAS"</formula>
    </cfRule>
    <cfRule type="cellIs" dxfId="2023" priority="592" operator="equal">
      <formula>"PN"</formula>
    </cfRule>
    <cfRule type="cellIs" dxfId="2022" priority="593" operator="equal">
      <formula>"PH"</formula>
    </cfRule>
    <cfRule type="cellIs" dxfId="2021" priority="594" operator="equal">
      <formula>"BN"</formula>
    </cfRule>
  </conditionalFormatting>
  <conditionalFormatting sqref="R166">
    <cfRule type="cellIs" dxfId="2020" priority="581" operator="equal">
      <formula>"BEBAS"</formula>
    </cfRule>
    <cfRule type="cellIs" dxfId="2019" priority="582" operator="equal">
      <formula>"PN"</formula>
    </cfRule>
    <cfRule type="cellIs" dxfId="2018" priority="583" operator="equal">
      <formula>"PH"</formula>
    </cfRule>
    <cfRule type="cellIs" dxfId="2017" priority="584" operator="equal">
      <formula>"BN"</formula>
    </cfRule>
  </conditionalFormatting>
  <conditionalFormatting sqref="P166:Q166">
    <cfRule type="cellIs" dxfId="2016" priority="586" operator="equal">
      <formula>"BEBAS"</formula>
    </cfRule>
    <cfRule type="cellIs" dxfId="2015" priority="587" operator="equal">
      <formula>"PN"</formula>
    </cfRule>
    <cfRule type="cellIs" dxfId="2014" priority="588" operator="equal">
      <formula>"PH"</formula>
    </cfRule>
    <cfRule type="cellIs" dxfId="2013" priority="589" operator="equal">
      <formula>"BN"</formula>
    </cfRule>
  </conditionalFormatting>
  <conditionalFormatting sqref="P166:Q166">
    <cfRule type="cellIs" dxfId="2012" priority="585" operator="equal">
      <formula>"TIED"</formula>
    </cfRule>
  </conditionalFormatting>
  <conditionalFormatting sqref="R175">
    <cfRule type="cellIs" dxfId="2011" priority="572" operator="equal">
      <formula>"BEBAS"</formula>
    </cfRule>
    <cfRule type="cellIs" dxfId="2010" priority="573" operator="equal">
      <formula>"PN"</formula>
    </cfRule>
    <cfRule type="cellIs" dxfId="2009" priority="574" operator="equal">
      <formula>"PH"</formula>
    </cfRule>
    <cfRule type="cellIs" dxfId="2008" priority="575" operator="equal">
      <formula>"BN"</formula>
    </cfRule>
  </conditionalFormatting>
  <conditionalFormatting sqref="P175:Q175">
    <cfRule type="cellIs" dxfId="2007" priority="577" operator="equal">
      <formula>"BEBAS"</formula>
    </cfRule>
    <cfRule type="cellIs" dxfId="2006" priority="578" operator="equal">
      <formula>"PN"</formula>
    </cfRule>
    <cfRule type="cellIs" dxfId="2005" priority="579" operator="equal">
      <formula>"PH"</formula>
    </cfRule>
    <cfRule type="cellIs" dxfId="2004" priority="580" operator="equal">
      <formula>"BN"</formula>
    </cfRule>
  </conditionalFormatting>
  <conditionalFormatting sqref="P175:Q175">
    <cfRule type="cellIs" dxfId="2003" priority="576" operator="equal">
      <formula>"TIED"</formula>
    </cfRule>
  </conditionalFormatting>
  <conditionalFormatting sqref="R172">
    <cfRule type="cellIs" dxfId="2002" priority="563" operator="equal">
      <formula>"BEBAS"</formula>
    </cfRule>
    <cfRule type="cellIs" dxfId="2001" priority="564" operator="equal">
      <formula>"PN"</formula>
    </cfRule>
    <cfRule type="cellIs" dxfId="2000" priority="565" operator="equal">
      <formula>"PH"</formula>
    </cfRule>
    <cfRule type="cellIs" dxfId="1999" priority="566" operator="equal">
      <formula>"BN"</formula>
    </cfRule>
  </conditionalFormatting>
  <conditionalFormatting sqref="P172:Q172">
    <cfRule type="cellIs" dxfId="1998" priority="568" operator="equal">
      <formula>"BEBAS"</formula>
    </cfRule>
    <cfRule type="cellIs" dxfId="1997" priority="569" operator="equal">
      <formula>"PN"</formula>
    </cfRule>
    <cfRule type="cellIs" dxfId="1996" priority="570" operator="equal">
      <formula>"PH"</formula>
    </cfRule>
    <cfRule type="cellIs" dxfId="1995" priority="571" operator="equal">
      <formula>"BN"</formula>
    </cfRule>
  </conditionalFormatting>
  <conditionalFormatting sqref="P172:Q172">
    <cfRule type="cellIs" dxfId="1994" priority="567" operator="equal">
      <formula>"TIED"</formula>
    </cfRule>
  </conditionalFormatting>
  <conditionalFormatting sqref="R168">
    <cfRule type="cellIs" dxfId="1993" priority="554" operator="equal">
      <formula>"BEBAS"</formula>
    </cfRule>
    <cfRule type="cellIs" dxfId="1992" priority="555" operator="equal">
      <formula>"PN"</formula>
    </cfRule>
    <cfRule type="cellIs" dxfId="1991" priority="556" operator="equal">
      <formula>"PH"</formula>
    </cfRule>
    <cfRule type="cellIs" dxfId="1990" priority="557" operator="equal">
      <formula>"BN"</formula>
    </cfRule>
  </conditionalFormatting>
  <conditionalFormatting sqref="P168:Q168">
    <cfRule type="cellIs" dxfId="1989" priority="558" operator="equal">
      <formula>"TIED"</formula>
    </cfRule>
  </conditionalFormatting>
  <conditionalFormatting sqref="P168:Q168">
    <cfRule type="cellIs" dxfId="1988" priority="559" operator="equal">
      <formula>"BEBAS"</formula>
    </cfRule>
    <cfRule type="cellIs" dxfId="1987" priority="560" operator="equal">
      <formula>"PN"</formula>
    </cfRule>
    <cfRule type="cellIs" dxfId="1986" priority="561" operator="equal">
      <formula>"PH"</formula>
    </cfRule>
    <cfRule type="cellIs" dxfId="1985" priority="562" operator="equal">
      <formula>"BN"</formula>
    </cfRule>
  </conditionalFormatting>
  <conditionalFormatting sqref="P167:Q167">
    <cfRule type="cellIs" dxfId="1984" priority="549" operator="equal">
      <formula>"TIED"</formula>
    </cfRule>
  </conditionalFormatting>
  <conditionalFormatting sqref="P167:R167">
    <cfRule type="cellIs" dxfId="1983" priority="550" operator="equal">
      <formula>"BEBAS"</formula>
    </cfRule>
    <cfRule type="cellIs" dxfId="1982" priority="551" operator="equal">
      <formula>"PN"</formula>
    </cfRule>
    <cfRule type="cellIs" dxfId="1981" priority="552" operator="equal">
      <formula>"PH"</formula>
    </cfRule>
    <cfRule type="cellIs" dxfId="1980" priority="553" operator="equal">
      <formula>"BN"</formula>
    </cfRule>
  </conditionalFormatting>
  <conditionalFormatting sqref="R164">
    <cfRule type="cellIs" dxfId="1979" priority="540" operator="equal">
      <formula>"BEBAS"</formula>
    </cfRule>
    <cfRule type="cellIs" dxfId="1978" priority="541" operator="equal">
      <formula>"PN"</formula>
    </cfRule>
    <cfRule type="cellIs" dxfId="1977" priority="542" operator="equal">
      <formula>"PH"</formula>
    </cfRule>
    <cfRule type="cellIs" dxfId="1976" priority="543" operator="equal">
      <formula>"BN"</formula>
    </cfRule>
  </conditionalFormatting>
  <conditionalFormatting sqref="P164:Q164">
    <cfRule type="cellIs" dxfId="1975" priority="544" operator="equal">
      <formula>"TIED"</formula>
    </cfRule>
  </conditionalFormatting>
  <conditionalFormatting sqref="P164:Q164">
    <cfRule type="cellIs" dxfId="1974" priority="545" operator="equal">
      <formula>"BEBAS"</formula>
    </cfRule>
    <cfRule type="cellIs" dxfId="1973" priority="546" operator="equal">
      <formula>"PN"</formula>
    </cfRule>
    <cfRule type="cellIs" dxfId="1972" priority="547" operator="equal">
      <formula>"PH"</formula>
    </cfRule>
    <cfRule type="cellIs" dxfId="1971" priority="548" operator="equal">
      <formula>"BN"</formula>
    </cfRule>
  </conditionalFormatting>
  <conditionalFormatting sqref="R170">
    <cfRule type="cellIs" dxfId="1970" priority="531" operator="equal">
      <formula>"BEBAS"</formula>
    </cfRule>
    <cfRule type="cellIs" dxfId="1969" priority="532" operator="equal">
      <formula>"PN"</formula>
    </cfRule>
    <cfRule type="cellIs" dxfId="1968" priority="533" operator="equal">
      <formula>"PH"</formula>
    </cfRule>
    <cfRule type="cellIs" dxfId="1967" priority="534" operator="equal">
      <formula>"BN"</formula>
    </cfRule>
  </conditionalFormatting>
  <conditionalFormatting sqref="P170:Q170">
    <cfRule type="cellIs" dxfId="1966" priority="535" operator="equal">
      <formula>"TIED"</formula>
    </cfRule>
  </conditionalFormatting>
  <conditionalFormatting sqref="P170:Q170">
    <cfRule type="cellIs" dxfId="1965" priority="536" operator="equal">
      <formula>"BEBAS"</formula>
    </cfRule>
    <cfRule type="cellIs" dxfId="1964" priority="537" operator="equal">
      <formula>"PN"</formula>
    </cfRule>
    <cfRule type="cellIs" dxfId="1963" priority="538" operator="equal">
      <formula>"PH"</formula>
    </cfRule>
    <cfRule type="cellIs" dxfId="1962" priority="539" operator="equal">
      <formula>"BN"</formula>
    </cfRule>
  </conditionalFormatting>
  <conditionalFormatting sqref="P174:Q174">
    <cfRule type="cellIs" dxfId="1961" priority="526" operator="equal">
      <formula>"TIED"</formula>
    </cfRule>
  </conditionalFormatting>
  <conditionalFormatting sqref="P174:R174">
    <cfRule type="cellIs" dxfId="1960" priority="527" operator="equal">
      <formula>"BEBAS"</formula>
    </cfRule>
    <cfRule type="cellIs" dxfId="1959" priority="528" operator="equal">
      <formula>"PN"</formula>
    </cfRule>
    <cfRule type="cellIs" dxfId="1958" priority="529" operator="equal">
      <formula>"PH"</formula>
    </cfRule>
    <cfRule type="cellIs" dxfId="1957" priority="530" operator="equal">
      <formula>"BN"</formula>
    </cfRule>
  </conditionalFormatting>
  <conditionalFormatting sqref="P181:R181">
    <cfRule type="cellIs" dxfId="1956" priority="522" operator="equal">
      <formula>"BEBAS"</formula>
    </cfRule>
    <cfRule type="cellIs" dxfId="1955" priority="523" operator="equal">
      <formula>"PN"</formula>
    </cfRule>
    <cfRule type="cellIs" dxfId="1954" priority="524" operator="equal">
      <formula>"PH"</formula>
    </cfRule>
    <cfRule type="cellIs" dxfId="1953" priority="525" operator="equal">
      <formula>"BN"</formula>
    </cfRule>
  </conditionalFormatting>
  <conditionalFormatting sqref="P181:Q181">
    <cfRule type="cellIs" dxfId="1952" priority="521" operator="equal">
      <formula>"TIED"</formula>
    </cfRule>
  </conditionalFormatting>
  <conditionalFormatting sqref="R184">
    <cfRule type="cellIs" dxfId="1951" priority="512" operator="equal">
      <formula>"BEBAS"</formula>
    </cfRule>
    <cfRule type="cellIs" dxfId="1950" priority="513" operator="equal">
      <formula>"PN"</formula>
    </cfRule>
    <cfRule type="cellIs" dxfId="1949" priority="514" operator="equal">
      <formula>"PH"</formula>
    </cfRule>
    <cfRule type="cellIs" dxfId="1948" priority="515" operator="equal">
      <formula>"BN"</formula>
    </cfRule>
  </conditionalFormatting>
  <conditionalFormatting sqref="P184:Q184">
    <cfRule type="cellIs" dxfId="1947" priority="516" operator="equal">
      <formula>"TIED"</formula>
    </cfRule>
  </conditionalFormatting>
  <conditionalFormatting sqref="P184:Q184">
    <cfRule type="cellIs" dxfId="1946" priority="517" operator="equal">
      <formula>"BEBAS"</formula>
    </cfRule>
    <cfRule type="cellIs" dxfId="1945" priority="518" operator="equal">
      <formula>"PN"</formula>
    </cfRule>
    <cfRule type="cellIs" dxfId="1944" priority="519" operator="equal">
      <formula>"PH"</formula>
    </cfRule>
    <cfRule type="cellIs" dxfId="1943" priority="520" operator="equal">
      <formula>"BN"</formula>
    </cfRule>
  </conditionalFormatting>
  <conditionalFormatting sqref="R180">
    <cfRule type="cellIs" dxfId="1942" priority="503" operator="equal">
      <formula>"BEBAS"</formula>
    </cfRule>
    <cfRule type="cellIs" dxfId="1941" priority="504" operator="equal">
      <formula>"PN"</formula>
    </cfRule>
    <cfRule type="cellIs" dxfId="1940" priority="505" operator="equal">
      <formula>"PH"</formula>
    </cfRule>
    <cfRule type="cellIs" dxfId="1939" priority="506" operator="equal">
      <formula>"BN"</formula>
    </cfRule>
  </conditionalFormatting>
  <conditionalFormatting sqref="P180:Q180">
    <cfRule type="cellIs" dxfId="1938" priority="508" operator="equal">
      <formula>"BEBAS"</formula>
    </cfRule>
    <cfRule type="cellIs" dxfId="1937" priority="509" operator="equal">
      <formula>"PN"</formula>
    </cfRule>
    <cfRule type="cellIs" dxfId="1936" priority="510" operator="equal">
      <formula>"PH"</formula>
    </cfRule>
    <cfRule type="cellIs" dxfId="1935" priority="511" operator="equal">
      <formula>"BN"</formula>
    </cfRule>
  </conditionalFormatting>
  <conditionalFormatting sqref="P180:Q180">
    <cfRule type="cellIs" dxfId="1934" priority="507" operator="equal">
      <formula>"TIED"</formula>
    </cfRule>
  </conditionalFormatting>
  <conditionalFormatting sqref="R179">
    <cfRule type="cellIs" dxfId="1933" priority="494" operator="equal">
      <formula>"BEBAS"</formula>
    </cfRule>
    <cfRule type="cellIs" dxfId="1932" priority="495" operator="equal">
      <formula>"PN"</formula>
    </cfRule>
    <cfRule type="cellIs" dxfId="1931" priority="496" operator="equal">
      <formula>"PH"</formula>
    </cfRule>
    <cfRule type="cellIs" dxfId="1930" priority="497" operator="equal">
      <formula>"BN"</formula>
    </cfRule>
  </conditionalFormatting>
  <conditionalFormatting sqref="P179:Q179">
    <cfRule type="cellIs" dxfId="1929" priority="498" operator="equal">
      <formula>"TIED"</formula>
    </cfRule>
  </conditionalFormatting>
  <conditionalFormatting sqref="P179:Q179">
    <cfRule type="cellIs" dxfId="1928" priority="499" operator="equal">
      <formula>"BEBAS"</formula>
    </cfRule>
    <cfRule type="cellIs" dxfId="1927" priority="500" operator="equal">
      <formula>"PN"</formula>
    </cfRule>
    <cfRule type="cellIs" dxfId="1926" priority="501" operator="equal">
      <formula>"PH"</formula>
    </cfRule>
    <cfRule type="cellIs" dxfId="1925" priority="502" operator="equal">
      <formula>"BN"</formula>
    </cfRule>
  </conditionalFormatting>
  <conditionalFormatting sqref="R182">
    <cfRule type="cellIs" dxfId="1924" priority="485" operator="equal">
      <formula>"BEBAS"</formula>
    </cfRule>
    <cfRule type="cellIs" dxfId="1923" priority="486" operator="equal">
      <formula>"PN"</formula>
    </cfRule>
    <cfRule type="cellIs" dxfId="1922" priority="487" operator="equal">
      <formula>"PH"</formula>
    </cfRule>
    <cfRule type="cellIs" dxfId="1921" priority="488" operator="equal">
      <formula>"BN"</formula>
    </cfRule>
  </conditionalFormatting>
  <conditionalFormatting sqref="P182:Q182">
    <cfRule type="cellIs" dxfId="1920" priority="489" operator="equal">
      <formula>"TIED"</formula>
    </cfRule>
  </conditionalFormatting>
  <conditionalFormatting sqref="P182:Q182">
    <cfRule type="cellIs" dxfId="1919" priority="490" operator="equal">
      <formula>"BEBAS"</formula>
    </cfRule>
    <cfRule type="cellIs" dxfId="1918" priority="491" operator="equal">
      <formula>"PN"</formula>
    </cfRule>
    <cfRule type="cellIs" dxfId="1917" priority="492" operator="equal">
      <formula>"PH"</formula>
    </cfRule>
    <cfRule type="cellIs" dxfId="1916" priority="493" operator="equal">
      <formula>"BN"</formula>
    </cfRule>
  </conditionalFormatting>
  <conditionalFormatting sqref="R183">
    <cfRule type="cellIs" dxfId="1915" priority="476" operator="equal">
      <formula>"BEBAS"</formula>
    </cfRule>
    <cfRule type="cellIs" dxfId="1914" priority="477" operator="equal">
      <formula>"PN"</formula>
    </cfRule>
    <cfRule type="cellIs" dxfId="1913" priority="478" operator="equal">
      <formula>"PH"</formula>
    </cfRule>
    <cfRule type="cellIs" dxfId="1912" priority="479" operator="equal">
      <formula>"BN"</formula>
    </cfRule>
  </conditionalFormatting>
  <conditionalFormatting sqref="P183:Q183">
    <cfRule type="cellIs" dxfId="1911" priority="481" operator="equal">
      <formula>"BEBAS"</formula>
    </cfRule>
    <cfRule type="cellIs" dxfId="1910" priority="482" operator="equal">
      <formula>"PN"</formula>
    </cfRule>
    <cfRule type="cellIs" dxfId="1909" priority="483" operator="equal">
      <formula>"PH"</formula>
    </cfRule>
    <cfRule type="cellIs" dxfId="1908" priority="484" operator="equal">
      <formula>"BN"</formula>
    </cfRule>
  </conditionalFormatting>
  <conditionalFormatting sqref="P183:Q183">
    <cfRule type="cellIs" dxfId="1907" priority="480" operator="equal">
      <formula>"TIED"</formula>
    </cfRule>
  </conditionalFormatting>
  <conditionalFormatting sqref="P195:R195">
    <cfRule type="cellIs" dxfId="1906" priority="472" operator="equal">
      <formula>"BEBAS"</formula>
    </cfRule>
    <cfRule type="cellIs" dxfId="1905" priority="473" operator="equal">
      <formula>"PN"</formula>
    </cfRule>
    <cfRule type="cellIs" dxfId="1904" priority="474" operator="equal">
      <formula>"PH"</formula>
    </cfRule>
    <cfRule type="cellIs" dxfId="1903" priority="475" operator="equal">
      <formula>"BN"</formula>
    </cfRule>
  </conditionalFormatting>
  <conditionalFormatting sqref="P195:Q195">
    <cfRule type="cellIs" dxfId="1902" priority="471" operator="equal">
      <formula>"TIED"</formula>
    </cfRule>
  </conditionalFormatting>
  <conditionalFormatting sqref="R193">
    <cfRule type="cellIs" dxfId="1901" priority="462" operator="equal">
      <formula>"BEBAS"</formula>
    </cfRule>
    <cfRule type="cellIs" dxfId="1900" priority="463" operator="equal">
      <formula>"PN"</formula>
    </cfRule>
    <cfRule type="cellIs" dxfId="1899" priority="464" operator="equal">
      <formula>"PH"</formula>
    </cfRule>
    <cfRule type="cellIs" dxfId="1898" priority="465" operator="equal">
      <formula>"BN"</formula>
    </cfRule>
  </conditionalFormatting>
  <conditionalFormatting sqref="P193:Q193">
    <cfRule type="cellIs" dxfId="1897" priority="467" operator="equal">
      <formula>"BEBAS"</formula>
    </cfRule>
    <cfRule type="cellIs" dxfId="1896" priority="468" operator="equal">
      <formula>"PN"</formula>
    </cfRule>
    <cfRule type="cellIs" dxfId="1895" priority="469" operator="equal">
      <formula>"PH"</formula>
    </cfRule>
    <cfRule type="cellIs" dxfId="1894" priority="470" operator="equal">
      <formula>"BN"</formula>
    </cfRule>
  </conditionalFormatting>
  <conditionalFormatting sqref="P193:Q193">
    <cfRule type="cellIs" dxfId="1893" priority="466" operator="equal">
      <formula>"TIED"</formula>
    </cfRule>
  </conditionalFormatting>
  <conditionalFormatting sqref="R190">
    <cfRule type="cellIs" dxfId="1892" priority="453" operator="equal">
      <formula>"BEBAS"</formula>
    </cfRule>
    <cfRule type="cellIs" dxfId="1891" priority="454" operator="equal">
      <formula>"PN"</formula>
    </cfRule>
    <cfRule type="cellIs" dxfId="1890" priority="455" operator="equal">
      <formula>"PH"</formula>
    </cfRule>
    <cfRule type="cellIs" dxfId="1889" priority="456" operator="equal">
      <formula>"BN"</formula>
    </cfRule>
  </conditionalFormatting>
  <conditionalFormatting sqref="P190:Q190">
    <cfRule type="cellIs" dxfId="1888" priority="457" operator="equal">
      <formula>"TIED"</formula>
    </cfRule>
  </conditionalFormatting>
  <conditionalFormatting sqref="P190:Q190">
    <cfRule type="cellIs" dxfId="1887" priority="458" operator="equal">
      <formula>"BEBAS"</formula>
    </cfRule>
    <cfRule type="cellIs" dxfId="1886" priority="459" operator="equal">
      <formula>"PN"</formula>
    </cfRule>
    <cfRule type="cellIs" dxfId="1885" priority="460" operator="equal">
      <formula>"PH"</formula>
    </cfRule>
    <cfRule type="cellIs" dxfId="1884" priority="461" operator="equal">
      <formula>"BN"</formula>
    </cfRule>
  </conditionalFormatting>
  <conditionalFormatting sqref="R187">
    <cfRule type="cellIs" dxfId="1883" priority="444" operator="equal">
      <formula>"BEBAS"</formula>
    </cfRule>
    <cfRule type="cellIs" dxfId="1882" priority="445" operator="equal">
      <formula>"PN"</formula>
    </cfRule>
    <cfRule type="cellIs" dxfId="1881" priority="446" operator="equal">
      <formula>"PH"</formula>
    </cfRule>
    <cfRule type="cellIs" dxfId="1880" priority="447" operator="equal">
      <formula>"BN"</formula>
    </cfRule>
  </conditionalFormatting>
  <conditionalFormatting sqref="P187:Q187">
    <cfRule type="cellIs" dxfId="1879" priority="449" operator="equal">
      <formula>"BEBAS"</formula>
    </cfRule>
    <cfRule type="cellIs" dxfId="1878" priority="450" operator="equal">
      <formula>"PN"</formula>
    </cfRule>
    <cfRule type="cellIs" dxfId="1877" priority="451" operator="equal">
      <formula>"PH"</formula>
    </cfRule>
    <cfRule type="cellIs" dxfId="1876" priority="452" operator="equal">
      <formula>"BN"</formula>
    </cfRule>
  </conditionalFormatting>
  <conditionalFormatting sqref="P187:Q187">
    <cfRule type="cellIs" dxfId="1875" priority="448" operator="equal">
      <formula>"TIED"</formula>
    </cfRule>
  </conditionalFormatting>
  <conditionalFormatting sqref="R191">
    <cfRule type="cellIs" dxfId="1874" priority="435" operator="equal">
      <formula>"BEBAS"</formula>
    </cfRule>
    <cfRule type="cellIs" dxfId="1873" priority="436" operator="equal">
      <formula>"PN"</formula>
    </cfRule>
    <cfRule type="cellIs" dxfId="1872" priority="437" operator="equal">
      <formula>"PH"</formula>
    </cfRule>
    <cfRule type="cellIs" dxfId="1871" priority="438" operator="equal">
      <formula>"BN"</formula>
    </cfRule>
  </conditionalFormatting>
  <conditionalFormatting sqref="P191:Q191">
    <cfRule type="cellIs" dxfId="1870" priority="440" operator="equal">
      <formula>"BEBAS"</formula>
    </cfRule>
    <cfRule type="cellIs" dxfId="1869" priority="441" operator="equal">
      <formula>"PN"</formula>
    </cfRule>
    <cfRule type="cellIs" dxfId="1868" priority="442" operator="equal">
      <formula>"PH"</formula>
    </cfRule>
    <cfRule type="cellIs" dxfId="1867" priority="443" operator="equal">
      <formula>"BN"</formula>
    </cfRule>
  </conditionalFormatting>
  <conditionalFormatting sqref="P191:Q191">
    <cfRule type="cellIs" dxfId="1866" priority="439" operator="equal">
      <formula>"TIED"</formula>
    </cfRule>
  </conditionalFormatting>
  <conditionalFormatting sqref="R194">
    <cfRule type="cellIs" dxfId="1865" priority="426" operator="equal">
      <formula>"BEBAS"</formula>
    </cfRule>
    <cfRule type="cellIs" dxfId="1864" priority="427" operator="equal">
      <formula>"PN"</formula>
    </cfRule>
    <cfRule type="cellIs" dxfId="1863" priority="428" operator="equal">
      <formula>"PH"</formula>
    </cfRule>
    <cfRule type="cellIs" dxfId="1862" priority="429" operator="equal">
      <formula>"BN"</formula>
    </cfRule>
  </conditionalFormatting>
  <conditionalFormatting sqref="P194:Q194">
    <cfRule type="cellIs" dxfId="1861" priority="430" operator="equal">
      <formula>"TIED"</formula>
    </cfRule>
  </conditionalFormatting>
  <conditionalFormatting sqref="P194:Q194">
    <cfRule type="cellIs" dxfId="1860" priority="431" operator="equal">
      <formula>"BEBAS"</formula>
    </cfRule>
    <cfRule type="cellIs" dxfId="1859" priority="432" operator="equal">
      <formula>"PN"</formula>
    </cfRule>
    <cfRule type="cellIs" dxfId="1858" priority="433" operator="equal">
      <formula>"PH"</formula>
    </cfRule>
    <cfRule type="cellIs" dxfId="1857" priority="434" operator="equal">
      <formula>"BN"</formula>
    </cfRule>
  </conditionalFormatting>
  <conditionalFormatting sqref="R188">
    <cfRule type="cellIs" dxfId="1856" priority="417" operator="equal">
      <formula>"BEBAS"</formula>
    </cfRule>
    <cfRule type="cellIs" dxfId="1855" priority="418" operator="equal">
      <formula>"PN"</formula>
    </cfRule>
    <cfRule type="cellIs" dxfId="1854" priority="419" operator="equal">
      <formula>"PH"</formula>
    </cfRule>
    <cfRule type="cellIs" dxfId="1853" priority="420" operator="equal">
      <formula>"BN"</formula>
    </cfRule>
  </conditionalFormatting>
  <conditionalFormatting sqref="P188:Q188">
    <cfRule type="cellIs" dxfId="1852" priority="422" operator="equal">
      <formula>"BEBAS"</formula>
    </cfRule>
    <cfRule type="cellIs" dxfId="1851" priority="423" operator="equal">
      <formula>"PN"</formula>
    </cfRule>
    <cfRule type="cellIs" dxfId="1850" priority="424" operator="equal">
      <formula>"PH"</formula>
    </cfRule>
    <cfRule type="cellIs" dxfId="1849" priority="425" operator="equal">
      <formula>"BN"</formula>
    </cfRule>
  </conditionalFormatting>
  <conditionalFormatting sqref="P188:Q188">
    <cfRule type="cellIs" dxfId="1848" priority="421" operator="equal">
      <formula>"TIED"</formula>
    </cfRule>
  </conditionalFormatting>
  <conditionalFormatting sqref="R186">
    <cfRule type="cellIs" dxfId="1847" priority="408" operator="equal">
      <formula>"BEBAS"</formula>
    </cfRule>
    <cfRule type="cellIs" dxfId="1846" priority="409" operator="equal">
      <formula>"PN"</formula>
    </cfRule>
    <cfRule type="cellIs" dxfId="1845" priority="410" operator="equal">
      <formula>"PH"</formula>
    </cfRule>
    <cfRule type="cellIs" dxfId="1844" priority="411" operator="equal">
      <formula>"BN"</formula>
    </cfRule>
  </conditionalFormatting>
  <conditionalFormatting sqref="P186:Q186">
    <cfRule type="cellIs" dxfId="1843" priority="412" operator="equal">
      <formula>"TIED"</formula>
    </cfRule>
  </conditionalFormatting>
  <conditionalFormatting sqref="P186:Q186">
    <cfRule type="cellIs" dxfId="1842" priority="413" operator="equal">
      <formula>"BEBAS"</formula>
    </cfRule>
    <cfRule type="cellIs" dxfId="1841" priority="414" operator="equal">
      <formula>"PN"</formula>
    </cfRule>
    <cfRule type="cellIs" dxfId="1840" priority="415" operator="equal">
      <formula>"PH"</formula>
    </cfRule>
    <cfRule type="cellIs" dxfId="1839" priority="416" operator="equal">
      <formula>"BN"</formula>
    </cfRule>
  </conditionalFormatting>
  <conditionalFormatting sqref="R192">
    <cfRule type="cellIs" dxfId="1838" priority="399" operator="equal">
      <formula>"BEBAS"</formula>
    </cfRule>
    <cfRule type="cellIs" dxfId="1837" priority="400" operator="equal">
      <formula>"PN"</formula>
    </cfRule>
    <cfRule type="cellIs" dxfId="1836" priority="401" operator="equal">
      <formula>"PH"</formula>
    </cfRule>
    <cfRule type="cellIs" dxfId="1835" priority="402" operator="equal">
      <formula>"BN"</formula>
    </cfRule>
  </conditionalFormatting>
  <conditionalFormatting sqref="P192:Q192">
    <cfRule type="cellIs" dxfId="1834" priority="403" operator="equal">
      <formula>"TIED"</formula>
    </cfRule>
  </conditionalFormatting>
  <conditionalFormatting sqref="P192:Q192">
    <cfRule type="cellIs" dxfId="1833" priority="404" operator="equal">
      <formula>"BEBAS"</formula>
    </cfRule>
    <cfRule type="cellIs" dxfId="1832" priority="405" operator="equal">
      <formula>"PN"</formula>
    </cfRule>
    <cfRule type="cellIs" dxfId="1831" priority="406" operator="equal">
      <formula>"PH"</formula>
    </cfRule>
    <cfRule type="cellIs" dxfId="1830" priority="407" operator="equal">
      <formula>"BN"</formula>
    </cfRule>
  </conditionalFormatting>
  <conditionalFormatting sqref="P189:Q189">
    <cfRule type="cellIs" dxfId="1829" priority="395" operator="equal">
      <formula>"BEBAS"</formula>
    </cfRule>
    <cfRule type="cellIs" dxfId="1828" priority="396" operator="equal">
      <formula>"PN"</formula>
    </cfRule>
    <cfRule type="cellIs" dxfId="1827" priority="397" operator="equal">
      <formula>"PH"</formula>
    </cfRule>
    <cfRule type="cellIs" dxfId="1826" priority="398" operator="equal">
      <formula>"BN"</formula>
    </cfRule>
  </conditionalFormatting>
  <conditionalFormatting sqref="P189:Q189">
    <cfRule type="cellIs" dxfId="1825" priority="394" operator="equal">
      <formula>"TIED"</formula>
    </cfRule>
  </conditionalFormatting>
  <conditionalFormatting sqref="R189">
    <cfRule type="cellIs" dxfId="1824" priority="390" operator="equal">
      <formula>"BEBAS"</formula>
    </cfRule>
    <cfRule type="cellIs" dxfId="1823" priority="391" operator="equal">
      <formula>"PN"</formula>
    </cfRule>
    <cfRule type="cellIs" dxfId="1822" priority="392" operator="equal">
      <formula>"PH"</formula>
    </cfRule>
    <cfRule type="cellIs" dxfId="1821" priority="393" operator="equal">
      <formula>"BN"</formula>
    </cfRule>
  </conditionalFormatting>
  <conditionalFormatting sqref="R202">
    <cfRule type="cellIs" dxfId="1820" priority="381" operator="equal">
      <formula>"BEBAS"</formula>
    </cfRule>
    <cfRule type="cellIs" dxfId="1819" priority="382" operator="equal">
      <formula>"PN"</formula>
    </cfRule>
    <cfRule type="cellIs" dxfId="1818" priority="383" operator="equal">
      <formula>"PH"</formula>
    </cfRule>
    <cfRule type="cellIs" dxfId="1817" priority="384" operator="equal">
      <formula>"BN"</formula>
    </cfRule>
  </conditionalFormatting>
  <conditionalFormatting sqref="P202:Q202">
    <cfRule type="cellIs" dxfId="1816" priority="386" operator="equal">
      <formula>"BEBAS"</formula>
    </cfRule>
    <cfRule type="cellIs" dxfId="1815" priority="387" operator="equal">
      <formula>"PN"</formula>
    </cfRule>
    <cfRule type="cellIs" dxfId="1814" priority="388" operator="equal">
      <formula>"PH"</formula>
    </cfRule>
    <cfRule type="cellIs" dxfId="1813" priority="389" operator="equal">
      <formula>"BN"</formula>
    </cfRule>
  </conditionalFormatting>
  <conditionalFormatting sqref="P202:Q202">
    <cfRule type="cellIs" dxfId="1812" priority="385" operator="equal">
      <formula>"TIED"</formula>
    </cfRule>
  </conditionalFormatting>
  <conditionalFormatting sqref="R200">
    <cfRule type="cellIs" dxfId="1811" priority="372" operator="equal">
      <formula>"BEBAS"</formula>
    </cfRule>
    <cfRule type="cellIs" dxfId="1810" priority="373" operator="equal">
      <formula>"PN"</formula>
    </cfRule>
    <cfRule type="cellIs" dxfId="1809" priority="374" operator="equal">
      <formula>"PH"</formula>
    </cfRule>
    <cfRule type="cellIs" dxfId="1808" priority="375" operator="equal">
      <formula>"BN"</formula>
    </cfRule>
  </conditionalFormatting>
  <conditionalFormatting sqref="P200:Q200">
    <cfRule type="cellIs" dxfId="1807" priority="377" operator="equal">
      <formula>"BEBAS"</formula>
    </cfRule>
    <cfRule type="cellIs" dxfId="1806" priority="378" operator="equal">
      <formula>"PN"</formula>
    </cfRule>
    <cfRule type="cellIs" dxfId="1805" priority="379" operator="equal">
      <formula>"PH"</formula>
    </cfRule>
    <cfRule type="cellIs" dxfId="1804" priority="380" operator="equal">
      <formula>"BN"</formula>
    </cfRule>
  </conditionalFormatting>
  <conditionalFormatting sqref="P200:Q200">
    <cfRule type="cellIs" dxfId="1803" priority="376" operator="equal">
      <formula>"TIED"</formula>
    </cfRule>
  </conditionalFormatting>
  <conditionalFormatting sqref="R198">
    <cfRule type="cellIs" dxfId="1802" priority="363" operator="equal">
      <formula>"BEBAS"</formula>
    </cfRule>
    <cfRule type="cellIs" dxfId="1801" priority="364" operator="equal">
      <formula>"PN"</formula>
    </cfRule>
    <cfRule type="cellIs" dxfId="1800" priority="365" operator="equal">
      <formula>"PH"</formula>
    </cfRule>
    <cfRule type="cellIs" dxfId="1799" priority="366" operator="equal">
      <formula>"BN"</formula>
    </cfRule>
  </conditionalFormatting>
  <conditionalFormatting sqref="P198:Q198">
    <cfRule type="cellIs" dxfId="1798" priority="368" operator="equal">
      <formula>"BEBAS"</formula>
    </cfRule>
    <cfRule type="cellIs" dxfId="1797" priority="369" operator="equal">
      <formula>"PN"</formula>
    </cfRule>
    <cfRule type="cellIs" dxfId="1796" priority="370" operator="equal">
      <formula>"PH"</formula>
    </cfRule>
    <cfRule type="cellIs" dxfId="1795" priority="371" operator="equal">
      <formula>"BN"</formula>
    </cfRule>
  </conditionalFormatting>
  <conditionalFormatting sqref="P198:Q198">
    <cfRule type="cellIs" dxfId="1794" priority="367" operator="equal">
      <formula>"TIED"</formula>
    </cfRule>
  </conditionalFormatting>
  <conditionalFormatting sqref="R201">
    <cfRule type="cellIs" dxfId="1793" priority="354" operator="equal">
      <formula>"BEBAS"</formula>
    </cfRule>
    <cfRule type="cellIs" dxfId="1792" priority="355" operator="equal">
      <formula>"PN"</formula>
    </cfRule>
    <cfRule type="cellIs" dxfId="1791" priority="356" operator="equal">
      <formula>"PH"</formula>
    </cfRule>
    <cfRule type="cellIs" dxfId="1790" priority="357" operator="equal">
      <formula>"BN"</formula>
    </cfRule>
  </conditionalFormatting>
  <conditionalFormatting sqref="P201:Q201">
    <cfRule type="cellIs" dxfId="1789" priority="359" operator="equal">
      <formula>"BEBAS"</formula>
    </cfRule>
    <cfRule type="cellIs" dxfId="1788" priority="360" operator="equal">
      <formula>"PN"</formula>
    </cfRule>
    <cfRule type="cellIs" dxfId="1787" priority="361" operator="equal">
      <formula>"PH"</formula>
    </cfRule>
    <cfRule type="cellIs" dxfId="1786" priority="362" operator="equal">
      <formula>"BN"</formula>
    </cfRule>
  </conditionalFormatting>
  <conditionalFormatting sqref="P201:Q201">
    <cfRule type="cellIs" dxfId="1785" priority="358" operator="equal">
      <formula>"TIED"</formula>
    </cfRule>
  </conditionalFormatting>
  <conditionalFormatting sqref="R199">
    <cfRule type="cellIs" dxfId="1784" priority="345" operator="equal">
      <formula>"BEBAS"</formula>
    </cfRule>
    <cfRule type="cellIs" dxfId="1783" priority="346" operator="equal">
      <formula>"PN"</formula>
    </cfRule>
    <cfRule type="cellIs" dxfId="1782" priority="347" operator="equal">
      <formula>"PH"</formula>
    </cfRule>
    <cfRule type="cellIs" dxfId="1781" priority="348" operator="equal">
      <formula>"BN"</formula>
    </cfRule>
  </conditionalFormatting>
  <conditionalFormatting sqref="P199:Q199">
    <cfRule type="cellIs" dxfId="1780" priority="350" operator="equal">
      <formula>"BEBAS"</formula>
    </cfRule>
    <cfRule type="cellIs" dxfId="1779" priority="351" operator="equal">
      <formula>"PN"</formula>
    </cfRule>
    <cfRule type="cellIs" dxfId="1778" priority="352" operator="equal">
      <formula>"PH"</formula>
    </cfRule>
    <cfRule type="cellIs" dxfId="1777" priority="353" operator="equal">
      <formula>"BN"</formula>
    </cfRule>
  </conditionalFormatting>
  <conditionalFormatting sqref="P199:Q199">
    <cfRule type="cellIs" dxfId="1776" priority="349" operator="equal">
      <formula>"TIED"</formula>
    </cfRule>
  </conditionalFormatting>
  <conditionalFormatting sqref="R213">
    <cfRule type="cellIs" dxfId="1775" priority="336" operator="equal">
      <formula>"BEBAS"</formula>
    </cfRule>
    <cfRule type="cellIs" dxfId="1774" priority="337" operator="equal">
      <formula>"PN"</formula>
    </cfRule>
    <cfRule type="cellIs" dxfId="1773" priority="338" operator="equal">
      <formula>"PH"</formula>
    </cfRule>
    <cfRule type="cellIs" dxfId="1772" priority="339" operator="equal">
      <formula>"BN"</formula>
    </cfRule>
  </conditionalFormatting>
  <conditionalFormatting sqref="P213:Q213">
    <cfRule type="cellIs" dxfId="1771" priority="341" operator="equal">
      <formula>"BEBAS"</formula>
    </cfRule>
    <cfRule type="cellIs" dxfId="1770" priority="342" operator="equal">
      <formula>"PN"</formula>
    </cfRule>
    <cfRule type="cellIs" dxfId="1769" priority="343" operator="equal">
      <formula>"PH"</formula>
    </cfRule>
    <cfRule type="cellIs" dxfId="1768" priority="344" operator="equal">
      <formula>"BN"</formula>
    </cfRule>
  </conditionalFormatting>
  <conditionalFormatting sqref="P213:Q213">
    <cfRule type="cellIs" dxfId="1767" priority="340" operator="equal">
      <formula>"TIED"</formula>
    </cfRule>
  </conditionalFormatting>
  <conditionalFormatting sqref="R205">
    <cfRule type="cellIs" dxfId="1766" priority="327" operator="equal">
      <formula>"BEBAS"</formula>
    </cfRule>
    <cfRule type="cellIs" dxfId="1765" priority="328" operator="equal">
      <formula>"PN"</formula>
    </cfRule>
    <cfRule type="cellIs" dxfId="1764" priority="329" operator="equal">
      <formula>"PH"</formula>
    </cfRule>
    <cfRule type="cellIs" dxfId="1763" priority="330" operator="equal">
      <formula>"BN"</formula>
    </cfRule>
  </conditionalFormatting>
  <conditionalFormatting sqref="P205:Q205">
    <cfRule type="cellIs" dxfId="1762" priority="332" operator="equal">
      <formula>"BEBAS"</formula>
    </cfRule>
    <cfRule type="cellIs" dxfId="1761" priority="333" operator="equal">
      <formula>"PN"</formula>
    </cfRule>
    <cfRule type="cellIs" dxfId="1760" priority="334" operator="equal">
      <formula>"PH"</formula>
    </cfRule>
    <cfRule type="cellIs" dxfId="1759" priority="335" operator="equal">
      <formula>"BN"</formula>
    </cfRule>
  </conditionalFormatting>
  <conditionalFormatting sqref="P205:Q205">
    <cfRule type="cellIs" dxfId="1758" priority="331" operator="equal">
      <formula>"TIED"</formula>
    </cfRule>
  </conditionalFormatting>
  <conditionalFormatting sqref="R206">
    <cfRule type="cellIs" dxfId="1757" priority="318" operator="equal">
      <formula>"BEBAS"</formula>
    </cfRule>
    <cfRule type="cellIs" dxfId="1756" priority="319" operator="equal">
      <formula>"PN"</formula>
    </cfRule>
    <cfRule type="cellIs" dxfId="1755" priority="320" operator="equal">
      <formula>"PH"</formula>
    </cfRule>
    <cfRule type="cellIs" dxfId="1754" priority="321" operator="equal">
      <formula>"BN"</formula>
    </cfRule>
  </conditionalFormatting>
  <conditionalFormatting sqref="P206:Q206">
    <cfRule type="cellIs" dxfId="1753" priority="323" operator="equal">
      <formula>"BEBAS"</formula>
    </cfRule>
    <cfRule type="cellIs" dxfId="1752" priority="324" operator="equal">
      <formula>"PN"</formula>
    </cfRule>
    <cfRule type="cellIs" dxfId="1751" priority="325" operator="equal">
      <formula>"PH"</formula>
    </cfRule>
    <cfRule type="cellIs" dxfId="1750" priority="326" operator="equal">
      <formula>"BN"</formula>
    </cfRule>
  </conditionalFormatting>
  <conditionalFormatting sqref="P206:Q206">
    <cfRule type="cellIs" dxfId="1749" priority="322" operator="equal">
      <formula>"TIED"</formula>
    </cfRule>
  </conditionalFormatting>
  <conditionalFormatting sqref="R212">
    <cfRule type="cellIs" dxfId="1748" priority="309" operator="equal">
      <formula>"BEBAS"</formula>
    </cfRule>
    <cfRule type="cellIs" dxfId="1747" priority="310" operator="equal">
      <formula>"PN"</formula>
    </cfRule>
    <cfRule type="cellIs" dxfId="1746" priority="311" operator="equal">
      <formula>"PH"</formula>
    </cfRule>
    <cfRule type="cellIs" dxfId="1745" priority="312" operator="equal">
      <formula>"BN"</formula>
    </cfRule>
  </conditionalFormatting>
  <conditionalFormatting sqref="P212:Q212">
    <cfRule type="cellIs" dxfId="1744" priority="314" operator="equal">
      <formula>"BEBAS"</formula>
    </cfRule>
    <cfRule type="cellIs" dxfId="1743" priority="315" operator="equal">
      <formula>"PN"</formula>
    </cfRule>
    <cfRule type="cellIs" dxfId="1742" priority="316" operator="equal">
      <formula>"PH"</formula>
    </cfRule>
    <cfRule type="cellIs" dxfId="1741" priority="317" operator="equal">
      <formula>"BN"</formula>
    </cfRule>
  </conditionalFormatting>
  <conditionalFormatting sqref="P212:Q212">
    <cfRule type="cellIs" dxfId="1740" priority="313" operator="equal">
      <formula>"TIED"</formula>
    </cfRule>
  </conditionalFormatting>
  <conditionalFormatting sqref="R210">
    <cfRule type="cellIs" dxfId="1739" priority="300" operator="equal">
      <formula>"BEBAS"</formula>
    </cfRule>
    <cfRule type="cellIs" dxfId="1738" priority="301" operator="equal">
      <formula>"PN"</formula>
    </cfRule>
    <cfRule type="cellIs" dxfId="1737" priority="302" operator="equal">
      <formula>"PH"</formula>
    </cfRule>
    <cfRule type="cellIs" dxfId="1736" priority="303" operator="equal">
      <formula>"BN"</formula>
    </cfRule>
  </conditionalFormatting>
  <conditionalFormatting sqref="P210:Q210">
    <cfRule type="cellIs" dxfId="1735" priority="305" operator="equal">
      <formula>"BEBAS"</formula>
    </cfRule>
    <cfRule type="cellIs" dxfId="1734" priority="306" operator="equal">
      <formula>"PN"</formula>
    </cfRule>
    <cfRule type="cellIs" dxfId="1733" priority="307" operator="equal">
      <formula>"PH"</formula>
    </cfRule>
    <cfRule type="cellIs" dxfId="1732" priority="308" operator="equal">
      <formula>"BN"</formula>
    </cfRule>
  </conditionalFormatting>
  <conditionalFormatting sqref="P210:Q210">
    <cfRule type="cellIs" dxfId="1731" priority="304" operator="equal">
      <formula>"TIED"</formula>
    </cfRule>
  </conditionalFormatting>
  <conditionalFormatting sqref="R211">
    <cfRule type="cellIs" dxfId="1730" priority="291" operator="equal">
      <formula>"BEBAS"</formula>
    </cfRule>
    <cfRule type="cellIs" dxfId="1729" priority="292" operator="equal">
      <formula>"PN"</formula>
    </cfRule>
    <cfRule type="cellIs" dxfId="1728" priority="293" operator="equal">
      <formula>"PH"</formula>
    </cfRule>
    <cfRule type="cellIs" dxfId="1727" priority="294" operator="equal">
      <formula>"BN"</formula>
    </cfRule>
  </conditionalFormatting>
  <conditionalFormatting sqref="P211:Q211">
    <cfRule type="cellIs" dxfId="1726" priority="296" operator="equal">
      <formula>"BEBAS"</formula>
    </cfRule>
    <cfRule type="cellIs" dxfId="1725" priority="297" operator="equal">
      <formula>"PN"</formula>
    </cfRule>
    <cfRule type="cellIs" dxfId="1724" priority="298" operator="equal">
      <formula>"PH"</formula>
    </cfRule>
    <cfRule type="cellIs" dxfId="1723" priority="299" operator="equal">
      <formula>"BN"</formula>
    </cfRule>
  </conditionalFormatting>
  <conditionalFormatting sqref="P211:Q211">
    <cfRule type="cellIs" dxfId="1722" priority="295" operator="equal">
      <formula>"TIED"</formula>
    </cfRule>
  </conditionalFormatting>
  <conditionalFormatting sqref="R209">
    <cfRule type="cellIs" dxfId="1721" priority="282" operator="equal">
      <formula>"BEBAS"</formula>
    </cfRule>
    <cfRule type="cellIs" dxfId="1720" priority="283" operator="equal">
      <formula>"PN"</formula>
    </cfRule>
    <cfRule type="cellIs" dxfId="1719" priority="284" operator="equal">
      <formula>"PH"</formula>
    </cfRule>
    <cfRule type="cellIs" dxfId="1718" priority="285" operator="equal">
      <formula>"BN"</formula>
    </cfRule>
  </conditionalFormatting>
  <conditionalFormatting sqref="P209:Q209">
    <cfRule type="cellIs" dxfId="1717" priority="287" operator="equal">
      <formula>"BEBAS"</formula>
    </cfRule>
    <cfRule type="cellIs" dxfId="1716" priority="288" operator="equal">
      <formula>"PN"</formula>
    </cfRule>
    <cfRule type="cellIs" dxfId="1715" priority="289" operator="equal">
      <formula>"PH"</formula>
    </cfRule>
    <cfRule type="cellIs" dxfId="1714" priority="290" operator="equal">
      <formula>"BN"</formula>
    </cfRule>
  </conditionalFormatting>
  <conditionalFormatting sqref="P209:Q209">
    <cfRule type="cellIs" dxfId="1713" priority="286" operator="equal">
      <formula>"TIED"</formula>
    </cfRule>
  </conditionalFormatting>
  <conditionalFormatting sqref="R207">
    <cfRule type="cellIs" dxfId="1712" priority="273" operator="equal">
      <formula>"BEBAS"</formula>
    </cfRule>
    <cfRule type="cellIs" dxfId="1711" priority="274" operator="equal">
      <formula>"PN"</formula>
    </cfRule>
    <cfRule type="cellIs" dxfId="1710" priority="275" operator="equal">
      <formula>"PH"</formula>
    </cfRule>
    <cfRule type="cellIs" dxfId="1709" priority="276" operator="equal">
      <formula>"BN"</formula>
    </cfRule>
  </conditionalFormatting>
  <conditionalFormatting sqref="P207:Q207">
    <cfRule type="cellIs" dxfId="1708" priority="278" operator="equal">
      <formula>"BEBAS"</formula>
    </cfRule>
    <cfRule type="cellIs" dxfId="1707" priority="279" operator="equal">
      <formula>"PN"</formula>
    </cfRule>
    <cfRule type="cellIs" dxfId="1706" priority="280" operator="equal">
      <formula>"PH"</formula>
    </cfRule>
    <cfRule type="cellIs" dxfId="1705" priority="281" operator="equal">
      <formula>"BN"</formula>
    </cfRule>
  </conditionalFormatting>
  <conditionalFormatting sqref="P207:Q207">
    <cfRule type="cellIs" dxfId="1704" priority="277" operator="equal">
      <formula>"TIED"</formula>
    </cfRule>
  </conditionalFormatting>
  <conditionalFormatting sqref="R208">
    <cfRule type="cellIs" dxfId="1703" priority="264" operator="equal">
      <formula>"BEBAS"</formula>
    </cfRule>
    <cfRule type="cellIs" dxfId="1702" priority="265" operator="equal">
      <formula>"PN"</formula>
    </cfRule>
    <cfRule type="cellIs" dxfId="1701" priority="266" operator="equal">
      <formula>"PH"</formula>
    </cfRule>
    <cfRule type="cellIs" dxfId="1700" priority="267" operator="equal">
      <formula>"BN"</formula>
    </cfRule>
  </conditionalFormatting>
  <conditionalFormatting sqref="P208:Q208">
    <cfRule type="cellIs" dxfId="1699" priority="268" operator="equal">
      <formula>"TIED"</formula>
    </cfRule>
  </conditionalFormatting>
  <conditionalFormatting sqref="P208:Q208">
    <cfRule type="cellIs" dxfId="1698" priority="269" operator="equal">
      <formula>"BEBAS"</formula>
    </cfRule>
    <cfRule type="cellIs" dxfId="1697" priority="270" operator="equal">
      <formula>"PN"</formula>
    </cfRule>
    <cfRule type="cellIs" dxfId="1696" priority="271" operator="equal">
      <formula>"PH"</formula>
    </cfRule>
    <cfRule type="cellIs" dxfId="1695" priority="272" operator="equal">
      <formula>"BN"</formula>
    </cfRule>
  </conditionalFormatting>
  <conditionalFormatting sqref="R197">
    <cfRule type="cellIs" dxfId="1694" priority="255" operator="equal">
      <formula>"BEBAS"</formula>
    </cfRule>
    <cfRule type="cellIs" dxfId="1693" priority="256" operator="equal">
      <formula>"PN"</formula>
    </cfRule>
    <cfRule type="cellIs" dxfId="1692" priority="257" operator="equal">
      <formula>"PH"</formula>
    </cfRule>
    <cfRule type="cellIs" dxfId="1691" priority="258" operator="equal">
      <formula>"BN"</formula>
    </cfRule>
  </conditionalFormatting>
  <conditionalFormatting sqref="P197:Q197">
    <cfRule type="cellIs" dxfId="1690" priority="260" operator="equal">
      <formula>"BEBAS"</formula>
    </cfRule>
    <cfRule type="cellIs" dxfId="1689" priority="261" operator="equal">
      <formula>"PN"</formula>
    </cfRule>
    <cfRule type="cellIs" dxfId="1688" priority="262" operator="equal">
      <formula>"PH"</formula>
    </cfRule>
    <cfRule type="cellIs" dxfId="1687" priority="263" operator="equal">
      <formula>"BN"</formula>
    </cfRule>
  </conditionalFormatting>
  <conditionalFormatting sqref="P197:Q197">
    <cfRule type="cellIs" dxfId="1686" priority="259" operator="equal">
      <formula>"TIED"</formula>
    </cfRule>
  </conditionalFormatting>
  <conditionalFormatting sqref="R224">
    <cfRule type="cellIs" dxfId="1685" priority="246" operator="equal">
      <formula>"BEBAS"</formula>
    </cfRule>
    <cfRule type="cellIs" dxfId="1684" priority="247" operator="equal">
      <formula>"PN"</formula>
    </cfRule>
    <cfRule type="cellIs" dxfId="1683" priority="248" operator="equal">
      <formula>"PH"</formula>
    </cfRule>
    <cfRule type="cellIs" dxfId="1682" priority="249" operator="equal">
      <formula>"BN"</formula>
    </cfRule>
  </conditionalFormatting>
  <conditionalFormatting sqref="P224:Q224">
    <cfRule type="cellIs" dxfId="1681" priority="251" operator="equal">
      <formula>"BEBAS"</formula>
    </cfRule>
    <cfRule type="cellIs" dxfId="1680" priority="252" operator="equal">
      <formula>"PN"</formula>
    </cfRule>
    <cfRule type="cellIs" dxfId="1679" priority="253" operator="equal">
      <formula>"PH"</formula>
    </cfRule>
    <cfRule type="cellIs" dxfId="1678" priority="254" operator="equal">
      <formula>"BN"</formula>
    </cfRule>
  </conditionalFormatting>
  <conditionalFormatting sqref="P224:Q224">
    <cfRule type="cellIs" dxfId="1677" priority="250" operator="equal">
      <formula>"TIED"</formula>
    </cfRule>
  </conditionalFormatting>
  <conditionalFormatting sqref="R223">
    <cfRule type="cellIs" dxfId="1676" priority="237" operator="equal">
      <formula>"BEBAS"</formula>
    </cfRule>
    <cfRule type="cellIs" dxfId="1675" priority="238" operator="equal">
      <formula>"PN"</formula>
    </cfRule>
    <cfRule type="cellIs" dxfId="1674" priority="239" operator="equal">
      <formula>"PH"</formula>
    </cfRule>
    <cfRule type="cellIs" dxfId="1673" priority="240" operator="equal">
      <formula>"BN"</formula>
    </cfRule>
  </conditionalFormatting>
  <conditionalFormatting sqref="P223:Q223">
    <cfRule type="cellIs" dxfId="1672" priority="242" operator="equal">
      <formula>"BEBAS"</formula>
    </cfRule>
    <cfRule type="cellIs" dxfId="1671" priority="243" operator="equal">
      <formula>"PN"</formula>
    </cfRule>
    <cfRule type="cellIs" dxfId="1670" priority="244" operator="equal">
      <formula>"PH"</formula>
    </cfRule>
    <cfRule type="cellIs" dxfId="1669" priority="245" operator="equal">
      <formula>"BN"</formula>
    </cfRule>
  </conditionalFormatting>
  <conditionalFormatting sqref="P223:Q223">
    <cfRule type="cellIs" dxfId="1668" priority="241" operator="equal">
      <formula>"TIED"</formula>
    </cfRule>
  </conditionalFormatting>
  <conditionalFormatting sqref="R220">
    <cfRule type="cellIs" dxfId="1667" priority="228" operator="equal">
      <formula>"BEBAS"</formula>
    </cfRule>
    <cfRule type="cellIs" dxfId="1666" priority="229" operator="equal">
      <formula>"PN"</formula>
    </cfRule>
    <cfRule type="cellIs" dxfId="1665" priority="230" operator="equal">
      <formula>"PH"</formula>
    </cfRule>
    <cfRule type="cellIs" dxfId="1664" priority="231" operator="equal">
      <formula>"BN"</formula>
    </cfRule>
  </conditionalFormatting>
  <conditionalFormatting sqref="P220:Q220">
    <cfRule type="cellIs" dxfId="1663" priority="233" operator="equal">
      <formula>"BEBAS"</formula>
    </cfRule>
    <cfRule type="cellIs" dxfId="1662" priority="234" operator="equal">
      <formula>"PN"</formula>
    </cfRule>
    <cfRule type="cellIs" dxfId="1661" priority="235" operator="equal">
      <formula>"PH"</formula>
    </cfRule>
    <cfRule type="cellIs" dxfId="1660" priority="236" operator="equal">
      <formula>"BN"</formula>
    </cfRule>
  </conditionalFormatting>
  <conditionalFormatting sqref="P220:Q220">
    <cfRule type="cellIs" dxfId="1659" priority="232" operator="equal">
      <formula>"TIED"</formula>
    </cfRule>
  </conditionalFormatting>
  <conditionalFormatting sqref="R222">
    <cfRule type="cellIs" dxfId="1658" priority="219" operator="equal">
      <formula>"BEBAS"</formula>
    </cfRule>
    <cfRule type="cellIs" dxfId="1657" priority="220" operator="equal">
      <formula>"PN"</formula>
    </cfRule>
    <cfRule type="cellIs" dxfId="1656" priority="221" operator="equal">
      <formula>"PH"</formula>
    </cfRule>
    <cfRule type="cellIs" dxfId="1655" priority="222" operator="equal">
      <formula>"BN"</formula>
    </cfRule>
  </conditionalFormatting>
  <conditionalFormatting sqref="P222:Q222">
    <cfRule type="cellIs" dxfId="1654" priority="224" operator="equal">
      <formula>"BEBAS"</formula>
    </cfRule>
    <cfRule type="cellIs" dxfId="1653" priority="225" operator="equal">
      <formula>"PN"</formula>
    </cfRule>
    <cfRule type="cellIs" dxfId="1652" priority="226" operator="equal">
      <formula>"PH"</formula>
    </cfRule>
    <cfRule type="cellIs" dxfId="1651" priority="227" operator="equal">
      <formula>"BN"</formula>
    </cfRule>
  </conditionalFormatting>
  <conditionalFormatting sqref="P222:Q222">
    <cfRule type="cellIs" dxfId="1650" priority="223" operator="equal">
      <formula>"TIED"</formula>
    </cfRule>
  </conditionalFormatting>
  <conditionalFormatting sqref="R221">
    <cfRule type="cellIs" dxfId="1649" priority="210" operator="equal">
      <formula>"BEBAS"</formula>
    </cfRule>
    <cfRule type="cellIs" dxfId="1648" priority="211" operator="equal">
      <formula>"PN"</formula>
    </cfRule>
    <cfRule type="cellIs" dxfId="1647" priority="212" operator="equal">
      <formula>"PH"</formula>
    </cfRule>
    <cfRule type="cellIs" dxfId="1646" priority="213" operator="equal">
      <formula>"BN"</formula>
    </cfRule>
  </conditionalFormatting>
  <conditionalFormatting sqref="P221:Q221">
    <cfRule type="cellIs" dxfId="1645" priority="215" operator="equal">
      <formula>"BEBAS"</formula>
    </cfRule>
    <cfRule type="cellIs" dxfId="1644" priority="216" operator="equal">
      <formula>"PN"</formula>
    </cfRule>
    <cfRule type="cellIs" dxfId="1643" priority="217" operator="equal">
      <formula>"PH"</formula>
    </cfRule>
    <cfRule type="cellIs" dxfId="1642" priority="218" operator="equal">
      <formula>"BN"</formula>
    </cfRule>
  </conditionalFormatting>
  <conditionalFormatting sqref="P221:Q221">
    <cfRule type="cellIs" dxfId="1641" priority="214" operator="equal">
      <formula>"TIED"</formula>
    </cfRule>
  </conditionalFormatting>
  <conditionalFormatting sqref="R246">
    <cfRule type="cellIs" dxfId="1640" priority="42" operator="equal">
      <formula>"BEBAS"</formula>
    </cfRule>
    <cfRule type="cellIs" dxfId="1639" priority="43" operator="equal">
      <formula>"PN"</formula>
    </cfRule>
    <cfRule type="cellIs" dxfId="1638" priority="44" operator="equal">
      <formula>"PH"</formula>
    </cfRule>
    <cfRule type="cellIs" dxfId="1637" priority="45" operator="equal">
      <formula>"BN"</formula>
    </cfRule>
  </conditionalFormatting>
  <conditionalFormatting sqref="R218">
    <cfRule type="cellIs" dxfId="1636" priority="201" operator="equal">
      <formula>"BEBAS"</formula>
    </cfRule>
    <cfRule type="cellIs" dxfId="1635" priority="202" operator="equal">
      <formula>"PN"</formula>
    </cfRule>
    <cfRule type="cellIs" dxfId="1634" priority="203" operator="equal">
      <formula>"PH"</formula>
    </cfRule>
    <cfRule type="cellIs" dxfId="1633" priority="204" operator="equal">
      <formula>"BN"</formula>
    </cfRule>
  </conditionalFormatting>
  <conditionalFormatting sqref="P218:Q218">
    <cfRule type="cellIs" dxfId="1632" priority="205" operator="equal">
      <formula>"TIED"</formula>
    </cfRule>
  </conditionalFormatting>
  <conditionalFormatting sqref="P218:Q218">
    <cfRule type="cellIs" dxfId="1631" priority="206" operator="equal">
      <formula>"BEBAS"</formula>
    </cfRule>
    <cfRule type="cellIs" dxfId="1630" priority="207" operator="equal">
      <formula>"PN"</formula>
    </cfRule>
    <cfRule type="cellIs" dxfId="1629" priority="208" operator="equal">
      <formula>"PH"</formula>
    </cfRule>
    <cfRule type="cellIs" dxfId="1628" priority="209" operator="equal">
      <formula>"BN"</formula>
    </cfRule>
  </conditionalFormatting>
  <conditionalFormatting sqref="R215">
    <cfRule type="cellIs" dxfId="1627" priority="192" operator="equal">
      <formula>"BEBAS"</formula>
    </cfRule>
    <cfRule type="cellIs" dxfId="1626" priority="193" operator="equal">
      <formula>"PN"</formula>
    </cfRule>
    <cfRule type="cellIs" dxfId="1625" priority="194" operator="equal">
      <formula>"PH"</formula>
    </cfRule>
    <cfRule type="cellIs" dxfId="1624" priority="195" operator="equal">
      <formula>"BN"</formula>
    </cfRule>
  </conditionalFormatting>
  <conditionalFormatting sqref="P215:Q215">
    <cfRule type="cellIs" dxfId="1623" priority="196" operator="equal">
      <formula>"TIED"</formula>
    </cfRule>
  </conditionalFormatting>
  <conditionalFormatting sqref="P215:Q215">
    <cfRule type="cellIs" dxfId="1622" priority="197" operator="equal">
      <formula>"BEBAS"</formula>
    </cfRule>
    <cfRule type="cellIs" dxfId="1621" priority="198" operator="equal">
      <formula>"PN"</formula>
    </cfRule>
    <cfRule type="cellIs" dxfId="1620" priority="199" operator="equal">
      <formula>"PH"</formula>
    </cfRule>
    <cfRule type="cellIs" dxfId="1619" priority="200" operator="equal">
      <formula>"BN"</formula>
    </cfRule>
  </conditionalFormatting>
  <conditionalFormatting sqref="R216">
    <cfRule type="cellIs" dxfId="1618" priority="183" operator="equal">
      <formula>"BEBAS"</formula>
    </cfRule>
    <cfRule type="cellIs" dxfId="1617" priority="184" operator="equal">
      <formula>"PN"</formula>
    </cfRule>
    <cfRule type="cellIs" dxfId="1616" priority="185" operator="equal">
      <formula>"PH"</formula>
    </cfRule>
    <cfRule type="cellIs" dxfId="1615" priority="186" operator="equal">
      <formula>"BN"</formula>
    </cfRule>
  </conditionalFormatting>
  <conditionalFormatting sqref="P216:Q216">
    <cfRule type="cellIs" dxfId="1614" priority="188" operator="equal">
      <formula>"BEBAS"</formula>
    </cfRule>
    <cfRule type="cellIs" dxfId="1613" priority="189" operator="equal">
      <formula>"PN"</formula>
    </cfRule>
    <cfRule type="cellIs" dxfId="1612" priority="190" operator="equal">
      <formula>"PH"</formula>
    </cfRule>
    <cfRule type="cellIs" dxfId="1611" priority="191" operator="equal">
      <formula>"BN"</formula>
    </cfRule>
  </conditionalFormatting>
  <conditionalFormatting sqref="P216:Q216">
    <cfRule type="cellIs" dxfId="1610" priority="187" operator="equal">
      <formula>"TIED"</formula>
    </cfRule>
  </conditionalFormatting>
  <conditionalFormatting sqref="R219">
    <cfRule type="cellIs" dxfId="1609" priority="174" operator="equal">
      <formula>"BEBAS"</formula>
    </cfRule>
    <cfRule type="cellIs" dxfId="1608" priority="175" operator="equal">
      <formula>"PN"</formula>
    </cfRule>
    <cfRule type="cellIs" dxfId="1607" priority="176" operator="equal">
      <formula>"PH"</formula>
    </cfRule>
    <cfRule type="cellIs" dxfId="1606" priority="177" operator="equal">
      <formula>"BN"</formula>
    </cfRule>
  </conditionalFormatting>
  <conditionalFormatting sqref="P219:Q219">
    <cfRule type="cellIs" dxfId="1605" priority="179" operator="equal">
      <formula>"BEBAS"</formula>
    </cfRule>
    <cfRule type="cellIs" dxfId="1604" priority="180" operator="equal">
      <formula>"PN"</formula>
    </cfRule>
    <cfRule type="cellIs" dxfId="1603" priority="181" operator="equal">
      <formula>"PH"</formula>
    </cfRule>
    <cfRule type="cellIs" dxfId="1602" priority="182" operator="equal">
      <formula>"BN"</formula>
    </cfRule>
  </conditionalFormatting>
  <conditionalFormatting sqref="P219:Q219">
    <cfRule type="cellIs" dxfId="1601" priority="178" operator="equal">
      <formula>"TIED"</formula>
    </cfRule>
  </conditionalFormatting>
  <conditionalFormatting sqref="P217:Q217">
    <cfRule type="cellIs" dxfId="1600" priority="169" operator="equal">
      <formula>"TIED"</formula>
    </cfRule>
  </conditionalFormatting>
  <conditionalFormatting sqref="P217:R217">
    <cfRule type="cellIs" dxfId="1599" priority="170" operator="equal">
      <formula>"BEBAS"</formula>
    </cfRule>
    <cfRule type="cellIs" dxfId="1598" priority="171" operator="equal">
      <formula>"PN"</formula>
    </cfRule>
    <cfRule type="cellIs" dxfId="1597" priority="172" operator="equal">
      <formula>"PH"</formula>
    </cfRule>
    <cfRule type="cellIs" dxfId="1596" priority="173" operator="equal">
      <formula>"BN"</formula>
    </cfRule>
  </conditionalFormatting>
  <conditionalFormatting sqref="R232">
    <cfRule type="cellIs" dxfId="1595" priority="160" operator="equal">
      <formula>"BEBAS"</formula>
    </cfRule>
    <cfRule type="cellIs" dxfId="1594" priority="161" operator="equal">
      <formula>"PN"</formula>
    </cfRule>
    <cfRule type="cellIs" dxfId="1593" priority="162" operator="equal">
      <formula>"PH"</formula>
    </cfRule>
    <cfRule type="cellIs" dxfId="1592" priority="163" operator="equal">
      <formula>"BN"</formula>
    </cfRule>
  </conditionalFormatting>
  <conditionalFormatting sqref="P232:Q232">
    <cfRule type="cellIs" dxfId="1591" priority="165" operator="equal">
      <formula>"BEBAS"</formula>
    </cfRule>
    <cfRule type="cellIs" dxfId="1590" priority="166" operator="equal">
      <formula>"PN"</formula>
    </cfRule>
    <cfRule type="cellIs" dxfId="1589" priority="167" operator="equal">
      <formula>"PH"</formula>
    </cfRule>
    <cfRule type="cellIs" dxfId="1588" priority="168" operator="equal">
      <formula>"BN"</formula>
    </cfRule>
  </conditionalFormatting>
  <conditionalFormatting sqref="P232:Q232">
    <cfRule type="cellIs" dxfId="1587" priority="164" operator="equal">
      <formula>"TIED"</formula>
    </cfRule>
  </conditionalFormatting>
  <conditionalFormatting sqref="R229">
    <cfRule type="cellIs" dxfId="1586" priority="151" operator="equal">
      <formula>"BEBAS"</formula>
    </cfRule>
    <cfRule type="cellIs" dxfId="1585" priority="152" operator="equal">
      <formula>"PN"</formula>
    </cfRule>
    <cfRule type="cellIs" dxfId="1584" priority="153" operator="equal">
      <formula>"PH"</formula>
    </cfRule>
    <cfRule type="cellIs" dxfId="1583" priority="154" operator="equal">
      <formula>"BN"</formula>
    </cfRule>
  </conditionalFormatting>
  <conditionalFormatting sqref="P229:Q229">
    <cfRule type="cellIs" dxfId="1582" priority="156" operator="equal">
      <formula>"BEBAS"</formula>
    </cfRule>
    <cfRule type="cellIs" dxfId="1581" priority="157" operator="equal">
      <formula>"PN"</formula>
    </cfRule>
    <cfRule type="cellIs" dxfId="1580" priority="158" operator="equal">
      <formula>"PH"</formula>
    </cfRule>
    <cfRule type="cellIs" dxfId="1579" priority="159" operator="equal">
      <formula>"BN"</formula>
    </cfRule>
  </conditionalFormatting>
  <conditionalFormatting sqref="P229:Q229">
    <cfRule type="cellIs" dxfId="1578" priority="155" operator="equal">
      <formula>"TIED"</formula>
    </cfRule>
  </conditionalFormatting>
  <conditionalFormatting sqref="R231">
    <cfRule type="cellIs" dxfId="1577" priority="142" operator="equal">
      <formula>"BEBAS"</formula>
    </cfRule>
    <cfRule type="cellIs" dxfId="1576" priority="143" operator="equal">
      <formula>"PN"</formula>
    </cfRule>
    <cfRule type="cellIs" dxfId="1575" priority="144" operator="equal">
      <formula>"PH"</formula>
    </cfRule>
    <cfRule type="cellIs" dxfId="1574" priority="145" operator="equal">
      <formula>"BN"</formula>
    </cfRule>
  </conditionalFormatting>
  <conditionalFormatting sqref="P231:Q231">
    <cfRule type="cellIs" dxfId="1573" priority="147" operator="equal">
      <formula>"BEBAS"</formula>
    </cfRule>
    <cfRule type="cellIs" dxfId="1572" priority="148" operator="equal">
      <formula>"PN"</formula>
    </cfRule>
    <cfRule type="cellIs" dxfId="1571" priority="149" operator="equal">
      <formula>"PH"</formula>
    </cfRule>
    <cfRule type="cellIs" dxfId="1570" priority="150" operator="equal">
      <formula>"BN"</formula>
    </cfRule>
  </conditionalFormatting>
  <conditionalFormatting sqref="P231:Q231">
    <cfRule type="cellIs" dxfId="1569" priority="146" operator="equal">
      <formula>"TIED"</formula>
    </cfRule>
  </conditionalFormatting>
  <conditionalFormatting sqref="R228">
    <cfRule type="cellIs" dxfId="1568" priority="133" operator="equal">
      <formula>"BEBAS"</formula>
    </cfRule>
    <cfRule type="cellIs" dxfId="1567" priority="134" operator="equal">
      <formula>"PN"</formula>
    </cfRule>
    <cfRule type="cellIs" dxfId="1566" priority="135" operator="equal">
      <formula>"PH"</formula>
    </cfRule>
    <cfRule type="cellIs" dxfId="1565" priority="136" operator="equal">
      <formula>"BN"</formula>
    </cfRule>
  </conditionalFormatting>
  <conditionalFormatting sqref="P228:Q228">
    <cfRule type="cellIs" dxfId="1564" priority="138" operator="equal">
      <formula>"BEBAS"</formula>
    </cfRule>
    <cfRule type="cellIs" dxfId="1563" priority="139" operator="equal">
      <formula>"PN"</formula>
    </cfRule>
    <cfRule type="cellIs" dxfId="1562" priority="140" operator="equal">
      <formula>"PH"</formula>
    </cfRule>
    <cfRule type="cellIs" dxfId="1561" priority="141" operator="equal">
      <formula>"BN"</formula>
    </cfRule>
  </conditionalFormatting>
  <conditionalFormatting sqref="P228:Q228">
    <cfRule type="cellIs" dxfId="1560" priority="137" operator="equal">
      <formula>"TIED"</formula>
    </cfRule>
  </conditionalFormatting>
  <conditionalFormatting sqref="R230">
    <cfRule type="cellIs" dxfId="1559" priority="124" operator="equal">
      <formula>"BEBAS"</formula>
    </cfRule>
    <cfRule type="cellIs" dxfId="1558" priority="125" operator="equal">
      <formula>"PN"</formula>
    </cfRule>
    <cfRule type="cellIs" dxfId="1557" priority="126" operator="equal">
      <formula>"PH"</formula>
    </cfRule>
    <cfRule type="cellIs" dxfId="1556" priority="127" operator="equal">
      <formula>"BN"</formula>
    </cfRule>
  </conditionalFormatting>
  <conditionalFormatting sqref="P230:Q230">
    <cfRule type="cellIs" dxfId="1555" priority="129" operator="equal">
      <formula>"BEBAS"</formula>
    </cfRule>
    <cfRule type="cellIs" dxfId="1554" priority="130" operator="equal">
      <formula>"PN"</formula>
    </cfRule>
    <cfRule type="cellIs" dxfId="1553" priority="131" operator="equal">
      <formula>"PH"</formula>
    </cfRule>
    <cfRule type="cellIs" dxfId="1552" priority="132" operator="equal">
      <formula>"BN"</formula>
    </cfRule>
  </conditionalFormatting>
  <conditionalFormatting sqref="P230:Q230">
    <cfRule type="cellIs" dxfId="1551" priority="128" operator="equal">
      <formula>"TIED"</formula>
    </cfRule>
  </conditionalFormatting>
  <conditionalFormatting sqref="R226">
    <cfRule type="cellIs" dxfId="1550" priority="115" operator="equal">
      <formula>"BEBAS"</formula>
    </cfRule>
    <cfRule type="cellIs" dxfId="1549" priority="116" operator="equal">
      <formula>"PN"</formula>
    </cfRule>
    <cfRule type="cellIs" dxfId="1548" priority="117" operator="equal">
      <formula>"PH"</formula>
    </cfRule>
    <cfRule type="cellIs" dxfId="1547" priority="118" operator="equal">
      <formula>"BN"</formula>
    </cfRule>
  </conditionalFormatting>
  <conditionalFormatting sqref="P226:Q226">
    <cfRule type="cellIs" dxfId="1546" priority="120" operator="equal">
      <formula>"BEBAS"</formula>
    </cfRule>
    <cfRule type="cellIs" dxfId="1545" priority="121" operator="equal">
      <formula>"PN"</formula>
    </cfRule>
    <cfRule type="cellIs" dxfId="1544" priority="122" operator="equal">
      <formula>"PH"</formula>
    </cfRule>
    <cfRule type="cellIs" dxfId="1543" priority="123" operator="equal">
      <formula>"BN"</formula>
    </cfRule>
  </conditionalFormatting>
  <conditionalFormatting sqref="P226:Q226">
    <cfRule type="cellIs" dxfId="1542" priority="119" operator="equal">
      <formula>"TIED"</formula>
    </cfRule>
  </conditionalFormatting>
  <conditionalFormatting sqref="R227">
    <cfRule type="cellIs" dxfId="1541" priority="106" operator="equal">
      <formula>"BEBAS"</formula>
    </cfRule>
    <cfRule type="cellIs" dxfId="1540" priority="107" operator="equal">
      <formula>"PN"</formula>
    </cfRule>
    <cfRule type="cellIs" dxfId="1539" priority="108" operator="equal">
      <formula>"PH"</formula>
    </cfRule>
    <cfRule type="cellIs" dxfId="1538" priority="109" operator="equal">
      <formula>"BN"</formula>
    </cfRule>
  </conditionalFormatting>
  <conditionalFormatting sqref="P227:Q227">
    <cfRule type="cellIs" dxfId="1537" priority="111" operator="equal">
      <formula>"BEBAS"</formula>
    </cfRule>
    <cfRule type="cellIs" dxfId="1536" priority="112" operator="equal">
      <formula>"PN"</formula>
    </cfRule>
    <cfRule type="cellIs" dxfId="1535" priority="113" operator="equal">
      <formula>"PH"</formula>
    </cfRule>
    <cfRule type="cellIs" dxfId="1534" priority="114" operator="equal">
      <formula>"BN"</formula>
    </cfRule>
  </conditionalFormatting>
  <conditionalFormatting sqref="P227:Q227">
    <cfRule type="cellIs" dxfId="1533" priority="110" operator="equal">
      <formula>"TIED"</formula>
    </cfRule>
  </conditionalFormatting>
  <conditionalFormatting sqref="R240">
    <cfRule type="cellIs" dxfId="1532" priority="97" operator="equal">
      <formula>"BEBAS"</formula>
    </cfRule>
    <cfRule type="cellIs" dxfId="1531" priority="98" operator="equal">
      <formula>"PN"</formula>
    </cfRule>
    <cfRule type="cellIs" dxfId="1530" priority="99" operator="equal">
      <formula>"PH"</formula>
    </cfRule>
    <cfRule type="cellIs" dxfId="1529" priority="100" operator="equal">
      <formula>"BN"</formula>
    </cfRule>
  </conditionalFormatting>
  <conditionalFormatting sqref="P240:Q240">
    <cfRule type="cellIs" dxfId="1528" priority="102" operator="equal">
      <formula>"BEBAS"</formula>
    </cfRule>
    <cfRule type="cellIs" dxfId="1527" priority="103" operator="equal">
      <formula>"PN"</formula>
    </cfRule>
    <cfRule type="cellIs" dxfId="1526" priority="104" operator="equal">
      <formula>"PH"</formula>
    </cfRule>
    <cfRule type="cellIs" dxfId="1525" priority="105" operator="equal">
      <formula>"BN"</formula>
    </cfRule>
  </conditionalFormatting>
  <conditionalFormatting sqref="P240:Q240">
    <cfRule type="cellIs" dxfId="1524" priority="101" operator="equal">
      <formula>"TIED"</formula>
    </cfRule>
  </conditionalFormatting>
  <conditionalFormatting sqref="R236">
    <cfRule type="cellIs" dxfId="1523" priority="88" operator="equal">
      <formula>"BEBAS"</formula>
    </cfRule>
    <cfRule type="cellIs" dxfId="1522" priority="89" operator="equal">
      <formula>"PN"</formula>
    </cfRule>
    <cfRule type="cellIs" dxfId="1521" priority="90" operator="equal">
      <formula>"PH"</formula>
    </cfRule>
    <cfRule type="cellIs" dxfId="1520" priority="91" operator="equal">
      <formula>"BN"</formula>
    </cfRule>
  </conditionalFormatting>
  <conditionalFormatting sqref="P236:Q236">
    <cfRule type="cellIs" dxfId="1519" priority="93" operator="equal">
      <formula>"BEBAS"</formula>
    </cfRule>
    <cfRule type="cellIs" dxfId="1518" priority="94" operator="equal">
      <formula>"PN"</formula>
    </cfRule>
    <cfRule type="cellIs" dxfId="1517" priority="95" operator="equal">
      <formula>"PH"</formula>
    </cfRule>
    <cfRule type="cellIs" dxfId="1516" priority="96" operator="equal">
      <formula>"BN"</formula>
    </cfRule>
  </conditionalFormatting>
  <conditionalFormatting sqref="P236:Q236">
    <cfRule type="cellIs" dxfId="1515" priority="92" operator="equal">
      <formula>"TIED"</formula>
    </cfRule>
  </conditionalFormatting>
  <conditionalFormatting sqref="R237">
    <cfRule type="cellIs" dxfId="1514" priority="79" operator="equal">
      <formula>"BEBAS"</formula>
    </cfRule>
    <cfRule type="cellIs" dxfId="1513" priority="80" operator="equal">
      <formula>"PN"</formula>
    </cfRule>
    <cfRule type="cellIs" dxfId="1512" priority="81" operator="equal">
      <formula>"PH"</formula>
    </cfRule>
    <cfRule type="cellIs" dxfId="1511" priority="82" operator="equal">
      <formula>"BN"</formula>
    </cfRule>
  </conditionalFormatting>
  <conditionalFormatting sqref="P237:Q237">
    <cfRule type="cellIs" dxfId="1510" priority="84" operator="equal">
      <formula>"BEBAS"</formula>
    </cfRule>
    <cfRule type="cellIs" dxfId="1509" priority="85" operator="equal">
      <formula>"PN"</formula>
    </cfRule>
    <cfRule type="cellIs" dxfId="1508" priority="86" operator="equal">
      <formula>"PH"</formula>
    </cfRule>
    <cfRule type="cellIs" dxfId="1507" priority="87" operator="equal">
      <formula>"BN"</formula>
    </cfRule>
  </conditionalFormatting>
  <conditionalFormatting sqref="P237:Q237">
    <cfRule type="cellIs" dxfId="1506" priority="83" operator="equal">
      <formula>"TIED"</formula>
    </cfRule>
  </conditionalFormatting>
  <conditionalFormatting sqref="R239">
    <cfRule type="cellIs" dxfId="1505" priority="70" operator="equal">
      <formula>"BEBAS"</formula>
    </cfRule>
    <cfRule type="cellIs" dxfId="1504" priority="71" operator="equal">
      <formula>"PN"</formula>
    </cfRule>
    <cfRule type="cellIs" dxfId="1503" priority="72" operator="equal">
      <formula>"PH"</formula>
    </cfRule>
    <cfRule type="cellIs" dxfId="1502" priority="73" operator="equal">
      <formula>"BN"</formula>
    </cfRule>
  </conditionalFormatting>
  <conditionalFormatting sqref="P239:Q239">
    <cfRule type="cellIs" dxfId="1501" priority="75" operator="equal">
      <formula>"BEBAS"</formula>
    </cfRule>
    <cfRule type="cellIs" dxfId="1500" priority="76" operator="equal">
      <formula>"PN"</formula>
    </cfRule>
    <cfRule type="cellIs" dxfId="1499" priority="77" operator="equal">
      <formula>"PH"</formula>
    </cfRule>
    <cfRule type="cellIs" dxfId="1498" priority="78" operator="equal">
      <formula>"BN"</formula>
    </cfRule>
  </conditionalFormatting>
  <conditionalFormatting sqref="P239:Q239">
    <cfRule type="cellIs" dxfId="1497" priority="74" operator="equal">
      <formula>"TIED"</formula>
    </cfRule>
  </conditionalFormatting>
  <conditionalFormatting sqref="R238">
    <cfRule type="cellIs" dxfId="1496" priority="61" operator="equal">
      <formula>"BEBAS"</formula>
    </cfRule>
    <cfRule type="cellIs" dxfId="1495" priority="62" operator="equal">
      <formula>"PN"</formula>
    </cfRule>
    <cfRule type="cellIs" dxfId="1494" priority="63" operator="equal">
      <formula>"PH"</formula>
    </cfRule>
    <cfRule type="cellIs" dxfId="1493" priority="64" operator="equal">
      <formula>"BN"</formula>
    </cfRule>
  </conditionalFormatting>
  <conditionalFormatting sqref="P238:Q238">
    <cfRule type="cellIs" dxfId="1492" priority="66" operator="equal">
      <formula>"BEBAS"</formula>
    </cfRule>
    <cfRule type="cellIs" dxfId="1491" priority="67" operator="equal">
      <formula>"PN"</formula>
    </cfRule>
    <cfRule type="cellIs" dxfId="1490" priority="68" operator="equal">
      <formula>"PH"</formula>
    </cfRule>
    <cfRule type="cellIs" dxfId="1489" priority="69" operator="equal">
      <formula>"BN"</formula>
    </cfRule>
  </conditionalFormatting>
  <conditionalFormatting sqref="P238:Q238">
    <cfRule type="cellIs" dxfId="1488" priority="65" operator="equal">
      <formula>"TIED"</formula>
    </cfRule>
  </conditionalFormatting>
  <conditionalFormatting sqref="P235:Q235">
    <cfRule type="cellIs" dxfId="1487" priority="56" operator="equal">
      <formula>"TIED"</formula>
    </cfRule>
  </conditionalFormatting>
  <conditionalFormatting sqref="P235:R235">
    <cfRule type="cellIs" dxfId="1486" priority="57" operator="equal">
      <formula>"BEBAS"</formula>
    </cfRule>
    <cfRule type="cellIs" dxfId="1485" priority="58" operator="equal">
      <formula>"PN"</formula>
    </cfRule>
    <cfRule type="cellIs" dxfId="1484" priority="59" operator="equal">
      <formula>"PH"</formula>
    </cfRule>
    <cfRule type="cellIs" dxfId="1483" priority="60" operator="equal">
      <formula>"BN"</formula>
    </cfRule>
  </conditionalFormatting>
  <conditionalFormatting sqref="P234:Q234">
    <cfRule type="cellIs" dxfId="1482" priority="51" operator="equal">
      <formula>"TIED"</formula>
    </cfRule>
  </conditionalFormatting>
  <conditionalFormatting sqref="P234:R234">
    <cfRule type="cellIs" dxfId="1481" priority="52" operator="equal">
      <formula>"BEBAS"</formula>
    </cfRule>
    <cfRule type="cellIs" dxfId="1480" priority="53" operator="equal">
      <formula>"PN"</formula>
    </cfRule>
    <cfRule type="cellIs" dxfId="1479" priority="54" operator="equal">
      <formula>"PH"</formula>
    </cfRule>
    <cfRule type="cellIs" dxfId="1478" priority="55" operator="equal">
      <formula>"BN"</formula>
    </cfRule>
  </conditionalFormatting>
  <conditionalFormatting sqref="P246:Q246">
    <cfRule type="cellIs" dxfId="1477" priority="47" operator="equal">
      <formula>"BEBAS"</formula>
    </cfRule>
    <cfRule type="cellIs" dxfId="1476" priority="48" operator="equal">
      <formula>"PN"</formula>
    </cfRule>
    <cfRule type="cellIs" dxfId="1475" priority="49" operator="equal">
      <formula>"PH"</formula>
    </cfRule>
    <cfRule type="cellIs" dxfId="1474" priority="50" operator="equal">
      <formula>"BN"</formula>
    </cfRule>
  </conditionalFormatting>
  <conditionalFormatting sqref="P246:Q246">
    <cfRule type="cellIs" dxfId="1473" priority="46" operator="equal">
      <formula>"TIED"</formula>
    </cfRule>
  </conditionalFormatting>
  <conditionalFormatting sqref="R245">
    <cfRule type="cellIs" dxfId="1472" priority="33" operator="equal">
      <formula>"BEBAS"</formula>
    </cfRule>
    <cfRule type="cellIs" dxfId="1471" priority="34" operator="equal">
      <formula>"PN"</formula>
    </cfRule>
    <cfRule type="cellIs" dxfId="1470" priority="35" operator="equal">
      <formula>"PH"</formula>
    </cfRule>
    <cfRule type="cellIs" dxfId="1469" priority="36" operator="equal">
      <formula>"BN"</formula>
    </cfRule>
  </conditionalFormatting>
  <conditionalFormatting sqref="P245:Q245">
    <cfRule type="cellIs" dxfId="1468" priority="38" operator="equal">
      <formula>"BEBAS"</formula>
    </cfRule>
    <cfRule type="cellIs" dxfId="1467" priority="39" operator="equal">
      <formula>"PN"</formula>
    </cfRule>
    <cfRule type="cellIs" dxfId="1466" priority="40" operator="equal">
      <formula>"PH"</formula>
    </cfRule>
    <cfRule type="cellIs" dxfId="1465" priority="41" operator="equal">
      <formula>"BN"</formula>
    </cfRule>
  </conditionalFormatting>
  <conditionalFormatting sqref="P245:Q245">
    <cfRule type="cellIs" dxfId="1464" priority="37" operator="equal">
      <formula>"TIED"</formula>
    </cfRule>
  </conditionalFormatting>
  <conditionalFormatting sqref="P242:Q242">
    <cfRule type="cellIs" dxfId="1463" priority="28" operator="equal">
      <formula>"TIED"</formula>
    </cfRule>
  </conditionalFormatting>
  <conditionalFormatting sqref="P242:R242">
    <cfRule type="cellIs" dxfId="1462" priority="29" operator="equal">
      <formula>"BEBAS"</formula>
    </cfRule>
    <cfRule type="cellIs" dxfId="1461" priority="30" operator="equal">
      <formula>"PN"</formula>
    </cfRule>
    <cfRule type="cellIs" dxfId="1460" priority="31" operator="equal">
      <formula>"PH"</formula>
    </cfRule>
    <cfRule type="cellIs" dxfId="1459" priority="32" operator="equal">
      <formula>"BN"</formula>
    </cfRule>
  </conditionalFormatting>
  <conditionalFormatting sqref="R243">
    <cfRule type="cellIs" dxfId="1458" priority="19" operator="equal">
      <formula>"BEBAS"</formula>
    </cfRule>
    <cfRule type="cellIs" dxfId="1457" priority="20" operator="equal">
      <formula>"PN"</formula>
    </cfRule>
    <cfRule type="cellIs" dxfId="1456" priority="21" operator="equal">
      <formula>"PH"</formula>
    </cfRule>
    <cfRule type="cellIs" dxfId="1455" priority="22" operator="equal">
      <formula>"BN"</formula>
    </cfRule>
  </conditionalFormatting>
  <conditionalFormatting sqref="P243:Q243">
    <cfRule type="cellIs" dxfId="1454" priority="24" operator="equal">
      <formula>"BEBAS"</formula>
    </cfRule>
    <cfRule type="cellIs" dxfId="1453" priority="25" operator="equal">
      <formula>"PN"</formula>
    </cfRule>
    <cfRule type="cellIs" dxfId="1452" priority="26" operator="equal">
      <formula>"PH"</formula>
    </cfRule>
    <cfRule type="cellIs" dxfId="1451" priority="27" operator="equal">
      <formula>"BN"</formula>
    </cfRule>
  </conditionalFormatting>
  <conditionalFormatting sqref="P243:Q243">
    <cfRule type="cellIs" dxfId="1450" priority="23" operator="equal">
      <formula>"TIED"</formula>
    </cfRule>
  </conditionalFormatting>
  <conditionalFormatting sqref="R244">
    <cfRule type="cellIs" dxfId="1449" priority="10" operator="equal">
      <formula>"BEBAS"</formula>
    </cfRule>
    <cfRule type="cellIs" dxfId="1448" priority="11" operator="equal">
      <formula>"PN"</formula>
    </cfRule>
    <cfRule type="cellIs" dxfId="1447" priority="12" operator="equal">
      <formula>"PH"</formula>
    </cfRule>
    <cfRule type="cellIs" dxfId="1446" priority="13" operator="equal">
      <formula>"BN"</formula>
    </cfRule>
  </conditionalFormatting>
  <conditionalFormatting sqref="P244:Q244">
    <cfRule type="cellIs" dxfId="1445" priority="15" operator="equal">
      <formula>"BEBAS"</formula>
    </cfRule>
    <cfRule type="cellIs" dxfId="1444" priority="16" operator="equal">
      <formula>"PN"</formula>
    </cfRule>
    <cfRule type="cellIs" dxfId="1443" priority="17" operator="equal">
      <formula>"PH"</formula>
    </cfRule>
    <cfRule type="cellIs" dxfId="1442" priority="18" operator="equal">
      <formula>"BN"</formula>
    </cfRule>
  </conditionalFormatting>
  <conditionalFormatting sqref="P244:Q244">
    <cfRule type="cellIs" dxfId="1441" priority="14" operator="equal">
      <formula>"TIED"</formula>
    </cfRule>
  </conditionalFormatting>
  <conditionalFormatting sqref="P249:Q249">
    <cfRule type="cellIs" dxfId="4" priority="2" operator="equal">
      <formula>"BEBAS"</formula>
    </cfRule>
    <cfRule type="cellIs" dxfId="3" priority="3" operator="equal">
      <formula>"PN"</formula>
    </cfRule>
    <cfRule type="cellIs" dxfId="2" priority="4" operator="equal">
      <formula>"PH"</formula>
    </cfRule>
    <cfRule type="cellIs" dxfId="1" priority="5" operator="equal">
      <formula>"BN"</formula>
    </cfRule>
  </conditionalFormatting>
  <conditionalFormatting sqref="P249:Q249">
    <cfRule type="cellIs" dxfId="0" priority="1" operator="equal">
      <formula>"TIED"</formula>
    </cfRule>
  </conditionalFormatting>
  <hyperlinks>
    <hyperlink ref="AB1" r:id="rId1" display="https://datastudio.google.com/u/0/reporting/b30b94bb-dec3-4abf-a440-0f391c52a5fa/page/LNSgC?fbclid=IwAR3JYUisSSkaQi6Et4ziB0VyhMQsVAsQ-6-OyPSWf4ffXZH7q-Wu4dWbsyk" xr:uid="{F6D1196E-6B62-4E9A-AE6B-13E1C13E271C}"/>
  </hyperlinks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1E5D-B4C1-4F17-882C-182C924E7829}">
  <dimension ref="A1:W673"/>
  <sheetViews>
    <sheetView topLeftCell="A19" zoomScaleNormal="100" workbookViewId="0">
      <selection activeCell="D21" sqref="D21"/>
    </sheetView>
  </sheetViews>
  <sheetFormatPr defaultRowHeight="14.25" x14ac:dyDescent="0.25"/>
  <cols>
    <col min="1" max="1" width="6.7109375" style="3" bestFit="1" customWidth="1"/>
    <col min="2" max="2" width="26.42578125" style="1" customWidth="1"/>
    <col min="3" max="3" width="13.42578125" style="3" bestFit="1" customWidth="1"/>
    <col min="4" max="4" width="11.5703125" style="3" customWidth="1"/>
    <col min="5" max="5" width="14.140625" style="14" customWidth="1"/>
    <col min="6" max="6" width="6.140625" style="1" bestFit="1" customWidth="1"/>
    <col min="7" max="7" width="7.28515625" style="1" bestFit="1" customWidth="1"/>
    <col min="8" max="8" width="6.140625" style="1" bestFit="1" customWidth="1"/>
    <col min="9" max="9" width="8.28515625" style="1" bestFit="1" customWidth="1"/>
    <col min="10" max="12" width="8" style="10" bestFit="1" customWidth="1"/>
    <col min="13" max="13" width="7.85546875" style="10" bestFit="1" customWidth="1"/>
    <col min="14" max="14" width="7.28515625" style="1" bestFit="1" customWidth="1"/>
    <col min="15" max="15" width="8.5703125" style="1" bestFit="1" customWidth="1"/>
    <col min="16" max="16" width="10.5703125" style="1" bestFit="1" customWidth="1"/>
    <col min="17" max="17" width="7.5703125" style="1" bestFit="1" customWidth="1"/>
    <col min="18" max="18" width="9.7109375" style="10" bestFit="1" customWidth="1"/>
    <col min="19" max="19" width="14.140625" style="1" bestFit="1" customWidth="1"/>
    <col min="20" max="21" width="9.140625" style="1"/>
    <col min="22" max="22" width="10.42578125" style="1" bestFit="1" customWidth="1"/>
    <col min="23" max="16384" width="9.140625" style="1"/>
  </cols>
  <sheetData>
    <row r="1" spans="1:23" s="2" customFormat="1" ht="30" x14ac:dyDescent="0.25">
      <c r="A1" s="16" t="s">
        <v>57</v>
      </c>
      <c r="B1" s="16" t="s">
        <v>56</v>
      </c>
      <c r="C1" s="16" t="s">
        <v>284</v>
      </c>
      <c r="D1" s="16" t="s">
        <v>293</v>
      </c>
      <c r="E1" s="17" t="s">
        <v>287</v>
      </c>
      <c r="F1" s="18" t="s">
        <v>265</v>
      </c>
      <c r="G1" s="19" t="s">
        <v>266</v>
      </c>
      <c r="H1" s="20" t="s">
        <v>267</v>
      </c>
      <c r="I1" s="21" t="s">
        <v>268</v>
      </c>
      <c r="J1" s="18" t="s">
        <v>292</v>
      </c>
      <c r="K1" s="19" t="s">
        <v>292</v>
      </c>
      <c r="L1" s="20" t="s">
        <v>292</v>
      </c>
      <c r="M1" s="21" t="s">
        <v>292</v>
      </c>
      <c r="N1" s="16" t="s">
        <v>269</v>
      </c>
      <c r="O1" s="16" t="s">
        <v>270</v>
      </c>
      <c r="P1" s="16" t="s">
        <v>271</v>
      </c>
      <c r="Q1" s="16" t="s">
        <v>272</v>
      </c>
      <c r="R1" s="16" t="s">
        <v>274</v>
      </c>
      <c r="S1" s="16" t="s">
        <v>273</v>
      </c>
      <c r="V1" s="2" t="s">
        <v>294</v>
      </c>
      <c r="W1" s="15" t="s">
        <v>295</v>
      </c>
    </row>
    <row r="2" spans="1:23" s="4" customFormat="1" ht="15.75" x14ac:dyDescent="0.25">
      <c r="A2" s="22" t="s">
        <v>297</v>
      </c>
      <c r="B2" s="53" t="s">
        <v>298</v>
      </c>
      <c r="C2" s="23"/>
      <c r="D2" s="23"/>
      <c r="E2" s="23"/>
      <c r="F2" s="23"/>
      <c r="G2" s="23"/>
      <c r="H2" s="23"/>
      <c r="I2" s="23"/>
      <c r="J2" s="24"/>
      <c r="K2" s="24"/>
      <c r="L2" s="24"/>
      <c r="M2" s="24"/>
      <c r="N2" s="23"/>
      <c r="O2" s="23"/>
      <c r="P2" s="23"/>
      <c r="Q2" s="23"/>
      <c r="R2" s="24"/>
      <c r="S2" s="23"/>
    </row>
    <row r="3" spans="1:23" s="6" customFormat="1" ht="15" x14ac:dyDescent="0.25">
      <c r="A3" s="25" t="s">
        <v>0</v>
      </c>
      <c r="B3" s="26" t="s">
        <v>1</v>
      </c>
      <c r="C3" s="27" t="e">
        <f>IF(AND(LARGE(F3:I3,1)=LARGE(F3:I3,2)),"TIED",IF(LARGE(F3:I3,1)=F3,"BN",IF(LARGE(F3:I3,1)=G3,"PH",IF(LARGE(F3:I3,1)=H3,"PN","BEBAS"))))</f>
        <v>#REF!</v>
      </c>
      <c r="D3" s="27" t="e">
        <f>IF(AND(LARGE(F3:I3,1)=LARGE(F3:I3,2)),"TIED",IF(LARGE(F3:I3,2)=F3,"BN",IF(LARGE(F3:I3,2)=G3,"PH",IF(LARGE(F3:I3,2)=H3,"PN","BEBAS"))))</f>
        <v>#REF!</v>
      </c>
      <c r="E3" s="27" t="e">
        <f>LARGE(F3:I3,1)-LARGE(F3:I3,2)</f>
        <v>#REF!</v>
      </c>
      <c r="F3" s="27" t="e">
        <f>F4+F5+F6+F7+F8+F9+F10+F11</f>
        <v>#REF!</v>
      </c>
      <c r="G3" s="27" t="e">
        <f>G4+G5+G6+G7+G8+G9+G10+G11</f>
        <v>#REF!</v>
      </c>
      <c r="H3" s="27" t="e">
        <f>H4+H5+H6+H7+H8+H9+H10+H11</f>
        <v>#REF!</v>
      </c>
      <c r="I3" s="27" t="e">
        <f>I4+I5+I6+I7+I8+I9+I10+I11</f>
        <v>#REF!</v>
      </c>
      <c r="J3" s="29" t="e">
        <f>F3/N3</f>
        <v>#REF!</v>
      </c>
      <c r="K3" s="29" t="e">
        <f>G3/N3</f>
        <v>#REF!</v>
      </c>
      <c r="L3" s="29" t="e">
        <f>H3/N3</f>
        <v>#REF!</v>
      </c>
      <c r="M3" s="29" t="e">
        <f>I3/N3</f>
        <v>#REF!</v>
      </c>
      <c r="N3" s="27" t="e">
        <f>F3+G3+H3+I3</f>
        <v>#REF!</v>
      </c>
      <c r="O3" s="27" t="e">
        <f>O4+O5+O6+O7+O8+O9+O10+O11</f>
        <v>#REF!</v>
      </c>
      <c r="P3" s="27" t="e">
        <f>P4+P5+P6+P7+P8+P9+P10+P11</f>
        <v>#REF!</v>
      </c>
      <c r="Q3" s="27" t="e">
        <f t="shared" ref="Q3:Q66" si="0">N3+O3+P3</f>
        <v>#REF!</v>
      </c>
      <c r="R3" s="29" t="e">
        <f t="shared" ref="R3:R66" si="1">Q3/S3</f>
        <v>#REF!</v>
      </c>
      <c r="S3" s="27" t="e">
        <f>S4+S5+S6+S7+S8+S9+S10+S11</f>
        <v>#REF!</v>
      </c>
    </row>
    <row r="4" spans="1:23" s="12" customFormat="1" ht="15" x14ac:dyDescent="0.25">
      <c r="A4" s="30" t="s">
        <v>275</v>
      </c>
      <c r="B4" s="31" t="s">
        <v>264</v>
      </c>
      <c r="C4" s="32" t="e">
        <f t="shared" ref="C4:C42" si="2">IF(AND(LARGE(F4:I4,1)=LARGE(F4:I4,2)),"TIED",IF(LARGE(F4:I4,1)=F4,"BN",IF(LARGE(F4:I4,1)=G4,"PH",IF(LARGE(F4:I4,1)=H4,"PN","BEBAS"))))</f>
        <v>#REF!</v>
      </c>
      <c r="D4" s="32" t="e">
        <f t="shared" ref="D4:D67" si="3">IF(AND(LARGE(F4:I4,1)=LARGE(F4:I4,2)),"TIED",IF(LARGE(F4:I4,2)=F4,"BN",IF(LARGE(F4:I4,2)=G4,"PH",IF(LARGE(F4:I4,2)=H4,"PN","BEBAS"))))</f>
        <v>#REF!</v>
      </c>
      <c r="E4" s="28" t="e">
        <f>LARGE(F4:I4,1)-LARGE(F4:I4,2)</f>
        <v>#REF!</v>
      </c>
      <c r="F4" s="32" t="e">
        <f>#REF!</f>
        <v>#REF!</v>
      </c>
      <c r="G4" s="32" t="e">
        <f>#REF!</f>
        <v>#REF!</v>
      </c>
      <c r="H4" s="32" t="e">
        <f>#REF!</f>
        <v>#REF!</v>
      </c>
      <c r="I4" s="32" t="e">
        <f>#REF!</f>
        <v>#REF!</v>
      </c>
      <c r="J4" s="33" t="e">
        <f>F4/N4</f>
        <v>#REF!</v>
      </c>
      <c r="K4" s="33" t="e">
        <f>G4/N4</f>
        <v>#REF!</v>
      </c>
      <c r="L4" s="33" t="e">
        <f>H4/N4</f>
        <v>#REF!</v>
      </c>
      <c r="M4" s="33" t="e">
        <f>I4/N4</f>
        <v>#REF!</v>
      </c>
      <c r="N4" s="32" t="e">
        <f>F4+G4+H4+I4</f>
        <v>#REF!</v>
      </c>
      <c r="O4" s="32" t="e">
        <f>#REF!</f>
        <v>#REF!</v>
      </c>
      <c r="P4" s="32" t="e">
        <f>#REF!</f>
        <v>#REF!</v>
      </c>
      <c r="Q4" s="32" t="e">
        <f t="shared" si="0"/>
        <v>#REF!</v>
      </c>
      <c r="R4" s="33" t="e">
        <f t="shared" si="1"/>
        <v>#REF!</v>
      </c>
      <c r="S4" s="32" t="e">
        <f>#REF!</f>
        <v>#REF!</v>
      </c>
    </row>
    <row r="5" spans="1:23" s="12" customFormat="1" ht="15" x14ac:dyDescent="0.25">
      <c r="A5" s="40">
        <v>1</v>
      </c>
      <c r="B5" s="31" t="s">
        <v>58</v>
      </c>
      <c r="C5" s="32" t="e">
        <f t="shared" si="2"/>
        <v>#REF!</v>
      </c>
      <c r="D5" s="32" t="e">
        <f t="shared" si="3"/>
        <v>#REF!</v>
      </c>
      <c r="E5" s="28" t="e">
        <f>LARGE(F5:I5,1)-LARGE(F5:I5,2)</f>
        <v>#REF!</v>
      </c>
      <c r="F5" s="32" t="e">
        <f>SUM(#REF!)</f>
        <v>#REF!</v>
      </c>
      <c r="G5" s="32" t="e">
        <f>SUM(#REF!)</f>
        <v>#REF!</v>
      </c>
      <c r="H5" s="32" t="e">
        <f>SUM(#REF!)</f>
        <v>#REF!</v>
      </c>
      <c r="I5" s="32" t="e">
        <f>SUM(#REF!)</f>
        <v>#REF!</v>
      </c>
      <c r="J5" s="33" t="e">
        <f>F5/N5</f>
        <v>#REF!</v>
      </c>
      <c r="K5" s="33" t="e">
        <f>G5/N5</f>
        <v>#REF!</v>
      </c>
      <c r="L5" s="33" t="e">
        <f>H5/N5</f>
        <v>#REF!</v>
      </c>
      <c r="M5" s="33" t="e">
        <f>I5/N5</f>
        <v>#REF!</v>
      </c>
      <c r="N5" s="32" t="e">
        <f>F5+G5+H5+I5</f>
        <v>#REF!</v>
      </c>
      <c r="O5" s="32" t="e">
        <f>SUM(#REF!)</f>
        <v>#REF!</v>
      </c>
      <c r="P5" s="32" t="e">
        <f>SUM(#REF!)</f>
        <v>#REF!</v>
      </c>
      <c r="Q5" s="32" t="e">
        <f t="shared" si="0"/>
        <v>#REF!</v>
      </c>
      <c r="R5" s="33" t="e">
        <f t="shared" si="1"/>
        <v>#REF!</v>
      </c>
      <c r="S5" s="32" t="e">
        <f>SUM(#REF!)</f>
        <v>#REF!</v>
      </c>
    </row>
    <row r="6" spans="1:23" s="12" customFormat="1" ht="15" x14ac:dyDescent="0.25">
      <c r="A6" s="40">
        <v>2</v>
      </c>
      <c r="B6" s="31" t="s">
        <v>59</v>
      </c>
      <c r="C6" s="32" t="e">
        <f t="shared" si="2"/>
        <v>#REF!</v>
      </c>
      <c r="D6" s="32" t="e">
        <f t="shared" si="3"/>
        <v>#REF!</v>
      </c>
      <c r="E6" s="28" t="e">
        <f>LARGE(F6:I6,1)-LARGE(F6:I6,2)</f>
        <v>#REF!</v>
      </c>
      <c r="F6" s="32" t="e">
        <f>SUM(#REF!)</f>
        <v>#REF!</v>
      </c>
      <c r="G6" s="32" t="e">
        <f>SUM(#REF!)</f>
        <v>#REF!</v>
      </c>
      <c r="H6" s="32" t="e">
        <f>SUM(#REF!)</f>
        <v>#REF!</v>
      </c>
      <c r="I6" s="32" t="e">
        <f>SUM(#REF!)</f>
        <v>#REF!</v>
      </c>
      <c r="J6" s="33" t="e">
        <f>F6/N6</f>
        <v>#REF!</v>
      </c>
      <c r="K6" s="33" t="e">
        <f>G6/N6</f>
        <v>#REF!</v>
      </c>
      <c r="L6" s="33" t="e">
        <f>H6/N6</f>
        <v>#REF!</v>
      </c>
      <c r="M6" s="33" t="e">
        <f>I6/N6</f>
        <v>#REF!</v>
      </c>
      <c r="N6" s="32" t="e">
        <f>F6+G6+H6+I6</f>
        <v>#REF!</v>
      </c>
      <c r="O6" s="32" t="e">
        <f>SUM(#REF!)</f>
        <v>#REF!</v>
      </c>
      <c r="P6" s="32" t="e">
        <f>SUM(#REF!)</f>
        <v>#REF!</v>
      </c>
      <c r="Q6" s="32" t="e">
        <f t="shared" si="0"/>
        <v>#REF!</v>
      </c>
      <c r="R6" s="33" t="e">
        <f t="shared" si="1"/>
        <v>#REF!</v>
      </c>
      <c r="S6" s="32" t="e">
        <f>SUM(#REF!)</f>
        <v>#REF!</v>
      </c>
    </row>
    <row r="7" spans="1:23" s="12" customFormat="1" ht="15" x14ac:dyDescent="0.25">
      <c r="A7" s="40">
        <v>3</v>
      </c>
      <c r="B7" s="31" t="s">
        <v>60</v>
      </c>
      <c r="C7" s="32" t="e">
        <f t="shared" si="2"/>
        <v>#REF!</v>
      </c>
      <c r="D7" s="32" t="e">
        <f t="shared" si="3"/>
        <v>#REF!</v>
      </c>
      <c r="E7" s="28" t="e">
        <f>LARGE(F7:I7,1)-LARGE(F7:I7,2)</f>
        <v>#REF!</v>
      </c>
      <c r="F7" s="32" t="e">
        <f>SUM(#REF!)</f>
        <v>#REF!</v>
      </c>
      <c r="G7" s="32" t="e">
        <f>SUM(#REF!)</f>
        <v>#REF!</v>
      </c>
      <c r="H7" s="32" t="e">
        <f>SUM(#REF!)</f>
        <v>#REF!</v>
      </c>
      <c r="I7" s="32" t="e">
        <f>SUM(#REF!)</f>
        <v>#REF!</v>
      </c>
      <c r="J7" s="33" t="e">
        <f>F7/N7</f>
        <v>#REF!</v>
      </c>
      <c r="K7" s="33" t="e">
        <f>G7/N7</f>
        <v>#REF!</v>
      </c>
      <c r="L7" s="33" t="e">
        <f>H7/N7</f>
        <v>#REF!</v>
      </c>
      <c r="M7" s="33" t="e">
        <f>I7/N7</f>
        <v>#REF!</v>
      </c>
      <c r="N7" s="32" t="e">
        <f>F7+G7+H7+I7</f>
        <v>#REF!</v>
      </c>
      <c r="O7" s="32" t="e">
        <f>SUM(#REF!)</f>
        <v>#REF!</v>
      </c>
      <c r="P7" s="32" t="e">
        <f>SUM(#REF!)</f>
        <v>#REF!</v>
      </c>
      <c r="Q7" s="32" t="e">
        <f t="shared" si="0"/>
        <v>#REF!</v>
      </c>
      <c r="R7" s="33" t="e">
        <f t="shared" si="1"/>
        <v>#REF!</v>
      </c>
      <c r="S7" s="32" t="e">
        <f>SUM(#REF!)</f>
        <v>#REF!</v>
      </c>
    </row>
    <row r="8" spans="1:23" s="12" customFormat="1" ht="15" x14ac:dyDescent="0.25">
      <c r="A8" s="40">
        <v>4</v>
      </c>
      <c r="B8" s="31" t="s">
        <v>61</v>
      </c>
      <c r="C8" s="32" t="e">
        <f t="shared" si="2"/>
        <v>#REF!</v>
      </c>
      <c r="D8" s="32" t="e">
        <f t="shared" si="3"/>
        <v>#REF!</v>
      </c>
      <c r="E8" s="28" t="e">
        <f>LARGE(F8:I8,1)-LARGE(F8:I8,2)</f>
        <v>#REF!</v>
      </c>
      <c r="F8" s="32" t="e">
        <f>SUM(#REF!)</f>
        <v>#REF!</v>
      </c>
      <c r="G8" s="32" t="e">
        <f>SUM(#REF!)</f>
        <v>#REF!</v>
      </c>
      <c r="H8" s="32" t="e">
        <f>SUM(#REF!)</f>
        <v>#REF!</v>
      </c>
      <c r="I8" s="32" t="e">
        <f>SUM(#REF!)</f>
        <v>#REF!</v>
      </c>
      <c r="J8" s="33" t="e">
        <f>F8/N8</f>
        <v>#REF!</v>
      </c>
      <c r="K8" s="33" t="e">
        <f>G8/N8</f>
        <v>#REF!</v>
      </c>
      <c r="L8" s="33" t="e">
        <f>H8/N8</f>
        <v>#REF!</v>
      </c>
      <c r="M8" s="33" t="e">
        <f>I8/N8</f>
        <v>#REF!</v>
      </c>
      <c r="N8" s="32" t="e">
        <f>F8+G8+H8+I8</f>
        <v>#REF!</v>
      </c>
      <c r="O8" s="32" t="e">
        <f>SUM(#REF!)</f>
        <v>#REF!</v>
      </c>
      <c r="P8" s="32" t="e">
        <f>SUM(#REF!)</f>
        <v>#REF!</v>
      </c>
      <c r="Q8" s="32" t="e">
        <f t="shared" si="0"/>
        <v>#REF!</v>
      </c>
      <c r="R8" s="33" t="e">
        <f t="shared" si="1"/>
        <v>#REF!</v>
      </c>
      <c r="S8" s="32" t="e">
        <f>SUM(#REF!)</f>
        <v>#REF!</v>
      </c>
    </row>
    <row r="9" spans="1:23" s="12" customFormat="1" ht="15" x14ac:dyDescent="0.25">
      <c r="A9" s="40">
        <v>5</v>
      </c>
      <c r="B9" s="31" t="s">
        <v>62</v>
      </c>
      <c r="C9" s="32" t="e">
        <f t="shared" si="2"/>
        <v>#REF!</v>
      </c>
      <c r="D9" s="32" t="e">
        <f t="shared" si="3"/>
        <v>#REF!</v>
      </c>
      <c r="E9" s="28" t="e">
        <f>LARGE(F9:I9,1)-LARGE(F9:I9,2)</f>
        <v>#REF!</v>
      </c>
      <c r="F9" s="32" t="e">
        <f>SUM(#REF!)</f>
        <v>#REF!</v>
      </c>
      <c r="G9" s="32" t="e">
        <f>SUM(#REF!)</f>
        <v>#REF!</v>
      </c>
      <c r="H9" s="32" t="e">
        <f>SUM(#REF!)</f>
        <v>#REF!</v>
      </c>
      <c r="I9" s="32" t="e">
        <f>SUM(#REF!)</f>
        <v>#REF!</v>
      </c>
      <c r="J9" s="33" t="e">
        <f>F9/N9</f>
        <v>#REF!</v>
      </c>
      <c r="K9" s="33" t="e">
        <f>G9/N9</f>
        <v>#REF!</v>
      </c>
      <c r="L9" s="33" t="e">
        <f>H9/N9</f>
        <v>#REF!</v>
      </c>
      <c r="M9" s="33" t="e">
        <f>I9/N9</f>
        <v>#REF!</v>
      </c>
      <c r="N9" s="32" t="e">
        <f>F9+G9+H9+I9</f>
        <v>#REF!</v>
      </c>
      <c r="O9" s="32" t="e">
        <f>SUM(#REF!)</f>
        <v>#REF!</v>
      </c>
      <c r="P9" s="32" t="e">
        <f>SUM(#REF!)</f>
        <v>#REF!</v>
      </c>
      <c r="Q9" s="32" t="e">
        <f t="shared" si="0"/>
        <v>#REF!</v>
      </c>
      <c r="R9" s="33" t="e">
        <f t="shared" si="1"/>
        <v>#REF!</v>
      </c>
      <c r="S9" s="32" t="e">
        <f>SUM(#REF!)</f>
        <v>#REF!</v>
      </c>
    </row>
    <row r="10" spans="1:23" s="12" customFormat="1" ht="15" x14ac:dyDescent="0.25">
      <c r="A10" s="40">
        <v>6</v>
      </c>
      <c r="B10" s="31" t="s">
        <v>63</v>
      </c>
      <c r="C10" s="32" t="e">
        <f t="shared" si="2"/>
        <v>#REF!</v>
      </c>
      <c r="D10" s="32" t="e">
        <f t="shared" si="3"/>
        <v>#REF!</v>
      </c>
      <c r="E10" s="28" t="e">
        <f>LARGE(F10:I10,1)-LARGE(F10:I10,2)</f>
        <v>#REF!</v>
      </c>
      <c r="F10" s="32" t="e">
        <f>SUM(#REF!)</f>
        <v>#REF!</v>
      </c>
      <c r="G10" s="32" t="e">
        <f>SUM(#REF!)</f>
        <v>#REF!</v>
      </c>
      <c r="H10" s="32" t="e">
        <f>SUM(#REF!)</f>
        <v>#REF!</v>
      </c>
      <c r="I10" s="32" t="e">
        <f>SUM(#REF!)</f>
        <v>#REF!</v>
      </c>
      <c r="J10" s="33" t="e">
        <f>F10/N10</f>
        <v>#REF!</v>
      </c>
      <c r="K10" s="33" t="e">
        <f>G10/N10</f>
        <v>#REF!</v>
      </c>
      <c r="L10" s="33" t="e">
        <f>H10/N10</f>
        <v>#REF!</v>
      </c>
      <c r="M10" s="33" t="e">
        <f>I10/N10</f>
        <v>#REF!</v>
      </c>
      <c r="N10" s="32" t="e">
        <f>F10+G10+H10+I10</f>
        <v>#REF!</v>
      </c>
      <c r="O10" s="32" t="e">
        <f>SUM(#REF!)</f>
        <v>#REF!</v>
      </c>
      <c r="P10" s="32" t="e">
        <f>SUM(#REF!)</f>
        <v>#REF!</v>
      </c>
      <c r="Q10" s="32" t="e">
        <f t="shared" si="0"/>
        <v>#REF!</v>
      </c>
      <c r="R10" s="33" t="e">
        <f t="shared" si="1"/>
        <v>#REF!</v>
      </c>
      <c r="S10" s="32" t="e">
        <f>SUM(#REF!)</f>
        <v>#REF!</v>
      </c>
    </row>
    <row r="11" spans="1:23" s="12" customFormat="1" ht="15" x14ac:dyDescent="0.25">
      <c r="A11" s="40">
        <v>7</v>
      </c>
      <c r="B11" s="31" t="s">
        <v>64</v>
      </c>
      <c r="C11" s="32" t="e">
        <f t="shared" si="2"/>
        <v>#REF!</v>
      </c>
      <c r="D11" s="32" t="e">
        <f t="shared" si="3"/>
        <v>#REF!</v>
      </c>
      <c r="E11" s="28" t="e">
        <f>LARGE(F11:I11,1)-LARGE(F11:I11,2)</f>
        <v>#REF!</v>
      </c>
      <c r="F11" s="32" t="e">
        <f>SUM(#REF!)</f>
        <v>#REF!</v>
      </c>
      <c r="G11" s="32" t="e">
        <f>SUM(#REF!)</f>
        <v>#REF!</v>
      </c>
      <c r="H11" s="32" t="e">
        <f>SUM(#REF!)</f>
        <v>#REF!</v>
      </c>
      <c r="I11" s="32" t="e">
        <f>SUM(#REF!)</f>
        <v>#REF!</v>
      </c>
      <c r="J11" s="33" t="e">
        <f>F11/N11</f>
        <v>#REF!</v>
      </c>
      <c r="K11" s="33" t="e">
        <f>G11/N11</f>
        <v>#REF!</v>
      </c>
      <c r="L11" s="33" t="e">
        <f>H11/N11</f>
        <v>#REF!</v>
      </c>
      <c r="M11" s="33" t="e">
        <f>I11/N11</f>
        <v>#REF!</v>
      </c>
      <c r="N11" s="32" t="e">
        <f>F11+G11+H11+I11</f>
        <v>#REF!</v>
      </c>
      <c r="O11" s="32" t="e">
        <f>SUM(#REF!)</f>
        <v>#REF!</v>
      </c>
      <c r="P11" s="32" t="e">
        <f>SUM(#REF!)</f>
        <v>#REF!</v>
      </c>
      <c r="Q11" s="32" t="e">
        <f t="shared" si="0"/>
        <v>#REF!</v>
      </c>
      <c r="R11" s="33" t="e">
        <f t="shared" si="1"/>
        <v>#REF!</v>
      </c>
      <c r="S11" s="32" t="e">
        <f>SUM(#REF!)</f>
        <v>#REF!</v>
      </c>
    </row>
    <row r="12" spans="1:23" s="6" customFormat="1" ht="15" x14ac:dyDescent="0.25">
      <c r="A12" s="25" t="s">
        <v>2</v>
      </c>
      <c r="B12" s="26" t="s">
        <v>3</v>
      </c>
      <c r="C12" s="27" t="e">
        <f t="shared" si="2"/>
        <v>#REF!</v>
      </c>
      <c r="D12" s="27" t="e">
        <f t="shared" si="3"/>
        <v>#REF!</v>
      </c>
      <c r="E12" s="27" t="e">
        <f>LARGE(F12:I12,1)-LARGE(F12:I12,2)</f>
        <v>#REF!</v>
      </c>
      <c r="F12" s="27" t="e">
        <f>F13+F14+F15+F16+F17+F18</f>
        <v>#REF!</v>
      </c>
      <c r="G12" s="27" t="e">
        <f>G13+G14+G15+G16+G17+G18</f>
        <v>#REF!</v>
      </c>
      <c r="H12" s="27" t="e">
        <f>H13+H14+H15+H16+H17+H18</f>
        <v>#REF!</v>
      </c>
      <c r="I12" s="27" t="e">
        <f>I13+I14+I15+I16+I17+I18</f>
        <v>#REF!</v>
      </c>
      <c r="J12" s="29" t="e">
        <f>F12/N12</f>
        <v>#REF!</v>
      </c>
      <c r="K12" s="29" t="e">
        <f>G12/N12</f>
        <v>#REF!</v>
      </c>
      <c r="L12" s="29" t="e">
        <f>H12/N12</f>
        <v>#REF!</v>
      </c>
      <c r="M12" s="29" t="e">
        <f>I12/N12</f>
        <v>#REF!</v>
      </c>
      <c r="N12" s="27" t="e">
        <f>F12+G12+H12+I12</f>
        <v>#REF!</v>
      </c>
      <c r="O12" s="27" t="e">
        <f>O13+O14+O15+O16+O17+O18</f>
        <v>#REF!</v>
      </c>
      <c r="P12" s="27" t="e">
        <f>P13+P14+P15+P16+P17+P18</f>
        <v>#REF!</v>
      </c>
      <c r="Q12" s="27" t="e">
        <f t="shared" si="0"/>
        <v>#REF!</v>
      </c>
      <c r="R12" s="29" t="e">
        <f t="shared" si="1"/>
        <v>#REF!</v>
      </c>
      <c r="S12" s="27" t="e">
        <f>S13+S14+S15+S16+S17+S18</f>
        <v>#REF!</v>
      </c>
    </row>
    <row r="13" spans="1:23" s="12" customFormat="1" ht="15" x14ac:dyDescent="0.25">
      <c r="A13" s="30" t="s">
        <v>275</v>
      </c>
      <c r="B13" s="31" t="s">
        <v>264</v>
      </c>
      <c r="C13" s="42" t="e">
        <f t="shared" si="2"/>
        <v>#REF!</v>
      </c>
      <c r="D13" s="32" t="e">
        <f t="shared" si="3"/>
        <v>#REF!</v>
      </c>
      <c r="E13" s="28" t="e">
        <f>LARGE(F13:I13,1)-LARGE(F13:I13,2)</f>
        <v>#REF!</v>
      </c>
      <c r="F13" s="32" t="e">
        <f>#REF!</f>
        <v>#REF!</v>
      </c>
      <c r="G13" s="32" t="e">
        <f>#REF!</f>
        <v>#REF!</v>
      </c>
      <c r="H13" s="32" t="e">
        <f>#REF!</f>
        <v>#REF!</v>
      </c>
      <c r="I13" s="32" t="e">
        <f>#REF!</f>
        <v>#REF!</v>
      </c>
      <c r="J13" s="33" t="e">
        <f>F13/N13</f>
        <v>#REF!</v>
      </c>
      <c r="K13" s="33" t="e">
        <f>G13/N13</f>
        <v>#REF!</v>
      </c>
      <c r="L13" s="33" t="e">
        <f>H13/N13</f>
        <v>#REF!</v>
      </c>
      <c r="M13" s="33" t="e">
        <f>I13/N13</f>
        <v>#REF!</v>
      </c>
      <c r="N13" s="32" t="e">
        <f>F13+G13+H13+I13</f>
        <v>#REF!</v>
      </c>
      <c r="O13" s="32" t="e">
        <f>#REF!</f>
        <v>#REF!</v>
      </c>
      <c r="P13" s="32" t="e">
        <f>#REF!</f>
        <v>#REF!</v>
      </c>
      <c r="Q13" s="32" t="e">
        <f t="shared" si="0"/>
        <v>#REF!</v>
      </c>
      <c r="R13" s="33" t="e">
        <f t="shared" si="1"/>
        <v>#REF!</v>
      </c>
      <c r="S13" s="32" t="e">
        <f>#REF!</f>
        <v>#REF!</v>
      </c>
    </row>
    <row r="14" spans="1:23" s="12" customFormat="1" ht="15" x14ac:dyDescent="0.25">
      <c r="A14" s="40">
        <v>1</v>
      </c>
      <c r="B14" s="31" t="s">
        <v>65</v>
      </c>
      <c r="C14" s="32" t="e">
        <f t="shared" si="2"/>
        <v>#REF!</v>
      </c>
      <c r="D14" s="32" t="e">
        <f t="shared" si="3"/>
        <v>#REF!</v>
      </c>
      <c r="E14" s="28" t="e">
        <f>LARGE(F14:I14,1)-LARGE(F14:I14,2)</f>
        <v>#REF!</v>
      </c>
      <c r="F14" s="32" t="e">
        <f>SUM(#REF!)</f>
        <v>#REF!</v>
      </c>
      <c r="G14" s="32" t="e">
        <f>SUM(#REF!)</f>
        <v>#REF!</v>
      </c>
      <c r="H14" s="32" t="e">
        <f>SUM(#REF!)</f>
        <v>#REF!</v>
      </c>
      <c r="I14" s="32" t="e">
        <f>SUM(#REF!)</f>
        <v>#REF!</v>
      </c>
      <c r="J14" s="33" t="e">
        <f>F14/N14</f>
        <v>#REF!</v>
      </c>
      <c r="K14" s="33" t="e">
        <f>G14/N14</f>
        <v>#REF!</v>
      </c>
      <c r="L14" s="33" t="e">
        <f>H14/N14</f>
        <v>#REF!</v>
      </c>
      <c r="M14" s="33" t="e">
        <f>I14/N14</f>
        <v>#REF!</v>
      </c>
      <c r="N14" s="32" t="e">
        <f>F14+G14+H14+I14</f>
        <v>#REF!</v>
      </c>
      <c r="O14" s="32" t="e">
        <f>SUM(#REF!)</f>
        <v>#REF!</v>
      </c>
      <c r="P14" s="32" t="e">
        <f>SUM(#REF!)</f>
        <v>#REF!</v>
      </c>
      <c r="Q14" s="32" t="e">
        <f t="shared" si="0"/>
        <v>#REF!</v>
      </c>
      <c r="R14" s="33" t="e">
        <f t="shared" si="1"/>
        <v>#REF!</v>
      </c>
      <c r="S14" s="32" t="e">
        <f>SUM(#REF!)</f>
        <v>#REF!</v>
      </c>
    </row>
    <row r="15" spans="1:23" s="12" customFormat="1" ht="15" x14ac:dyDescent="0.25">
      <c r="A15" s="40">
        <v>2</v>
      </c>
      <c r="B15" s="31" t="s">
        <v>66</v>
      </c>
      <c r="C15" s="32" t="e">
        <f t="shared" si="2"/>
        <v>#REF!</v>
      </c>
      <c r="D15" s="32" t="e">
        <f t="shared" si="3"/>
        <v>#REF!</v>
      </c>
      <c r="E15" s="28" t="e">
        <f>LARGE(F15:I15,1)-LARGE(F15:I15,2)</f>
        <v>#REF!</v>
      </c>
      <c r="F15" s="32" t="e">
        <f>SUM(#REF!)</f>
        <v>#REF!</v>
      </c>
      <c r="G15" s="32" t="e">
        <f>SUM(#REF!)</f>
        <v>#REF!</v>
      </c>
      <c r="H15" s="32" t="e">
        <f>SUM(#REF!)</f>
        <v>#REF!</v>
      </c>
      <c r="I15" s="32" t="e">
        <f>SUM(#REF!)</f>
        <v>#REF!</v>
      </c>
      <c r="J15" s="33" t="e">
        <f>F15/N15</f>
        <v>#REF!</v>
      </c>
      <c r="K15" s="33" t="e">
        <f>G15/N15</f>
        <v>#REF!</v>
      </c>
      <c r="L15" s="33" t="e">
        <f>H15/N15</f>
        <v>#REF!</v>
      </c>
      <c r="M15" s="33" t="e">
        <f>I15/N15</f>
        <v>#REF!</v>
      </c>
      <c r="N15" s="32" t="e">
        <f>F15+G15+H15+I15</f>
        <v>#REF!</v>
      </c>
      <c r="O15" s="32" t="e">
        <f>SUM(#REF!)</f>
        <v>#REF!</v>
      </c>
      <c r="P15" s="32" t="e">
        <f>SUM(#REF!)</f>
        <v>#REF!</v>
      </c>
      <c r="Q15" s="32" t="e">
        <f t="shared" si="0"/>
        <v>#REF!</v>
      </c>
      <c r="R15" s="33" t="e">
        <f t="shared" si="1"/>
        <v>#REF!</v>
      </c>
      <c r="S15" s="32" t="e">
        <f>SUM(#REF!)</f>
        <v>#REF!</v>
      </c>
    </row>
    <row r="16" spans="1:23" s="12" customFormat="1" ht="15" x14ac:dyDescent="0.25">
      <c r="A16" s="40">
        <v>3</v>
      </c>
      <c r="B16" s="31" t="s">
        <v>67</v>
      </c>
      <c r="C16" s="32" t="e">
        <f t="shared" si="2"/>
        <v>#REF!</v>
      </c>
      <c r="D16" s="32" t="e">
        <f t="shared" si="3"/>
        <v>#REF!</v>
      </c>
      <c r="E16" s="28" t="e">
        <f>LARGE(F16:I16,1)-LARGE(F16:I16,2)</f>
        <v>#REF!</v>
      </c>
      <c r="F16" s="32" t="e">
        <f>SUM(#REF!)</f>
        <v>#REF!</v>
      </c>
      <c r="G16" s="32" t="e">
        <f>SUM(#REF!)</f>
        <v>#REF!</v>
      </c>
      <c r="H16" s="32" t="e">
        <f>SUM(#REF!)</f>
        <v>#REF!</v>
      </c>
      <c r="I16" s="32" t="e">
        <f>SUM(#REF!)</f>
        <v>#REF!</v>
      </c>
      <c r="J16" s="33" t="e">
        <f>F16/N16</f>
        <v>#REF!</v>
      </c>
      <c r="K16" s="33" t="e">
        <f>G16/N16</f>
        <v>#REF!</v>
      </c>
      <c r="L16" s="33" t="e">
        <f>H16/N16</f>
        <v>#REF!</v>
      </c>
      <c r="M16" s="33" t="e">
        <f>I16/N16</f>
        <v>#REF!</v>
      </c>
      <c r="N16" s="32" t="e">
        <f>F16+G16+H16+I16</f>
        <v>#REF!</v>
      </c>
      <c r="O16" s="32" t="e">
        <f>SUM(#REF!)</f>
        <v>#REF!</v>
      </c>
      <c r="P16" s="32" t="e">
        <f>SUM(#REF!)</f>
        <v>#REF!</v>
      </c>
      <c r="Q16" s="32" t="e">
        <f t="shared" si="0"/>
        <v>#REF!</v>
      </c>
      <c r="R16" s="33" t="e">
        <f t="shared" si="1"/>
        <v>#REF!</v>
      </c>
      <c r="S16" s="32" t="e">
        <f>SUM(#REF!)</f>
        <v>#REF!</v>
      </c>
    </row>
    <row r="17" spans="1:19" s="12" customFormat="1" ht="15" x14ac:dyDescent="0.25">
      <c r="A17" s="40">
        <v>4</v>
      </c>
      <c r="B17" s="31" t="s">
        <v>68</v>
      </c>
      <c r="C17" s="32" t="e">
        <f t="shared" si="2"/>
        <v>#REF!</v>
      </c>
      <c r="D17" s="32" t="e">
        <f t="shared" si="3"/>
        <v>#REF!</v>
      </c>
      <c r="E17" s="28" t="e">
        <f>LARGE(F17:I17,1)-LARGE(F17:I17,2)</f>
        <v>#REF!</v>
      </c>
      <c r="F17" s="32" t="e">
        <f>SUM(#REF!)</f>
        <v>#REF!</v>
      </c>
      <c r="G17" s="32" t="e">
        <f>SUM(#REF!)</f>
        <v>#REF!</v>
      </c>
      <c r="H17" s="32" t="e">
        <f>SUM(#REF!)</f>
        <v>#REF!</v>
      </c>
      <c r="I17" s="32" t="e">
        <f>SUM(#REF!)</f>
        <v>#REF!</v>
      </c>
      <c r="J17" s="33" t="e">
        <f>F17/N17</f>
        <v>#REF!</v>
      </c>
      <c r="K17" s="33" t="e">
        <f>G17/N17</f>
        <v>#REF!</v>
      </c>
      <c r="L17" s="33" t="e">
        <f>H17/N17</f>
        <v>#REF!</v>
      </c>
      <c r="M17" s="33" t="e">
        <f>I17/N17</f>
        <v>#REF!</v>
      </c>
      <c r="N17" s="32" t="e">
        <f>F17+G17+H17+I17</f>
        <v>#REF!</v>
      </c>
      <c r="O17" s="32" t="e">
        <f>SUM(#REF!)</f>
        <v>#REF!</v>
      </c>
      <c r="P17" s="32" t="e">
        <f>SUM(#REF!)</f>
        <v>#REF!</v>
      </c>
      <c r="Q17" s="32" t="e">
        <f t="shared" si="0"/>
        <v>#REF!</v>
      </c>
      <c r="R17" s="33" t="e">
        <f t="shared" si="1"/>
        <v>#REF!</v>
      </c>
      <c r="S17" s="32" t="e">
        <f>SUM(#REF!)</f>
        <v>#REF!</v>
      </c>
    </row>
    <row r="18" spans="1:19" s="12" customFormat="1" ht="15" x14ac:dyDescent="0.25">
      <c r="A18" s="40">
        <v>5</v>
      </c>
      <c r="B18" s="31" t="s">
        <v>69</v>
      </c>
      <c r="C18" s="32" t="e">
        <f t="shared" si="2"/>
        <v>#REF!</v>
      </c>
      <c r="D18" s="32" t="e">
        <f t="shared" si="3"/>
        <v>#REF!</v>
      </c>
      <c r="E18" s="28" t="e">
        <f>LARGE(F18:I18,1)-LARGE(F18:I18,2)</f>
        <v>#REF!</v>
      </c>
      <c r="F18" s="32" t="e">
        <f>SUM(#REF!)</f>
        <v>#REF!</v>
      </c>
      <c r="G18" s="32" t="e">
        <f>SUM(#REF!)</f>
        <v>#REF!</v>
      </c>
      <c r="H18" s="32" t="e">
        <f>SUM(#REF!)</f>
        <v>#REF!</v>
      </c>
      <c r="I18" s="32" t="e">
        <f>SUM(#REF!)</f>
        <v>#REF!</v>
      </c>
      <c r="J18" s="33" t="e">
        <f>F18/N18</f>
        <v>#REF!</v>
      </c>
      <c r="K18" s="33" t="e">
        <f>G18/N18</f>
        <v>#REF!</v>
      </c>
      <c r="L18" s="33" t="e">
        <f>H18/N18</f>
        <v>#REF!</v>
      </c>
      <c r="M18" s="33" t="e">
        <f>I18/N18</f>
        <v>#REF!</v>
      </c>
      <c r="N18" s="32" t="e">
        <f>F18+G18+H18+I18</f>
        <v>#REF!</v>
      </c>
      <c r="O18" s="32" t="e">
        <f>SUM(#REF!)</f>
        <v>#REF!</v>
      </c>
      <c r="P18" s="32" t="e">
        <f>SUM(#REF!)</f>
        <v>#REF!</v>
      </c>
      <c r="Q18" s="32" t="e">
        <f t="shared" si="0"/>
        <v>#REF!</v>
      </c>
      <c r="R18" s="33" t="e">
        <f t="shared" si="1"/>
        <v>#REF!</v>
      </c>
      <c r="S18" s="32" t="e">
        <f>SUM(#REF!)</f>
        <v>#REF!</v>
      </c>
    </row>
    <row r="19" spans="1:19" s="6" customFormat="1" ht="15" x14ac:dyDescent="0.25">
      <c r="A19" s="25" t="s">
        <v>4</v>
      </c>
      <c r="B19" s="26" t="s">
        <v>5</v>
      </c>
      <c r="C19" s="27" t="e">
        <f t="shared" si="2"/>
        <v>#REF!</v>
      </c>
      <c r="D19" s="27" t="e">
        <f t="shared" si="3"/>
        <v>#REF!</v>
      </c>
      <c r="E19" s="27" t="e">
        <f>LARGE(F19:I19,1)-LARGE(F19:I19,2)</f>
        <v>#REF!</v>
      </c>
      <c r="F19" s="27" t="e">
        <f>F20+F21+F22+F23+F24+F25+F26+F27</f>
        <v>#REF!</v>
      </c>
      <c r="G19" s="27" t="e">
        <f>G20+G21+G22+G23+G24+G25+G26+G27</f>
        <v>#REF!</v>
      </c>
      <c r="H19" s="27" t="e">
        <f>H20+H21+H22+H23+H24+H25+H26+H27</f>
        <v>#REF!</v>
      </c>
      <c r="I19" s="27" t="e">
        <f>I20+I21+I22+I23+I24+I25+I26+I27</f>
        <v>#REF!</v>
      </c>
      <c r="J19" s="29" t="e">
        <f>F19/N19</f>
        <v>#REF!</v>
      </c>
      <c r="K19" s="29" t="e">
        <f>G19/N19</f>
        <v>#REF!</v>
      </c>
      <c r="L19" s="29" t="e">
        <f>H19/N19</f>
        <v>#REF!</v>
      </c>
      <c r="M19" s="29" t="e">
        <f>I19/N19</f>
        <v>#REF!</v>
      </c>
      <c r="N19" s="27" t="e">
        <f>F19+G19+H19+I19</f>
        <v>#REF!</v>
      </c>
      <c r="O19" s="27" t="e">
        <f>O20+O21+O22+O23+O24+O25+O26+O27</f>
        <v>#REF!</v>
      </c>
      <c r="P19" s="27" t="e">
        <f>P20+P21+P22+P23+P24+P25+P26+P27</f>
        <v>#REF!</v>
      </c>
      <c r="Q19" s="27" t="e">
        <f t="shared" si="0"/>
        <v>#REF!</v>
      </c>
      <c r="R19" s="29" t="e">
        <f t="shared" si="1"/>
        <v>#REF!</v>
      </c>
      <c r="S19" s="27" t="e">
        <f>S20+S21+S22+S23+S24+S25+S26+S27</f>
        <v>#REF!</v>
      </c>
    </row>
    <row r="20" spans="1:19" s="12" customFormat="1" ht="15" x14ac:dyDescent="0.25">
      <c r="A20" s="30" t="s">
        <v>275</v>
      </c>
      <c r="B20" s="31" t="s">
        <v>264</v>
      </c>
      <c r="C20" s="32" t="e">
        <f t="shared" si="2"/>
        <v>#REF!</v>
      </c>
      <c r="D20" s="32" t="e">
        <f t="shared" si="3"/>
        <v>#REF!</v>
      </c>
      <c r="E20" s="28" t="e">
        <f>LARGE(F20:I20,1)-LARGE(F20:I20,2)</f>
        <v>#REF!</v>
      </c>
      <c r="F20" s="32" t="e">
        <f>#REF!</f>
        <v>#REF!</v>
      </c>
      <c r="G20" s="32" t="e">
        <f>#REF!</f>
        <v>#REF!</v>
      </c>
      <c r="H20" s="32" t="e">
        <f>#REF!</f>
        <v>#REF!</v>
      </c>
      <c r="I20" s="32" t="e">
        <f>#REF!</f>
        <v>#REF!</v>
      </c>
      <c r="J20" s="33" t="e">
        <f>F20/N20</f>
        <v>#REF!</v>
      </c>
      <c r="K20" s="33" t="e">
        <f>G20/N20</f>
        <v>#REF!</v>
      </c>
      <c r="L20" s="33" t="e">
        <f>H20/N20</f>
        <v>#REF!</v>
      </c>
      <c r="M20" s="33" t="e">
        <f>I20/N20</f>
        <v>#REF!</v>
      </c>
      <c r="N20" s="32" t="e">
        <f>F20+G20+H20+I20</f>
        <v>#REF!</v>
      </c>
      <c r="O20" s="32" t="e">
        <f>#REF!</f>
        <v>#REF!</v>
      </c>
      <c r="P20" s="32" t="e">
        <f>#REF!</f>
        <v>#REF!</v>
      </c>
      <c r="Q20" s="32" t="e">
        <f t="shared" si="0"/>
        <v>#REF!</v>
      </c>
      <c r="R20" s="33" t="e">
        <f t="shared" si="1"/>
        <v>#REF!</v>
      </c>
      <c r="S20" s="32" t="e">
        <f>#REF!</f>
        <v>#REF!</v>
      </c>
    </row>
    <row r="21" spans="1:19" s="12" customFormat="1" ht="15" x14ac:dyDescent="0.25">
      <c r="A21" s="40">
        <v>1</v>
      </c>
      <c r="B21" s="31" t="s">
        <v>70</v>
      </c>
      <c r="C21" s="32" t="e">
        <f t="shared" si="2"/>
        <v>#REF!</v>
      </c>
      <c r="D21" s="32" t="e">
        <f t="shared" si="3"/>
        <v>#REF!</v>
      </c>
      <c r="E21" s="28" t="e">
        <f>LARGE(F21:I21,1)-LARGE(F21:I21,2)</f>
        <v>#REF!</v>
      </c>
      <c r="F21" s="32" t="e">
        <f>SUM(#REF!)</f>
        <v>#REF!</v>
      </c>
      <c r="G21" s="32" t="e">
        <f>SUM(#REF!)</f>
        <v>#REF!</v>
      </c>
      <c r="H21" s="32" t="e">
        <f>SUM(#REF!)</f>
        <v>#REF!</v>
      </c>
      <c r="I21" s="32" t="e">
        <f>SUM(#REF!)</f>
        <v>#REF!</v>
      </c>
      <c r="J21" s="33" t="e">
        <f>F21/N21</f>
        <v>#REF!</v>
      </c>
      <c r="K21" s="33" t="e">
        <f>G21/N21</f>
        <v>#REF!</v>
      </c>
      <c r="L21" s="33" t="e">
        <f>H21/N21</f>
        <v>#REF!</v>
      </c>
      <c r="M21" s="33" t="e">
        <f>I21/N21</f>
        <v>#REF!</v>
      </c>
      <c r="N21" s="32" t="e">
        <f>F21+G21+H21+I21</f>
        <v>#REF!</v>
      </c>
      <c r="O21" s="32" t="e">
        <f>SUM(#REF!)</f>
        <v>#REF!</v>
      </c>
      <c r="P21" s="32" t="e">
        <f>SUM(#REF!)</f>
        <v>#REF!</v>
      </c>
      <c r="Q21" s="32" t="e">
        <f t="shared" si="0"/>
        <v>#REF!</v>
      </c>
      <c r="R21" s="33" t="e">
        <f t="shared" si="1"/>
        <v>#REF!</v>
      </c>
      <c r="S21" s="32" t="e">
        <f>SUM(#REF!)</f>
        <v>#REF!</v>
      </c>
    </row>
    <row r="22" spans="1:19" s="12" customFormat="1" ht="15" x14ac:dyDescent="0.25">
      <c r="A22" s="40">
        <v>2</v>
      </c>
      <c r="B22" s="31" t="s">
        <v>71</v>
      </c>
      <c r="C22" s="32" t="e">
        <f t="shared" si="2"/>
        <v>#REF!</v>
      </c>
      <c r="D22" s="42" t="e">
        <f t="shared" si="3"/>
        <v>#REF!</v>
      </c>
      <c r="E22" s="28" t="e">
        <f>LARGE(F22:I22,1)-LARGE(F22:I22,2)</f>
        <v>#REF!</v>
      </c>
      <c r="F22" s="32" t="e">
        <f>SUM(#REF!)</f>
        <v>#REF!</v>
      </c>
      <c r="G22" s="32" t="e">
        <f>SUM(#REF!)</f>
        <v>#REF!</v>
      </c>
      <c r="H22" s="32" t="e">
        <f>SUM(#REF!)</f>
        <v>#REF!</v>
      </c>
      <c r="I22" s="32" t="e">
        <f>SUM(#REF!)</f>
        <v>#REF!</v>
      </c>
      <c r="J22" s="33" t="e">
        <f>F22/N22</f>
        <v>#REF!</v>
      </c>
      <c r="K22" s="33" t="e">
        <f>G22/N22</f>
        <v>#REF!</v>
      </c>
      <c r="L22" s="33" t="e">
        <f>H22/N22</f>
        <v>#REF!</v>
      </c>
      <c r="M22" s="33" t="e">
        <f>I22/N22</f>
        <v>#REF!</v>
      </c>
      <c r="N22" s="32" t="e">
        <f>F22+G22+H22+I22</f>
        <v>#REF!</v>
      </c>
      <c r="O22" s="32" t="e">
        <f>SUM(#REF!)</f>
        <v>#REF!</v>
      </c>
      <c r="P22" s="32" t="e">
        <f>SUM(#REF!)</f>
        <v>#REF!</v>
      </c>
      <c r="Q22" s="32" t="e">
        <f t="shared" si="0"/>
        <v>#REF!</v>
      </c>
      <c r="R22" s="33" t="e">
        <f t="shared" si="1"/>
        <v>#REF!</v>
      </c>
      <c r="S22" s="32" t="e">
        <f>SUM(#REF!)</f>
        <v>#REF!</v>
      </c>
    </row>
    <row r="23" spans="1:19" s="12" customFormat="1" ht="15" x14ac:dyDescent="0.25">
      <c r="A23" s="40">
        <v>3</v>
      </c>
      <c r="B23" s="31" t="s">
        <v>72</v>
      </c>
      <c r="C23" s="42" t="e">
        <f t="shared" si="2"/>
        <v>#REF!</v>
      </c>
      <c r="D23" s="32" t="e">
        <f t="shared" si="3"/>
        <v>#REF!</v>
      </c>
      <c r="E23" s="28" t="e">
        <f>LARGE(F23:I23,1)-LARGE(F23:I23,2)</f>
        <v>#REF!</v>
      </c>
      <c r="F23" s="32" t="e">
        <f>#REF!</f>
        <v>#REF!</v>
      </c>
      <c r="G23" s="32" t="e">
        <f>#REF!</f>
        <v>#REF!</v>
      </c>
      <c r="H23" s="32" t="e">
        <f>#REF!</f>
        <v>#REF!</v>
      </c>
      <c r="I23" s="32" t="e">
        <f>#REF!</f>
        <v>#REF!</v>
      </c>
      <c r="J23" s="33" t="e">
        <f>F23/N23</f>
        <v>#REF!</v>
      </c>
      <c r="K23" s="33" t="e">
        <f>G23/N23</f>
        <v>#REF!</v>
      </c>
      <c r="L23" s="33" t="e">
        <f>H23/N23</f>
        <v>#REF!</v>
      </c>
      <c r="M23" s="33" t="e">
        <f>I23/N23</f>
        <v>#REF!</v>
      </c>
      <c r="N23" s="32" t="e">
        <f>F23+G23+H23+I23</f>
        <v>#REF!</v>
      </c>
      <c r="O23" s="32" t="e">
        <f>#REF!</f>
        <v>#REF!</v>
      </c>
      <c r="P23" s="32" t="e">
        <f>#REF!</f>
        <v>#REF!</v>
      </c>
      <c r="Q23" s="32" t="e">
        <f t="shared" si="0"/>
        <v>#REF!</v>
      </c>
      <c r="R23" s="33" t="e">
        <f t="shared" si="1"/>
        <v>#REF!</v>
      </c>
      <c r="S23" s="32" t="e">
        <f>#REF!</f>
        <v>#REF!</v>
      </c>
    </row>
    <row r="24" spans="1:19" s="12" customFormat="1" ht="15" x14ac:dyDescent="0.25">
      <c r="A24" s="40">
        <v>4</v>
      </c>
      <c r="B24" s="31" t="s">
        <v>73</v>
      </c>
      <c r="C24" s="32" t="e">
        <f t="shared" si="2"/>
        <v>#REF!</v>
      </c>
      <c r="D24" s="32" t="e">
        <f t="shared" si="3"/>
        <v>#REF!</v>
      </c>
      <c r="E24" s="28" t="e">
        <f>LARGE(F24:I24,1)-LARGE(F24:I24,2)</f>
        <v>#REF!</v>
      </c>
      <c r="F24" s="32" t="e">
        <f>#REF!</f>
        <v>#REF!</v>
      </c>
      <c r="G24" s="32" t="e">
        <f>#REF!</f>
        <v>#REF!</v>
      </c>
      <c r="H24" s="32" t="e">
        <f>#REF!</f>
        <v>#REF!</v>
      </c>
      <c r="I24" s="32" t="e">
        <f>#REF!</f>
        <v>#REF!</v>
      </c>
      <c r="J24" s="33" t="e">
        <f>F24/N24</f>
        <v>#REF!</v>
      </c>
      <c r="K24" s="33" t="e">
        <f>G24/N24</f>
        <v>#REF!</v>
      </c>
      <c r="L24" s="33" t="e">
        <f>H24/N24</f>
        <v>#REF!</v>
      </c>
      <c r="M24" s="33" t="e">
        <f>I24/N24</f>
        <v>#REF!</v>
      </c>
      <c r="N24" s="32" t="e">
        <f>F24+G24+H24+I24</f>
        <v>#REF!</v>
      </c>
      <c r="O24" s="32" t="e">
        <f>#REF!</f>
        <v>#REF!</v>
      </c>
      <c r="P24" s="32" t="e">
        <f>#REF!</f>
        <v>#REF!</v>
      </c>
      <c r="Q24" s="32" t="e">
        <f t="shared" si="0"/>
        <v>#REF!</v>
      </c>
      <c r="R24" s="33" t="e">
        <f t="shared" si="1"/>
        <v>#REF!</v>
      </c>
      <c r="S24" s="32" t="e">
        <f>#REF!</f>
        <v>#REF!</v>
      </c>
    </row>
    <row r="25" spans="1:19" s="12" customFormat="1" ht="30" x14ac:dyDescent="0.25">
      <c r="A25" s="40">
        <v>5</v>
      </c>
      <c r="B25" s="31" t="s">
        <v>74</v>
      </c>
      <c r="C25" s="32" t="e">
        <f t="shared" si="2"/>
        <v>#REF!</v>
      </c>
      <c r="D25" s="32" t="e">
        <f t="shared" si="3"/>
        <v>#REF!</v>
      </c>
      <c r="E25" s="28" t="e">
        <f>LARGE(F25:I25,1)-LARGE(F25:I25,2)</f>
        <v>#REF!</v>
      </c>
      <c r="F25" s="32" t="e">
        <f>SUM(#REF!)</f>
        <v>#REF!</v>
      </c>
      <c r="G25" s="32" t="e">
        <f>SUM(#REF!)</f>
        <v>#REF!</v>
      </c>
      <c r="H25" s="32" t="e">
        <f>SUM(#REF!)</f>
        <v>#REF!</v>
      </c>
      <c r="I25" s="32" t="e">
        <f>SUM(#REF!)</f>
        <v>#REF!</v>
      </c>
      <c r="J25" s="33" t="e">
        <f>F25/N25</f>
        <v>#REF!</v>
      </c>
      <c r="K25" s="33" t="e">
        <f>G25/N25</f>
        <v>#REF!</v>
      </c>
      <c r="L25" s="33" t="e">
        <f>H25/N25</f>
        <v>#REF!</v>
      </c>
      <c r="M25" s="33" t="e">
        <f>I25/N25</f>
        <v>#REF!</v>
      </c>
      <c r="N25" s="32" t="e">
        <f>F25+G25+H25+I25</f>
        <v>#REF!</v>
      </c>
      <c r="O25" s="32" t="e">
        <f>SUM(#REF!)</f>
        <v>#REF!</v>
      </c>
      <c r="P25" s="32" t="e">
        <f>SUM(#REF!)</f>
        <v>#REF!</v>
      </c>
      <c r="Q25" s="32" t="e">
        <f t="shared" si="0"/>
        <v>#REF!</v>
      </c>
      <c r="R25" s="33" t="e">
        <f t="shared" si="1"/>
        <v>#REF!</v>
      </c>
      <c r="S25" s="32" t="e">
        <f>SUM(#REF!)</f>
        <v>#REF!</v>
      </c>
    </row>
    <row r="26" spans="1:19" s="12" customFormat="1" ht="15" x14ac:dyDescent="0.25">
      <c r="A26" s="40">
        <v>6</v>
      </c>
      <c r="B26" s="31" t="s">
        <v>75</v>
      </c>
      <c r="C26" s="32" t="e">
        <f t="shared" si="2"/>
        <v>#REF!</v>
      </c>
      <c r="D26" s="32" t="e">
        <f t="shared" si="3"/>
        <v>#REF!</v>
      </c>
      <c r="E26" s="28" t="e">
        <f>LARGE(F26:I26,1)-LARGE(F26:I26,2)</f>
        <v>#REF!</v>
      </c>
      <c r="F26" s="32" t="e">
        <f>SUM(#REF!)</f>
        <v>#REF!</v>
      </c>
      <c r="G26" s="32" t="e">
        <f>SUM(#REF!)</f>
        <v>#REF!</v>
      </c>
      <c r="H26" s="32" t="e">
        <f>SUM(#REF!)</f>
        <v>#REF!</v>
      </c>
      <c r="I26" s="32" t="e">
        <f>SUM(#REF!)</f>
        <v>#REF!</v>
      </c>
      <c r="J26" s="33" t="e">
        <f>F26/N26</f>
        <v>#REF!</v>
      </c>
      <c r="K26" s="33" t="e">
        <f>G26/N26</f>
        <v>#REF!</v>
      </c>
      <c r="L26" s="33" t="e">
        <f>H26/N26</f>
        <v>#REF!</v>
      </c>
      <c r="M26" s="33" t="e">
        <f>I26/N26</f>
        <v>#REF!</v>
      </c>
      <c r="N26" s="32" t="e">
        <f>F26+G26+H26+I26</f>
        <v>#REF!</v>
      </c>
      <c r="O26" s="32" t="e">
        <f>SUM(#REF!)</f>
        <v>#REF!</v>
      </c>
      <c r="P26" s="32" t="e">
        <f>SUM(#REF!)</f>
        <v>#REF!</v>
      </c>
      <c r="Q26" s="32" t="e">
        <f t="shared" si="0"/>
        <v>#REF!</v>
      </c>
      <c r="R26" s="33" t="e">
        <f t="shared" si="1"/>
        <v>#REF!</v>
      </c>
      <c r="S26" s="32" t="e">
        <f>SUM(#REF!)</f>
        <v>#REF!</v>
      </c>
    </row>
    <row r="27" spans="1:19" s="12" customFormat="1" ht="15" x14ac:dyDescent="0.25">
      <c r="A27" s="40">
        <v>7</v>
      </c>
      <c r="B27" s="31" t="s">
        <v>76</v>
      </c>
      <c r="C27" s="32" t="e">
        <f t="shared" si="2"/>
        <v>#REF!</v>
      </c>
      <c r="D27" s="32" t="e">
        <f t="shared" si="3"/>
        <v>#REF!</v>
      </c>
      <c r="E27" s="28" t="e">
        <f>LARGE(F27:I27,1)-LARGE(F27:I27,2)</f>
        <v>#REF!</v>
      </c>
      <c r="F27" s="32" t="e">
        <f>SUM(#REF!)</f>
        <v>#REF!</v>
      </c>
      <c r="G27" s="32" t="e">
        <f>SUM(#REF!)</f>
        <v>#REF!</v>
      </c>
      <c r="H27" s="32" t="e">
        <f>SUM(#REF!)</f>
        <v>#REF!</v>
      </c>
      <c r="I27" s="32" t="e">
        <f>SUM(#REF!)</f>
        <v>#REF!</v>
      </c>
      <c r="J27" s="33" t="e">
        <f>F27/N27</f>
        <v>#REF!</v>
      </c>
      <c r="K27" s="33" t="e">
        <f>G27/N27</f>
        <v>#REF!</v>
      </c>
      <c r="L27" s="33" t="e">
        <f>H27/N27</f>
        <v>#REF!</v>
      </c>
      <c r="M27" s="33" t="e">
        <f>I27/N27</f>
        <v>#REF!</v>
      </c>
      <c r="N27" s="32" t="e">
        <f>F27+G27+H27+I27</f>
        <v>#REF!</v>
      </c>
      <c r="O27" s="32" t="e">
        <f>SUM(#REF!)</f>
        <v>#REF!</v>
      </c>
      <c r="P27" s="32" t="e">
        <f>SUM(#REF!)</f>
        <v>#REF!</v>
      </c>
      <c r="Q27" s="32" t="e">
        <f t="shared" si="0"/>
        <v>#REF!</v>
      </c>
      <c r="R27" s="33" t="e">
        <f t="shared" si="1"/>
        <v>#REF!</v>
      </c>
      <c r="S27" s="32" t="e">
        <f>SUM(#REF!)</f>
        <v>#REF!</v>
      </c>
    </row>
    <row r="28" spans="1:19" s="6" customFormat="1" ht="15" x14ac:dyDescent="0.25">
      <c r="A28" s="25" t="s">
        <v>6</v>
      </c>
      <c r="B28" s="26" t="s">
        <v>7</v>
      </c>
      <c r="C28" s="27" t="e">
        <f t="shared" si="2"/>
        <v>#REF!</v>
      </c>
      <c r="D28" s="27" t="e">
        <f t="shared" si="3"/>
        <v>#REF!</v>
      </c>
      <c r="E28" s="27" t="e">
        <f>LARGE(F28:I28,1)-LARGE(F28:I28,2)</f>
        <v>#REF!</v>
      </c>
      <c r="F28" s="27" t="e">
        <f>F29+F30+F31+F32+F33</f>
        <v>#REF!</v>
      </c>
      <c r="G28" s="27" t="e">
        <f>G29+G30+G31+G32+G33</f>
        <v>#REF!</v>
      </c>
      <c r="H28" s="27" t="e">
        <f>H29+H30+H31+H32+H33</f>
        <v>#REF!</v>
      </c>
      <c r="I28" s="27" t="e">
        <f>I29+I30+I31+I32+I33</f>
        <v>#REF!</v>
      </c>
      <c r="J28" s="29" t="e">
        <f>F28/N28</f>
        <v>#REF!</v>
      </c>
      <c r="K28" s="29" t="e">
        <f>G28/N28</f>
        <v>#REF!</v>
      </c>
      <c r="L28" s="29" t="e">
        <f>H28/N28</f>
        <v>#REF!</v>
      </c>
      <c r="M28" s="29" t="e">
        <f>I28/N28</f>
        <v>#REF!</v>
      </c>
      <c r="N28" s="27" t="e">
        <f>F28+G28+H28+I28</f>
        <v>#REF!</v>
      </c>
      <c r="O28" s="27" t="e">
        <f>O29+O30+O31+O32+O33</f>
        <v>#REF!</v>
      </c>
      <c r="P28" s="27" t="e">
        <f>P29+P30+P31+P32+P33</f>
        <v>#REF!</v>
      </c>
      <c r="Q28" s="27" t="e">
        <f t="shared" si="0"/>
        <v>#REF!</v>
      </c>
      <c r="R28" s="29" t="e">
        <f t="shared" si="1"/>
        <v>#REF!</v>
      </c>
      <c r="S28" s="27" t="e">
        <f>S29+S30+S31+S32+S33</f>
        <v>#REF!</v>
      </c>
    </row>
    <row r="29" spans="1:19" s="12" customFormat="1" ht="15" x14ac:dyDescent="0.25">
      <c r="A29" s="30" t="s">
        <v>275</v>
      </c>
      <c r="B29" s="31" t="s">
        <v>264</v>
      </c>
      <c r="C29" s="32" t="e">
        <f t="shared" si="2"/>
        <v>#REF!</v>
      </c>
      <c r="D29" s="32" t="e">
        <f t="shared" si="3"/>
        <v>#REF!</v>
      </c>
      <c r="E29" s="28" t="e">
        <f>LARGE(F29:I29,1)-LARGE(F29:I29,2)</f>
        <v>#REF!</v>
      </c>
      <c r="F29" s="32" t="e">
        <f>#REF!</f>
        <v>#REF!</v>
      </c>
      <c r="G29" s="32" t="e">
        <f>#REF!</f>
        <v>#REF!</v>
      </c>
      <c r="H29" s="32" t="e">
        <f>#REF!</f>
        <v>#REF!</v>
      </c>
      <c r="I29" s="32" t="e">
        <f>#REF!</f>
        <v>#REF!</v>
      </c>
      <c r="J29" s="33" t="e">
        <f>F29/N29</f>
        <v>#REF!</v>
      </c>
      <c r="K29" s="33" t="e">
        <f>G29/N29</f>
        <v>#REF!</v>
      </c>
      <c r="L29" s="33" t="e">
        <f>H29/N29</f>
        <v>#REF!</v>
      </c>
      <c r="M29" s="33" t="e">
        <f>I29/N29</f>
        <v>#REF!</v>
      </c>
      <c r="N29" s="32" t="e">
        <f>F29+G29+H29+I29</f>
        <v>#REF!</v>
      </c>
      <c r="O29" s="32" t="e">
        <f>#REF!</f>
        <v>#REF!</v>
      </c>
      <c r="P29" s="32" t="e">
        <f>#REF!</f>
        <v>#REF!</v>
      </c>
      <c r="Q29" s="32" t="e">
        <f t="shared" si="0"/>
        <v>#REF!</v>
      </c>
      <c r="R29" s="33" t="e">
        <f t="shared" si="1"/>
        <v>#REF!</v>
      </c>
      <c r="S29" s="32" t="e">
        <f>#REF!</f>
        <v>#REF!</v>
      </c>
    </row>
    <row r="30" spans="1:19" s="12" customFormat="1" ht="15" x14ac:dyDescent="0.25">
      <c r="A30" s="40">
        <v>1</v>
      </c>
      <c r="B30" s="31" t="s">
        <v>77</v>
      </c>
      <c r="C30" s="32" t="e">
        <f t="shared" si="2"/>
        <v>#REF!</v>
      </c>
      <c r="D30" s="32" t="e">
        <f t="shared" si="3"/>
        <v>#REF!</v>
      </c>
      <c r="E30" s="28" t="e">
        <f>LARGE(F30:I30,1)-LARGE(F30:I30,2)</f>
        <v>#REF!</v>
      </c>
      <c r="F30" s="32" t="e">
        <f>SUM(#REF!)</f>
        <v>#REF!</v>
      </c>
      <c r="G30" s="32" t="e">
        <f>SUM(#REF!)</f>
        <v>#REF!</v>
      </c>
      <c r="H30" s="32" t="e">
        <f>SUM(#REF!)</f>
        <v>#REF!</v>
      </c>
      <c r="I30" s="32" t="e">
        <f>SUM(#REF!)</f>
        <v>#REF!</v>
      </c>
      <c r="J30" s="33" t="e">
        <f>F30/N30</f>
        <v>#REF!</v>
      </c>
      <c r="K30" s="33" t="e">
        <f>G30/N30</f>
        <v>#REF!</v>
      </c>
      <c r="L30" s="33" t="e">
        <f>H30/N30</f>
        <v>#REF!</v>
      </c>
      <c r="M30" s="33" t="e">
        <f>I30/N30</f>
        <v>#REF!</v>
      </c>
      <c r="N30" s="32" t="e">
        <f>F30+G30+H30+I30</f>
        <v>#REF!</v>
      </c>
      <c r="O30" s="32" t="e">
        <f>SUM(#REF!)</f>
        <v>#REF!</v>
      </c>
      <c r="P30" s="32" t="e">
        <f>SUM(#REF!)</f>
        <v>#REF!</v>
      </c>
      <c r="Q30" s="32" t="e">
        <f t="shared" si="0"/>
        <v>#REF!</v>
      </c>
      <c r="R30" s="33" t="e">
        <f t="shared" si="1"/>
        <v>#REF!</v>
      </c>
      <c r="S30" s="32" t="e">
        <f>SUM(#REF!)</f>
        <v>#REF!</v>
      </c>
    </row>
    <row r="31" spans="1:19" s="12" customFormat="1" ht="15" x14ac:dyDescent="0.25">
      <c r="A31" s="40">
        <v>2</v>
      </c>
      <c r="B31" s="31" t="s">
        <v>78</v>
      </c>
      <c r="C31" s="32" t="e">
        <f t="shared" si="2"/>
        <v>#REF!</v>
      </c>
      <c r="D31" s="32" t="e">
        <f t="shared" si="3"/>
        <v>#REF!</v>
      </c>
      <c r="E31" s="28" t="e">
        <f>LARGE(F31:I31,1)-LARGE(F31:I31,2)</f>
        <v>#REF!</v>
      </c>
      <c r="F31" s="32" t="e">
        <f>SUM(#REF!)</f>
        <v>#REF!</v>
      </c>
      <c r="G31" s="32" t="e">
        <f>SUM(#REF!)</f>
        <v>#REF!</v>
      </c>
      <c r="H31" s="32" t="e">
        <f>SUM(#REF!)</f>
        <v>#REF!</v>
      </c>
      <c r="I31" s="32" t="e">
        <f>SUM(#REF!)</f>
        <v>#REF!</v>
      </c>
      <c r="J31" s="33" t="e">
        <f>F31/N31</f>
        <v>#REF!</v>
      </c>
      <c r="K31" s="33" t="e">
        <f>G31/N31</f>
        <v>#REF!</v>
      </c>
      <c r="L31" s="33" t="e">
        <f>H31/N31</f>
        <v>#REF!</v>
      </c>
      <c r="M31" s="33" t="e">
        <f>I31/N31</f>
        <v>#REF!</v>
      </c>
      <c r="N31" s="32" t="e">
        <f>F31+G31+H31+I31</f>
        <v>#REF!</v>
      </c>
      <c r="O31" s="32" t="e">
        <f>SUM(#REF!)</f>
        <v>#REF!</v>
      </c>
      <c r="P31" s="32" t="e">
        <f>SUM(#REF!)</f>
        <v>#REF!</v>
      </c>
      <c r="Q31" s="32" t="e">
        <f t="shared" si="0"/>
        <v>#REF!</v>
      </c>
      <c r="R31" s="33" t="e">
        <f t="shared" si="1"/>
        <v>#REF!</v>
      </c>
      <c r="S31" s="32" t="e">
        <f>SUM(#REF!)</f>
        <v>#REF!</v>
      </c>
    </row>
    <row r="32" spans="1:19" s="12" customFormat="1" ht="15" x14ac:dyDescent="0.25">
      <c r="A32" s="40">
        <v>3</v>
      </c>
      <c r="B32" s="31" t="s">
        <v>79</v>
      </c>
      <c r="C32" s="32" t="e">
        <f t="shared" si="2"/>
        <v>#REF!</v>
      </c>
      <c r="D32" s="32" t="e">
        <f t="shared" si="3"/>
        <v>#REF!</v>
      </c>
      <c r="E32" s="28" t="e">
        <f>LARGE(F32:I32,1)-LARGE(F32:I32,2)</f>
        <v>#REF!</v>
      </c>
      <c r="F32" s="32" t="e">
        <f>SUM(#REF!)</f>
        <v>#REF!</v>
      </c>
      <c r="G32" s="32" t="e">
        <f>SUM(#REF!)</f>
        <v>#REF!</v>
      </c>
      <c r="H32" s="32" t="e">
        <f>SUM(#REF!)</f>
        <v>#REF!</v>
      </c>
      <c r="I32" s="32" t="e">
        <f>SUM(#REF!)</f>
        <v>#REF!</v>
      </c>
      <c r="J32" s="33" t="e">
        <f>F32/N32</f>
        <v>#REF!</v>
      </c>
      <c r="K32" s="33" t="e">
        <f>G32/N32</f>
        <v>#REF!</v>
      </c>
      <c r="L32" s="33" t="e">
        <f>H32/N32</f>
        <v>#REF!</v>
      </c>
      <c r="M32" s="33" t="e">
        <f>I32/N32</f>
        <v>#REF!</v>
      </c>
      <c r="N32" s="32" t="e">
        <f>F32+G32+H32+I32</f>
        <v>#REF!</v>
      </c>
      <c r="O32" s="32" t="e">
        <f>SUM(#REF!)</f>
        <v>#REF!</v>
      </c>
      <c r="P32" s="32" t="e">
        <f>SUM(#REF!)</f>
        <v>#REF!</v>
      </c>
      <c r="Q32" s="32" t="e">
        <f t="shared" si="0"/>
        <v>#REF!</v>
      </c>
      <c r="R32" s="33" t="e">
        <f t="shared" si="1"/>
        <v>#REF!</v>
      </c>
      <c r="S32" s="32" t="e">
        <f>SUM(#REF!)</f>
        <v>#REF!</v>
      </c>
    </row>
    <row r="33" spans="1:19" s="12" customFormat="1" ht="15" x14ac:dyDescent="0.25">
      <c r="A33" s="40">
        <v>4</v>
      </c>
      <c r="B33" s="31" t="s">
        <v>80</v>
      </c>
      <c r="C33" s="32" t="e">
        <f t="shared" si="2"/>
        <v>#REF!</v>
      </c>
      <c r="D33" s="32" t="e">
        <f t="shared" si="3"/>
        <v>#REF!</v>
      </c>
      <c r="E33" s="28" t="e">
        <f>LARGE(F33:I33,1)-LARGE(F33:I33,2)</f>
        <v>#REF!</v>
      </c>
      <c r="F33" s="32" t="e">
        <f>SUM(#REF!)</f>
        <v>#REF!</v>
      </c>
      <c r="G33" s="32" t="e">
        <f>SUM(#REF!)</f>
        <v>#REF!</v>
      </c>
      <c r="H33" s="32" t="e">
        <f>SUM(#REF!)</f>
        <v>#REF!</v>
      </c>
      <c r="I33" s="32" t="e">
        <f>SUM(#REF!)</f>
        <v>#REF!</v>
      </c>
      <c r="J33" s="33" t="e">
        <f>F33/N33</f>
        <v>#REF!</v>
      </c>
      <c r="K33" s="33" t="e">
        <f>G33/N33</f>
        <v>#REF!</v>
      </c>
      <c r="L33" s="33" t="e">
        <f>H33/N33</f>
        <v>#REF!</v>
      </c>
      <c r="M33" s="33" t="e">
        <f>I33/N33</f>
        <v>#REF!</v>
      </c>
      <c r="N33" s="32" t="e">
        <f>F33+G33+H33+I33</f>
        <v>#REF!</v>
      </c>
      <c r="O33" s="32" t="e">
        <f>SUM(#REF!)</f>
        <v>#REF!</v>
      </c>
      <c r="P33" s="32" t="e">
        <f>SUM(#REF!)</f>
        <v>#REF!</v>
      </c>
      <c r="Q33" s="32" t="e">
        <f t="shared" si="0"/>
        <v>#REF!</v>
      </c>
      <c r="R33" s="33" t="e">
        <f t="shared" si="1"/>
        <v>#REF!</v>
      </c>
      <c r="S33" s="32" t="e">
        <f>SUM(#REF!)</f>
        <v>#REF!</v>
      </c>
    </row>
    <row r="34" spans="1:19" s="6" customFormat="1" ht="15" x14ac:dyDescent="0.25">
      <c r="A34" s="25" t="s">
        <v>8</v>
      </c>
      <c r="B34" s="26" t="s">
        <v>9</v>
      </c>
      <c r="C34" s="27" t="e">
        <f t="shared" si="2"/>
        <v>#REF!</v>
      </c>
      <c r="D34" s="27" t="e">
        <f t="shared" si="3"/>
        <v>#REF!</v>
      </c>
      <c r="E34" s="27" t="e">
        <f>LARGE(F34:I34,1)-LARGE(F34:I34,2)</f>
        <v>#REF!</v>
      </c>
      <c r="F34" s="27" t="e">
        <f>F35+F36+F37+F38+F39+F40+F41+F42</f>
        <v>#REF!</v>
      </c>
      <c r="G34" s="27" t="e">
        <f>G35+G36+G37+G38+G39+G40+G41+G42</f>
        <v>#REF!</v>
      </c>
      <c r="H34" s="27" t="e">
        <f>H35+H36+H37+H38+H39+H40+H41+H42</f>
        <v>#REF!</v>
      </c>
      <c r="I34" s="27" t="e">
        <f>I35+I36+I37+I38+I39+I40+I41+I42</f>
        <v>#REF!</v>
      </c>
      <c r="J34" s="29" t="e">
        <f>F34/N34</f>
        <v>#REF!</v>
      </c>
      <c r="K34" s="29" t="e">
        <f>G34/N34</f>
        <v>#REF!</v>
      </c>
      <c r="L34" s="29" t="e">
        <f>H34/N34</f>
        <v>#REF!</v>
      </c>
      <c r="M34" s="29" t="e">
        <f>I34/N34</f>
        <v>#REF!</v>
      </c>
      <c r="N34" s="27" t="e">
        <f>F34+G34+H34+I34</f>
        <v>#REF!</v>
      </c>
      <c r="O34" s="27" t="e">
        <f>O35+O36+O37+O38+O39+O40+O41+O42</f>
        <v>#REF!</v>
      </c>
      <c r="P34" s="27" t="e">
        <f>P35+P36+P37+P38+P39+P40+P41+P42</f>
        <v>#REF!</v>
      </c>
      <c r="Q34" s="27" t="e">
        <f t="shared" si="0"/>
        <v>#REF!</v>
      </c>
      <c r="R34" s="29" t="e">
        <f t="shared" si="1"/>
        <v>#REF!</v>
      </c>
      <c r="S34" s="27" t="e">
        <f>S35+S36+S37+S38+S39+S40+S41+S42</f>
        <v>#REF!</v>
      </c>
    </row>
    <row r="35" spans="1:19" s="12" customFormat="1" ht="15" x14ac:dyDescent="0.25">
      <c r="A35" s="30" t="s">
        <v>275</v>
      </c>
      <c r="B35" s="31" t="s">
        <v>264</v>
      </c>
      <c r="C35" s="32" t="e">
        <f t="shared" si="2"/>
        <v>#REF!</v>
      </c>
      <c r="D35" s="32" t="e">
        <f t="shared" si="3"/>
        <v>#REF!</v>
      </c>
      <c r="E35" s="28" t="e">
        <f>LARGE(F35:I35,1)-LARGE(F35:I35,2)</f>
        <v>#REF!</v>
      </c>
      <c r="F35" s="32" t="e">
        <f>#REF!</f>
        <v>#REF!</v>
      </c>
      <c r="G35" s="32" t="e">
        <f>#REF!</f>
        <v>#REF!</v>
      </c>
      <c r="H35" s="32" t="e">
        <f>#REF!</f>
        <v>#REF!</v>
      </c>
      <c r="I35" s="32" t="e">
        <f>#REF!</f>
        <v>#REF!</v>
      </c>
      <c r="J35" s="33" t="e">
        <f>F35/N35</f>
        <v>#REF!</v>
      </c>
      <c r="K35" s="33" t="e">
        <f>G35/N35</f>
        <v>#REF!</v>
      </c>
      <c r="L35" s="33" t="e">
        <f>H35/N35</f>
        <v>#REF!</v>
      </c>
      <c r="M35" s="33" t="e">
        <f>I35/N35</f>
        <v>#REF!</v>
      </c>
      <c r="N35" s="32" t="e">
        <f>F35+G35+H35+I35</f>
        <v>#REF!</v>
      </c>
      <c r="O35" s="32" t="e">
        <f>#REF!</f>
        <v>#REF!</v>
      </c>
      <c r="P35" s="32" t="e">
        <f>#REF!</f>
        <v>#REF!</v>
      </c>
      <c r="Q35" s="32" t="e">
        <f t="shared" si="0"/>
        <v>#REF!</v>
      </c>
      <c r="R35" s="33" t="e">
        <f t="shared" si="1"/>
        <v>#REF!</v>
      </c>
      <c r="S35" s="32" t="e">
        <f>#REF!</f>
        <v>#REF!</v>
      </c>
    </row>
    <row r="36" spans="1:19" s="12" customFormat="1" ht="15" x14ac:dyDescent="0.25">
      <c r="A36" s="40">
        <v>1</v>
      </c>
      <c r="B36" s="31" t="s">
        <v>81</v>
      </c>
      <c r="C36" s="32" t="e">
        <f t="shared" si="2"/>
        <v>#REF!</v>
      </c>
      <c r="D36" s="32" t="e">
        <f t="shared" si="3"/>
        <v>#REF!</v>
      </c>
      <c r="E36" s="28" t="e">
        <f>LARGE(F36:I36,1)-LARGE(F36:I36,2)</f>
        <v>#REF!</v>
      </c>
      <c r="F36" s="32" t="e">
        <f>SUM(#REF!)</f>
        <v>#REF!</v>
      </c>
      <c r="G36" s="32" t="e">
        <f>SUM(#REF!)</f>
        <v>#REF!</v>
      </c>
      <c r="H36" s="32" t="e">
        <f>SUM(#REF!)</f>
        <v>#REF!</v>
      </c>
      <c r="I36" s="32" t="e">
        <f>SUM(#REF!)</f>
        <v>#REF!</v>
      </c>
      <c r="J36" s="33" t="e">
        <f>F36/N36</f>
        <v>#REF!</v>
      </c>
      <c r="K36" s="33" t="e">
        <f>G36/N36</f>
        <v>#REF!</v>
      </c>
      <c r="L36" s="33" t="e">
        <f>H36/N36</f>
        <v>#REF!</v>
      </c>
      <c r="M36" s="33" t="e">
        <f>I36/N36</f>
        <v>#REF!</v>
      </c>
      <c r="N36" s="32" t="e">
        <f>F36+G36+H36+I36</f>
        <v>#REF!</v>
      </c>
      <c r="O36" s="32" t="e">
        <f>SUM(#REF!)</f>
        <v>#REF!</v>
      </c>
      <c r="P36" s="32" t="e">
        <f>SUM(#REF!)</f>
        <v>#REF!</v>
      </c>
      <c r="Q36" s="32" t="e">
        <f t="shared" si="0"/>
        <v>#REF!</v>
      </c>
      <c r="R36" s="33" t="e">
        <f t="shared" si="1"/>
        <v>#REF!</v>
      </c>
      <c r="S36" s="32" t="e">
        <f>SUM(#REF!)</f>
        <v>#REF!</v>
      </c>
    </row>
    <row r="37" spans="1:19" s="12" customFormat="1" ht="15" x14ac:dyDescent="0.25">
      <c r="A37" s="40">
        <v>2</v>
      </c>
      <c r="B37" s="31" t="s">
        <v>82</v>
      </c>
      <c r="C37" s="32" t="e">
        <f t="shared" si="2"/>
        <v>#REF!</v>
      </c>
      <c r="D37" s="32" t="e">
        <f t="shared" si="3"/>
        <v>#REF!</v>
      </c>
      <c r="E37" s="28" t="e">
        <f>LARGE(F37:I37,1)-LARGE(F37:I37,2)</f>
        <v>#REF!</v>
      </c>
      <c r="F37" s="32" t="e">
        <f>SUM(#REF!)</f>
        <v>#REF!</v>
      </c>
      <c r="G37" s="32" t="e">
        <f>SUM(#REF!)</f>
        <v>#REF!</v>
      </c>
      <c r="H37" s="32" t="e">
        <f>SUM(#REF!)</f>
        <v>#REF!</v>
      </c>
      <c r="I37" s="32" t="e">
        <f>SUM(#REF!)</f>
        <v>#REF!</v>
      </c>
      <c r="J37" s="33" t="e">
        <f t="shared" ref="J37:J42" si="4">F37/N37</f>
        <v>#REF!</v>
      </c>
      <c r="K37" s="33" t="e">
        <f t="shared" ref="K37:K42" si="5">G37/N37</f>
        <v>#REF!</v>
      </c>
      <c r="L37" s="33" t="e">
        <f t="shared" ref="L37:L42" si="6">H37/N37</f>
        <v>#REF!</v>
      </c>
      <c r="M37" s="33" t="e">
        <f t="shared" ref="M37:M42" si="7">I37/N37</f>
        <v>#REF!</v>
      </c>
      <c r="N37" s="32" t="e">
        <f t="shared" ref="N37:N42" si="8">F37+G37+H37+I37</f>
        <v>#REF!</v>
      </c>
      <c r="O37" s="32" t="e">
        <f>SUM(#REF!)</f>
        <v>#REF!</v>
      </c>
      <c r="P37" s="32" t="e">
        <f>SUM(#REF!)</f>
        <v>#REF!</v>
      </c>
      <c r="Q37" s="32" t="e">
        <f t="shared" si="0"/>
        <v>#REF!</v>
      </c>
      <c r="R37" s="33" t="e">
        <f t="shared" si="1"/>
        <v>#REF!</v>
      </c>
      <c r="S37" s="32" t="e">
        <f>SUM(#REF!)</f>
        <v>#REF!</v>
      </c>
    </row>
    <row r="38" spans="1:19" s="12" customFormat="1" ht="15" x14ac:dyDescent="0.25">
      <c r="A38" s="40">
        <v>3</v>
      </c>
      <c r="B38" s="31" t="s">
        <v>83</v>
      </c>
      <c r="C38" s="32" t="e">
        <f t="shared" si="2"/>
        <v>#REF!</v>
      </c>
      <c r="D38" s="32" t="e">
        <f t="shared" si="3"/>
        <v>#REF!</v>
      </c>
      <c r="E38" s="28" t="e">
        <f>LARGE(F38:I38,1)-LARGE(F38:I38,2)</f>
        <v>#REF!</v>
      </c>
      <c r="F38" s="32" t="e">
        <f>SUM(#REF!)</f>
        <v>#REF!</v>
      </c>
      <c r="G38" s="32" t="e">
        <f>SUM(#REF!)</f>
        <v>#REF!</v>
      </c>
      <c r="H38" s="32" t="e">
        <f>SUM(#REF!)</f>
        <v>#REF!</v>
      </c>
      <c r="I38" s="32" t="e">
        <f>SUM(#REF!)</f>
        <v>#REF!</v>
      </c>
      <c r="J38" s="33" t="e">
        <f t="shared" si="4"/>
        <v>#REF!</v>
      </c>
      <c r="K38" s="33" t="e">
        <f t="shared" si="5"/>
        <v>#REF!</v>
      </c>
      <c r="L38" s="33" t="e">
        <f t="shared" si="6"/>
        <v>#REF!</v>
      </c>
      <c r="M38" s="33" t="e">
        <f t="shared" si="7"/>
        <v>#REF!</v>
      </c>
      <c r="N38" s="32" t="e">
        <f t="shared" si="8"/>
        <v>#REF!</v>
      </c>
      <c r="O38" s="32" t="e">
        <f>SUM(#REF!)</f>
        <v>#REF!</v>
      </c>
      <c r="P38" s="32" t="e">
        <f>SUM(#REF!)</f>
        <v>#REF!</v>
      </c>
      <c r="Q38" s="32" t="e">
        <f t="shared" si="0"/>
        <v>#REF!</v>
      </c>
      <c r="R38" s="33" t="e">
        <f t="shared" si="1"/>
        <v>#REF!</v>
      </c>
      <c r="S38" s="32" t="e">
        <f>SUM(#REF!)</f>
        <v>#REF!</v>
      </c>
    </row>
    <row r="39" spans="1:19" s="12" customFormat="1" ht="15" x14ac:dyDescent="0.25">
      <c r="A39" s="40">
        <v>4</v>
      </c>
      <c r="B39" s="31" t="s">
        <v>84</v>
      </c>
      <c r="C39" s="32" t="e">
        <f t="shared" si="2"/>
        <v>#REF!</v>
      </c>
      <c r="D39" s="32" t="e">
        <f t="shared" si="3"/>
        <v>#REF!</v>
      </c>
      <c r="E39" s="28" t="e">
        <f>LARGE(F39:I39,1)-LARGE(F39:I39,2)</f>
        <v>#REF!</v>
      </c>
      <c r="F39" s="32" t="e">
        <f>SUM(#REF!)</f>
        <v>#REF!</v>
      </c>
      <c r="G39" s="32" t="e">
        <f>SUM(#REF!)</f>
        <v>#REF!</v>
      </c>
      <c r="H39" s="32" t="e">
        <f>SUM(#REF!)</f>
        <v>#REF!</v>
      </c>
      <c r="I39" s="32" t="e">
        <f>SUM(#REF!)</f>
        <v>#REF!</v>
      </c>
      <c r="J39" s="33" t="e">
        <f t="shared" si="4"/>
        <v>#REF!</v>
      </c>
      <c r="K39" s="33" t="e">
        <f t="shared" si="5"/>
        <v>#REF!</v>
      </c>
      <c r="L39" s="33" t="e">
        <f t="shared" si="6"/>
        <v>#REF!</v>
      </c>
      <c r="M39" s="33" t="e">
        <f t="shared" si="7"/>
        <v>#REF!</v>
      </c>
      <c r="N39" s="32" t="e">
        <f t="shared" si="8"/>
        <v>#REF!</v>
      </c>
      <c r="O39" s="32" t="e">
        <f>SUM(#REF!)</f>
        <v>#REF!</v>
      </c>
      <c r="P39" s="32" t="e">
        <f>SUM(#REF!)</f>
        <v>#REF!</v>
      </c>
      <c r="Q39" s="32" t="e">
        <f t="shared" si="0"/>
        <v>#REF!</v>
      </c>
      <c r="R39" s="33" t="e">
        <f t="shared" si="1"/>
        <v>#REF!</v>
      </c>
      <c r="S39" s="32" t="e">
        <f>SUM(#REF!)</f>
        <v>#REF!</v>
      </c>
    </row>
    <row r="40" spans="1:19" s="12" customFormat="1" ht="15" x14ac:dyDescent="0.25">
      <c r="A40" s="40">
        <v>5</v>
      </c>
      <c r="B40" s="31" t="s">
        <v>85</v>
      </c>
      <c r="C40" s="32" t="e">
        <f t="shared" si="2"/>
        <v>#REF!</v>
      </c>
      <c r="D40" s="32" t="e">
        <f t="shared" si="3"/>
        <v>#REF!</v>
      </c>
      <c r="E40" s="28" t="e">
        <f>LARGE(F40:I40,1)-LARGE(F40:I40,2)</f>
        <v>#REF!</v>
      </c>
      <c r="F40" s="32" t="e">
        <f>SUM(#REF!)</f>
        <v>#REF!</v>
      </c>
      <c r="G40" s="32" t="e">
        <f>SUM(#REF!)</f>
        <v>#REF!</v>
      </c>
      <c r="H40" s="32" t="e">
        <f>SUM(#REF!)</f>
        <v>#REF!</v>
      </c>
      <c r="I40" s="32" t="e">
        <f>SUM(#REF!)</f>
        <v>#REF!</v>
      </c>
      <c r="J40" s="33" t="e">
        <f t="shared" si="4"/>
        <v>#REF!</v>
      </c>
      <c r="K40" s="33" t="e">
        <f t="shared" si="5"/>
        <v>#REF!</v>
      </c>
      <c r="L40" s="33" t="e">
        <f t="shared" si="6"/>
        <v>#REF!</v>
      </c>
      <c r="M40" s="33" t="e">
        <f t="shared" si="7"/>
        <v>#REF!</v>
      </c>
      <c r="N40" s="32" t="e">
        <f t="shared" si="8"/>
        <v>#REF!</v>
      </c>
      <c r="O40" s="32" t="e">
        <f>SUM(#REF!)</f>
        <v>#REF!</v>
      </c>
      <c r="P40" s="32" t="e">
        <f>SUM(#REF!)</f>
        <v>#REF!</v>
      </c>
      <c r="Q40" s="32" t="e">
        <f t="shared" si="0"/>
        <v>#REF!</v>
      </c>
      <c r="R40" s="33" t="e">
        <f t="shared" si="1"/>
        <v>#REF!</v>
      </c>
      <c r="S40" s="32" t="e">
        <f>SUM(#REF!)</f>
        <v>#REF!</v>
      </c>
    </row>
    <row r="41" spans="1:19" s="12" customFormat="1" ht="15" x14ac:dyDescent="0.25">
      <c r="A41" s="40">
        <v>6</v>
      </c>
      <c r="B41" s="31" t="s">
        <v>86</v>
      </c>
      <c r="C41" s="32" t="e">
        <f t="shared" si="2"/>
        <v>#REF!</v>
      </c>
      <c r="D41" s="32" t="e">
        <f t="shared" si="3"/>
        <v>#REF!</v>
      </c>
      <c r="E41" s="28" t="e">
        <f>LARGE(F41:I41,1)-LARGE(F41:I41,2)</f>
        <v>#REF!</v>
      </c>
      <c r="F41" s="32" t="e">
        <f>SUM(#REF!)</f>
        <v>#REF!</v>
      </c>
      <c r="G41" s="32" t="e">
        <f>SUM(#REF!)</f>
        <v>#REF!</v>
      </c>
      <c r="H41" s="32" t="e">
        <f>SUM(#REF!)</f>
        <v>#REF!</v>
      </c>
      <c r="I41" s="32" t="e">
        <f>SUM(#REF!)</f>
        <v>#REF!</v>
      </c>
      <c r="J41" s="33" t="e">
        <f t="shared" si="4"/>
        <v>#REF!</v>
      </c>
      <c r="K41" s="33" t="e">
        <f t="shared" si="5"/>
        <v>#REF!</v>
      </c>
      <c r="L41" s="33" t="e">
        <f t="shared" si="6"/>
        <v>#REF!</v>
      </c>
      <c r="M41" s="33" t="e">
        <f t="shared" si="7"/>
        <v>#REF!</v>
      </c>
      <c r="N41" s="32" t="e">
        <f t="shared" si="8"/>
        <v>#REF!</v>
      </c>
      <c r="O41" s="32" t="e">
        <f>SUM(#REF!)</f>
        <v>#REF!</v>
      </c>
      <c r="P41" s="32" t="e">
        <f>SUM(#REF!)</f>
        <v>#REF!</v>
      </c>
      <c r="Q41" s="32" t="e">
        <f t="shared" si="0"/>
        <v>#REF!</v>
      </c>
      <c r="R41" s="33" t="e">
        <f t="shared" si="1"/>
        <v>#REF!</v>
      </c>
      <c r="S41" s="32" t="e">
        <f>SUM(#REF!)</f>
        <v>#REF!</v>
      </c>
    </row>
    <row r="42" spans="1:19" s="12" customFormat="1" ht="15" x14ac:dyDescent="0.25">
      <c r="A42" s="40">
        <v>7</v>
      </c>
      <c r="B42" s="31" t="s">
        <v>87</v>
      </c>
      <c r="C42" s="32" t="e">
        <f t="shared" si="2"/>
        <v>#REF!</v>
      </c>
      <c r="D42" s="32" t="e">
        <f t="shared" si="3"/>
        <v>#REF!</v>
      </c>
      <c r="E42" s="28" t="e">
        <f>LARGE(F42:I42,1)-LARGE(F42:I42,2)</f>
        <v>#REF!</v>
      </c>
      <c r="F42" s="32" t="e">
        <f>SUM(#REF!)</f>
        <v>#REF!</v>
      </c>
      <c r="G42" s="32" t="e">
        <f>SUM(#REF!)</f>
        <v>#REF!</v>
      </c>
      <c r="H42" s="32" t="e">
        <f>SUM(#REF!)</f>
        <v>#REF!</v>
      </c>
      <c r="I42" s="32" t="e">
        <f>SUM(#REF!)</f>
        <v>#REF!</v>
      </c>
      <c r="J42" s="33" t="e">
        <f t="shared" si="4"/>
        <v>#REF!</v>
      </c>
      <c r="K42" s="33" t="e">
        <f t="shared" si="5"/>
        <v>#REF!</v>
      </c>
      <c r="L42" s="33" t="e">
        <f t="shared" si="6"/>
        <v>#REF!</v>
      </c>
      <c r="M42" s="33" t="e">
        <f t="shared" si="7"/>
        <v>#REF!</v>
      </c>
      <c r="N42" s="32" t="e">
        <f t="shared" si="8"/>
        <v>#REF!</v>
      </c>
      <c r="O42" s="32" t="e">
        <f>SUM(#REF!)</f>
        <v>#REF!</v>
      </c>
      <c r="P42" s="32" t="e">
        <f>SUM(#REF!)</f>
        <v>#REF!</v>
      </c>
      <c r="Q42" s="32" t="e">
        <f t="shared" si="0"/>
        <v>#REF!</v>
      </c>
      <c r="R42" s="33" t="e">
        <f t="shared" si="1"/>
        <v>#REF!</v>
      </c>
      <c r="S42" s="32" t="e">
        <f>SUM(#REF!)</f>
        <v>#REF!</v>
      </c>
    </row>
    <row r="43" spans="1:19" s="5" customFormat="1" ht="15.75" x14ac:dyDescent="0.25">
      <c r="A43" s="48" t="s">
        <v>299</v>
      </c>
      <c r="B43" s="49" t="s">
        <v>300</v>
      </c>
      <c r="C43" s="23"/>
      <c r="D43" s="23"/>
      <c r="E43" s="23"/>
      <c r="F43" s="23"/>
      <c r="G43" s="23"/>
      <c r="H43" s="23"/>
      <c r="I43" s="23"/>
      <c r="J43" s="24"/>
      <c r="K43" s="24"/>
      <c r="L43" s="24"/>
      <c r="M43" s="24"/>
      <c r="N43" s="23"/>
      <c r="O43" s="23"/>
      <c r="P43" s="23"/>
      <c r="Q43" s="23"/>
      <c r="R43" s="24"/>
      <c r="S43" s="23"/>
    </row>
    <row r="44" spans="1:19" s="6" customFormat="1" ht="15" x14ac:dyDescent="0.25">
      <c r="A44" s="25" t="s">
        <v>10</v>
      </c>
      <c r="B44" s="26" t="s">
        <v>11</v>
      </c>
      <c r="C44" s="27" t="e">
        <f t="shared" ref="C44:C94" si="9">IF(AND(LARGE(F44:I44,1)=LARGE(F44:I44,2)),"TIED",IF(LARGE(F44:I44,1)=F44,"BN",IF(LARGE(F44:I44,1)=G44,"PH",IF(LARGE(F44:I44,1)=H44,"PN","BEBAS"))))</f>
        <v>#REF!</v>
      </c>
      <c r="D44" s="27" t="e">
        <f t="shared" si="3"/>
        <v>#REF!</v>
      </c>
      <c r="E44" s="27" t="e">
        <f>LARGE(F44:I44,1)-LARGE(F44:I44,2)</f>
        <v>#REF!</v>
      </c>
      <c r="F44" s="27" t="e">
        <f>F45+F46+F47+F48+F49+F50+F51+F52</f>
        <v>#REF!</v>
      </c>
      <c r="G44" s="27" t="e">
        <f>G45+G46+G47+G48+G49+G50+G51+G52</f>
        <v>#REF!</v>
      </c>
      <c r="H44" s="27" t="e">
        <f>H45+H46+H47+H48+H49+H50+H51+H52</f>
        <v>#REF!</v>
      </c>
      <c r="I44" s="27" t="e">
        <f>I45+I46+I47+I48+I49+I50+I51+I52</f>
        <v>#REF!</v>
      </c>
      <c r="J44" s="29" t="e">
        <f>F44/N44</f>
        <v>#REF!</v>
      </c>
      <c r="K44" s="29" t="e">
        <f>G44/N44</f>
        <v>#REF!</v>
      </c>
      <c r="L44" s="29" t="e">
        <f>H44/N44</f>
        <v>#REF!</v>
      </c>
      <c r="M44" s="29" t="e">
        <f>I44/N44</f>
        <v>#REF!</v>
      </c>
      <c r="N44" s="27" t="e">
        <f>F44+G44+H44+I44</f>
        <v>#REF!</v>
      </c>
      <c r="O44" s="27" t="e">
        <f>O45+O46+O47+O48+O49+O50+O51+O52</f>
        <v>#REF!</v>
      </c>
      <c r="P44" s="27" t="e">
        <f>P45+P46+P47+P48+P49+P50+P51+P52</f>
        <v>#REF!</v>
      </c>
      <c r="Q44" s="27" t="e">
        <f t="shared" si="0"/>
        <v>#REF!</v>
      </c>
      <c r="R44" s="29" t="e">
        <f t="shared" si="1"/>
        <v>#REF!</v>
      </c>
      <c r="S44" s="27" t="e">
        <f>S45+S46+S47+S48+S49+S50+S51+S52</f>
        <v>#REF!</v>
      </c>
    </row>
    <row r="45" spans="1:19" s="12" customFormat="1" ht="15" x14ac:dyDescent="0.25">
      <c r="A45" s="30" t="s">
        <v>275</v>
      </c>
      <c r="B45" s="31" t="s">
        <v>264</v>
      </c>
      <c r="C45" s="32" t="e">
        <f t="shared" si="9"/>
        <v>#REF!</v>
      </c>
      <c r="D45" s="32" t="e">
        <f t="shared" si="3"/>
        <v>#REF!</v>
      </c>
      <c r="E45" s="28" t="e">
        <f t="shared" ref="E45:E76" si="10">LARGE(F45:I45,1)-LARGE(F45:I45,2)</f>
        <v>#REF!</v>
      </c>
      <c r="F45" s="32" t="e">
        <f>#REF!</f>
        <v>#REF!</v>
      </c>
      <c r="G45" s="32" t="e">
        <f>#REF!</f>
        <v>#REF!</v>
      </c>
      <c r="H45" s="32" t="e">
        <f>#REF!</f>
        <v>#REF!</v>
      </c>
      <c r="I45" s="32" t="e">
        <f>#REF!</f>
        <v>#REF!</v>
      </c>
      <c r="J45" s="33" t="e">
        <f t="shared" ref="J45" si="11">F45/N45</f>
        <v>#REF!</v>
      </c>
      <c r="K45" s="33" t="e">
        <f t="shared" ref="K45" si="12">G45/N45</f>
        <v>#REF!</v>
      </c>
      <c r="L45" s="33" t="e">
        <f t="shared" ref="L45" si="13">H45/N45</f>
        <v>#REF!</v>
      </c>
      <c r="M45" s="33" t="e">
        <f t="shared" ref="M45" si="14">I45/N45</f>
        <v>#REF!</v>
      </c>
      <c r="N45" s="32" t="e">
        <f t="shared" ref="N45" si="15">F45+G45+H45+I45</f>
        <v>#REF!</v>
      </c>
      <c r="O45" s="32" t="e">
        <f>#REF!</f>
        <v>#REF!</v>
      </c>
      <c r="P45" s="32" t="e">
        <f>#REF!</f>
        <v>#REF!</v>
      </c>
      <c r="Q45" s="32" t="e">
        <f t="shared" si="0"/>
        <v>#REF!</v>
      </c>
      <c r="R45" s="33" t="e">
        <f t="shared" si="1"/>
        <v>#REF!</v>
      </c>
      <c r="S45" s="32" t="e">
        <f>#REF!</f>
        <v>#REF!</v>
      </c>
    </row>
    <row r="46" spans="1:19" s="12" customFormat="1" ht="15" x14ac:dyDescent="0.25">
      <c r="A46" s="40">
        <v>1</v>
      </c>
      <c r="B46" s="31" t="s">
        <v>88</v>
      </c>
      <c r="C46" s="32" t="e">
        <f t="shared" si="9"/>
        <v>#REF!</v>
      </c>
      <c r="D46" s="32" t="e">
        <f t="shared" si="3"/>
        <v>#REF!</v>
      </c>
      <c r="E46" s="28" t="e">
        <f t="shared" si="10"/>
        <v>#REF!</v>
      </c>
      <c r="F46" s="32" t="e">
        <f>SUM(#REF!)</f>
        <v>#REF!</v>
      </c>
      <c r="G46" s="32" t="e">
        <f>SUM(#REF!)</f>
        <v>#REF!</v>
      </c>
      <c r="H46" s="32" t="e">
        <f>SUM(#REF!)</f>
        <v>#REF!</v>
      </c>
      <c r="I46" s="32" t="e">
        <f>SUM(#REF!)</f>
        <v>#REF!</v>
      </c>
      <c r="J46" s="33" t="e">
        <f>F46/N46</f>
        <v>#REF!</v>
      </c>
      <c r="K46" s="33" t="e">
        <f>G46/N46</f>
        <v>#REF!</v>
      </c>
      <c r="L46" s="33" t="e">
        <f>H46/N46</f>
        <v>#REF!</v>
      </c>
      <c r="M46" s="33" t="e">
        <f>I46/N46</f>
        <v>#REF!</v>
      </c>
      <c r="N46" s="32" t="e">
        <f>F46+G46+H46+I46</f>
        <v>#REF!</v>
      </c>
      <c r="O46" s="32" t="e">
        <f>SUM(#REF!)</f>
        <v>#REF!</v>
      </c>
      <c r="P46" s="32" t="e">
        <f>SUM(#REF!)</f>
        <v>#REF!</v>
      </c>
      <c r="Q46" s="32" t="e">
        <f t="shared" si="0"/>
        <v>#REF!</v>
      </c>
      <c r="R46" s="33" t="e">
        <f t="shared" si="1"/>
        <v>#REF!</v>
      </c>
      <c r="S46" s="32" t="e">
        <f>SUM(#REF!)</f>
        <v>#REF!</v>
      </c>
    </row>
    <row r="47" spans="1:19" s="12" customFormat="1" ht="15" x14ac:dyDescent="0.25">
      <c r="A47" s="40">
        <v>2</v>
      </c>
      <c r="B47" s="31" t="s">
        <v>89</v>
      </c>
      <c r="C47" s="32" t="e">
        <f t="shared" si="9"/>
        <v>#REF!</v>
      </c>
      <c r="D47" s="32" t="e">
        <f t="shared" si="3"/>
        <v>#REF!</v>
      </c>
      <c r="E47" s="28" t="e">
        <f t="shared" si="10"/>
        <v>#REF!</v>
      </c>
      <c r="F47" s="32" t="e">
        <f>SUM(#REF!)</f>
        <v>#REF!</v>
      </c>
      <c r="G47" s="32" t="e">
        <f>SUM(#REF!)</f>
        <v>#REF!</v>
      </c>
      <c r="H47" s="32" t="e">
        <f>SUM(#REF!)</f>
        <v>#REF!</v>
      </c>
      <c r="I47" s="32" t="e">
        <f>SUM(#REF!)</f>
        <v>#REF!</v>
      </c>
      <c r="J47" s="33" t="e">
        <f>F47/N47</f>
        <v>#REF!</v>
      </c>
      <c r="K47" s="33" t="e">
        <f>G47/N47</f>
        <v>#REF!</v>
      </c>
      <c r="L47" s="33" t="e">
        <f>H47/N47</f>
        <v>#REF!</v>
      </c>
      <c r="M47" s="33" t="e">
        <f>I47/N47</f>
        <v>#REF!</v>
      </c>
      <c r="N47" s="32" t="e">
        <f>F47+G47+H47+I47</f>
        <v>#REF!</v>
      </c>
      <c r="O47" s="32" t="e">
        <f>SUM(#REF!)</f>
        <v>#REF!</v>
      </c>
      <c r="P47" s="32" t="e">
        <f>SUM(#REF!)</f>
        <v>#REF!</v>
      </c>
      <c r="Q47" s="32" t="e">
        <f t="shared" si="0"/>
        <v>#REF!</v>
      </c>
      <c r="R47" s="33" t="e">
        <f t="shared" si="1"/>
        <v>#REF!</v>
      </c>
      <c r="S47" s="32" t="e">
        <f>SUM(#REF!)</f>
        <v>#REF!</v>
      </c>
    </row>
    <row r="48" spans="1:19" s="12" customFormat="1" ht="15" x14ac:dyDescent="0.25">
      <c r="A48" s="40">
        <v>3</v>
      </c>
      <c r="B48" s="31" t="s">
        <v>90</v>
      </c>
      <c r="C48" s="32" t="e">
        <f t="shared" si="9"/>
        <v>#REF!</v>
      </c>
      <c r="D48" s="32" t="e">
        <f t="shared" si="3"/>
        <v>#REF!</v>
      </c>
      <c r="E48" s="28" t="e">
        <f t="shared" si="10"/>
        <v>#REF!</v>
      </c>
      <c r="F48" s="32" t="e">
        <f>SUM(#REF!)</f>
        <v>#REF!</v>
      </c>
      <c r="G48" s="32" t="e">
        <f>SUM(#REF!)</f>
        <v>#REF!</v>
      </c>
      <c r="H48" s="32" t="e">
        <f>SUM(#REF!)</f>
        <v>#REF!</v>
      </c>
      <c r="I48" s="32" t="e">
        <f>SUM(#REF!)</f>
        <v>#REF!</v>
      </c>
      <c r="J48" s="33" t="e">
        <f>F48/N48</f>
        <v>#REF!</v>
      </c>
      <c r="K48" s="33" t="e">
        <f>G48/N48</f>
        <v>#REF!</v>
      </c>
      <c r="L48" s="33" t="e">
        <f>H48/N48</f>
        <v>#REF!</v>
      </c>
      <c r="M48" s="33" t="e">
        <f>I48/N48</f>
        <v>#REF!</v>
      </c>
      <c r="N48" s="32" t="e">
        <f>F48+G48+H48+I48</f>
        <v>#REF!</v>
      </c>
      <c r="O48" s="32" t="e">
        <f>SUM(#REF!)</f>
        <v>#REF!</v>
      </c>
      <c r="P48" s="32" t="e">
        <f>SUM(#REF!)</f>
        <v>#REF!</v>
      </c>
      <c r="Q48" s="32" t="e">
        <f t="shared" si="0"/>
        <v>#REF!</v>
      </c>
      <c r="R48" s="33" t="e">
        <f t="shared" si="1"/>
        <v>#REF!</v>
      </c>
      <c r="S48" s="32" t="e">
        <f>SUM(#REF!)</f>
        <v>#REF!</v>
      </c>
    </row>
    <row r="49" spans="1:19" s="12" customFormat="1" ht="15" x14ac:dyDescent="0.25">
      <c r="A49" s="40">
        <v>4</v>
      </c>
      <c r="B49" s="31" t="s">
        <v>91</v>
      </c>
      <c r="C49" s="32" t="e">
        <f t="shared" si="9"/>
        <v>#REF!</v>
      </c>
      <c r="D49" s="32" t="e">
        <f t="shared" si="3"/>
        <v>#REF!</v>
      </c>
      <c r="E49" s="28" t="e">
        <f t="shared" si="10"/>
        <v>#REF!</v>
      </c>
      <c r="F49" s="32" t="e">
        <f>SUM(#REF!)</f>
        <v>#REF!</v>
      </c>
      <c r="G49" s="32" t="e">
        <f>SUM(#REF!)</f>
        <v>#REF!</v>
      </c>
      <c r="H49" s="32" t="e">
        <f>SUM(#REF!)</f>
        <v>#REF!</v>
      </c>
      <c r="I49" s="32" t="e">
        <f>SUM(#REF!)</f>
        <v>#REF!</v>
      </c>
      <c r="J49" s="33" t="e">
        <f>F49/N49</f>
        <v>#REF!</v>
      </c>
      <c r="K49" s="33" t="e">
        <f>G49/N49</f>
        <v>#REF!</v>
      </c>
      <c r="L49" s="33" t="e">
        <f>H49/N49</f>
        <v>#REF!</v>
      </c>
      <c r="M49" s="33" t="e">
        <f>I49/N49</f>
        <v>#REF!</v>
      </c>
      <c r="N49" s="32" t="e">
        <f>F49+G49+H49+I49</f>
        <v>#REF!</v>
      </c>
      <c r="O49" s="32" t="e">
        <f>SUM(#REF!)</f>
        <v>#REF!</v>
      </c>
      <c r="P49" s="32" t="e">
        <f>SUM(#REF!)</f>
        <v>#REF!</v>
      </c>
      <c r="Q49" s="32" t="e">
        <f t="shared" si="0"/>
        <v>#REF!</v>
      </c>
      <c r="R49" s="33" t="e">
        <f t="shared" si="1"/>
        <v>#REF!</v>
      </c>
      <c r="S49" s="32" t="e">
        <f>SUM(#REF!)</f>
        <v>#REF!</v>
      </c>
    </row>
    <row r="50" spans="1:19" s="12" customFormat="1" ht="15" x14ac:dyDescent="0.25">
      <c r="A50" s="40">
        <v>5</v>
      </c>
      <c r="B50" s="31" t="s">
        <v>92</v>
      </c>
      <c r="C50" s="32" t="e">
        <f t="shared" si="9"/>
        <v>#REF!</v>
      </c>
      <c r="D50" s="32" t="e">
        <f t="shared" si="3"/>
        <v>#REF!</v>
      </c>
      <c r="E50" s="28" t="e">
        <f t="shared" si="10"/>
        <v>#REF!</v>
      </c>
      <c r="F50" s="32" t="e">
        <f>SUM(#REF!)</f>
        <v>#REF!</v>
      </c>
      <c r="G50" s="32" t="e">
        <f>SUM(#REF!)</f>
        <v>#REF!</v>
      </c>
      <c r="H50" s="32" t="e">
        <f>SUM(#REF!)</f>
        <v>#REF!</v>
      </c>
      <c r="I50" s="32" t="e">
        <f>SUM(#REF!)</f>
        <v>#REF!</v>
      </c>
      <c r="J50" s="33" t="e">
        <f>F50/N50</f>
        <v>#REF!</v>
      </c>
      <c r="K50" s="33" t="e">
        <f>G50/N50</f>
        <v>#REF!</v>
      </c>
      <c r="L50" s="33" t="e">
        <f>H50/N50</f>
        <v>#REF!</v>
      </c>
      <c r="M50" s="33" t="e">
        <f>I50/N50</f>
        <v>#REF!</v>
      </c>
      <c r="N50" s="32" t="e">
        <f>F50+G50+H50+I50</f>
        <v>#REF!</v>
      </c>
      <c r="O50" s="32" t="e">
        <f>SUM(#REF!)</f>
        <v>#REF!</v>
      </c>
      <c r="P50" s="32" t="e">
        <f>SUM(#REF!)</f>
        <v>#REF!</v>
      </c>
      <c r="Q50" s="32" t="e">
        <f t="shared" si="0"/>
        <v>#REF!</v>
      </c>
      <c r="R50" s="33" t="e">
        <f t="shared" si="1"/>
        <v>#REF!</v>
      </c>
      <c r="S50" s="32" t="e">
        <f>SUM(#REF!)</f>
        <v>#REF!</v>
      </c>
    </row>
    <row r="51" spans="1:19" s="12" customFormat="1" ht="15" x14ac:dyDescent="0.25">
      <c r="A51" s="40">
        <v>6</v>
      </c>
      <c r="B51" s="31" t="s">
        <v>93</v>
      </c>
      <c r="C51" s="32" t="e">
        <f t="shared" si="9"/>
        <v>#REF!</v>
      </c>
      <c r="D51" s="32" t="e">
        <f t="shared" si="3"/>
        <v>#REF!</v>
      </c>
      <c r="E51" s="28" t="e">
        <f t="shared" si="10"/>
        <v>#REF!</v>
      </c>
      <c r="F51" s="32" t="e">
        <f>SUM(#REF!)</f>
        <v>#REF!</v>
      </c>
      <c r="G51" s="32" t="e">
        <f>SUM(#REF!)</f>
        <v>#REF!</v>
      </c>
      <c r="H51" s="32" t="e">
        <f>SUM(#REF!)</f>
        <v>#REF!</v>
      </c>
      <c r="I51" s="32" t="e">
        <f>SUM(#REF!)</f>
        <v>#REF!</v>
      </c>
      <c r="J51" s="33" t="e">
        <f>F51/N51</f>
        <v>#REF!</v>
      </c>
      <c r="K51" s="33" t="e">
        <f>G51/N51</f>
        <v>#REF!</v>
      </c>
      <c r="L51" s="33" t="e">
        <f>H51/N51</f>
        <v>#REF!</v>
      </c>
      <c r="M51" s="33" t="e">
        <f>I51/N51</f>
        <v>#REF!</v>
      </c>
      <c r="N51" s="32" t="e">
        <f>F51+G51+H51+I51</f>
        <v>#REF!</v>
      </c>
      <c r="O51" s="32" t="e">
        <f>SUM(#REF!)</f>
        <v>#REF!</v>
      </c>
      <c r="P51" s="32" t="e">
        <f>SUM(#REF!)</f>
        <v>#REF!</v>
      </c>
      <c r="Q51" s="32" t="e">
        <f t="shared" si="0"/>
        <v>#REF!</v>
      </c>
      <c r="R51" s="33" t="e">
        <f t="shared" si="1"/>
        <v>#REF!</v>
      </c>
      <c r="S51" s="32" t="e">
        <f>SUM(#REF!)</f>
        <v>#REF!</v>
      </c>
    </row>
    <row r="52" spans="1:19" s="12" customFormat="1" ht="15" x14ac:dyDescent="0.25">
      <c r="A52" s="40">
        <v>7</v>
      </c>
      <c r="B52" s="31" t="s">
        <v>94</v>
      </c>
      <c r="C52" s="32" t="e">
        <f t="shared" si="9"/>
        <v>#REF!</v>
      </c>
      <c r="D52" s="32" t="e">
        <f t="shared" si="3"/>
        <v>#REF!</v>
      </c>
      <c r="E52" s="28" t="e">
        <f t="shared" si="10"/>
        <v>#REF!</v>
      </c>
      <c r="F52" s="32" t="e">
        <f>SUM(F53:F53)</f>
        <v>#REF!</v>
      </c>
      <c r="G52" s="32" t="e">
        <f>SUM(G53:G53)</f>
        <v>#REF!</v>
      </c>
      <c r="H52" s="32" t="e">
        <f>SUM(H53:H53)</f>
        <v>#REF!</v>
      </c>
      <c r="I52" s="32" t="e">
        <f>SUM(I53:I53)</f>
        <v>#REF!</v>
      </c>
      <c r="J52" s="33" t="e">
        <f>F52/N52</f>
        <v>#REF!</v>
      </c>
      <c r="K52" s="33" t="e">
        <f>G52/N52</f>
        <v>#REF!</v>
      </c>
      <c r="L52" s="33" t="e">
        <f>H52/N52</f>
        <v>#REF!</v>
      </c>
      <c r="M52" s="33" t="e">
        <f>I52/N52</f>
        <v>#REF!</v>
      </c>
      <c r="N52" s="32" t="e">
        <f>F52+G52+H52+I52</f>
        <v>#REF!</v>
      </c>
      <c r="O52" s="32" t="e">
        <f>SUM(O53:O53)</f>
        <v>#REF!</v>
      </c>
      <c r="P52" s="32" t="e">
        <f>SUM(P53:P53)</f>
        <v>#REF!</v>
      </c>
      <c r="Q52" s="32" t="e">
        <f t="shared" si="0"/>
        <v>#REF!</v>
      </c>
      <c r="R52" s="33" t="e">
        <f t="shared" si="1"/>
        <v>#REF!</v>
      </c>
      <c r="S52" s="32" t="e">
        <f>SUM(S53:S53)</f>
        <v>#REF!</v>
      </c>
    </row>
    <row r="53" spans="1:19" s="6" customFormat="1" ht="15" x14ac:dyDescent="0.25">
      <c r="A53" s="25" t="s">
        <v>12</v>
      </c>
      <c r="B53" s="26" t="s">
        <v>13</v>
      </c>
      <c r="C53" s="27" t="e">
        <f t="shared" si="9"/>
        <v>#REF!</v>
      </c>
      <c r="D53" s="27" t="e">
        <f t="shared" si="3"/>
        <v>#REF!</v>
      </c>
      <c r="E53" s="27" t="e">
        <f t="shared" si="10"/>
        <v>#REF!</v>
      </c>
      <c r="F53" s="27" t="e">
        <f>F54+F55+F56+F57+F58+F59+F60+F61+F62+F63+F64</f>
        <v>#REF!</v>
      </c>
      <c r="G53" s="27" t="e">
        <f>G54+G55+G56+G57+G58+G59+G60+G61+G62+G63+G64</f>
        <v>#REF!</v>
      </c>
      <c r="H53" s="27" t="e">
        <f>H54+H55+H56+H57+H58+H59+H60+H61+H62+H63+H64</f>
        <v>#REF!</v>
      </c>
      <c r="I53" s="27" t="e">
        <f>I54+I55+I56+I57+I58+I59+I60+I61+I62+I63+I64</f>
        <v>#REF!</v>
      </c>
      <c r="J53" s="29" t="e">
        <f>F53/N53</f>
        <v>#REF!</v>
      </c>
      <c r="K53" s="29" t="e">
        <f>G53/N53</f>
        <v>#REF!</v>
      </c>
      <c r="L53" s="29" t="e">
        <f>H53/N53</f>
        <v>#REF!</v>
      </c>
      <c r="M53" s="29" t="e">
        <f>I53/N53</f>
        <v>#REF!</v>
      </c>
      <c r="N53" s="27" t="e">
        <f>F53+G53+H53+I53</f>
        <v>#REF!</v>
      </c>
      <c r="O53" s="27" t="e">
        <f>O54+O55+O56+O57+O58+O59+O60+O61+O62+O63+O64</f>
        <v>#REF!</v>
      </c>
      <c r="P53" s="27" t="e">
        <f>P54+P55+P56+P57+P58+P59+P60+P61+P62+P63+P64</f>
        <v>#REF!</v>
      </c>
      <c r="Q53" s="27" t="e">
        <f t="shared" si="0"/>
        <v>#REF!</v>
      </c>
      <c r="R53" s="29" t="e">
        <f t="shared" si="1"/>
        <v>#REF!</v>
      </c>
      <c r="S53" s="27" t="e">
        <f>S54+S55+S56+S57+S58+S59+S60+S61+S62+S63+S64</f>
        <v>#REF!</v>
      </c>
    </row>
    <row r="54" spans="1:19" s="12" customFormat="1" ht="15" x14ac:dyDescent="0.25">
      <c r="A54" s="30" t="s">
        <v>275</v>
      </c>
      <c r="B54" s="31" t="s">
        <v>264</v>
      </c>
      <c r="C54" s="32" t="e">
        <f t="shared" si="9"/>
        <v>#REF!</v>
      </c>
      <c r="D54" s="32" t="e">
        <f t="shared" si="3"/>
        <v>#REF!</v>
      </c>
      <c r="E54" s="28" t="e">
        <f t="shared" si="10"/>
        <v>#REF!</v>
      </c>
      <c r="F54" s="32" t="e">
        <f>#REF!</f>
        <v>#REF!</v>
      </c>
      <c r="G54" s="32" t="e">
        <f>#REF!</f>
        <v>#REF!</v>
      </c>
      <c r="H54" s="32" t="e">
        <f>#REF!</f>
        <v>#REF!</v>
      </c>
      <c r="I54" s="32" t="e">
        <f>#REF!</f>
        <v>#REF!</v>
      </c>
      <c r="J54" s="33" t="e">
        <f>F54/N54</f>
        <v>#REF!</v>
      </c>
      <c r="K54" s="33" t="e">
        <f>G54/N54</f>
        <v>#REF!</v>
      </c>
      <c r="L54" s="33" t="e">
        <f>H54/N54</f>
        <v>#REF!</v>
      </c>
      <c r="M54" s="33" t="e">
        <f>I54/N54</f>
        <v>#REF!</v>
      </c>
      <c r="N54" s="32" t="e">
        <f>F54+G54+H54+I54</f>
        <v>#REF!</v>
      </c>
      <c r="O54" s="32" t="e">
        <f>#REF!</f>
        <v>#REF!</v>
      </c>
      <c r="P54" s="32" t="e">
        <f>#REF!</f>
        <v>#REF!</v>
      </c>
      <c r="Q54" s="32" t="e">
        <f t="shared" si="0"/>
        <v>#REF!</v>
      </c>
      <c r="R54" s="33" t="e">
        <f t="shared" si="1"/>
        <v>#REF!</v>
      </c>
      <c r="S54" s="32" t="e">
        <f>#REF!</f>
        <v>#REF!</v>
      </c>
    </row>
    <row r="55" spans="1:19" s="12" customFormat="1" ht="15" x14ac:dyDescent="0.25">
      <c r="A55" s="40">
        <v>1</v>
      </c>
      <c r="B55" s="31" t="s">
        <v>95</v>
      </c>
      <c r="C55" s="32" t="e">
        <f t="shared" si="9"/>
        <v>#REF!</v>
      </c>
      <c r="D55" s="32" t="e">
        <f t="shared" si="3"/>
        <v>#REF!</v>
      </c>
      <c r="E55" s="28" t="e">
        <f t="shared" si="10"/>
        <v>#REF!</v>
      </c>
      <c r="F55" s="32" t="e">
        <f>SUM(#REF!)</f>
        <v>#REF!</v>
      </c>
      <c r="G55" s="32" t="e">
        <f>SUM(#REF!)</f>
        <v>#REF!</v>
      </c>
      <c r="H55" s="32" t="e">
        <f>SUM(#REF!)</f>
        <v>#REF!</v>
      </c>
      <c r="I55" s="32" t="e">
        <f>SUM(#REF!)</f>
        <v>#REF!</v>
      </c>
      <c r="J55" s="33" t="e">
        <f>F55/N55</f>
        <v>#REF!</v>
      </c>
      <c r="K55" s="33" t="e">
        <f>G55/N55</f>
        <v>#REF!</v>
      </c>
      <c r="L55" s="33" t="e">
        <f>H55/N55</f>
        <v>#REF!</v>
      </c>
      <c r="M55" s="33" t="e">
        <f>I55/N55</f>
        <v>#REF!</v>
      </c>
      <c r="N55" s="32" t="e">
        <f>F55+G55+H55+I55</f>
        <v>#REF!</v>
      </c>
      <c r="O55" s="32" t="e">
        <f>SUM(#REF!)</f>
        <v>#REF!</v>
      </c>
      <c r="P55" s="32" t="e">
        <f>SUM(#REF!)</f>
        <v>#REF!</v>
      </c>
      <c r="Q55" s="32" t="e">
        <f t="shared" si="0"/>
        <v>#REF!</v>
      </c>
      <c r="R55" s="33" t="e">
        <f t="shared" si="1"/>
        <v>#REF!</v>
      </c>
      <c r="S55" s="32" t="e">
        <f>SUM(#REF!)</f>
        <v>#REF!</v>
      </c>
    </row>
    <row r="56" spans="1:19" s="12" customFormat="1" ht="15" x14ac:dyDescent="0.25">
      <c r="A56" s="40">
        <v>2</v>
      </c>
      <c r="B56" s="31" t="s">
        <v>96</v>
      </c>
      <c r="C56" s="32" t="e">
        <f t="shared" si="9"/>
        <v>#REF!</v>
      </c>
      <c r="D56" s="32" t="e">
        <f t="shared" si="3"/>
        <v>#REF!</v>
      </c>
      <c r="E56" s="28" t="e">
        <f t="shared" si="10"/>
        <v>#REF!</v>
      </c>
      <c r="F56" s="32" t="e">
        <f>SUM(#REF!)</f>
        <v>#REF!</v>
      </c>
      <c r="G56" s="32" t="e">
        <f>SUM(#REF!)</f>
        <v>#REF!</v>
      </c>
      <c r="H56" s="32" t="e">
        <f>SUM(#REF!)</f>
        <v>#REF!</v>
      </c>
      <c r="I56" s="32" t="e">
        <f>SUM(#REF!)</f>
        <v>#REF!</v>
      </c>
      <c r="J56" s="33" t="e">
        <f>F56/N56</f>
        <v>#REF!</v>
      </c>
      <c r="K56" s="33" t="e">
        <f>G56/N56</f>
        <v>#REF!</v>
      </c>
      <c r="L56" s="33" t="e">
        <f>H56/N56</f>
        <v>#REF!</v>
      </c>
      <c r="M56" s="33" t="e">
        <f>I56/N56</f>
        <v>#REF!</v>
      </c>
      <c r="N56" s="32" t="e">
        <f>F56+G56+H56+I56</f>
        <v>#REF!</v>
      </c>
      <c r="O56" s="32" t="e">
        <f>SUM(#REF!)</f>
        <v>#REF!</v>
      </c>
      <c r="P56" s="32" t="e">
        <f>SUM(#REF!)</f>
        <v>#REF!</v>
      </c>
      <c r="Q56" s="32" t="e">
        <f t="shared" si="0"/>
        <v>#REF!</v>
      </c>
      <c r="R56" s="33" t="e">
        <f t="shared" si="1"/>
        <v>#REF!</v>
      </c>
      <c r="S56" s="32" t="e">
        <f>SUM(#REF!)</f>
        <v>#REF!</v>
      </c>
    </row>
    <row r="57" spans="1:19" s="12" customFormat="1" ht="15" x14ac:dyDescent="0.25">
      <c r="A57" s="40">
        <v>3</v>
      </c>
      <c r="B57" s="31" t="s">
        <v>97</v>
      </c>
      <c r="C57" s="32" t="e">
        <f t="shared" si="9"/>
        <v>#REF!</v>
      </c>
      <c r="D57" s="32" t="e">
        <f t="shared" si="3"/>
        <v>#REF!</v>
      </c>
      <c r="E57" s="28" t="e">
        <f t="shared" si="10"/>
        <v>#REF!</v>
      </c>
      <c r="F57" s="32" t="e">
        <f>SUM(#REF!)</f>
        <v>#REF!</v>
      </c>
      <c r="G57" s="32" t="e">
        <f>SUM(#REF!)</f>
        <v>#REF!</v>
      </c>
      <c r="H57" s="32" t="e">
        <f>SUM(#REF!)</f>
        <v>#REF!</v>
      </c>
      <c r="I57" s="32" t="e">
        <f>SUM(#REF!)</f>
        <v>#REF!</v>
      </c>
      <c r="J57" s="33" t="e">
        <f>F57/N57</f>
        <v>#REF!</v>
      </c>
      <c r="K57" s="33" t="e">
        <f>G57/N57</f>
        <v>#REF!</v>
      </c>
      <c r="L57" s="33" t="e">
        <f>H57/N57</f>
        <v>#REF!</v>
      </c>
      <c r="M57" s="33" t="e">
        <f>I57/N57</f>
        <v>#REF!</v>
      </c>
      <c r="N57" s="32" t="e">
        <f>F57+G57+H57+I57</f>
        <v>#REF!</v>
      </c>
      <c r="O57" s="32" t="e">
        <f>SUM(#REF!)</f>
        <v>#REF!</v>
      </c>
      <c r="P57" s="32" t="e">
        <f>SUM(#REF!)</f>
        <v>#REF!</v>
      </c>
      <c r="Q57" s="32" t="e">
        <f t="shared" si="0"/>
        <v>#REF!</v>
      </c>
      <c r="R57" s="33" t="e">
        <f t="shared" si="1"/>
        <v>#REF!</v>
      </c>
      <c r="S57" s="32" t="e">
        <f>SUM(#REF!)</f>
        <v>#REF!</v>
      </c>
    </row>
    <row r="58" spans="1:19" s="12" customFormat="1" ht="15" x14ac:dyDescent="0.25">
      <c r="A58" s="40">
        <v>4</v>
      </c>
      <c r="B58" s="31" t="s">
        <v>296</v>
      </c>
      <c r="C58" s="32" t="e">
        <f t="shared" si="9"/>
        <v>#REF!</v>
      </c>
      <c r="D58" s="32" t="e">
        <f t="shared" si="3"/>
        <v>#REF!</v>
      </c>
      <c r="E58" s="28" t="e">
        <f t="shared" si="10"/>
        <v>#REF!</v>
      </c>
      <c r="F58" s="32" t="e">
        <f>SUM(#REF!)</f>
        <v>#REF!</v>
      </c>
      <c r="G58" s="32" t="e">
        <f>SUM(#REF!)</f>
        <v>#REF!</v>
      </c>
      <c r="H58" s="32" t="e">
        <f>SUM(#REF!)</f>
        <v>#REF!</v>
      </c>
      <c r="I58" s="32" t="e">
        <f>SUM(#REF!)</f>
        <v>#REF!</v>
      </c>
      <c r="J58" s="33" t="e">
        <f>F58/N58</f>
        <v>#REF!</v>
      </c>
      <c r="K58" s="33" t="e">
        <f>G58/N58</f>
        <v>#REF!</v>
      </c>
      <c r="L58" s="33" t="e">
        <f>H58/N58</f>
        <v>#REF!</v>
      </c>
      <c r="M58" s="33" t="e">
        <f>I58/N58</f>
        <v>#REF!</v>
      </c>
      <c r="N58" s="32" t="e">
        <f>F58+G58+H58+I58</f>
        <v>#REF!</v>
      </c>
      <c r="O58" s="32" t="e">
        <f>SUM(#REF!)</f>
        <v>#REF!</v>
      </c>
      <c r="P58" s="32" t="e">
        <f>SUM(#REF!)</f>
        <v>#REF!</v>
      </c>
      <c r="Q58" s="32" t="e">
        <f t="shared" si="0"/>
        <v>#REF!</v>
      </c>
      <c r="R58" s="33" t="e">
        <f t="shared" si="1"/>
        <v>#REF!</v>
      </c>
      <c r="S58" s="32" t="e">
        <f>SUM(#REF!)</f>
        <v>#REF!</v>
      </c>
    </row>
    <row r="59" spans="1:19" s="12" customFormat="1" ht="15" x14ac:dyDescent="0.25">
      <c r="A59" s="40">
        <v>5</v>
      </c>
      <c r="B59" s="31" t="s">
        <v>98</v>
      </c>
      <c r="C59" s="32" t="e">
        <f t="shared" si="9"/>
        <v>#REF!</v>
      </c>
      <c r="D59" s="32" t="e">
        <f t="shared" si="3"/>
        <v>#REF!</v>
      </c>
      <c r="E59" s="28" t="e">
        <f t="shared" si="10"/>
        <v>#REF!</v>
      </c>
      <c r="F59" s="32" t="e">
        <f>SUM(#REF!)</f>
        <v>#REF!</v>
      </c>
      <c r="G59" s="32" t="e">
        <f>SUM(#REF!)</f>
        <v>#REF!</v>
      </c>
      <c r="H59" s="32" t="e">
        <f>SUM(#REF!)</f>
        <v>#REF!</v>
      </c>
      <c r="I59" s="32" t="e">
        <f>SUM(#REF!)</f>
        <v>#REF!</v>
      </c>
      <c r="J59" s="33" t="e">
        <f>F59/N59</f>
        <v>#REF!</v>
      </c>
      <c r="K59" s="33" t="e">
        <f>G59/N59</f>
        <v>#REF!</v>
      </c>
      <c r="L59" s="33" t="e">
        <f>H59/N59</f>
        <v>#REF!</v>
      </c>
      <c r="M59" s="33" t="e">
        <f>I59/N59</f>
        <v>#REF!</v>
      </c>
      <c r="N59" s="32" t="e">
        <f>F59+G59+H59+I59</f>
        <v>#REF!</v>
      </c>
      <c r="O59" s="32" t="e">
        <f>SUM(#REF!)</f>
        <v>#REF!</v>
      </c>
      <c r="P59" s="32" t="e">
        <f>SUM(#REF!)</f>
        <v>#REF!</v>
      </c>
      <c r="Q59" s="32" t="e">
        <f t="shared" si="0"/>
        <v>#REF!</v>
      </c>
      <c r="R59" s="33" t="e">
        <f t="shared" si="1"/>
        <v>#REF!</v>
      </c>
      <c r="S59" s="32" t="e">
        <f>SUM(#REF!)</f>
        <v>#REF!</v>
      </c>
    </row>
    <row r="60" spans="1:19" s="12" customFormat="1" ht="15" x14ac:dyDescent="0.25">
      <c r="A60" s="40">
        <v>6</v>
      </c>
      <c r="B60" s="31" t="s">
        <v>99</v>
      </c>
      <c r="C60" s="32" t="e">
        <f t="shared" si="9"/>
        <v>#REF!</v>
      </c>
      <c r="D60" s="32" t="e">
        <f t="shared" si="3"/>
        <v>#REF!</v>
      </c>
      <c r="E60" s="28" t="e">
        <f t="shared" si="10"/>
        <v>#REF!</v>
      </c>
      <c r="F60" s="32" t="e">
        <f>SUM(#REF!)</f>
        <v>#REF!</v>
      </c>
      <c r="G60" s="32" t="e">
        <f>SUM(#REF!)</f>
        <v>#REF!</v>
      </c>
      <c r="H60" s="32" t="e">
        <f>SUM(#REF!)</f>
        <v>#REF!</v>
      </c>
      <c r="I60" s="32" t="e">
        <f>SUM(#REF!)</f>
        <v>#REF!</v>
      </c>
      <c r="J60" s="33" t="e">
        <f t="shared" ref="J60" si="16">F60/N60</f>
        <v>#REF!</v>
      </c>
      <c r="K60" s="33" t="e">
        <f t="shared" ref="K60" si="17">G60/N60</f>
        <v>#REF!</v>
      </c>
      <c r="L60" s="33" t="e">
        <f t="shared" ref="L60" si="18">H60/N60</f>
        <v>#REF!</v>
      </c>
      <c r="M60" s="33" t="e">
        <f t="shared" ref="M60" si="19">I60/N60</f>
        <v>#REF!</v>
      </c>
      <c r="N60" s="32" t="e">
        <f t="shared" ref="N60" si="20">F60+G60+H60+I60</f>
        <v>#REF!</v>
      </c>
      <c r="O60" s="32" t="e">
        <f>SUM(#REF!)</f>
        <v>#REF!</v>
      </c>
      <c r="P60" s="32" t="e">
        <f>SUM(#REF!)</f>
        <v>#REF!</v>
      </c>
      <c r="Q60" s="32" t="e">
        <f t="shared" si="0"/>
        <v>#REF!</v>
      </c>
      <c r="R60" s="33" t="e">
        <f t="shared" si="1"/>
        <v>#REF!</v>
      </c>
      <c r="S60" s="32" t="e">
        <f>SUM(#REF!)</f>
        <v>#REF!</v>
      </c>
    </row>
    <row r="61" spans="1:19" s="12" customFormat="1" ht="15" x14ac:dyDescent="0.25">
      <c r="A61" s="40">
        <v>7</v>
      </c>
      <c r="B61" s="31" t="s">
        <v>100</v>
      </c>
      <c r="C61" s="32" t="e">
        <f t="shared" si="9"/>
        <v>#REF!</v>
      </c>
      <c r="D61" s="32" t="e">
        <f t="shared" si="3"/>
        <v>#REF!</v>
      </c>
      <c r="E61" s="28" t="e">
        <f t="shared" si="10"/>
        <v>#REF!</v>
      </c>
      <c r="F61" s="32" t="e">
        <f>SUM(#REF!)</f>
        <v>#REF!</v>
      </c>
      <c r="G61" s="32" t="e">
        <f>SUM(#REF!)</f>
        <v>#REF!</v>
      </c>
      <c r="H61" s="32" t="e">
        <f>SUM(#REF!)</f>
        <v>#REF!</v>
      </c>
      <c r="I61" s="32" t="e">
        <f>SUM(#REF!)</f>
        <v>#REF!</v>
      </c>
      <c r="J61" s="33" t="e">
        <f>F61/N61</f>
        <v>#REF!</v>
      </c>
      <c r="K61" s="33" t="e">
        <f>G61/N61</f>
        <v>#REF!</v>
      </c>
      <c r="L61" s="33" t="e">
        <f>H61/N61</f>
        <v>#REF!</v>
      </c>
      <c r="M61" s="33" t="e">
        <f>I61/N61</f>
        <v>#REF!</v>
      </c>
      <c r="N61" s="32" t="e">
        <f>F61+G61+H61+I61</f>
        <v>#REF!</v>
      </c>
      <c r="O61" s="32" t="e">
        <f>SUM(#REF!)</f>
        <v>#REF!</v>
      </c>
      <c r="P61" s="32" t="e">
        <f>SUM(#REF!)</f>
        <v>#REF!</v>
      </c>
      <c r="Q61" s="32" t="e">
        <f t="shared" si="0"/>
        <v>#REF!</v>
      </c>
      <c r="R61" s="33" t="e">
        <f t="shared" si="1"/>
        <v>#REF!</v>
      </c>
      <c r="S61" s="32" t="e">
        <f>SUM(#REF!)</f>
        <v>#REF!</v>
      </c>
    </row>
    <row r="62" spans="1:19" s="12" customFormat="1" ht="15" x14ac:dyDescent="0.25">
      <c r="A62" s="40">
        <v>8</v>
      </c>
      <c r="B62" s="31" t="s">
        <v>101</v>
      </c>
      <c r="C62" s="32" t="e">
        <f t="shared" si="9"/>
        <v>#REF!</v>
      </c>
      <c r="D62" s="32" t="e">
        <f t="shared" si="3"/>
        <v>#REF!</v>
      </c>
      <c r="E62" s="28" t="e">
        <f t="shared" si="10"/>
        <v>#REF!</v>
      </c>
      <c r="F62" s="32" t="e">
        <f>SUM(#REF!)</f>
        <v>#REF!</v>
      </c>
      <c r="G62" s="32" t="e">
        <f>SUM(#REF!)</f>
        <v>#REF!</v>
      </c>
      <c r="H62" s="32" t="e">
        <f>SUM(#REF!)</f>
        <v>#REF!</v>
      </c>
      <c r="I62" s="32" t="e">
        <f>SUM(#REF!)</f>
        <v>#REF!</v>
      </c>
      <c r="J62" s="33" t="e">
        <f>F62/N62</f>
        <v>#REF!</v>
      </c>
      <c r="K62" s="33" t="e">
        <f>G62/N62</f>
        <v>#REF!</v>
      </c>
      <c r="L62" s="33" t="e">
        <f>H62/N62</f>
        <v>#REF!</v>
      </c>
      <c r="M62" s="33" t="e">
        <f>I62/N62</f>
        <v>#REF!</v>
      </c>
      <c r="N62" s="32" t="e">
        <f>F62+G62+H62+I62</f>
        <v>#REF!</v>
      </c>
      <c r="O62" s="32" t="e">
        <f>SUM(#REF!)</f>
        <v>#REF!</v>
      </c>
      <c r="P62" s="32" t="e">
        <f>SUM(#REF!)</f>
        <v>#REF!</v>
      </c>
      <c r="Q62" s="32" t="e">
        <f t="shared" si="0"/>
        <v>#REF!</v>
      </c>
      <c r="R62" s="33" t="e">
        <f t="shared" si="1"/>
        <v>#REF!</v>
      </c>
      <c r="S62" s="32" t="e">
        <f>SUM(#REF!)</f>
        <v>#REF!</v>
      </c>
    </row>
    <row r="63" spans="1:19" s="12" customFormat="1" ht="15" x14ac:dyDescent="0.25">
      <c r="A63" s="40">
        <v>9</v>
      </c>
      <c r="B63" s="31" t="s">
        <v>102</v>
      </c>
      <c r="C63" s="32" t="e">
        <f t="shared" si="9"/>
        <v>#REF!</v>
      </c>
      <c r="D63" s="32" t="e">
        <f t="shared" si="3"/>
        <v>#REF!</v>
      </c>
      <c r="E63" s="28" t="e">
        <f t="shared" si="10"/>
        <v>#REF!</v>
      </c>
      <c r="F63" s="32" t="e">
        <f>SUM(#REF!)</f>
        <v>#REF!</v>
      </c>
      <c r="G63" s="32" t="e">
        <f>SUM(#REF!)</f>
        <v>#REF!</v>
      </c>
      <c r="H63" s="32" t="e">
        <f>SUM(#REF!)</f>
        <v>#REF!</v>
      </c>
      <c r="I63" s="32" t="e">
        <f>SUM(#REF!)</f>
        <v>#REF!</v>
      </c>
      <c r="J63" s="33" t="e">
        <f>F63/N63</f>
        <v>#REF!</v>
      </c>
      <c r="K63" s="33" t="e">
        <f>G63/N63</f>
        <v>#REF!</v>
      </c>
      <c r="L63" s="33" t="e">
        <f>H63/N63</f>
        <v>#REF!</v>
      </c>
      <c r="M63" s="33" t="e">
        <f>I63/N63</f>
        <v>#REF!</v>
      </c>
      <c r="N63" s="32" t="e">
        <f>F63+G63+H63+I63</f>
        <v>#REF!</v>
      </c>
      <c r="O63" s="32" t="e">
        <f>SUM(#REF!)</f>
        <v>#REF!</v>
      </c>
      <c r="P63" s="32" t="e">
        <f>SUM(#REF!)</f>
        <v>#REF!</v>
      </c>
      <c r="Q63" s="32" t="e">
        <f t="shared" si="0"/>
        <v>#REF!</v>
      </c>
      <c r="R63" s="33" t="e">
        <f t="shared" si="1"/>
        <v>#REF!</v>
      </c>
      <c r="S63" s="32" t="e">
        <f>SUM(#REF!)</f>
        <v>#REF!</v>
      </c>
    </row>
    <row r="64" spans="1:19" s="12" customFormat="1" ht="15" x14ac:dyDescent="0.25">
      <c r="A64" s="40">
        <v>10</v>
      </c>
      <c r="B64" s="31" t="s">
        <v>103</v>
      </c>
      <c r="C64" s="32" t="e">
        <f t="shared" si="9"/>
        <v>#REF!</v>
      </c>
      <c r="D64" s="32" t="e">
        <f t="shared" si="3"/>
        <v>#REF!</v>
      </c>
      <c r="E64" s="28" t="e">
        <f t="shared" si="10"/>
        <v>#REF!</v>
      </c>
      <c r="F64" s="32" t="e">
        <f>SUM(#REF!)</f>
        <v>#REF!</v>
      </c>
      <c r="G64" s="32" t="e">
        <f>SUM(#REF!)</f>
        <v>#REF!</v>
      </c>
      <c r="H64" s="32" t="e">
        <f>SUM(#REF!)</f>
        <v>#REF!</v>
      </c>
      <c r="I64" s="32" t="e">
        <f>SUM(#REF!)</f>
        <v>#REF!</v>
      </c>
      <c r="J64" s="33" t="e">
        <f>F64/N64</f>
        <v>#REF!</v>
      </c>
      <c r="K64" s="33" t="e">
        <f>G64/N64</f>
        <v>#REF!</v>
      </c>
      <c r="L64" s="33" t="e">
        <f>H64/N64</f>
        <v>#REF!</v>
      </c>
      <c r="M64" s="33" t="e">
        <f>I64/N64</f>
        <v>#REF!</v>
      </c>
      <c r="N64" s="32" t="e">
        <f>F64+G64+H64+I64</f>
        <v>#REF!</v>
      </c>
      <c r="O64" s="32" t="e">
        <f>SUM(#REF!)</f>
        <v>#REF!</v>
      </c>
      <c r="P64" s="32" t="e">
        <f>SUM(#REF!)</f>
        <v>#REF!</v>
      </c>
      <c r="Q64" s="32" t="e">
        <f t="shared" si="0"/>
        <v>#REF!</v>
      </c>
      <c r="R64" s="33" t="e">
        <f t="shared" si="1"/>
        <v>#REF!</v>
      </c>
      <c r="S64" s="32" t="e">
        <f>SUM(#REF!)</f>
        <v>#REF!</v>
      </c>
    </row>
    <row r="65" spans="1:19" s="6" customFormat="1" ht="15" x14ac:dyDescent="0.25">
      <c r="A65" s="25" t="s">
        <v>14</v>
      </c>
      <c r="B65" s="26" t="s">
        <v>15</v>
      </c>
      <c r="C65" s="27" t="e">
        <f t="shared" si="9"/>
        <v>#REF!</v>
      </c>
      <c r="D65" s="27" t="e">
        <f t="shared" si="3"/>
        <v>#REF!</v>
      </c>
      <c r="E65" s="27" t="e">
        <f t="shared" si="10"/>
        <v>#REF!</v>
      </c>
      <c r="F65" s="27" t="e">
        <f>F66+F67+F68+F69+F70+F71+F72+F73+F74</f>
        <v>#REF!</v>
      </c>
      <c r="G65" s="27" t="e">
        <f>G66+G67+G68+G69+G70+G71+G72+G73+G74</f>
        <v>#REF!</v>
      </c>
      <c r="H65" s="27" t="e">
        <f>H66+H67+H68+H69+H70+H71+H72+H73+H74</f>
        <v>#REF!</v>
      </c>
      <c r="I65" s="27" t="e">
        <f>I66+I67+I68+I69+I70+I71+I72+I73+I74</f>
        <v>#REF!</v>
      </c>
      <c r="J65" s="29" t="e">
        <f>F65/N65</f>
        <v>#REF!</v>
      </c>
      <c r="K65" s="29" t="e">
        <f>G65/N65</f>
        <v>#REF!</v>
      </c>
      <c r="L65" s="29" t="e">
        <f>H65/N65</f>
        <v>#REF!</v>
      </c>
      <c r="M65" s="29" t="e">
        <f>I65/N65</f>
        <v>#REF!</v>
      </c>
      <c r="N65" s="27" t="e">
        <f>F65+G65+H65+I65</f>
        <v>#REF!</v>
      </c>
      <c r="O65" s="27" t="e">
        <f>O66+O67+O68+O69+O70+O71+O72+O73+O74</f>
        <v>#REF!</v>
      </c>
      <c r="P65" s="27" t="e">
        <f>P66+P67+P68+P69+P70+P71+P72+P73+P74</f>
        <v>#REF!</v>
      </c>
      <c r="Q65" s="27" t="e">
        <f t="shared" si="0"/>
        <v>#REF!</v>
      </c>
      <c r="R65" s="29" t="e">
        <f t="shared" si="1"/>
        <v>#REF!</v>
      </c>
      <c r="S65" s="27" t="e">
        <f>S66+S67+S68+S69+S70+S71+S72+S73+S74</f>
        <v>#REF!</v>
      </c>
    </row>
    <row r="66" spans="1:19" s="12" customFormat="1" ht="15" x14ac:dyDescent="0.25">
      <c r="A66" s="30" t="s">
        <v>275</v>
      </c>
      <c r="B66" s="31" t="s">
        <v>264</v>
      </c>
      <c r="C66" s="32" t="e">
        <f t="shared" si="9"/>
        <v>#REF!</v>
      </c>
      <c r="D66" s="32" t="e">
        <f t="shared" si="3"/>
        <v>#REF!</v>
      </c>
      <c r="E66" s="28" t="e">
        <f t="shared" si="10"/>
        <v>#REF!</v>
      </c>
      <c r="F66" s="32" t="e">
        <f>#REF!</f>
        <v>#REF!</v>
      </c>
      <c r="G66" s="32" t="e">
        <f>#REF!</f>
        <v>#REF!</v>
      </c>
      <c r="H66" s="32" t="e">
        <f>#REF!</f>
        <v>#REF!</v>
      </c>
      <c r="I66" s="32" t="e">
        <f>#REF!</f>
        <v>#REF!</v>
      </c>
      <c r="J66" s="33" t="e">
        <f>F66/N66</f>
        <v>#REF!</v>
      </c>
      <c r="K66" s="33" t="e">
        <f>G66/N66</f>
        <v>#REF!</v>
      </c>
      <c r="L66" s="33" t="e">
        <f>H66/N66</f>
        <v>#REF!</v>
      </c>
      <c r="M66" s="33" t="e">
        <f>I66/N66</f>
        <v>#REF!</v>
      </c>
      <c r="N66" s="32" t="e">
        <f>F66+G66+H66+I66</f>
        <v>#REF!</v>
      </c>
      <c r="O66" s="32" t="e">
        <f>#REF!</f>
        <v>#REF!</v>
      </c>
      <c r="P66" s="32" t="e">
        <f>#REF!</f>
        <v>#REF!</v>
      </c>
      <c r="Q66" s="32" t="e">
        <f t="shared" si="0"/>
        <v>#REF!</v>
      </c>
      <c r="R66" s="33" t="e">
        <f t="shared" si="1"/>
        <v>#REF!</v>
      </c>
      <c r="S66" s="32" t="e">
        <f>#REF!</f>
        <v>#REF!</v>
      </c>
    </row>
    <row r="67" spans="1:19" s="12" customFormat="1" ht="15" x14ac:dyDescent="0.25">
      <c r="A67" s="40">
        <v>1</v>
      </c>
      <c r="B67" s="31" t="s">
        <v>104</v>
      </c>
      <c r="C67" s="32" t="e">
        <f t="shared" si="9"/>
        <v>#REF!</v>
      </c>
      <c r="D67" s="32" t="e">
        <f t="shared" si="3"/>
        <v>#REF!</v>
      </c>
      <c r="E67" s="28" t="e">
        <f t="shared" si="10"/>
        <v>#REF!</v>
      </c>
      <c r="F67" s="32" t="e">
        <f>SUM(F68:F68)</f>
        <v>#REF!</v>
      </c>
      <c r="G67" s="32" t="e">
        <f>SUM(G68:G68)</f>
        <v>#REF!</v>
      </c>
      <c r="H67" s="32" t="e">
        <f>SUM(H68:H68)</f>
        <v>#REF!</v>
      </c>
      <c r="I67" s="32" t="e">
        <f>SUM(I68:I68)</f>
        <v>#REF!</v>
      </c>
      <c r="J67" s="33" t="e">
        <f>F67/N67</f>
        <v>#REF!</v>
      </c>
      <c r="K67" s="33" t="e">
        <f>G67/N67</f>
        <v>#REF!</v>
      </c>
      <c r="L67" s="33" t="e">
        <f>H67/N67</f>
        <v>#REF!</v>
      </c>
      <c r="M67" s="33" t="e">
        <f>I67/N67</f>
        <v>#REF!</v>
      </c>
      <c r="N67" s="32" t="e">
        <f>F67+G67+H67+I67</f>
        <v>#REF!</v>
      </c>
      <c r="O67" s="32" t="e">
        <f>SUM(O68:O68)</f>
        <v>#REF!</v>
      </c>
      <c r="P67" s="32" t="e">
        <f>SUM(P68:P68)</f>
        <v>#REF!</v>
      </c>
      <c r="Q67" s="32" t="e">
        <f t="shared" ref="Q67:Q106" si="21">N67+O67+P67</f>
        <v>#REF!</v>
      </c>
      <c r="R67" s="33" t="e">
        <f t="shared" ref="R67:R108" si="22">Q67/S67</f>
        <v>#REF!</v>
      </c>
      <c r="S67" s="32" t="e">
        <f>SUM(S68:S68)</f>
        <v>#REF!</v>
      </c>
    </row>
    <row r="68" spans="1:19" s="12" customFormat="1" ht="15" x14ac:dyDescent="0.25">
      <c r="A68" s="40">
        <v>2</v>
      </c>
      <c r="B68" s="31" t="s">
        <v>105</v>
      </c>
      <c r="C68" s="32" t="e">
        <f t="shared" si="9"/>
        <v>#REF!</v>
      </c>
      <c r="D68" s="32" t="e">
        <f t="shared" ref="D68:D128" si="23">IF(AND(LARGE(F68:I68,1)=LARGE(F68:I68,2)),"TIED",IF(LARGE(F68:I68,2)=F68,"BN",IF(LARGE(F68:I68,2)=G68,"PH",IF(LARGE(F68:I68,2)=H68,"PN","BEBAS"))))</f>
        <v>#REF!</v>
      </c>
      <c r="E68" s="28" t="e">
        <f t="shared" si="10"/>
        <v>#REF!</v>
      </c>
      <c r="F68" s="32" t="e">
        <f>SUM(#REF!)</f>
        <v>#REF!</v>
      </c>
      <c r="G68" s="32" t="e">
        <f>SUM(#REF!)</f>
        <v>#REF!</v>
      </c>
      <c r="H68" s="32" t="e">
        <f>SUM(#REF!)</f>
        <v>#REF!</v>
      </c>
      <c r="I68" s="32" t="e">
        <f>SUM(#REF!)</f>
        <v>#REF!</v>
      </c>
      <c r="J68" s="33" t="e">
        <f>F68/N68</f>
        <v>#REF!</v>
      </c>
      <c r="K68" s="33" t="e">
        <f>G68/N68</f>
        <v>#REF!</v>
      </c>
      <c r="L68" s="33" t="e">
        <f>H68/N68</f>
        <v>#REF!</v>
      </c>
      <c r="M68" s="33" t="e">
        <f>I68/N68</f>
        <v>#REF!</v>
      </c>
      <c r="N68" s="32" t="e">
        <f>F68+G68+H68+I68</f>
        <v>#REF!</v>
      </c>
      <c r="O68" s="32" t="e">
        <f>SUM(#REF!)</f>
        <v>#REF!</v>
      </c>
      <c r="P68" s="32" t="e">
        <f>SUM(#REF!)</f>
        <v>#REF!</v>
      </c>
      <c r="Q68" s="32" t="e">
        <f t="shared" si="21"/>
        <v>#REF!</v>
      </c>
      <c r="R68" s="33" t="e">
        <f t="shared" si="22"/>
        <v>#REF!</v>
      </c>
      <c r="S68" s="32" t="e">
        <f>SUM(#REF!)</f>
        <v>#REF!</v>
      </c>
    </row>
    <row r="69" spans="1:19" s="12" customFormat="1" ht="15" x14ac:dyDescent="0.25">
      <c r="A69" s="40">
        <v>3</v>
      </c>
      <c r="B69" s="31" t="s">
        <v>106</v>
      </c>
      <c r="C69" s="32" t="e">
        <f t="shared" si="9"/>
        <v>#REF!</v>
      </c>
      <c r="D69" s="32" t="e">
        <f t="shared" si="23"/>
        <v>#REF!</v>
      </c>
      <c r="E69" s="28" t="e">
        <f t="shared" si="10"/>
        <v>#REF!</v>
      </c>
      <c r="F69" s="32" t="e">
        <f>SUM(#REF!)</f>
        <v>#REF!</v>
      </c>
      <c r="G69" s="32" t="e">
        <f>SUM(#REF!)</f>
        <v>#REF!</v>
      </c>
      <c r="H69" s="32" t="e">
        <f>SUM(#REF!)</f>
        <v>#REF!</v>
      </c>
      <c r="I69" s="32" t="e">
        <f>SUM(#REF!)</f>
        <v>#REF!</v>
      </c>
      <c r="J69" s="33" t="e">
        <f>F69/N69</f>
        <v>#REF!</v>
      </c>
      <c r="K69" s="33" t="e">
        <f>G69/N69</f>
        <v>#REF!</v>
      </c>
      <c r="L69" s="33" t="e">
        <f>H69/N69</f>
        <v>#REF!</v>
      </c>
      <c r="M69" s="33" t="e">
        <f>I69/N69</f>
        <v>#REF!</v>
      </c>
      <c r="N69" s="32" t="e">
        <f>F69+G69+H69+I69</f>
        <v>#REF!</v>
      </c>
      <c r="O69" s="32" t="e">
        <f>SUM(#REF!)</f>
        <v>#REF!</v>
      </c>
      <c r="P69" s="32" t="e">
        <f>SUM(#REF!)</f>
        <v>#REF!</v>
      </c>
      <c r="Q69" s="32" t="e">
        <f t="shared" si="21"/>
        <v>#REF!</v>
      </c>
      <c r="R69" s="33" t="e">
        <f t="shared" si="22"/>
        <v>#REF!</v>
      </c>
      <c r="S69" s="32" t="e">
        <f>SUM(#REF!)</f>
        <v>#REF!</v>
      </c>
    </row>
    <row r="70" spans="1:19" s="12" customFormat="1" ht="15" x14ac:dyDescent="0.25">
      <c r="A70" s="40">
        <v>4</v>
      </c>
      <c r="B70" s="31" t="s">
        <v>107</v>
      </c>
      <c r="C70" s="32" t="e">
        <f t="shared" si="9"/>
        <v>#REF!</v>
      </c>
      <c r="D70" s="32" t="e">
        <f t="shared" si="23"/>
        <v>#REF!</v>
      </c>
      <c r="E70" s="28" t="e">
        <f t="shared" si="10"/>
        <v>#REF!</v>
      </c>
      <c r="F70" s="32" t="e">
        <f>SUM(#REF!)</f>
        <v>#REF!</v>
      </c>
      <c r="G70" s="32" t="e">
        <f>SUM(#REF!)</f>
        <v>#REF!</v>
      </c>
      <c r="H70" s="32" t="e">
        <f>SUM(#REF!)</f>
        <v>#REF!</v>
      </c>
      <c r="I70" s="32" t="e">
        <f>SUM(#REF!)</f>
        <v>#REF!</v>
      </c>
      <c r="J70" s="33" t="e">
        <f>F70/N70</f>
        <v>#REF!</v>
      </c>
      <c r="K70" s="33" t="e">
        <f>G70/N70</f>
        <v>#REF!</v>
      </c>
      <c r="L70" s="33" t="e">
        <f>H70/N70</f>
        <v>#REF!</v>
      </c>
      <c r="M70" s="33" t="e">
        <f>I70/N70</f>
        <v>#REF!</v>
      </c>
      <c r="N70" s="32" t="e">
        <f>F70+G70+H70+I70</f>
        <v>#REF!</v>
      </c>
      <c r="O70" s="32" t="e">
        <f>SUM(#REF!)</f>
        <v>#REF!</v>
      </c>
      <c r="P70" s="32" t="e">
        <f>SUM(#REF!)</f>
        <v>#REF!</v>
      </c>
      <c r="Q70" s="32" t="e">
        <f t="shared" si="21"/>
        <v>#REF!</v>
      </c>
      <c r="R70" s="33" t="e">
        <f t="shared" si="22"/>
        <v>#REF!</v>
      </c>
      <c r="S70" s="32" t="e">
        <f>SUM(#REF!)</f>
        <v>#REF!</v>
      </c>
    </row>
    <row r="71" spans="1:19" s="12" customFormat="1" ht="15" x14ac:dyDescent="0.25">
      <c r="A71" s="40">
        <v>5</v>
      </c>
      <c r="B71" s="31" t="s">
        <v>108</v>
      </c>
      <c r="C71" s="32" t="e">
        <f t="shared" si="9"/>
        <v>#REF!</v>
      </c>
      <c r="D71" s="32" t="e">
        <f t="shared" si="23"/>
        <v>#REF!</v>
      </c>
      <c r="E71" s="28" t="e">
        <f t="shared" si="10"/>
        <v>#REF!</v>
      </c>
      <c r="F71" s="32" t="e">
        <f>SUM(#REF!)</f>
        <v>#REF!</v>
      </c>
      <c r="G71" s="32" t="e">
        <f>SUM(#REF!)</f>
        <v>#REF!</v>
      </c>
      <c r="H71" s="32" t="e">
        <f>SUM(#REF!)</f>
        <v>#REF!</v>
      </c>
      <c r="I71" s="32" t="e">
        <f>SUM(#REF!)</f>
        <v>#REF!</v>
      </c>
      <c r="J71" s="33" t="e">
        <f>F71/N71</f>
        <v>#REF!</v>
      </c>
      <c r="K71" s="33" t="e">
        <f>G71/N71</f>
        <v>#REF!</v>
      </c>
      <c r="L71" s="33" t="e">
        <f>H71/N71</f>
        <v>#REF!</v>
      </c>
      <c r="M71" s="33" t="e">
        <f>I71/N71</f>
        <v>#REF!</v>
      </c>
      <c r="N71" s="32" t="e">
        <f>F71+G71+H71+I71</f>
        <v>#REF!</v>
      </c>
      <c r="O71" s="32" t="e">
        <f>SUM(#REF!)</f>
        <v>#REF!</v>
      </c>
      <c r="P71" s="32" t="e">
        <f>SUM(#REF!)</f>
        <v>#REF!</v>
      </c>
      <c r="Q71" s="32" t="e">
        <f t="shared" si="21"/>
        <v>#REF!</v>
      </c>
      <c r="R71" s="33" t="e">
        <f t="shared" si="22"/>
        <v>#REF!</v>
      </c>
      <c r="S71" s="32" t="e">
        <f>SUM(#REF!)</f>
        <v>#REF!</v>
      </c>
    </row>
    <row r="72" spans="1:19" s="12" customFormat="1" ht="15" x14ac:dyDescent="0.25">
      <c r="A72" s="40">
        <v>6</v>
      </c>
      <c r="B72" s="31" t="s">
        <v>109</v>
      </c>
      <c r="C72" s="32" t="e">
        <f t="shared" si="9"/>
        <v>#REF!</v>
      </c>
      <c r="D72" s="32" t="e">
        <f t="shared" si="23"/>
        <v>#REF!</v>
      </c>
      <c r="E72" s="28" t="e">
        <f t="shared" si="10"/>
        <v>#REF!</v>
      </c>
      <c r="F72" s="32" t="e">
        <f>SUM(#REF!)</f>
        <v>#REF!</v>
      </c>
      <c r="G72" s="32" t="e">
        <f>SUM(#REF!)</f>
        <v>#REF!</v>
      </c>
      <c r="H72" s="32" t="e">
        <f>SUM(#REF!)</f>
        <v>#REF!</v>
      </c>
      <c r="I72" s="32" t="e">
        <f>SUM(#REF!)</f>
        <v>#REF!</v>
      </c>
      <c r="J72" s="33" t="e">
        <f>F72/N72</f>
        <v>#REF!</v>
      </c>
      <c r="K72" s="33" t="e">
        <f>G72/N72</f>
        <v>#REF!</v>
      </c>
      <c r="L72" s="33" t="e">
        <f>H72/N72</f>
        <v>#REF!</v>
      </c>
      <c r="M72" s="33" t="e">
        <f>I72/N72</f>
        <v>#REF!</v>
      </c>
      <c r="N72" s="32" t="e">
        <f>F72+G72+H72+I72</f>
        <v>#REF!</v>
      </c>
      <c r="O72" s="32" t="e">
        <f>SUM(#REF!)</f>
        <v>#REF!</v>
      </c>
      <c r="P72" s="32" t="e">
        <f>SUM(#REF!)</f>
        <v>#REF!</v>
      </c>
      <c r="Q72" s="32" t="e">
        <f t="shared" si="21"/>
        <v>#REF!</v>
      </c>
      <c r="R72" s="33" t="e">
        <f t="shared" si="22"/>
        <v>#REF!</v>
      </c>
      <c r="S72" s="32" t="e">
        <f>SUM(#REF!)</f>
        <v>#REF!</v>
      </c>
    </row>
    <row r="73" spans="1:19" s="12" customFormat="1" ht="15" x14ac:dyDescent="0.25">
      <c r="A73" s="40">
        <v>7</v>
      </c>
      <c r="B73" s="31" t="s">
        <v>110</v>
      </c>
      <c r="C73" s="32" t="e">
        <f t="shared" si="9"/>
        <v>#REF!</v>
      </c>
      <c r="D73" s="32" t="e">
        <f t="shared" si="23"/>
        <v>#REF!</v>
      </c>
      <c r="E73" s="28" t="e">
        <f t="shared" si="10"/>
        <v>#REF!</v>
      </c>
      <c r="F73" s="32" t="e">
        <f>SUM(#REF!)</f>
        <v>#REF!</v>
      </c>
      <c r="G73" s="32" t="e">
        <f>SUM(#REF!)</f>
        <v>#REF!</v>
      </c>
      <c r="H73" s="32" t="e">
        <f>SUM(#REF!)</f>
        <v>#REF!</v>
      </c>
      <c r="I73" s="32" t="e">
        <f>SUM(#REF!)</f>
        <v>#REF!</v>
      </c>
      <c r="J73" s="33" t="e">
        <f>F73/N73</f>
        <v>#REF!</v>
      </c>
      <c r="K73" s="33" t="e">
        <f>G73/N73</f>
        <v>#REF!</v>
      </c>
      <c r="L73" s="33" t="e">
        <f>H73/N73</f>
        <v>#REF!</v>
      </c>
      <c r="M73" s="33" t="e">
        <f>I73/N73</f>
        <v>#REF!</v>
      </c>
      <c r="N73" s="32" t="e">
        <f>F73+G73+H73+I73</f>
        <v>#REF!</v>
      </c>
      <c r="O73" s="32" t="e">
        <f>SUM(#REF!)</f>
        <v>#REF!</v>
      </c>
      <c r="P73" s="32" t="e">
        <f>SUM(#REF!)</f>
        <v>#REF!</v>
      </c>
      <c r="Q73" s="32" t="e">
        <f t="shared" si="21"/>
        <v>#REF!</v>
      </c>
      <c r="R73" s="33" t="e">
        <f t="shared" si="22"/>
        <v>#REF!</v>
      </c>
      <c r="S73" s="32" t="e">
        <f>SUM(#REF!)</f>
        <v>#REF!</v>
      </c>
    </row>
    <row r="74" spans="1:19" s="12" customFormat="1" ht="15" x14ac:dyDescent="0.25">
      <c r="A74" s="40">
        <v>8</v>
      </c>
      <c r="B74" s="31" t="s">
        <v>111</v>
      </c>
      <c r="C74" s="32" t="e">
        <f t="shared" si="9"/>
        <v>#REF!</v>
      </c>
      <c r="D74" s="32" t="e">
        <f t="shared" si="23"/>
        <v>#REF!</v>
      </c>
      <c r="E74" s="28" t="e">
        <f t="shared" si="10"/>
        <v>#REF!</v>
      </c>
      <c r="F74" s="32" t="e">
        <f>SUM(#REF!)</f>
        <v>#REF!</v>
      </c>
      <c r="G74" s="32" t="e">
        <f>SUM(#REF!)</f>
        <v>#REF!</v>
      </c>
      <c r="H74" s="32" t="e">
        <f>SUM(#REF!)</f>
        <v>#REF!</v>
      </c>
      <c r="I74" s="32" t="e">
        <f>SUM(#REF!)</f>
        <v>#REF!</v>
      </c>
      <c r="J74" s="33" t="e">
        <f>F74/N74</f>
        <v>#REF!</v>
      </c>
      <c r="K74" s="33" t="e">
        <f>G74/N74</f>
        <v>#REF!</v>
      </c>
      <c r="L74" s="33" t="e">
        <f>H74/N74</f>
        <v>#REF!</v>
      </c>
      <c r="M74" s="33" t="e">
        <f>I74/N74</f>
        <v>#REF!</v>
      </c>
      <c r="N74" s="32" t="e">
        <f>F74+G74+H74+I74</f>
        <v>#REF!</v>
      </c>
      <c r="O74" s="32" t="e">
        <f>SUM(#REF!)</f>
        <v>#REF!</v>
      </c>
      <c r="P74" s="32" t="e">
        <f>SUM(#REF!)</f>
        <v>#REF!</v>
      </c>
      <c r="Q74" s="32" t="e">
        <f t="shared" si="21"/>
        <v>#REF!</v>
      </c>
      <c r="R74" s="33" t="e">
        <f t="shared" si="22"/>
        <v>#REF!</v>
      </c>
      <c r="S74" s="32" t="e">
        <f>SUM(#REF!)</f>
        <v>#REF!</v>
      </c>
    </row>
    <row r="75" spans="1:19" s="6" customFormat="1" ht="15" x14ac:dyDescent="0.25">
      <c r="A75" s="25" t="s">
        <v>16</v>
      </c>
      <c r="B75" s="26" t="s">
        <v>17</v>
      </c>
      <c r="C75" s="27" t="e">
        <f t="shared" si="9"/>
        <v>#REF!</v>
      </c>
      <c r="D75" s="27" t="e">
        <f t="shared" si="23"/>
        <v>#REF!</v>
      </c>
      <c r="E75" s="27" t="e">
        <f t="shared" si="10"/>
        <v>#REF!</v>
      </c>
      <c r="F75" s="27" t="e">
        <f>F76+F77+F78+F79+F80+F81</f>
        <v>#REF!</v>
      </c>
      <c r="G75" s="27" t="e">
        <f>G76+G77+G78+G79+G80+G81</f>
        <v>#REF!</v>
      </c>
      <c r="H75" s="27" t="e">
        <f>H76+H77+H78+H79+H80+H81</f>
        <v>#REF!</v>
      </c>
      <c r="I75" s="27" t="e">
        <f>I76+I77+I78+I79+I80+I81</f>
        <v>#REF!</v>
      </c>
      <c r="J75" s="29" t="e">
        <f>F75/N75</f>
        <v>#REF!</v>
      </c>
      <c r="K75" s="29" t="e">
        <f>G75/N75</f>
        <v>#REF!</v>
      </c>
      <c r="L75" s="29" t="e">
        <f>H75/N75</f>
        <v>#REF!</v>
      </c>
      <c r="M75" s="29" t="e">
        <f>I75/N75</f>
        <v>#REF!</v>
      </c>
      <c r="N75" s="27" t="e">
        <f>F75+G75+H75+I75</f>
        <v>#REF!</v>
      </c>
      <c r="O75" s="27" t="e">
        <f>O76+O77+O78+O79+O80+O81</f>
        <v>#REF!</v>
      </c>
      <c r="P75" s="27" t="e">
        <f>P76+P77+P78+P79+P80+P81</f>
        <v>#REF!</v>
      </c>
      <c r="Q75" s="27" t="e">
        <f t="shared" si="21"/>
        <v>#REF!</v>
      </c>
      <c r="R75" s="29" t="e">
        <f t="shared" si="22"/>
        <v>#REF!</v>
      </c>
      <c r="S75" s="27" t="e">
        <f>S76+S77+S78+S79+S80+S81</f>
        <v>#REF!</v>
      </c>
    </row>
    <row r="76" spans="1:19" s="12" customFormat="1" ht="15" x14ac:dyDescent="0.25">
      <c r="A76" s="30" t="s">
        <v>275</v>
      </c>
      <c r="B76" s="31" t="s">
        <v>264</v>
      </c>
      <c r="C76" s="32" t="e">
        <f t="shared" si="9"/>
        <v>#REF!</v>
      </c>
      <c r="D76" s="32" t="e">
        <f t="shared" si="23"/>
        <v>#REF!</v>
      </c>
      <c r="E76" s="28" t="e">
        <f t="shared" si="10"/>
        <v>#REF!</v>
      </c>
      <c r="F76" s="32" t="e">
        <f>#REF!</f>
        <v>#REF!</v>
      </c>
      <c r="G76" s="32" t="e">
        <f>#REF!</f>
        <v>#REF!</v>
      </c>
      <c r="H76" s="32" t="e">
        <f>#REF!</f>
        <v>#REF!</v>
      </c>
      <c r="I76" s="32" t="e">
        <f>#REF!</f>
        <v>#REF!</v>
      </c>
      <c r="J76" s="33" t="e">
        <f>F76/N76</f>
        <v>#REF!</v>
      </c>
      <c r="K76" s="33" t="e">
        <f>G76/N76</f>
        <v>#REF!</v>
      </c>
      <c r="L76" s="33" t="e">
        <f>H76/N76</f>
        <v>#REF!</v>
      </c>
      <c r="M76" s="33" t="e">
        <f>I76/N76</f>
        <v>#REF!</v>
      </c>
      <c r="N76" s="32" t="e">
        <f>F76+G76+H76+I76</f>
        <v>#REF!</v>
      </c>
      <c r="O76" s="32" t="e">
        <f>#REF!</f>
        <v>#REF!</v>
      </c>
      <c r="P76" s="32" t="e">
        <f>#REF!</f>
        <v>#REF!</v>
      </c>
      <c r="Q76" s="32" t="e">
        <f t="shared" si="21"/>
        <v>#REF!</v>
      </c>
      <c r="R76" s="33" t="e">
        <f t="shared" si="22"/>
        <v>#REF!</v>
      </c>
      <c r="S76" s="32" t="e">
        <f>#REF!</f>
        <v>#REF!</v>
      </c>
    </row>
    <row r="77" spans="1:19" s="12" customFormat="1" ht="15" x14ac:dyDescent="0.25">
      <c r="A77" s="40">
        <v>1</v>
      </c>
      <c r="B77" s="31" t="s">
        <v>112</v>
      </c>
      <c r="C77" s="32" t="e">
        <f t="shared" si="9"/>
        <v>#REF!</v>
      </c>
      <c r="D77" s="32" t="e">
        <f t="shared" si="23"/>
        <v>#REF!</v>
      </c>
      <c r="E77" s="28" t="e">
        <f>LARGE(F77:I77,1)-LARGE(F77:I77,2)</f>
        <v>#REF!</v>
      </c>
      <c r="F77" s="32" t="e">
        <f>SUM(#REF!)</f>
        <v>#REF!</v>
      </c>
      <c r="G77" s="32" t="e">
        <f>SUM(#REF!)</f>
        <v>#REF!</v>
      </c>
      <c r="H77" s="32" t="e">
        <f>SUM(#REF!)</f>
        <v>#REF!</v>
      </c>
      <c r="I77" s="32" t="e">
        <f>SUM(#REF!)</f>
        <v>#REF!</v>
      </c>
      <c r="J77" s="33" t="e">
        <f>F77/N77</f>
        <v>#REF!</v>
      </c>
      <c r="K77" s="33" t="e">
        <f>G77/N77</f>
        <v>#REF!</v>
      </c>
      <c r="L77" s="33" t="e">
        <f>H77/N77</f>
        <v>#REF!</v>
      </c>
      <c r="M77" s="33" t="e">
        <f>I77/N77</f>
        <v>#REF!</v>
      </c>
      <c r="N77" s="32" t="e">
        <f>F77+G77+H77+I77</f>
        <v>#REF!</v>
      </c>
      <c r="O77" s="32" t="e">
        <f>SUM(#REF!)</f>
        <v>#REF!</v>
      </c>
      <c r="P77" s="32" t="e">
        <f>SUM(#REF!)</f>
        <v>#REF!</v>
      </c>
      <c r="Q77" s="32" t="e">
        <f t="shared" si="21"/>
        <v>#REF!</v>
      </c>
      <c r="R77" s="33" t="e">
        <f t="shared" si="22"/>
        <v>#REF!</v>
      </c>
      <c r="S77" s="32" t="e">
        <f>SUM(#REF!)</f>
        <v>#REF!</v>
      </c>
    </row>
    <row r="78" spans="1:19" s="12" customFormat="1" ht="15" x14ac:dyDescent="0.25">
      <c r="A78" s="40">
        <v>2</v>
      </c>
      <c r="B78" s="31" t="s">
        <v>113</v>
      </c>
      <c r="C78" s="32" t="e">
        <f t="shared" si="9"/>
        <v>#REF!</v>
      </c>
      <c r="D78" s="32" t="e">
        <f t="shared" si="23"/>
        <v>#REF!</v>
      </c>
      <c r="E78" s="28" t="e">
        <f>LARGE(F78:I78,1)-LARGE(F78:I78,2)</f>
        <v>#REF!</v>
      </c>
      <c r="F78" s="32" t="e">
        <f>SUM(#REF!)</f>
        <v>#REF!</v>
      </c>
      <c r="G78" s="32" t="e">
        <f>SUM(#REF!)</f>
        <v>#REF!</v>
      </c>
      <c r="H78" s="32" t="e">
        <f>SUM(#REF!)</f>
        <v>#REF!</v>
      </c>
      <c r="I78" s="32" t="e">
        <f>SUM(#REF!)</f>
        <v>#REF!</v>
      </c>
      <c r="J78" s="33" t="e">
        <f>F78/N78</f>
        <v>#REF!</v>
      </c>
      <c r="K78" s="33" t="e">
        <f>G78/N78</f>
        <v>#REF!</v>
      </c>
      <c r="L78" s="33" t="e">
        <f>H78/N78</f>
        <v>#REF!</v>
      </c>
      <c r="M78" s="33" t="e">
        <f>I78/N78</f>
        <v>#REF!</v>
      </c>
      <c r="N78" s="32" t="e">
        <f>F78+G78+H78+I78</f>
        <v>#REF!</v>
      </c>
      <c r="O78" s="32" t="e">
        <f>SUM(#REF!)</f>
        <v>#REF!</v>
      </c>
      <c r="P78" s="32" t="e">
        <f>SUM(#REF!)</f>
        <v>#REF!</v>
      </c>
      <c r="Q78" s="32" t="e">
        <f t="shared" si="21"/>
        <v>#REF!</v>
      </c>
      <c r="R78" s="33" t="e">
        <f t="shared" si="22"/>
        <v>#REF!</v>
      </c>
      <c r="S78" s="32" t="e">
        <f>SUM(#REF!)</f>
        <v>#REF!</v>
      </c>
    </row>
    <row r="79" spans="1:19" s="12" customFormat="1" ht="15" x14ac:dyDescent="0.25">
      <c r="A79" s="40">
        <v>3</v>
      </c>
      <c r="B79" s="31" t="s">
        <v>114</v>
      </c>
      <c r="C79" s="32" t="e">
        <f t="shared" si="9"/>
        <v>#REF!</v>
      </c>
      <c r="D79" s="32" t="e">
        <f t="shared" si="23"/>
        <v>#REF!</v>
      </c>
      <c r="E79" s="28" t="e">
        <f>LARGE(F79:I79,1)-LARGE(F79:I79,2)</f>
        <v>#REF!</v>
      </c>
      <c r="F79" s="32" t="e">
        <f>SUM(#REF!)</f>
        <v>#REF!</v>
      </c>
      <c r="G79" s="32" t="e">
        <f>SUM(#REF!)</f>
        <v>#REF!</v>
      </c>
      <c r="H79" s="32" t="e">
        <f>SUM(#REF!)</f>
        <v>#REF!</v>
      </c>
      <c r="I79" s="32" t="e">
        <f>SUM(#REF!)</f>
        <v>#REF!</v>
      </c>
      <c r="J79" s="33" t="e">
        <f>F79/N79</f>
        <v>#REF!</v>
      </c>
      <c r="K79" s="33" t="e">
        <f>G79/N79</f>
        <v>#REF!</v>
      </c>
      <c r="L79" s="33" t="e">
        <f>H79/N79</f>
        <v>#REF!</v>
      </c>
      <c r="M79" s="33" t="e">
        <f>I79/N79</f>
        <v>#REF!</v>
      </c>
      <c r="N79" s="32" t="e">
        <f>F79+G79+H79+I79</f>
        <v>#REF!</v>
      </c>
      <c r="O79" s="32" t="e">
        <f>SUM(#REF!)</f>
        <v>#REF!</v>
      </c>
      <c r="P79" s="32" t="e">
        <f>SUM(#REF!)</f>
        <v>#REF!</v>
      </c>
      <c r="Q79" s="32" t="e">
        <f t="shared" si="21"/>
        <v>#REF!</v>
      </c>
      <c r="R79" s="33" t="e">
        <f t="shared" si="22"/>
        <v>#REF!</v>
      </c>
      <c r="S79" s="32" t="e">
        <f>SUM(#REF!)</f>
        <v>#REF!</v>
      </c>
    </row>
    <row r="80" spans="1:19" s="11" customFormat="1" ht="30" x14ac:dyDescent="0.25">
      <c r="A80" s="40">
        <v>4</v>
      </c>
      <c r="B80" s="31" t="s">
        <v>115</v>
      </c>
      <c r="C80" s="32" t="e">
        <f t="shared" si="9"/>
        <v>#REF!</v>
      </c>
      <c r="D80" s="32" t="e">
        <f t="shared" si="23"/>
        <v>#REF!</v>
      </c>
      <c r="E80" s="28" t="e">
        <f>LARGE(F80:I80,1)-LARGE(F80:I80,2)</f>
        <v>#REF!</v>
      </c>
      <c r="F80" s="32" t="e">
        <f>SUM(#REF!)</f>
        <v>#REF!</v>
      </c>
      <c r="G80" s="32" t="e">
        <f>SUM(#REF!)</f>
        <v>#REF!</v>
      </c>
      <c r="H80" s="32" t="e">
        <f>SUM(#REF!)</f>
        <v>#REF!</v>
      </c>
      <c r="I80" s="32" t="e">
        <f>SUM(#REF!)</f>
        <v>#REF!</v>
      </c>
      <c r="J80" s="33" t="e">
        <f>F80/N80</f>
        <v>#REF!</v>
      </c>
      <c r="K80" s="33" t="e">
        <f>G80/N80</f>
        <v>#REF!</v>
      </c>
      <c r="L80" s="33" t="e">
        <f>H80/N80</f>
        <v>#REF!</v>
      </c>
      <c r="M80" s="33" t="e">
        <f>I80/N80</f>
        <v>#REF!</v>
      </c>
      <c r="N80" s="32" t="e">
        <f>F80+G80+H80+I80</f>
        <v>#REF!</v>
      </c>
      <c r="O80" s="32" t="e">
        <f>SUM(#REF!)</f>
        <v>#REF!</v>
      </c>
      <c r="P80" s="32" t="e">
        <f>SUM(#REF!)</f>
        <v>#REF!</v>
      </c>
      <c r="Q80" s="32" t="e">
        <f t="shared" si="21"/>
        <v>#REF!</v>
      </c>
      <c r="R80" s="33" t="e">
        <f t="shared" si="22"/>
        <v>#REF!</v>
      </c>
      <c r="S80" s="32" t="e">
        <f>SUM(#REF!)</f>
        <v>#REF!</v>
      </c>
    </row>
    <row r="81" spans="1:19" s="12" customFormat="1" ht="15" x14ac:dyDescent="0.25">
      <c r="A81" s="40">
        <v>5</v>
      </c>
      <c r="B81" s="31" t="s">
        <v>116</v>
      </c>
      <c r="C81" s="32" t="e">
        <f t="shared" si="9"/>
        <v>#REF!</v>
      </c>
      <c r="D81" s="32" t="e">
        <f t="shared" si="23"/>
        <v>#REF!</v>
      </c>
      <c r="E81" s="28" t="e">
        <f>LARGE(F81:I81,1)-LARGE(F81:I81,2)</f>
        <v>#REF!</v>
      </c>
      <c r="F81" s="32" t="e">
        <f>SUM(#REF!)</f>
        <v>#REF!</v>
      </c>
      <c r="G81" s="32" t="e">
        <f>SUM(#REF!)</f>
        <v>#REF!</v>
      </c>
      <c r="H81" s="32" t="e">
        <f>SUM(#REF!)</f>
        <v>#REF!</v>
      </c>
      <c r="I81" s="32" t="e">
        <f>SUM(#REF!)</f>
        <v>#REF!</v>
      </c>
      <c r="J81" s="33" t="e">
        <f>F81/N81</f>
        <v>#REF!</v>
      </c>
      <c r="K81" s="33" t="e">
        <f>G81/N81</f>
        <v>#REF!</v>
      </c>
      <c r="L81" s="33" t="e">
        <f>H81/N81</f>
        <v>#REF!</v>
      </c>
      <c r="M81" s="33" t="e">
        <f>I81/N81</f>
        <v>#REF!</v>
      </c>
      <c r="N81" s="32" t="e">
        <f>F81+G81+H81+I81</f>
        <v>#REF!</v>
      </c>
      <c r="O81" s="32" t="e">
        <f>SUM(#REF!)</f>
        <v>#REF!</v>
      </c>
      <c r="P81" s="32" t="e">
        <f>SUM(#REF!)</f>
        <v>#REF!</v>
      </c>
      <c r="Q81" s="32" t="e">
        <f t="shared" si="21"/>
        <v>#REF!</v>
      </c>
      <c r="R81" s="33" t="e">
        <f t="shared" si="22"/>
        <v>#REF!</v>
      </c>
      <c r="S81" s="32" t="e">
        <f>SUM(#REF!)</f>
        <v>#REF!</v>
      </c>
    </row>
    <row r="82" spans="1:19" s="6" customFormat="1" ht="15" x14ac:dyDescent="0.25">
      <c r="A82" s="25" t="s">
        <v>18</v>
      </c>
      <c r="B82" s="26" t="s">
        <v>19</v>
      </c>
      <c r="C82" s="27" t="e">
        <f t="shared" si="9"/>
        <v>#REF!</v>
      </c>
      <c r="D82" s="27" t="e">
        <f t="shared" si="23"/>
        <v>#REF!</v>
      </c>
      <c r="E82" s="27" t="e">
        <f t="shared" ref="E82:E86" si="24">LARGE(F82:I82,1)-LARGE(F82:I82,2)</f>
        <v>#REF!</v>
      </c>
      <c r="F82" s="27" t="e">
        <f>F83+F84+F85+F86+F87+F88+F89+F90+F91+F92+F93+F94</f>
        <v>#REF!</v>
      </c>
      <c r="G82" s="27" t="e">
        <f>G83+G84+G85+G86+G87+G88+G89+G90+G91+G92+G93+G94</f>
        <v>#REF!</v>
      </c>
      <c r="H82" s="27" t="e">
        <f>H83+H84+H85+H86+H87+H88+H89+H90+H91+H92+H93+H94</f>
        <v>#REF!</v>
      </c>
      <c r="I82" s="27" t="e">
        <f>I83+I84+I85+I86+I87+I88+I89+I90+I91+I92+I93+I94</f>
        <v>#REF!</v>
      </c>
      <c r="J82" s="29" t="e">
        <f>F82/N82</f>
        <v>#REF!</v>
      </c>
      <c r="K82" s="29" t="e">
        <f>G82/N82</f>
        <v>#REF!</v>
      </c>
      <c r="L82" s="29" t="e">
        <f>H82/N82</f>
        <v>#REF!</v>
      </c>
      <c r="M82" s="29" t="e">
        <f>I82/N82</f>
        <v>#REF!</v>
      </c>
      <c r="N82" s="27" t="e">
        <f>F82+G82+H82+I82</f>
        <v>#REF!</v>
      </c>
      <c r="O82" s="27" t="e">
        <f>O83+O84+O85+O86+O87+O88+O89+O90+O91+O92+O93+O94</f>
        <v>#REF!</v>
      </c>
      <c r="P82" s="27" t="e">
        <f>P83+P84+P85+P86+P87+P88+P89+P90+P91+P92+P93+P94</f>
        <v>#REF!</v>
      </c>
      <c r="Q82" s="27" t="e">
        <f t="shared" si="21"/>
        <v>#REF!</v>
      </c>
      <c r="R82" s="29" t="e">
        <f t="shared" si="22"/>
        <v>#REF!</v>
      </c>
      <c r="S82" s="27" t="e">
        <f>S83+S84+S85+S86+S87+S88+S89+S90+S91+S92+S93+S94</f>
        <v>#REF!</v>
      </c>
    </row>
    <row r="83" spans="1:19" s="12" customFormat="1" ht="15" x14ac:dyDescent="0.25">
      <c r="A83" s="30" t="s">
        <v>275</v>
      </c>
      <c r="B83" s="31" t="s">
        <v>264</v>
      </c>
      <c r="C83" s="32" t="e">
        <f t="shared" si="9"/>
        <v>#REF!</v>
      </c>
      <c r="D83" s="32" t="e">
        <f t="shared" si="23"/>
        <v>#REF!</v>
      </c>
      <c r="E83" s="28" t="e">
        <f t="shared" si="24"/>
        <v>#REF!</v>
      </c>
      <c r="F83" s="32" t="e">
        <f>#REF!</f>
        <v>#REF!</v>
      </c>
      <c r="G83" s="32" t="e">
        <f>#REF!</f>
        <v>#REF!</v>
      </c>
      <c r="H83" s="32" t="e">
        <f>#REF!</f>
        <v>#REF!</v>
      </c>
      <c r="I83" s="32" t="e">
        <f>#REF!</f>
        <v>#REF!</v>
      </c>
      <c r="J83" s="33" t="e">
        <f>F83/N83</f>
        <v>#REF!</v>
      </c>
      <c r="K83" s="33" t="e">
        <f>G83/N83</f>
        <v>#REF!</v>
      </c>
      <c r="L83" s="33" t="e">
        <f>H83/N83</f>
        <v>#REF!</v>
      </c>
      <c r="M83" s="33" t="e">
        <f>I83/N83</f>
        <v>#REF!</v>
      </c>
      <c r="N83" s="32" t="e">
        <f>F83+G83+H83+I83</f>
        <v>#REF!</v>
      </c>
      <c r="O83" s="32" t="e">
        <f>#REF!</f>
        <v>#REF!</v>
      </c>
      <c r="P83" s="32" t="e">
        <f>#REF!</f>
        <v>#REF!</v>
      </c>
      <c r="Q83" s="32" t="e">
        <f t="shared" si="21"/>
        <v>#REF!</v>
      </c>
      <c r="R83" s="33" t="e">
        <f t="shared" si="22"/>
        <v>#REF!</v>
      </c>
      <c r="S83" s="32" t="e">
        <f>#REF!</f>
        <v>#REF!</v>
      </c>
    </row>
    <row r="84" spans="1:19" s="11" customFormat="1" ht="15" x14ac:dyDescent="0.25">
      <c r="A84" s="40">
        <v>1</v>
      </c>
      <c r="B84" s="31" t="s">
        <v>117</v>
      </c>
      <c r="C84" s="32" t="e">
        <f t="shared" si="9"/>
        <v>#REF!</v>
      </c>
      <c r="D84" s="32" t="e">
        <f t="shared" si="23"/>
        <v>#REF!</v>
      </c>
      <c r="E84" s="28" t="e">
        <f t="shared" si="24"/>
        <v>#REF!</v>
      </c>
      <c r="F84" s="32" t="e">
        <f>SUM(#REF!)</f>
        <v>#REF!</v>
      </c>
      <c r="G84" s="32" t="e">
        <f>SUM(#REF!)</f>
        <v>#REF!</v>
      </c>
      <c r="H84" s="32" t="e">
        <f>SUM(#REF!)</f>
        <v>#REF!</v>
      </c>
      <c r="I84" s="32" t="e">
        <f>SUM(#REF!)</f>
        <v>#REF!</v>
      </c>
      <c r="J84" s="33" t="e">
        <f>F84/N84</f>
        <v>#REF!</v>
      </c>
      <c r="K84" s="33" t="e">
        <f>G84/N84</f>
        <v>#REF!</v>
      </c>
      <c r="L84" s="33" t="e">
        <f>H84/N84</f>
        <v>#REF!</v>
      </c>
      <c r="M84" s="33" t="e">
        <f>I84/N84</f>
        <v>#REF!</v>
      </c>
      <c r="N84" s="32" t="e">
        <f>F84+G84+H84+I84</f>
        <v>#REF!</v>
      </c>
      <c r="O84" s="32" t="e">
        <f>SUM(#REF!)</f>
        <v>#REF!</v>
      </c>
      <c r="P84" s="32" t="e">
        <f>SUM(#REF!)</f>
        <v>#REF!</v>
      </c>
      <c r="Q84" s="32" t="e">
        <f t="shared" si="21"/>
        <v>#REF!</v>
      </c>
      <c r="R84" s="33" t="e">
        <f t="shared" si="22"/>
        <v>#REF!</v>
      </c>
      <c r="S84" s="32" t="e">
        <f>SUM(#REF!)</f>
        <v>#REF!</v>
      </c>
    </row>
    <row r="85" spans="1:19" s="11" customFormat="1" ht="15" x14ac:dyDescent="0.25">
      <c r="A85" s="40">
        <v>2</v>
      </c>
      <c r="B85" s="31" t="s">
        <v>118</v>
      </c>
      <c r="C85" s="42" t="e">
        <f t="shared" si="9"/>
        <v>#REF!</v>
      </c>
      <c r="D85" s="42" t="e">
        <f t="shared" si="23"/>
        <v>#REF!</v>
      </c>
      <c r="E85" s="28" t="e">
        <f t="shared" si="24"/>
        <v>#REF!</v>
      </c>
      <c r="F85" s="32" t="e">
        <f>SUM(#REF!)</f>
        <v>#REF!</v>
      </c>
      <c r="G85" s="32" t="e">
        <f>SUM(#REF!)</f>
        <v>#REF!</v>
      </c>
      <c r="H85" s="32" t="e">
        <f>SUM(#REF!)</f>
        <v>#REF!</v>
      </c>
      <c r="I85" s="32" t="e">
        <f>SUM(#REF!)</f>
        <v>#REF!</v>
      </c>
      <c r="J85" s="33" t="e">
        <f>F85/N85</f>
        <v>#REF!</v>
      </c>
      <c r="K85" s="33" t="e">
        <f>G85/N85</f>
        <v>#REF!</v>
      </c>
      <c r="L85" s="33" t="e">
        <f>H85/N85</f>
        <v>#REF!</v>
      </c>
      <c r="M85" s="33" t="e">
        <f>I85/N85</f>
        <v>#REF!</v>
      </c>
      <c r="N85" s="32" t="e">
        <f>F85+G85+H85+I85</f>
        <v>#REF!</v>
      </c>
      <c r="O85" s="32" t="e">
        <f>SUM(#REF!)</f>
        <v>#REF!</v>
      </c>
      <c r="P85" s="32" t="e">
        <f>SUM(#REF!)</f>
        <v>#REF!</v>
      </c>
      <c r="Q85" s="32" t="e">
        <f>N85+O85+P85</f>
        <v>#REF!</v>
      </c>
      <c r="R85" s="33" t="e">
        <f>Q85/S85</f>
        <v>#REF!</v>
      </c>
      <c r="S85" s="32" t="e">
        <f>SUM(#REF!)</f>
        <v>#REF!</v>
      </c>
    </row>
    <row r="86" spans="1:19" s="12" customFormat="1" ht="15" x14ac:dyDescent="0.25">
      <c r="A86" s="40">
        <v>3</v>
      </c>
      <c r="B86" s="31" t="s">
        <v>119</v>
      </c>
      <c r="C86" s="32" t="e">
        <f t="shared" si="9"/>
        <v>#REF!</v>
      </c>
      <c r="D86" s="32" t="e">
        <f t="shared" si="23"/>
        <v>#REF!</v>
      </c>
      <c r="E86" s="28" t="e">
        <f t="shared" si="24"/>
        <v>#REF!</v>
      </c>
      <c r="F86" s="32" t="e">
        <f>#REF!</f>
        <v>#REF!</v>
      </c>
      <c r="G86" s="32" t="e">
        <f>#REF!</f>
        <v>#REF!</v>
      </c>
      <c r="H86" s="32" t="e">
        <f>#REF!</f>
        <v>#REF!</v>
      </c>
      <c r="I86" s="32" t="e">
        <f>#REF!</f>
        <v>#REF!</v>
      </c>
      <c r="J86" s="33" t="e">
        <f>F86/N86</f>
        <v>#REF!</v>
      </c>
      <c r="K86" s="33" t="e">
        <f>G86/N86</f>
        <v>#REF!</v>
      </c>
      <c r="L86" s="33" t="e">
        <f>H86/N86</f>
        <v>#REF!</v>
      </c>
      <c r="M86" s="33" t="e">
        <f>I86/N86</f>
        <v>#REF!</v>
      </c>
      <c r="N86" s="32" t="e">
        <f>F86+G86+H86+I86</f>
        <v>#REF!</v>
      </c>
      <c r="O86" s="32" t="e">
        <f>#REF!</f>
        <v>#REF!</v>
      </c>
      <c r="P86" s="32" t="e">
        <f>#REF!</f>
        <v>#REF!</v>
      </c>
      <c r="Q86" s="32" t="e">
        <f t="shared" ref="Q86:Q88" si="25">N86+O86+P86</f>
        <v>#REF!</v>
      </c>
      <c r="R86" s="33" t="e">
        <f t="shared" si="22"/>
        <v>#REF!</v>
      </c>
      <c r="S86" s="32" t="e">
        <f>#REF!</f>
        <v>#REF!</v>
      </c>
    </row>
    <row r="87" spans="1:19" s="11" customFormat="1" ht="15" x14ac:dyDescent="0.25">
      <c r="A87" s="40">
        <v>4</v>
      </c>
      <c r="B87" s="31" t="s">
        <v>120</v>
      </c>
      <c r="C87" s="32" t="e">
        <f t="shared" si="9"/>
        <v>#REF!</v>
      </c>
      <c r="D87" s="32" t="e">
        <f t="shared" si="23"/>
        <v>#REF!</v>
      </c>
      <c r="E87" s="28" t="e">
        <f>LARGE(F87:I87,1)-LARGE(F87:I87,2)</f>
        <v>#REF!</v>
      </c>
      <c r="F87" s="32" t="e">
        <f>SUM(#REF!)</f>
        <v>#REF!</v>
      </c>
      <c r="G87" s="32" t="e">
        <f>SUM(#REF!)</f>
        <v>#REF!</v>
      </c>
      <c r="H87" s="32" t="e">
        <f>SUM(#REF!)</f>
        <v>#REF!</v>
      </c>
      <c r="I87" s="32" t="e">
        <f>SUM(#REF!)</f>
        <v>#REF!</v>
      </c>
      <c r="J87" s="33" t="e">
        <f>F87/N87</f>
        <v>#REF!</v>
      </c>
      <c r="K87" s="33" t="e">
        <f>G87/N87</f>
        <v>#REF!</v>
      </c>
      <c r="L87" s="33" t="e">
        <f>H87/N87</f>
        <v>#REF!</v>
      </c>
      <c r="M87" s="33" t="e">
        <f>I87/N87</f>
        <v>#REF!</v>
      </c>
      <c r="N87" s="32" t="e">
        <f>F87+G87+H87+I87</f>
        <v>#REF!</v>
      </c>
      <c r="O87" s="32" t="e">
        <f>SUM(#REF!)</f>
        <v>#REF!</v>
      </c>
      <c r="P87" s="32" t="e">
        <f>SUM(#REF!)</f>
        <v>#REF!</v>
      </c>
      <c r="Q87" s="32" t="e">
        <f t="shared" si="25"/>
        <v>#REF!</v>
      </c>
      <c r="R87" s="33" t="e">
        <f t="shared" si="22"/>
        <v>#REF!</v>
      </c>
      <c r="S87" s="32" t="e">
        <f>SUM(#REF!)</f>
        <v>#REF!</v>
      </c>
    </row>
    <row r="88" spans="1:19" s="11" customFormat="1" ht="15" x14ac:dyDescent="0.25">
      <c r="A88" s="40">
        <v>5</v>
      </c>
      <c r="B88" s="31" t="s">
        <v>121</v>
      </c>
      <c r="C88" s="32" t="e">
        <f t="shared" si="9"/>
        <v>#REF!</v>
      </c>
      <c r="D88" s="32" t="e">
        <f t="shared" si="23"/>
        <v>#REF!</v>
      </c>
      <c r="E88" s="28" t="e">
        <f>LARGE(F88:I88,1)-LARGE(F88:I88,2)</f>
        <v>#REF!</v>
      </c>
      <c r="F88" s="32" t="e">
        <f>SUM(#REF!)</f>
        <v>#REF!</v>
      </c>
      <c r="G88" s="32" t="e">
        <f>SUM(#REF!)</f>
        <v>#REF!</v>
      </c>
      <c r="H88" s="32" t="e">
        <f>SUM(#REF!)</f>
        <v>#REF!</v>
      </c>
      <c r="I88" s="32" t="e">
        <f>SUM(#REF!)</f>
        <v>#REF!</v>
      </c>
      <c r="J88" s="33" t="e">
        <f>F88/N88</f>
        <v>#REF!</v>
      </c>
      <c r="K88" s="33" t="e">
        <f>G88/N88</f>
        <v>#REF!</v>
      </c>
      <c r="L88" s="33" t="e">
        <f>H88/N88</f>
        <v>#REF!</v>
      </c>
      <c r="M88" s="33" t="e">
        <f>I88/N88</f>
        <v>#REF!</v>
      </c>
      <c r="N88" s="32" t="e">
        <f>F88+G88+H88+I88</f>
        <v>#REF!</v>
      </c>
      <c r="O88" s="32" t="e">
        <f>SUM(#REF!)</f>
        <v>#REF!</v>
      </c>
      <c r="P88" s="32" t="e">
        <f>SUM(#REF!)</f>
        <v>#REF!</v>
      </c>
      <c r="Q88" s="32" t="e">
        <f t="shared" si="25"/>
        <v>#REF!</v>
      </c>
      <c r="R88" s="33" t="e">
        <f t="shared" si="22"/>
        <v>#REF!</v>
      </c>
      <c r="S88" s="32" t="e">
        <f>SUM(#REF!)</f>
        <v>#REF!</v>
      </c>
    </row>
    <row r="89" spans="1:19" s="12" customFormat="1" ht="15" x14ac:dyDescent="0.25">
      <c r="A89" s="40">
        <v>6</v>
      </c>
      <c r="B89" s="31" t="s">
        <v>122</v>
      </c>
      <c r="C89" s="32" t="e">
        <f t="shared" si="9"/>
        <v>#REF!</v>
      </c>
      <c r="D89" s="32" t="e">
        <f t="shared" si="23"/>
        <v>#REF!</v>
      </c>
      <c r="E89" s="28" t="e">
        <f>LARGE(F89:I89,1)-LARGE(F89:I89,2)</f>
        <v>#REF!</v>
      </c>
      <c r="F89" s="32" t="e">
        <f>SUM(#REF!)</f>
        <v>#REF!</v>
      </c>
      <c r="G89" s="32" t="e">
        <f>SUM(#REF!)</f>
        <v>#REF!</v>
      </c>
      <c r="H89" s="32" t="e">
        <f>SUM(#REF!)</f>
        <v>#REF!</v>
      </c>
      <c r="I89" s="32" t="e">
        <f>SUM(#REF!)</f>
        <v>#REF!</v>
      </c>
      <c r="J89" s="33" t="e">
        <f>F89/N89</f>
        <v>#REF!</v>
      </c>
      <c r="K89" s="33" t="e">
        <f>G89/N89</f>
        <v>#REF!</v>
      </c>
      <c r="L89" s="33" t="e">
        <f>H89/N89</f>
        <v>#REF!</v>
      </c>
      <c r="M89" s="33" t="e">
        <f>I89/N89</f>
        <v>#REF!</v>
      </c>
      <c r="N89" s="32" t="e">
        <f>F89+G89+H89+I89</f>
        <v>#REF!</v>
      </c>
      <c r="O89" s="32" t="e">
        <f>SUM(#REF!)</f>
        <v>#REF!</v>
      </c>
      <c r="P89" s="32" t="e">
        <f>SUM(#REF!)</f>
        <v>#REF!</v>
      </c>
      <c r="Q89" s="32" t="e">
        <f t="shared" si="21"/>
        <v>#REF!</v>
      </c>
      <c r="R89" s="33" t="e">
        <f t="shared" si="22"/>
        <v>#REF!</v>
      </c>
      <c r="S89" s="32" t="e">
        <f>SUM(#REF!)</f>
        <v>#REF!</v>
      </c>
    </row>
    <row r="90" spans="1:19" s="11" customFormat="1" ht="30" x14ac:dyDescent="0.25">
      <c r="A90" s="40">
        <v>7</v>
      </c>
      <c r="B90" s="31" t="s">
        <v>123</v>
      </c>
      <c r="C90" s="32" t="e">
        <f t="shared" si="9"/>
        <v>#REF!</v>
      </c>
      <c r="D90" s="32" t="e">
        <f t="shared" si="23"/>
        <v>#REF!</v>
      </c>
      <c r="E90" s="28" t="e">
        <f>LARGE(F90:I90,1)-LARGE(F90:I90,2)</f>
        <v>#REF!</v>
      </c>
      <c r="F90" s="32" t="e">
        <f>SUM(#REF!)</f>
        <v>#REF!</v>
      </c>
      <c r="G90" s="32" t="e">
        <f>SUM(#REF!)</f>
        <v>#REF!</v>
      </c>
      <c r="H90" s="32" t="e">
        <f>SUM(#REF!)</f>
        <v>#REF!</v>
      </c>
      <c r="I90" s="32" t="e">
        <f>SUM(#REF!)</f>
        <v>#REF!</v>
      </c>
      <c r="J90" s="33" t="e">
        <f>F90/N90</f>
        <v>#REF!</v>
      </c>
      <c r="K90" s="33" t="e">
        <f>G90/N90</f>
        <v>#REF!</v>
      </c>
      <c r="L90" s="33" t="e">
        <f>H90/N90</f>
        <v>#REF!</v>
      </c>
      <c r="M90" s="33" t="e">
        <f>I90/N90</f>
        <v>#REF!</v>
      </c>
      <c r="N90" s="32" t="e">
        <f>F90+G90+H90+I90</f>
        <v>#REF!</v>
      </c>
      <c r="O90" s="32" t="e">
        <f>SUM(#REF!)</f>
        <v>#REF!</v>
      </c>
      <c r="P90" s="32" t="e">
        <f>SUM(#REF!)</f>
        <v>#REF!</v>
      </c>
      <c r="Q90" s="32" t="e">
        <f t="shared" si="21"/>
        <v>#REF!</v>
      </c>
      <c r="R90" s="33" t="e">
        <f t="shared" si="22"/>
        <v>#REF!</v>
      </c>
      <c r="S90" s="32" t="e">
        <f>SUM(#REF!)</f>
        <v>#REF!</v>
      </c>
    </row>
    <row r="91" spans="1:19" s="11" customFormat="1" ht="15" x14ac:dyDescent="0.25">
      <c r="A91" s="40">
        <v>8</v>
      </c>
      <c r="B91" s="31" t="s">
        <v>124</v>
      </c>
      <c r="C91" s="32" t="e">
        <f t="shared" si="9"/>
        <v>#REF!</v>
      </c>
      <c r="D91" s="32" t="e">
        <f t="shared" si="23"/>
        <v>#REF!</v>
      </c>
      <c r="E91" s="28" t="e">
        <f>LARGE(F91:I91,1)-LARGE(F91:I91,2)</f>
        <v>#REF!</v>
      </c>
      <c r="F91" s="32" t="e">
        <f>SUM(#REF!)</f>
        <v>#REF!</v>
      </c>
      <c r="G91" s="32" t="e">
        <f>SUM(#REF!)</f>
        <v>#REF!</v>
      </c>
      <c r="H91" s="32" t="e">
        <f>SUM(#REF!)</f>
        <v>#REF!</v>
      </c>
      <c r="I91" s="32" t="e">
        <f>SUM(#REF!)</f>
        <v>#REF!</v>
      </c>
      <c r="J91" s="33" t="e">
        <f>F91/N91</f>
        <v>#REF!</v>
      </c>
      <c r="K91" s="33" t="e">
        <f>G91/N91</f>
        <v>#REF!</v>
      </c>
      <c r="L91" s="33" t="e">
        <f>H91/N91</f>
        <v>#REF!</v>
      </c>
      <c r="M91" s="33" t="e">
        <f>I91/N91</f>
        <v>#REF!</v>
      </c>
      <c r="N91" s="32" t="e">
        <f>F91+G91+H91+I91</f>
        <v>#REF!</v>
      </c>
      <c r="O91" s="32" t="e">
        <f>SUM(#REF!)</f>
        <v>#REF!</v>
      </c>
      <c r="P91" s="32" t="e">
        <f>SUM(#REF!)</f>
        <v>#REF!</v>
      </c>
      <c r="Q91" s="32" t="e">
        <f t="shared" si="21"/>
        <v>#REF!</v>
      </c>
      <c r="R91" s="33" t="e">
        <f t="shared" si="22"/>
        <v>#REF!</v>
      </c>
      <c r="S91" s="32" t="e">
        <f>SUM(#REF!)</f>
        <v>#REF!</v>
      </c>
    </row>
    <row r="92" spans="1:19" s="11" customFormat="1" ht="15" x14ac:dyDescent="0.25">
      <c r="A92" s="40">
        <v>9</v>
      </c>
      <c r="B92" s="31" t="s">
        <v>125</v>
      </c>
      <c r="C92" s="32" t="e">
        <f t="shared" si="9"/>
        <v>#REF!</v>
      </c>
      <c r="D92" s="32" t="e">
        <f t="shared" si="23"/>
        <v>#REF!</v>
      </c>
      <c r="E92" s="28" t="e">
        <f>LARGE(F92:I92,1)-LARGE(F92:I92,2)</f>
        <v>#REF!</v>
      </c>
      <c r="F92" s="32" t="e">
        <f>SUM(#REF!)</f>
        <v>#REF!</v>
      </c>
      <c r="G92" s="32" t="e">
        <f>SUM(#REF!)</f>
        <v>#REF!</v>
      </c>
      <c r="H92" s="32" t="e">
        <f>SUM(#REF!)</f>
        <v>#REF!</v>
      </c>
      <c r="I92" s="32" t="e">
        <f>SUM(#REF!)</f>
        <v>#REF!</v>
      </c>
      <c r="J92" s="33" t="e">
        <f>F92/N92</f>
        <v>#REF!</v>
      </c>
      <c r="K92" s="33" t="e">
        <f>G92/N92</f>
        <v>#REF!</v>
      </c>
      <c r="L92" s="33" t="e">
        <f>H92/N92</f>
        <v>#REF!</v>
      </c>
      <c r="M92" s="33" t="e">
        <f>I92/N92</f>
        <v>#REF!</v>
      </c>
      <c r="N92" s="32" t="e">
        <f>F92+G92+H92+I92</f>
        <v>#REF!</v>
      </c>
      <c r="O92" s="32" t="e">
        <f>SUM(#REF!)</f>
        <v>#REF!</v>
      </c>
      <c r="P92" s="32" t="e">
        <f>SUM(#REF!)</f>
        <v>#REF!</v>
      </c>
      <c r="Q92" s="32" t="e">
        <f>N92+O92+P92</f>
        <v>#REF!</v>
      </c>
      <c r="R92" s="33" t="e">
        <f>Q92/S92</f>
        <v>#REF!</v>
      </c>
      <c r="S92" s="32" t="e">
        <f>SUM(#REF!)</f>
        <v>#REF!</v>
      </c>
    </row>
    <row r="93" spans="1:19" s="12" customFormat="1" ht="30" x14ac:dyDescent="0.25">
      <c r="A93" s="40">
        <v>10</v>
      </c>
      <c r="B93" s="31" t="s">
        <v>126</v>
      </c>
      <c r="C93" s="32" t="e">
        <f t="shared" si="9"/>
        <v>#REF!</v>
      </c>
      <c r="D93" s="32" t="e">
        <f t="shared" si="23"/>
        <v>#REF!</v>
      </c>
      <c r="E93" s="28" t="e">
        <f t="shared" ref="E93:E94" si="26">LARGE(F93:I93,1)-LARGE(F93:I93,2)</f>
        <v>#REF!</v>
      </c>
      <c r="F93" s="32" t="e">
        <f>#REF!</f>
        <v>#REF!</v>
      </c>
      <c r="G93" s="32" t="e">
        <f>#REF!</f>
        <v>#REF!</v>
      </c>
      <c r="H93" s="32" t="e">
        <f>#REF!</f>
        <v>#REF!</v>
      </c>
      <c r="I93" s="32" t="e">
        <f>#REF!</f>
        <v>#REF!</v>
      </c>
      <c r="J93" s="33" t="e">
        <f>F93/N93</f>
        <v>#REF!</v>
      </c>
      <c r="K93" s="33" t="e">
        <f>G93/N93</f>
        <v>#REF!</v>
      </c>
      <c r="L93" s="33" t="e">
        <f>H93/N93</f>
        <v>#REF!</v>
      </c>
      <c r="M93" s="33" t="e">
        <f>I93/N93</f>
        <v>#REF!</v>
      </c>
      <c r="N93" s="32" t="e">
        <f>F93+G93+H93+I93</f>
        <v>#REF!</v>
      </c>
      <c r="O93" s="32" t="e">
        <f>#REF!</f>
        <v>#REF!</v>
      </c>
      <c r="P93" s="32" t="e">
        <f>#REF!</f>
        <v>#REF!</v>
      </c>
      <c r="Q93" s="32" t="e">
        <f t="shared" si="21"/>
        <v>#REF!</v>
      </c>
      <c r="R93" s="33" t="e">
        <f t="shared" si="22"/>
        <v>#REF!</v>
      </c>
      <c r="S93" s="32" t="e">
        <f>#REF!</f>
        <v>#REF!</v>
      </c>
    </row>
    <row r="94" spans="1:19" s="11" customFormat="1" ht="15" x14ac:dyDescent="0.25">
      <c r="A94" s="40">
        <v>11</v>
      </c>
      <c r="B94" s="31" t="s">
        <v>127</v>
      </c>
      <c r="C94" s="32" t="e">
        <f t="shared" si="9"/>
        <v>#REF!</v>
      </c>
      <c r="D94" s="32" t="e">
        <f t="shared" si="23"/>
        <v>#REF!</v>
      </c>
      <c r="E94" s="28" t="e">
        <f t="shared" si="26"/>
        <v>#REF!</v>
      </c>
      <c r="F94" s="32" t="e">
        <f>SUM(#REF!)</f>
        <v>#REF!</v>
      </c>
      <c r="G94" s="32" t="e">
        <f>SUM(#REF!)</f>
        <v>#REF!</v>
      </c>
      <c r="H94" s="32" t="e">
        <f>SUM(#REF!)</f>
        <v>#REF!</v>
      </c>
      <c r="I94" s="32" t="e">
        <f>SUM(#REF!)</f>
        <v>#REF!</v>
      </c>
      <c r="J94" s="33" t="e">
        <f>F94/N94</f>
        <v>#REF!</v>
      </c>
      <c r="K94" s="33" t="e">
        <f>G94/N94</f>
        <v>#REF!</v>
      </c>
      <c r="L94" s="33" t="e">
        <f>H94/N94</f>
        <v>#REF!</v>
      </c>
      <c r="M94" s="33" t="e">
        <f>I94/N94</f>
        <v>#REF!</v>
      </c>
      <c r="N94" s="32" t="e">
        <f>F94+G94+H94+I94</f>
        <v>#REF!</v>
      </c>
      <c r="O94" s="32" t="e">
        <f>SUM(#REF!)</f>
        <v>#REF!</v>
      </c>
      <c r="P94" s="32" t="e">
        <f>SUM(#REF!)</f>
        <v>#REF!</v>
      </c>
      <c r="Q94" s="32" t="e">
        <f t="shared" si="21"/>
        <v>#REF!</v>
      </c>
      <c r="R94" s="33" t="e">
        <f t="shared" si="22"/>
        <v>#REF!</v>
      </c>
      <c r="S94" s="32" t="e">
        <f>SUM(#REF!)</f>
        <v>#REF!</v>
      </c>
    </row>
    <row r="95" spans="1:19" s="5" customFormat="1" ht="15.75" x14ac:dyDescent="0.25">
      <c r="A95" s="48" t="s">
        <v>301</v>
      </c>
      <c r="B95" s="49" t="s">
        <v>302</v>
      </c>
      <c r="C95" s="23"/>
      <c r="D95" s="23"/>
      <c r="E95" s="23"/>
      <c r="F95" s="23"/>
      <c r="G95" s="23"/>
      <c r="H95" s="23"/>
      <c r="I95" s="23"/>
      <c r="J95" s="24"/>
      <c r="K95" s="24"/>
      <c r="L95" s="24"/>
      <c r="M95" s="24"/>
      <c r="N95" s="23"/>
      <c r="O95" s="23"/>
      <c r="P95" s="23"/>
      <c r="Q95" s="23"/>
      <c r="R95" s="24"/>
      <c r="S95" s="23"/>
    </row>
    <row r="96" spans="1:19" s="6" customFormat="1" ht="15" x14ac:dyDescent="0.25">
      <c r="A96" s="25" t="s">
        <v>20</v>
      </c>
      <c r="B96" s="26" t="s">
        <v>21</v>
      </c>
      <c r="C96" s="27" t="e">
        <f t="shared" ref="C96:C127" si="27">IF(AND(LARGE(F96:I96,1)=LARGE(F96:I96,2)),"TIED",IF(LARGE(F96:I96,1)=F96,"BN",IF(LARGE(F96:I96,1)=G96,"PH",IF(LARGE(F96:I96,1)=H96,"PN","BEBAS"))))</f>
        <v>#REF!</v>
      </c>
      <c r="D96" s="27" t="e">
        <f t="shared" ref="D96:D159" si="28">IF(AND(LARGE(F96:I96,1)=LARGE(F96:I96,2)),"TIED",IF(LARGE(F96:I96,2)=F96,"BN",IF(LARGE(F96:I96,2)=G96,"PH",IF(LARGE(F96:I96,2)=H96,"PN","BEBAS"))))</f>
        <v>#REF!</v>
      </c>
      <c r="E96" s="27" t="e">
        <f>LARGE(F96:I96,1)-LARGE(F96:I96,2)</f>
        <v>#REF!</v>
      </c>
      <c r="F96" s="27" t="e">
        <f>F97+F98+F99+F100+F101</f>
        <v>#REF!</v>
      </c>
      <c r="G96" s="27" t="e">
        <f>G97+G98+G99+G100+G101</f>
        <v>#REF!</v>
      </c>
      <c r="H96" s="27" t="e">
        <f>H97+H98+H99+H100+H101</f>
        <v>#REF!</v>
      </c>
      <c r="I96" s="27" t="e">
        <f>I97+I98+I99+I100+I101</f>
        <v>#REF!</v>
      </c>
      <c r="J96" s="29" t="e">
        <f>F96/N96</f>
        <v>#REF!</v>
      </c>
      <c r="K96" s="29" t="e">
        <f>G96/N96</f>
        <v>#REF!</v>
      </c>
      <c r="L96" s="29" t="e">
        <f>H96/N96</f>
        <v>#REF!</v>
      </c>
      <c r="M96" s="29" t="e">
        <f>I96/N96</f>
        <v>#REF!</v>
      </c>
      <c r="N96" s="27" t="e">
        <f>F96+G96+H96+I96</f>
        <v>#REF!</v>
      </c>
      <c r="O96" s="27" t="e">
        <f>O97+O98+O99+O100+O101</f>
        <v>#REF!</v>
      </c>
      <c r="P96" s="27" t="e">
        <f>P97+P98+P99+P100+P101</f>
        <v>#REF!</v>
      </c>
      <c r="Q96" s="27" t="e">
        <f t="shared" si="21"/>
        <v>#REF!</v>
      </c>
      <c r="R96" s="29" t="e">
        <f t="shared" si="22"/>
        <v>#REF!</v>
      </c>
      <c r="S96" s="27" t="e">
        <f>S97+S98+S99+S100+S101</f>
        <v>#REF!</v>
      </c>
    </row>
    <row r="97" spans="1:19" s="12" customFormat="1" ht="15" x14ac:dyDescent="0.25">
      <c r="A97" s="30" t="s">
        <v>275</v>
      </c>
      <c r="B97" s="31" t="s">
        <v>264</v>
      </c>
      <c r="C97" s="32" t="e">
        <f t="shared" si="27"/>
        <v>#REF!</v>
      </c>
      <c r="D97" s="32" t="e">
        <f t="shared" si="28"/>
        <v>#REF!</v>
      </c>
      <c r="E97" s="28" t="e">
        <f t="shared" ref="E97" si="29">LARGE(F97:I97,1)-LARGE(F97:I97,2)</f>
        <v>#REF!</v>
      </c>
      <c r="F97" s="32" t="e">
        <f>#REF!</f>
        <v>#REF!</v>
      </c>
      <c r="G97" s="32" t="e">
        <f>#REF!</f>
        <v>#REF!</v>
      </c>
      <c r="H97" s="32" t="e">
        <f>#REF!</f>
        <v>#REF!</v>
      </c>
      <c r="I97" s="32" t="e">
        <f>#REF!</f>
        <v>#REF!</v>
      </c>
      <c r="J97" s="33" t="e">
        <f>F97/N97</f>
        <v>#REF!</v>
      </c>
      <c r="K97" s="33" t="e">
        <f>G97/N97</f>
        <v>#REF!</v>
      </c>
      <c r="L97" s="33" t="e">
        <f>H97/N97</f>
        <v>#REF!</v>
      </c>
      <c r="M97" s="33" t="e">
        <f>I97/N97</f>
        <v>#REF!</v>
      </c>
      <c r="N97" s="32" t="e">
        <f>F97+G97+H97+I97</f>
        <v>#REF!</v>
      </c>
      <c r="O97" s="32" t="e">
        <f>#REF!</f>
        <v>#REF!</v>
      </c>
      <c r="P97" s="32" t="e">
        <f>#REF!</f>
        <v>#REF!</v>
      </c>
      <c r="Q97" s="32" t="e">
        <f t="shared" si="21"/>
        <v>#REF!</v>
      </c>
      <c r="R97" s="33" t="e">
        <f t="shared" si="22"/>
        <v>#REF!</v>
      </c>
      <c r="S97" s="32" t="e">
        <f>#REF!</f>
        <v>#REF!</v>
      </c>
    </row>
    <row r="98" spans="1:19" s="12" customFormat="1" ht="15" x14ac:dyDescent="0.25">
      <c r="A98" s="40">
        <v>1</v>
      </c>
      <c r="B98" s="31" t="s">
        <v>128</v>
      </c>
      <c r="C98" s="32" t="e">
        <f t="shared" si="27"/>
        <v>#REF!</v>
      </c>
      <c r="D98" s="32" t="e">
        <f t="shared" si="28"/>
        <v>#REF!</v>
      </c>
      <c r="E98" s="28" t="e">
        <f>LARGE(F98:I98,1)-LARGE(F98:I98,2)</f>
        <v>#REF!</v>
      </c>
      <c r="F98" s="32" t="e">
        <f>SUM(#REF!)</f>
        <v>#REF!</v>
      </c>
      <c r="G98" s="32" t="e">
        <f>SUM(#REF!)</f>
        <v>#REF!</v>
      </c>
      <c r="H98" s="32" t="e">
        <f>SUM(#REF!)</f>
        <v>#REF!</v>
      </c>
      <c r="I98" s="32" t="e">
        <f>SUM(#REF!)</f>
        <v>#REF!</v>
      </c>
      <c r="J98" s="33" t="e">
        <f>F98/N98</f>
        <v>#REF!</v>
      </c>
      <c r="K98" s="33" t="e">
        <f>G98/N98</f>
        <v>#REF!</v>
      </c>
      <c r="L98" s="33" t="e">
        <f>H98/N98</f>
        <v>#REF!</v>
      </c>
      <c r="M98" s="33" t="e">
        <f>I98/N98</f>
        <v>#REF!</v>
      </c>
      <c r="N98" s="32" t="e">
        <f>F98+G98+H98+I98</f>
        <v>#REF!</v>
      </c>
      <c r="O98" s="32" t="e">
        <f>SUM(#REF!)</f>
        <v>#REF!</v>
      </c>
      <c r="P98" s="32" t="e">
        <f>SUM(#REF!)</f>
        <v>#REF!</v>
      </c>
      <c r="Q98" s="32" t="e">
        <f t="shared" si="21"/>
        <v>#REF!</v>
      </c>
      <c r="R98" s="33" t="e">
        <f t="shared" si="22"/>
        <v>#REF!</v>
      </c>
      <c r="S98" s="32" t="e">
        <f>SUM(#REF!)</f>
        <v>#REF!</v>
      </c>
    </row>
    <row r="99" spans="1:19" s="11" customFormat="1" ht="15" x14ac:dyDescent="0.25">
      <c r="A99" s="40">
        <v>2</v>
      </c>
      <c r="B99" s="31" t="s">
        <v>129</v>
      </c>
      <c r="C99" s="32" t="e">
        <f t="shared" si="27"/>
        <v>#REF!</v>
      </c>
      <c r="D99" s="32" t="e">
        <f t="shared" si="28"/>
        <v>#REF!</v>
      </c>
      <c r="E99" s="28" t="e">
        <f>LARGE(F99:I99,1)-LARGE(F99:I99,2)</f>
        <v>#REF!</v>
      </c>
      <c r="F99" s="32" t="e">
        <f>SUM(#REF!)</f>
        <v>#REF!</v>
      </c>
      <c r="G99" s="32" t="e">
        <f>SUM(#REF!)</f>
        <v>#REF!</v>
      </c>
      <c r="H99" s="32" t="e">
        <f>SUM(#REF!)</f>
        <v>#REF!</v>
      </c>
      <c r="I99" s="32" t="e">
        <f>SUM(#REF!)</f>
        <v>#REF!</v>
      </c>
      <c r="J99" s="33" t="e">
        <f>F99/N99</f>
        <v>#REF!</v>
      </c>
      <c r="K99" s="33" t="e">
        <f>G99/N99</f>
        <v>#REF!</v>
      </c>
      <c r="L99" s="33" t="e">
        <f>H99/N99</f>
        <v>#REF!</v>
      </c>
      <c r="M99" s="33" t="e">
        <f>I99/N99</f>
        <v>#REF!</v>
      </c>
      <c r="N99" s="32" t="e">
        <f>F99+G99+H99+I99</f>
        <v>#REF!</v>
      </c>
      <c r="O99" s="32" t="e">
        <f>SUM(#REF!)</f>
        <v>#REF!</v>
      </c>
      <c r="P99" s="32" t="e">
        <f>SUM(#REF!)</f>
        <v>#REF!</v>
      </c>
      <c r="Q99" s="32" t="e">
        <f>N99+O99+P99</f>
        <v>#REF!</v>
      </c>
      <c r="R99" s="33" t="e">
        <f>Q99/S99</f>
        <v>#REF!</v>
      </c>
      <c r="S99" s="32" t="e">
        <f>SUM(#REF!)</f>
        <v>#REF!</v>
      </c>
    </row>
    <row r="100" spans="1:19" s="11" customFormat="1" ht="15" x14ac:dyDescent="0.25">
      <c r="A100" s="40">
        <v>3</v>
      </c>
      <c r="B100" s="31" t="s">
        <v>130</v>
      </c>
      <c r="C100" s="32" t="e">
        <f t="shared" si="27"/>
        <v>#REF!</v>
      </c>
      <c r="D100" s="32" t="e">
        <f t="shared" si="28"/>
        <v>#REF!</v>
      </c>
      <c r="E100" s="28" t="e">
        <f>LARGE(F100:I100,1)-LARGE(F100:I100,2)</f>
        <v>#REF!</v>
      </c>
      <c r="F100" s="32" t="e">
        <f>SUM(#REF!)</f>
        <v>#REF!</v>
      </c>
      <c r="G100" s="32" t="e">
        <f>SUM(#REF!)</f>
        <v>#REF!</v>
      </c>
      <c r="H100" s="32" t="e">
        <f>SUM(#REF!)</f>
        <v>#REF!</v>
      </c>
      <c r="I100" s="32" t="e">
        <f>SUM(#REF!)</f>
        <v>#REF!</v>
      </c>
      <c r="J100" s="33" t="e">
        <f>F100/N100</f>
        <v>#REF!</v>
      </c>
      <c r="K100" s="33" t="e">
        <f>G100/N100</f>
        <v>#REF!</v>
      </c>
      <c r="L100" s="33" t="e">
        <f>H100/N100</f>
        <v>#REF!</v>
      </c>
      <c r="M100" s="33" t="e">
        <f>I100/N100</f>
        <v>#REF!</v>
      </c>
      <c r="N100" s="32" t="e">
        <f>F100+G100+H100+I100</f>
        <v>#REF!</v>
      </c>
      <c r="O100" s="32" t="e">
        <f>SUM(#REF!)</f>
        <v>#REF!</v>
      </c>
      <c r="P100" s="32" t="e">
        <f>SUM(#REF!)</f>
        <v>#REF!</v>
      </c>
      <c r="Q100" s="32" t="e">
        <f>N100+O100+P100</f>
        <v>#REF!</v>
      </c>
      <c r="R100" s="33" t="e">
        <f>Q100/S100</f>
        <v>#REF!</v>
      </c>
      <c r="S100" s="32" t="e">
        <f>SUM(#REF!)</f>
        <v>#REF!</v>
      </c>
    </row>
    <row r="101" spans="1:19" s="12" customFormat="1" ht="15" x14ac:dyDescent="0.25">
      <c r="A101" s="40">
        <v>4</v>
      </c>
      <c r="B101" s="31" t="s">
        <v>137</v>
      </c>
      <c r="C101" s="32" t="e">
        <f t="shared" si="27"/>
        <v>#REF!</v>
      </c>
      <c r="D101" s="32" t="e">
        <f t="shared" si="28"/>
        <v>#REF!</v>
      </c>
      <c r="E101" s="28" t="e">
        <f t="shared" ref="E101" si="30">LARGE(F101:I101,1)-LARGE(F101:I101,2)</f>
        <v>#REF!</v>
      </c>
      <c r="F101" s="32" t="e">
        <f>SUM(#REF!)</f>
        <v>#REF!</v>
      </c>
      <c r="G101" s="32" t="e">
        <f>SUM(#REF!)</f>
        <v>#REF!</v>
      </c>
      <c r="H101" s="32" t="e">
        <f>SUM(#REF!)</f>
        <v>#REF!</v>
      </c>
      <c r="I101" s="32" t="e">
        <f>SUM(#REF!)</f>
        <v>#REF!</v>
      </c>
      <c r="J101" s="33" t="e">
        <f>F101/N101</f>
        <v>#REF!</v>
      </c>
      <c r="K101" s="33" t="e">
        <f>G101/N101</f>
        <v>#REF!</v>
      </c>
      <c r="L101" s="33" t="e">
        <f>H101/N101</f>
        <v>#REF!</v>
      </c>
      <c r="M101" s="33" t="e">
        <f>I101/N101</f>
        <v>#REF!</v>
      </c>
      <c r="N101" s="32" t="e">
        <f>F101+G101+H101+I101</f>
        <v>#REF!</v>
      </c>
      <c r="O101" s="32" t="e">
        <f>SUM(#REF!)</f>
        <v>#REF!</v>
      </c>
      <c r="P101" s="32" t="e">
        <f>SUM(#REF!)</f>
        <v>#REF!</v>
      </c>
      <c r="Q101" s="32" t="e">
        <f t="shared" si="21"/>
        <v>#REF!</v>
      </c>
      <c r="R101" s="33" t="e">
        <f t="shared" si="22"/>
        <v>#REF!</v>
      </c>
      <c r="S101" s="32" t="e">
        <f>SUM(#REF!)</f>
        <v>#REF!</v>
      </c>
    </row>
    <row r="102" spans="1:19" s="6" customFormat="1" ht="15" x14ac:dyDescent="0.25">
      <c r="A102" s="25" t="s">
        <v>22</v>
      </c>
      <c r="B102" s="26" t="s">
        <v>23</v>
      </c>
      <c r="C102" s="27" t="e">
        <f t="shared" si="27"/>
        <v>#REF!</v>
      </c>
      <c r="D102" s="27" t="e">
        <f t="shared" si="28"/>
        <v>#REF!</v>
      </c>
      <c r="E102" s="27" t="e">
        <f>LARGE(F102:I102,1)-LARGE(F102:I102,2)</f>
        <v>#REF!</v>
      </c>
      <c r="F102" s="27" t="e">
        <f>F103+F104+F105+F106+F107+F108+F109+F110</f>
        <v>#REF!</v>
      </c>
      <c r="G102" s="27" t="e">
        <f>G103+G104+G105+G106+G107+G108+G109+G110</f>
        <v>#REF!</v>
      </c>
      <c r="H102" s="27" t="e">
        <f>H103+H104+H105+H106+H107+H108+H109+H110</f>
        <v>#REF!</v>
      </c>
      <c r="I102" s="27" t="e">
        <f>I103+I104+I105+I106+I107+I108+I109+I110</f>
        <v>#REF!</v>
      </c>
      <c r="J102" s="29" t="e">
        <f>F102/N102</f>
        <v>#REF!</v>
      </c>
      <c r="K102" s="29" t="e">
        <f>G102/N102</f>
        <v>#REF!</v>
      </c>
      <c r="L102" s="29" t="e">
        <f>H102/N102</f>
        <v>#REF!</v>
      </c>
      <c r="M102" s="29" t="e">
        <f>I102/N102</f>
        <v>#REF!</v>
      </c>
      <c r="N102" s="27" t="e">
        <f>F102+G102+H102+I102</f>
        <v>#REF!</v>
      </c>
      <c r="O102" s="27" t="e">
        <f>O103+O104+O105+O106+O107+O108+O109+O110</f>
        <v>#REF!</v>
      </c>
      <c r="P102" s="27" t="e">
        <f>P103+P104+P105+P106+P107+P108+P109+P110</f>
        <v>#REF!</v>
      </c>
      <c r="Q102" s="27" t="e">
        <f t="shared" si="21"/>
        <v>#REF!</v>
      </c>
      <c r="R102" s="29" t="e">
        <f t="shared" si="22"/>
        <v>#REF!</v>
      </c>
      <c r="S102" s="27" t="e">
        <f>S103+S104+S105+S106+S107+S108+S109+S110</f>
        <v>#REF!</v>
      </c>
    </row>
    <row r="103" spans="1:19" s="12" customFormat="1" ht="15" x14ac:dyDescent="0.25">
      <c r="A103" s="30" t="s">
        <v>275</v>
      </c>
      <c r="B103" s="31" t="s">
        <v>264</v>
      </c>
      <c r="C103" s="32" t="e">
        <f t="shared" si="27"/>
        <v>#REF!</v>
      </c>
      <c r="D103" s="32" t="e">
        <f t="shared" si="28"/>
        <v>#REF!</v>
      </c>
      <c r="E103" s="28" t="e">
        <f t="shared" ref="E103:E105" si="31">LARGE(F103:I103,1)-LARGE(F103:I103,2)</f>
        <v>#REF!</v>
      </c>
      <c r="F103" s="32" t="e">
        <f>#REF!</f>
        <v>#REF!</v>
      </c>
      <c r="G103" s="32" t="e">
        <f>#REF!</f>
        <v>#REF!</v>
      </c>
      <c r="H103" s="32" t="e">
        <f>#REF!</f>
        <v>#REF!</v>
      </c>
      <c r="I103" s="32" t="e">
        <f>#REF!</f>
        <v>#REF!</v>
      </c>
      <c r="J103" s="33" t="e">
        <f>F103/N103</f>
        <v>#REF!</v>
      </c>
      <c r="K103" s="33" t="e">
        <f>G103/N103</f>
        <v>#REF!</v>
      </c>
      <c r="L103" s="33" t="e">
        <f>H103/N103</f>
        <v>#REF!</v>
      </c>
      <c r="M103" s="33" t="e">
        <f>I103/N103</f>
        <v>#REF!</v>
      </c>
      <c r="N103" s="32" t="e">
        <f>F103+G103+H103+I103</f>
        <v>#REF!</v>
      </c>
      <c r="O103" s="32" t="e">
        <f>#REF!</f>
        <v>#REF!</v>
      </c>
      <c r="P103" s="32" t="e">
        <f>#REF!</f>
        <v>#REF!</v>
      </c>
      <c r="Q103" s="32" t="e">
        <f t="shared" si="21"/>
        <v>#REF!</v>
      </c>
      <c r="R103" s="33" t="e">
        <f t="shared" si="22"/>
        <v>#REF!</v>
      </c>
      <c r="S103" s="32" t="e">
        <f>#REF!</f>
        <v>#REF!</v>
      </c>
    </row>
    <row r="104" spans="1:19" s="11" customFormat="1" ht="15" x14ac:dyDescent="0.25">
      <c r="A104" s="40">
        <v>1</v>
      </c>
      <c r="B104" s="31" t="s">
        <v>145</v>
      </c>
      <c r="C104" s="32" t="e">
        <f t="shared" si="27"/>
        <v>#REF!</v>
      </c>
      <c r="D104" s="32" t="e">
        <f t="shared" si="28"/>
        <v>#REF!</v>
      </c>
      <c r="E104" s="28" t="e">
        <f t="shared" si="31"/>
        <v>#REF!</v>
      </c>
      <c r="F104" s="32" t="e">
        <f>SUM(#REF!)</f>
        <v>#REF!</v>
      </c>
      <c r="G104" s="32" t="e">
        <f>SUM(#REF!)</f>
        <v>#REF!</v>
      </c>
      <c r="H104" s="32" t="e">
        <f>SUM(#REF!)</f>
        <v>#REF!</v>
      </c>
      <c r="I104" s="32" t="e">
        <f>SUM(#REF!)</f>
        <v>#REF!</v>
      </c>
      <c r="J104" s="33" t="e">
        <f>F104/N104</f>
        <v>#REF!</v>
      </c>
      <c r="K104" s="33" t="e">
        <f>G104/N104</f>
        <v>#REF!</v>
      </c>
      <c r="L104" s="33" t="e">
        <f>H104/N104</f>
        <v>#REF!</v>
      </c>
      <c r="M104" s="33" t="e">
        <f>I104/N104</f>
        <v>#REF!</v>
      </c>
      <c r="N104" s="32" t="e">
        <f>F104+G104+H104+I104</f>
        <v>#REF!</v>
      </c>
      <c r="O104" s="32" t="e">
        <f>SUM(#REF!)</f>
        <v>#REF!</v>
      </c>
      <c r="P104" s="32" t="e">
        <f>SUM(#REF!)</f>
        <v>#REF!</v>
      </c>
      <c r="Q104" s="32" t="e">
        <f t="shared" si="21"/>
        <v>#REF!</v>
      </c>
      <c r="R104" s="33" t="e">
        <f t="shared" si="22"/>
        <v>#REF!</v>
      </c>
      <c r="S104" s="32" t="e">
        <f>SUM(#REF!)</f>
        <v>#REF!</v>
      </c>
    </row>
    <row r="105" spans="1:19" s="12" customFormat="1" ht="15" x14ac:dyDescent="0.25">
      <c r="A105" s="40">
        <v>2</v>
      </c>
      <c r="B105" s="31" t="s">
        <v>131</v>
      </c>
      <c r="C105" s="32" t="e">
        <f t="shared" si="27"/>
        <v>#REF!</v>
      </c>
      <c r="D105" s="32" t="e">
        <f t="shared" si="28"/>
        <v>#REF!</v>
      </c>
      <c r="E105" s="28" t="e">
        <f t="shared" si="31"/>
        <v>#REF!</v>
      </c>
      <c r="F105" s="32" t="e">
        <f>SUM(#REF!)</f>
        <v>#REF!</v>
      </c>
      <c r="G105" s="32" t="e">
        <f>SUM(#REF!)</f>
        <v>#REF!</v>
      </c>
      <c r="H105" s="32" t="e">
        <f>SUM(#REF!)</f>
        <v>#REF!</v>
      </c>
      <c r="I105" s="32" t="e">
        <f>SUM(#REF!)</f>
        <v>#REF!</v>
      </c>
      <c r="J105" s="33" t="e">
        <f>F105/N105</f>
        <v>#REF!</v>
      </c>
      <c r="K105" s="33" t="e">
        <f>G105/N105</f>
        <v>#REF!</v>
      </c>
      <c r="L105" s="33" t="e">
        <f>H105/N105</f>
        <v>#REF!</v>
      </c>
      <c r="M105" s="33" t="e">
        <f>I105/N105</f>
        <v>#REF!</v>
      </c>
      <c r="N105" s="32" t="e">
        <f>F105+G105+H105+I105</f>
        <v>#REF!</v>
      </c>
      <c r="O105" s="32" t="e">
        <f>SUM(#REF!)</f>
        <v>#REF!</v>
      </c>
      <c r="P105" s="32" t="e">
        <f>SUM(#REF!)</f>
        <v>#REF!</v>
      </c>
      <c r="Q105" s="32" t="e">
        <f t="shared" si="21"/>
        <v>#REF!</v>
      </c>
      <c r="R105" s="33" t="e">
        <f t="shared" si="22"/>
        <v>#REF!</v>
      </c>
      <c r="S105" s="32" t="e">
        <f>SUM(#REF!)</f>
        <v>#REF!</v>
      </c>
    </row>
    <row r="106" spans="1:19" s="12" customFormat="1" ht="15" x14ac:dyDescent="0.25">
      <c r="A106" s="40">
        <v>3</v>
      </c>
      <c r="B106" s="31" t="s">
        <v>132</v>
      </c>
      <c r="C106" s="32" t="e">
        <f t="shared" si="27"/>
        <v>#REF!</v>
      </c>
      <c r="D106" s="32" t="e">
        <f t="shared" si="28"/>
        <v>#REF!</v>
      </c>
      <c r="E106" s="28" t="e">
        <f>LARGE(F106:I106,1)-LARGE(F106:I106,2)</f>
        <v>#REF!</v>
      </c>
      <c r="F106" s="32" t="e">
        <f>SUM(#REF!)</f>
        <v>#REF!</v>
      </c>
      <c r="G106" s="32" t="e">
        <f>SUM(#REF!)</f>
        <v>#REF!</v>
      </c>
      <c r="H106" s="32" t="e">
        <f>SUM(#REF!)</f>
        <v>#REF!</v>
      </c>
      <c r="I106" s="32" t="e">
        <f>SUM(#REF!)</f>
        <v>#REF!</v>
      </c>
      <c r="J106" s="33" t="e">
        <f>F106/N106</f>
        <v>#REF!</v>
      </c>
      <c r="K106" s="33" t="e">
        <f>G106/N106</f>
        <v>#REF!</v>
      </c>
      <c r="L106" s="33" t="e">
        <f>H106/N106</f>
        <v>#REF!</v>
      </c>
      <c r="M106" s="33" t="e">
        <f>I106/N106</f>
        <v>#REF!</v>
      </c>
      <c r="N106" s="32" t="e">
        <f>F106+G106+H106+I106</f>
        <v>#REF!</v>
      </c>
      <c r="O106" s="32" t="e">
        <f>SUM(#REF!)</f>
        <v>#REF!</v>
      </c>
      <c r="P106" s="32" t="e">
        <f>SUM(#REF!)</f>
        <v>#REF!</v>
      </c>
      <c r="Q106" s="32" t="e">
        <f t="shared" si="21"/>
        <v>#REF!</v>
      </c>
      <c r="R106" s="33" t="e">
        <f t="shared" si="22"/>
        <v>#REF!</v>
      </c>
      <c r="S106" s="32" t="e">
        <f>SUM(#REF!)</f>
        <v>#REF!</v>
      </c>
    </row>
    <row r="107" spans="1:19" s="11" customFormat="1" ht="15" x14ac:dyDescent="0.25">
      <c r="A107" s="40">
        <v>4</v>
      </c>
      <c r="B107" s="31" t="s">
        <v>133</v>
      </c>
      <c r="C107" s="32" t="e">
        <f t="shared" si="27"/>
        <v>#REF!</v>
      </c>
      <c r="D107" s="32" t="e">
        <f t="shared" si="28"/>
        <v>#REF!</v>
      </c>
      <c r="E107" s="28" t="e">
        <f>LARGE(F107:I107,1)-LARGE(F107:I107,2)</f>
        <v>#REF!</v>
      </c>
      <c r="F107" s="32" t="e">
        <f>SUM(#REF!)</f>
        <v>#REF!</v>
      </c>
      <c r="G107" s="32" t="e">
        <f>SUM(#REF!)</f>
        <v>#REF!</v>
      </c>
      <c r="H107" s="32" t="e">
        <f>SUM(#REF!)</f>
        <v>#REF!</v>
      </c>
      <c r="I107" s="32" t="e">
        <f>SUM(#REF!)</f>
        <v>#REF!</v>
      </c>
      <c r="J107" s="33" t="e">
        <f>F107/N107</f>
        <v>#REF!</v>
      </c>
      <c r="K107" s="33" t="e">
        <f>G107/N107</f>
        <v>#REF!</v>
      </c>
      <c r="L107" s="33" t="e">
        <f>H107/N107</f>
        <v>#REF!</v>
      </c>
      <c r="M107" s="33" t="e">
        <f>I107/N107</f>
        <v>#REF!</v>
      </c>
      <c r="N107" s="32" t="e">
        <f>F107+G107+H107+I107</f>
        <v>#REF!</v>
      </c>
      <c r="O107" s="32" t="e">
        <f>SUM(#REF!)</f>
        <v>#REF!</v>
      </c>
      <c r="P107" s="32" t="e">
        <f>SUM(#REF!)</f>
        <v>#REF!</v>
      </c>
      <c r="Q107" s="32" t="e">
        <f>N107+O107+P107</f>
        <v>#REF!</v>
      </c>
      <c r="R107" s="33" t="e">
        <f>Q107/S107</f>
        <v>#REF!</v>
      </c>
      <c r="S107" s="32" t="e">
        <f>SUM(#REF!)</f>
        <v>#REF!</v>
      </c>
    </row>
    <row r="108" spans="1:19" s="12" customFormat="1" ht="15" x14ac:dyDescent="0.25">
      <c r="A108" s="40">
        <v>5</v>
      </c>
      <c r="B108" s="31" t="s">
        <v>134</v>
      </c>
      <c r="C108" s="32" t="e">
        <f t="shared" si="27"/>
        <v>#REF!</v>
      </c>
      <c r="D108" s="32" t="e">
        <f t="shared" si="28"/>
        <v>#REF!</v>
      </c>
      <c r="E108" s="28" t="e">
        <f>LARGE(F108:I108,1)-LARGE(F108:I108,2)</f>
        <v>#REF!</v>
      </c>
      <c r="F108" s="32" t="e">
        <f>SUM(#REF!)</f>
        <v>#REF!</v>
      </c>
      <c r="G108" s="32" t="e">
        <f>SUM(#REF!)</f>
        <v>#REF!</v>
      </c>
      <c r="H108" s="32" t="e">
        <f>SUM(#REF!)</f>
        <v>#REF!</v>
      </c>
      <c r="I108" s="32" t="e">
        <f>SUM(#REF!)</f>
        <v>#REF!</v>
      </c>
      <c r="J108" s="33" t="e">
        <f>F108/N108</f>
        <v>#REF!</v>
      </c>
      <c r="K108" s="33" t="e">
        <f>G108/N108</f>
        <v>#REF!</v>
      </c>
      <c r="L108" s="33" t="e">
        <f>H108/N108</f>
        <v>#REF!</v>
      </c>
      <c r="M108" s="33" t="e">
        <f>I108/N108</f>
        <v>#REF!</v>
      </c>
      <c r="N108" s="32" t="e">
        <f>F108+G108+H108+I108</f>
        <v>#REF!</v>
      </c>
      <c r="O108" s="32" t="e">
        <f>SUM(#REF!)</f>
        <v>#REF!</v>
      </c>
      <c r="P108" s="32" t="e">
        <f>SUM(#REF!)</f>
        <v>#REF!</v>
      </c>
      <c r="Q108" s="32" t="e">
        <f t="shared" ref="Q108" si="32">N108+O108+P108</f>
        <v>#REF!</v>
      </c>
      <c r="R108" s="33" t="e">
        <f t="shared" si="22"/>
        <v>#REF!</v>
      </c>
      <c r="S108" s="32" t="e">
        <f>SUM(#REF!)</f>
        <v>#REF!</v>
      </c>
    </row>
    <row r="109" spans="1:19" s="11" customFormat="1" ht="15" x14ac:dyDescent="0.25">
      <c r="A109" s="40">
        <v>6</v>
      </c>
      <c r="B109" s="31" t="s">
        <v>135</v>
      </c>
      <c r="C109" s="32" t="e">
        <f t="shared" si="27"/>
        <v>#REF!</v>
      </c>
      <c r="D109" s="32" t="e">
        <f t="shared" si="28"/>
        <v>#REF!</v>
      </c>
      <c r="E109" s="28" t="e">
        <f>LARGE(F109:I109,1)-LARGE(F109:I109,2)</f>
        <v>#REF!</v>
      </c>
      <c r="F109" s="32" t="e">
        <f>SUM(#REF!)</f>
        <v>#REF!</v>
      </c>
      <c r="G109" s="32" t="e">
        <f>SUM(#REF!)</f>
        <v>#REF!</v>
      </c>
      <c r="H109" s="32" t="e">
        <f>SUM(#REF!)</f>
        <v>#REF!</v>
      </c>
      <c r="I109" s="32" t="e">
        <f>SUM(#REF!)</f>
        <v>#REF!</v>
      </c>
      <c r="J109" s="33" t="e">
        <f>F109/N109</f>
        <v>#REF!</v>
      </c>
      <c r="K109" s="33" t="e">
        <f>G109/N109</f>
        <v>#REF!</v>
      </c>
      <c r="L109" s="33" t="e">
        <f>H109/N109</f>
        <v>#REF!</v>
      </c>
      <c r="M109" s="33" t="e">
        <f>I109/N109</f>
        <v>#REF!</v>
      </c>
      <c r="N109" s="32" t="e">
        <f>F109+G109+H109+I109</f>
        <v>#REF!</v>
      </c>
      <c r="O109" s="32" t="e">
        <f>SUM(#REF!)</f>
        <v>#REF!</v>
      </c>
      <c r="P109" s="32" t="e">
        <f>SUM(#REF!)</f>
        <v>#REF!</v>
      </c>
      <c r="Q109" s="32" t="e">
        <f>N109+O109+P109</f>
        <v>#REF!</v>
      </c>
      <c r="R109" s="33" t="e">
        <f>Q109/S109</f>
        <v>#REF!</v>
      </c>
      <c r="S109" s="32" t="e">
        <f>SUM(#REF!)</f>
        <v>#REF!</v>
      </c>
    </row>
    <row r="110" spans="1:19" s="12" customFormat="1" ht="15" x14ac:dyDescent="0.25">
      <c r="A110" s="40">
        <v>7</v>
      </c>
      <c r="B110" s="31" t="s">
        <v>136</v>
      </c>
      <c r="C110" s="32" t="e">
        <f t="shared" si="27"/>
        <v>#REF!</v>
      </c>
      <c r="D110" s="32" t="e">
        <f t="shared" si="28"/>
        <v>#REF!</v>
      </c>
      <c r="E110" s="28" t="e">
        <f>LARGE(F110:I110,1)-LARGE(F110:I110,2)</f>
        <v>#REF!</v>
      </c>
      <c r="F110" s="32" t="e">
        <f>SUM(#REF!)</f>
        <v>#REF!</v>
      </c>
      <c r="G110" s="32" t="e">
        <f>SUM(#REF!)</f>
        <v>#REF!</v>
      </c>
      <c r="H110" s="32" t="e">
        <f>SUM(#REF!)</f>
        <v>#REF!</v>
      </c>
      <c r="I110" s="32" t="e">
        <f>SUM(#REF!)</f>
        <v>#REF!</v>
      </c>
      <c r="J110" s="33" t="e">
        <f>F110/N110</f>
        <v>#REF!</v>
      </c>
      <c r="K110" s="33" t="e">
        <f>G110/N110</f>
        <v>#REF!</v>
      </c>
      <c r="L110" s="33" t="e">
        <f>H110/N110</f>
        <v>#REF!</v>
      </c>
      <c r="M110" s="33" t="e">
        <f>I110/N110</f>
        <v>#REF!</v>
      </c>
      <c r="N110" s="32" t="e">
        <f>F110+G110+H110+I110</f>
        <v>#REF!</v>
      </c>
      <c r="O110" s="32" t="e">
        <f>SUM(#REF!)</f>
        <v>#REF!</v>
      </c>
      <c r="P110" s="32" t="e">
        <f>SUM(#REF!)</f>
        <v>#REF!</v>
      </c>
      <c r="Q110" s="32" t="e">
        <f t="shared" ref="Q110:Q132" si="33">N110+O110+P110</f>
        <v>#REF!</v>
      </c>
      <c r="R110" s="33" t="e">
        <f t="shared" ref="R110:R136" si="34">Q110/S110</f>
        <v>#REF!</v>
      </c>
      <c r="S110" s="32" t="e">
        <f>SUM(#REF!)</f>
        <v>#REF!</v>
      </c>
    </row>
    <row r="111" spans="1:19" s="6" customFormat="1" ht="15" x14ac:dyDescent="0.25">
      <c r="A111" s="25" t="s">
        <v>24</v>
      </c>
      <c r="B111" s="26" t="s">
        <v>25</v>
      </c>
      <c r="C111" s="27" t="e">
        <f t="shared" si="27"/>
        <v>#REF!</v>
      </c>
      <c r="D111" s="27" t="e">
        <f t="shared" si="28"/>
        <v>#REF!</v>
      </c>
      <c r="E111" s="27" t="e">
        <f>LARGE(F111:I111,1)-LARGE(F111:I111,2)</f>
        <v>#REF!</v>
      </c>
      <c r="F111" s="27" t="e">
        <f>F112+F113+F114+F115+F116+F117+F118</f>
        <v>#REF!</v>
      </c>
      <c r="G111" s="27" t="e">
        <f>G112+G113+G114+G115+G116+G117+G118</f>
        <v>#REF!</v>
      </c>
      <c r="H111" s="27" t="e">
        <f>H112+H113+H114+H115+H116+H117+H118</f>
        <v>#REF!</v>
      </c>
      <c r="I111" s="27" t="e">
        <f>I112+I113+I114+I115+I116+I117+I118</f>
        <v>#REF!</v>
      </c>
      <c r="J111" s="29" t="e">
        <f>F111/N111</f>
        <v>#REF!</v>
      </c>
      <c r="K111" s="29" t="e">
        <f>G111/N111</f>
        <v>#REF!</v>
      </c>
      <c r="L111" s="29" t="e">
        <f>H111/N111</f>
        <v>#REF!</v>
      </c>
      <c r="M111" s="29" t="e">
        <f>I111/N111</f>
        <v>#REF!</v>
      </c>
      <c r="N111" s="27" t="e">
        <f>F111+G111+H111+I111</f>
        <v>#REF!</v>
      </c>
      <c r="O111" s="27" t="e">
        <f>O112+O113+O114+O115+O116+O117+O118</f>
        <v>#REF!</v>
      </c>
      <c r="P111" s="27" t="e">
        <f>P112+P113+P114+P115+P116+P117+P118</f>
        <v>#REF!</v>
      </c>
      <c r="Q111" s="27" t="e">
        <f t="shared" si="33"/>
        <v>#REF!</v>
      </c>
      <c r="R111" s="29" t="e">
        <f t="shared" si="34"/>
        <v>#REF!</v>
      </c>
      <c r="S111" s="27" t="e">
        <f>S112+S113+S114+S115+S116+S117+S118</f>
        <v>#REF!</v>
      </c>
    </row>
    <row r="112" spans="1:19" s="12" customFormat="1" ht="15" x14ac:dyDescent="0.25">
      <c r="A112" s="30" t="s">
        <v>275</v>
      </c>
      <c r="B112" s="31" t="s">
        <v>264</v>
      </c>
      <c r="C112" s="32" t="e">
        <f t="shared" si="27"/>
        <v>#REF!</v>
      </c>
      <c r="D112" s="32" t="e">
        <f t="shared" si="28"/>
        <v>#REF!</v>
      </c>
      <c r="E112" s="28" t="e">
        <f t="shared" ref="E112:E118" si="35">LARGE(F112:I112,1)-LARGE(F112:I112,2)</f>
        <v>#REF!</v>
      </c>
      <c r="F112" s="32" t="e">
        <f>#REF!</f>
        <v>#REF!</v>
      </c>
      <c r="G112" s="32" t="e">
        <f>#REF!</f>
        <v>#REF!</v>
      </c>
      <c r="H112" s="32" t="e">
        <f>#REF!</f>
        <v>#REF!</v>
      </c>
      <c r="I112" s="32" t="e">
        <f>#REF!</f>
        <v>#REF!</v>
      </c>
      <c r="J112" s="33" t="e">
        <f>F112/N112</f>
        <v>#REF!</v>
      </c>
      <c r="K112" s="33" t="e">
        <f>G112/N112</f>
        <v>#REF!</v>
      </c>
      <c r="L112" s="33" t="e">
        <f>H112/N112</f>
        <v>#REF!</v>
      </c>
      <c r="M112" s="33" t="e">
        <f>I112/N112</f>
        <v>#REF!</v>
      </c>
      <c r="N112" s="32" t="e">
        <f>F112+G112+H112+I112</f>
        <v>#REF!</v>
      </c>
      <c r="O112" s="32" t="e">
        <f>#REF!</f>
        <v>#REF!</v>
      </c>
      <c r="P112" s="32" t="e">
        <f>#REF!</f>
        <v>#REF!</v>
      </c>
      <c r="Q112" s="32" t="e">
        <f t="shared" si="33"/>
        <v>#REF!</v>
      </c>
      <c r="R112" s="33" t="e">
        <f t="shared" si="34"/>
        <v>#REF!</v>
      </c>
      <c r="S112" s="32" t="e">
        <f>#REF!</f>
        <v>#REF!</v>
      </c>
    </row>
    <row r="113" spans="1:19" s="12" customFormat="1" ht="15" x14ac:dyDescent="0.25">
      <c r="A113" s="40">
        <v>1</v>
      </c>
      <c r="B113" s="31" t="s">
        <v>138</v>
      </c>
      <c r="C113" s="32" t="e">
        <f t="shared" si="27"/>
        <v>#REF!</v>
      </c>
      <c r="D113" s="32" t="e">
        <f t="shared" si="28"/>
        <v>#REF!</v>
      </c>
      <c r="E113" s="28" t="e">
        <f t="shared" si="35"/>
        <v>#REF!</v>
      </c>
      <c r="F113" s="32" t="e">
        <f>SUM(#REF!)</f>
        <v>#REF!</v>
      </c>
      <c r="G113" s="32" t="e">
        <f>SUM(#REF!)</f>
        <v>#REF!</v>
      </c>
      <c r="H113" s="32" t="e">
        <f>SUM(#REF!)</f>
        <v>#REF!</v>
      </c>
      <c r="I113" s="32" t="e">
        <f>SUM(#REF!)</f>
        <v>#REF!</v>
      </c>
      <c r="J113" s="33" t="e">
        <f>F113/N113</f>
        <v>#REF!</v>
      </c>
      <c r="K113" s="33" t="e">
        <f>G113/N113</f>
        <v>#REF!</v>
      </c>
      <c r="L113" s="33" t="e">
        <f>H113/N113</f>
        <v>#REF!</v>
      </c>
      <c r="M113" s="33" t="e">
        <f>I113/N113</f>
        <v>#REF!</v>
      </c>
      <c r="N113" s="32" t="e">
        <f>F113+G113+H113+I113</f>
        <v>#REF!</v>
      </c>
      <c r="O113" s="32" t="e">
        <f>SUM(#REF!)</f>
        <v>#REF!</v>
      </c>
      <c r="P113" s="32" t="e">
        <f>SUM(#REF!)</f>
        <v>#REF!</v>
      </c>
      <c r="Q113" s="32" t="e">
        <f t="shared" si="33"/>
        <v>#REF!</v>
      </c>
      <c r="R113" s="33" t="e">
        <f t="shared" si="34"/>
        <v>#REF!</v>
      </c>
      <c r="S113" s="32" t="e">
        <f>SUM(#REF!)</f>
        <v>#REF!</v>
      </c>
    </row>
    <row r="114" spans="1:19" s="12" customFormat="1" ht="15" x14ac:dyDescent="0.25">
      <c r="A114" s="40">
        <v>2</v>
      </c>
      <c r="B114" s="31" t="s">
        <v>139</v>
      </c>
      <c r="C114" s="32" t="e">
        <f t="shared" si="27"/>
        <v>#REF!</v>
      </c>
      <c r="D114" s="32" t="e">
        <f t="shared" si="28"/>
        <v>#REF!</v>
      </c>
      <c r="E114" s="28" t="e">
        <f t="shared" si="35"/>
        <v>#REF!</v>
      </c>
      <c r="F114" s="32" t="e">
        <f>SUM(#REF!)</f>
        <v>#REF!</v>
      </c>
      <c r="G114" s="32" t="e">
        <f>SUM(#REF!)</f>
        <v>#REF!</v>
      </c>
      <c r="H114" s="32" t="e">
        <f>SUM(#REF!)</f>
        <v>#REF!</v>
      </c>
      <c r="I114" s="32" t="e">
        <f>SUM(#REF!)</f>
        <v>#REF!</v>
      </c>
      <c r="J114" s="33" t="e">
        <f>F114/N114</f>
        <v>#REF!</v>
      </c>
      <c r="K114" s="33" t="e">
        <f>G114/N114</f>
        <v>#REF!</v>
      </c>
      <c r="L114" s="33" t="e">
        <f>H114/N114</f>
        <v>#REF!</v>
      </c>
      <c r="M114" s="33" t="e">
        <f>I114/N114</f>
        <v>#REF!</v>
      </c>
      <c r="N114" s="32" t="e">
        <f>F114+G114+H114+I114</f>
        <v>#REF!</v>
      </c>
      <c r="O114" s="32" t="e">
        <f>SUM(#REF!)</f>
        <v>#REF!</v>
      </c>
      <c r="P114" s="32" t="e">
        <f>SUM(#REF!)</f>
        <v>#REF!</v>
      </c>
      <c r="Q114" s="32" t="e">
        <f t="shared" si="33"/>
        <v>#REF!</v>
      </c>
      <c r="R114" s="33" t="e">
        <f t="shared" si="34"/>
        <v>#REF!</v>
      </c>
      <c r="S114" s="32" t="e">
        <f>SUM(#REF!)</f>
        <v>#REF!</v>
      </c>
    </row>
    <row r="115" spans="1:19" s="12" customFormat="1" ht="15" x14ac:dyDescent="0.25">
      <c r="A115" s="40">
        <v>3</v>
      </c>
      <c r="B115" s="31" t="s">
        <v>140</v>
      </c>
      <c r="C115" s="32" t="e">
        <f t="shared" si="27"/>
        <v>#REF!</v>
      </c>
      <c r="D115" s="32" t="e">
        <f t="shared" si="28"/>
        <v>#REF!</v>
      </c>
      <c r="E115" s="28" t="e">
        <f t="shared" si="35"/>
        <v>#REF!</v>
      </c>
      <c r="F115" s="32" t="e">
        <f>SUM(#REF!)</f>
        <v>#REF!</v>
      </c>
      <c r="G115" s="32" t="e">
        <f>SUM(#REF!)</f>
        <v>#REF!</v>
      </c>
      <c r="H115" s="32" t="e">
        <f>SUM(#REF!)</f>
        <v>#REF!</v>
      </c>
      <c r="I115" s="32" t="e">
        <f>SUM(#REF!)</f>
        <v>#REF!</v>
      </c>
      <c r="J115" s="33" t="e">
        <f>F115/N115</f>
        <v>#REF!</v>
      </c>
      <c r="K115" s="33" t="e">
        <f>G115/N115</f>
        <v>#REF!</v>
      </c>
      <c r="L115" s="33" t="e">
        <f>H115/N115</f>
        <v>#REF!</v>
      </c>
      <c r="M115" s="33" t="e">
        <f>I115/N115</f>
        <v>#REF!</v>
      </c>
      <c r="N115" s="32" t="e">
        <f>F115+G115+H115+I115</f>
        <v>#REF!</v>
      </c>
      <c r="O115" s="32" t="e">
        <f>SUM(#REF!)</f>
        <v>#REF!</v>
      </c>
      <c r="P115" s="32" t="e">
        <f>SUM(#REF!)</f>
        <v>#REF!</v>
      </c>
      <c r="Q115" s="32" t="e">
        <f t="shared" si="33"/>
        <v>#REF!</v>
      </c>
      <c r="R115" s="33" t="e">
        <f t="shared" si="34"/>
        <v>#REF!</v>
      </c>
      <c r="S115" s="32" t="e">
        <f>SUM(#REF!)</f>
        <v>#REF!</v>
      </c>
    </row>
    <row r="116" spans="1:19" s="12" customFormat="1" ht="15" x14ac:dyDescent="0.25">
      <c r="A116" s="40">
        <v>4</v>
      </c>
      <c r="B116" s="31" t="s">
        <v>141</v>
      </c>
      <c r="C116" s="32" t="e">
        <f t="shared" si="27"/>
        <v>#REF!</v>
      </c>
      <c r="D116" s="32" t="e">
        <f t="shared" si="28"/>
        <v>#REF!</v>
      </c>
      <c r="E116" s="28" t="e">
        <f t="shared" si="35"/>
        <v>#REF!</v>
      </c>
      <c r="F116" s="32" t="e">
        <f>SUM(#REF!)</f>
        <v>#REF!</v>
      </c>
      <c r="G116" s="32" t="e">
        <f>SUM(#REF!)</f>
        <v>#REF!</v>
      </c>
      <c r="H116" s="32" t="e">
        <f>SUM(#REF!)</f>
        <v>#REF!</v>
      </c>
      <c r="I116" s="32" t="e">
        <f>SUM(#REF!)</f>
        <v>#REF!</v>
      </c>
      <c r="J116" s="33" t="e">
        <f>F116/N116</f>
        <v>#REF!</v>
      </c>
      <c r="K116" s="33" t="e">
        <f>G116/N116</f>
        <v>#REF!</v>
      </c>
      <c r="L116" s="33" t="e">
        <f>H116/N116</f>
        <v>#REF!</v>
      </c>
      <c r="M116" s="33" t="e">
        <f>I116/N116</f>
        <v>#REF!</v>
      </c>
      <c r="N116" s="32" t="e">
        <f>F116+G116+H116+I116</f>
        <v>#REF!</v>
      </c>
      <c r="O116" s="32" t="e">
        <f>SUM(#REF!)</f>
        <v>#REF!</v>
      </c>
      <c r="P116" s="32" t="e">
        <f>SUM(#REF!)</f>
        <v>#REF!</v>
      </c>
      <c r="Q116" s="32" t="e">
        <f t="shared" si="33"/>
        <v>#REF!</v>
      </c>
      <c r="R116" s="33" t="e">
        <f t="shared" si="34"/>
        <v>#REF!</v>
      </c>
      <c r="S116" s="32" t="e">
        <f>SUM(#REF!)</f>
        <v>#REF!</v>
      </c>
    </row>
    <row r="117" spans="1:19" s="12" customFormat="1" ht="15" x14ac:dyDescent="0.25">
      <c r="A117" s="40">
        <v>5</v>
      </c>
      <c r="B117" s="31" t="s">
        <v>143</v>
      </c>
      <c r="C117" s="32" t="e">
        <f t="shared" si="27"/>
        <v>#REF!</v>
      </c>
      <c r="D117" s="32" t="e">
        <f t="shared" si="28"/>
        <v>#REF!</v>
      </c>
      <c r="E117" s="28" t="e">
        <f t="shared" si="35"/>
        <v>#REF!</v>
      </c>
      <c r="F117" s="32" t="e">
        <f>SUM(#REF!)</f>
        <v>#REF!</v>
      </c>
      <c r="G117" s="32" t="e">
        <f>SUM(#REF!)</f>
        <v>#REF!</v>
      </c>
      <c r="H117" s="32" t="e">
        <f>SUM(#REF!)</f>
        <v>#REF!</v>
      </c>
      <c r="I117" s="32" t="e">
        <f>SUM(#REF!)</f>
        <v>#REF!</v>
      </c>
      <c r="J117" s="33" t="e">
        <f>F117/N117</f>
        <v>#REF!</v>
      </c>
      <c r="K117" s="33" t="e">
        <f>G117/N117</f>
        <v>#REF!</v>
      </c>
      <c r="L117" s="33" t="e">
        <f>H117/N117</f>
        <v>#REF!</v>
      </c>
      <c r="M117" s="33" t="e">
        <f>I117/N117</f>
        <v>#REF!</v>
      </c>
      <c r="N117" s="32" t="e">
        <f>F117+G117+H117+I117</f>
        <v>#REF!</v>
      </c>
      <c r="O117" s="32" t="e">
        <f>SUM(#REF!)</f>
        <v>#REF!</v>
      </c>
      <c r="P117" s="32" t="e">
        <f>SUM(#REF!)</f>
        <v>#REF!</v>
      </c>
      <c r="Q117" s="32" t="e">
        <f t="shared" si="33"/>
        <v>#REF!</v>
      </c>
      <c r="R117" s="33" t="e">
        <f t="shared" si="34"/>
        <v>#REF!</v>
      </c>
      <c r="S117" s="32" t="e">
        <f>SUM(#REF!)</f>
        <v>#REF!</v>
      </c>
    </row>
    <row r="118" spans="1:19" s="12" customFormat="1" ht="15" x14ac:dyDescent="0.25">
      <c r="A118" s="40">
        <v>6</v>
      </c>
      <c r="B118" s="31" t="s">
        <v>144</v>
      </c>
      <c r="C118" s="32" t="e">
        <f t="shared" si="27"/>
        <v>#REF!</v>
      </c>
      <c r="D118" s="32" t="e">
        <f t="shared" si="28"/>
        <v>#REF!</v>
      </c>
      <c r="E118" s="28" t="e">
        <f t="shared" si="35"/>
        <v>#REF!</v>
      </c>
      <c r="F118" s="32" t="e">
        <f>SUM(#REF!)</f>
        <v>#REF!</v>
      </c>
      <c r="G118" s="32" t="e">
        <f>SUM(#REF!)</f>
        <v>#REF!</v>
      </c>
      <c r="H118" s="32" t="e">
        <f>SUM(#REF!)</f>
        <v>#REF!</v>
      </c>
      <c r="I118" s="32" t="e">
        <f>SUM(#REF!)</f>
        <v>#REF!</v>
      </c>
      <c r="J118" s="33" t="e">
        <f>F118/N118</f>
        <v>#REF!</v>
      </c>
      <c r="K118" s="33" t="e">
        <f>G118/N118</f>
        <v>#REF!</v>
      </c>
      <c r="L118" s="33" t="e">
        <f>H118/N118</f>
        <v>#REF!</v>
      </c>
      <c r="M118" s="33" t="e">
        <f>I118/N118</f>
        <v>#REF!</v>
      </c>
      <c r="N118" s="32" t="e">
        <f>F118+G118+H118+I118</f>
        <v>#REF!</v>
      </c>
      <c r="O118" s="32" t="e">
        <f>SUM(#REF!)</f>
        <v>#REF!</v>
      </c>
      <c r="P118" s="32" t="e">
        <f>SUM(#REF!)</f>
        <v>#REF!</v>
      </c>
      <c r="Q118" s="32" t="e">
        <f t="shared" si="33"/>
        <v>#REF!</v>
      </c>
      <c r="R118" s="33" t="e">
        <f t="shared" si="34"/>
        <v>#REF!</v>
      </c>
      <c r="S118" s="32" t="e">
        <f>SUM(#REF!)</f>
        <v>#REF!</v>
      </c>
    </row>
    <row r="119" spans="1:19" s="6" customFormat="1" ht="15" x14ac:dyDescent="0.25">
      <c r="A119" s="25" t="s">
        <v>26</v>
      </c>
      <c r="B119" s="26" t="s">
        <v>27</v>
      </c>
      <c r="C119" s="27" t="e">
        <f t="shared" si="27"/>
        <v>#REF!</v>
      </c>
      <c r="D119" s="27" t="e">
        <f t="shared" si="28"/>
        <v>#REF!</v>
      </c>
      <c r="E119" s="27" t="e">
        <f>LARGE(F119:I119,1)-LARGE(F119:I119,2)</f>
        <v>#REF!</v>
      </c>
      <c r="F119" s="27" t="e">
        <f>F120+F121+F122+F123+F124+F125+F126+F127</f>
        <v>#REF!</v>
      </c>
      <c r="G119" s="27" t="e">
        <f>G120+G121+G122+G123+G124+G125+G126+G127</f>
        <v>#REF!</v>
      </c>
      <c r="H119" s="27" t="e">
        <f>H120+H121+H122+H123+H124+H125+H126+H127</f>
        <v>#REF!</v>
      </c>
      <c r="I119" s="27" t="e">
        <f>I120+I121+I122+I123+I124+I125+I126+I127</f>
        <v>#REF!</v>
      </c>
      <c r="J119" s="29" t="e">
        <f>F119/N119</f>
        <v>#REF!</v>
      </c>
      <c r="K119" s="29" t="e">
        <f>G119/N119</f>
        <v>#REF!</v>
      </c>
      <c r="L119" s="29" t="e">
        <f>H119/N119</f>
        <v>#REF!</v>
      </c>
      <c r="M119" s="29" t="e">
        <f>I119/N119</f>
        <v>#REF!</v>
      </c>
      <c r="N119" s="27" t="e">
        <f>F119+G119+H119+I119</f>
        <v>#REF!</v>
      </c>
      <c r="O119" s="27" t="e">
        <f>O120+O121+O122+O123+O124+O125+O126+O127</f>
        <v>#REF!</v>
      </c>
      <c r="P119" s="27" t="e">
        <f>P120+P121+P122+P123+P124+P125+P126+P127</f>
        <v>#REF!</v>
      </c>
      <c r="Q119" s="27" t="e">
        <f t="shared" si="33"/>
        <v>#REF!</v>
      </c>
      <c r="R119" s="29" t="e">
        <f t="shared" si="34"/>
        <v>#REF!</v>
      </c>
      <c r="S119" s="27" t="e">
        <f>S120+S121+S122+S123+S124+S125+S126+S127</f>
        <v>#REF!</v>
      </c>
    </row>
    <row r="120" spans="1:19" s="12" customFormat="1" ht="15" x14ac:dyDescent="0.25">
      <c r="A120" s="30" t="s">
        <v>275</v>
      </c>
      <c r="B120" s="31" t="s">
        <v>264</v>
      </c>
      <c r="C120" s="32" t="e">
        <f t="shared" si="27"/>
        <v>#REF!</v>
      </c>
      <c r="D120" s="32" t="e">
        <f t="shared" si="28"/>
        <v>#REF!</v>
      </c>
      <c r="E120" s="28" t="e">
        <f t="shared" ref="E120:E122" si="36">LARGE(F120:I120,1)-LARGE(F120:I120,2)</f>
        <v>#REF!</v>
      </c>
      <c r="F120" s="32" t="e">
        <f>#REF!</f>
        <v>#REF!</v>
      </c>
      <c r="G120" s="32" t="e">
        <f>#REF!</f>
        <v>#REF!</v>
      </c>
      <c r="H120" s="32" t="e">
        <f>#REF!</f>
        <v>#REF!</v>
      </c>
      <c r="I120" s="32" t="e">
        <f>#REF!</f>
        <v>#REF!</v>
      </c>
      <c r="J120" s="33" t="e">
        <f>F120/N120</f>
        <v>#REF!</v>
      </c>
      <c r="K120" s="33" t="e">
        <f>G120/N120</f>
        <v>#REF!</v>
      </c>
      <c r="L120" s="33" t="e">
        <f>H120/N120</f>
        <v>#REF!</v>
      </c>
      <c r="M120" s="33" t="e">
        <f>I120/N120</f>
        <v>#REF!</v>
      </c>
      <c r="N120" s="32" t="e">
        <f>F120+G120+H120+I120</f>
        <v>#REF!</v>
      </c>
      <c r="O120" s="32" t="e">
        <f>#REF!</f>
        <v>#REF!</v>
      </c>
      <c r="P120" s="32" t="e">
        <f>#REF!</f>
        <v>#REF!</v>
      </c>
      <c r="Q120" s="32" t="e">
        <f t="shared" si="33"/>
        <v>#REF!</v>
      </c>
      <c r="R120" s="33" t="e">
        <f t="shared" si="34"/>
        <v>#REF!</v>
      </c>
      <c r="S120" s="32" t="e">
        <f>#REF!</f>
        <v>#REF!</v>
      </c>
    </row>
    <row r="121" spans="1:19" s="12" customFormat="1" ht="15" x14ac:dyDescent="0.25">
      <c r="A121" s="40">
        <v>1</v>
      </c>
      <c r="B121" s="31" t="s">
        <v>146</v>
      </c>
      <c r="C121" s="32" t="e">
        <f t="shared" si="27"/>
        <v>#REF!</v>
      </c>
      <c r="D121" s="32" t="e">
        <f t="shared" si="28"/>
        <v>#REF!</v>
      </c>
      <c r="E121" s="28" t="e">
        <f t="shared" si="36"/>
        <v>#REF!</v>
      </c>
      <c r="F121" s="32" t="e">
        <f>SUM(#REF!)</f>
        <v>#REF!</v>
      </c>
      <c r="G121" s="32" t="e">
        <f>SUM(#REF!)</f>
        <v>#REF!</v>
      </c>
      <c r="H121" s="32" t="e">
        <f>SUM(#REF!)</f>
        <v>#REF!</v>
      </c>
      <c r="I121" s="32" t="e">
        <f>SUM(#REF!)</f>
        <v>#REF!</v>
      </c>
      <c r="J121" s="33" t="e">
        <f>F121/N121</f>
        <v>#REF!</v>
      </c>
      <c r="K121" s="33" t="e">
        <f>G121/N121</f>
        <v>#REF!</v>
      </c>
      <c r="L121" s="33" t="e">
        <f>H121/N121</f>
        <v>#REF!</v>
      </c>
      <c r="M121" s="33" t="e">
        <f>I121/N121</f>
        <v>#REF!</v>
      </c>
      <c r="N121" s="32" t="e">
        <f>F121+G121+H121+I121</f>
        <v>#REF!</v>
      </c>
      <c r="O121" s="32" t="e">
        <f>SUM(#REF!)</f>
        <v>#REF!</v>
      </c>
      <c r="P121" s="32" t="e">
        <f>SUM(#REF!)</f>
        <v>#REF!</v>
      </c>
      <c r="Q121" s="32" t="e">
        <f t="shared" si="33"/>
        <v>#REF!</v>
      </c>
      <c r="R121" s="33" t="e">
        <f t="shared" si="34"/>
        <v>#REF!</v>
      </c>
      <c r="S121" s="32" t="e">
        <f>SUM(#REF!)</f>
        <v>#REF!</v>
      </c>
    </row>
    <row r="122" spans="1:19" s="12" customFormat="1" ht="15" x14ac:dyDescent="0.25">
      <c r="A122" s="40">
        <v>2</v>
      </c>
      <c r="B122" s="31" t="s">
        <v>147</v>
      </c>
      <c r="C122" s="32" t="e">
        <f t="shared" si="27"/>
        <v>#REF!</v>
      </c>
      <c r="D122" s="32" t="e">
        <f t="shared" si="28"/>
        <v>#REF!</v>
      </c>
      <c r="E122" s="28" t="e">
        <f t="shared" si="36"/>
        <v>#REF!</v>
      </c>
      <c r="F122" s="32" t="e">
        <f>SUM(#REF!)</f>
        <v>#REF!</v>
      </c>
      <c r="G122" s="32" t="e">
        <f>SUM(#REF!)</f>
        <v>#REF!</v>
      </c>
      <c r="H122" s="32" t="e">
        <f>SUM(#REF!)</f>
        <v>#REF!</v>
      </c>
      <c r="I122" s="32" t="e">
        <f>SUM(#REF!)</f>
        <v>#REF!</v>
      </c>
      <c r="J122" s="33" t="e">
        <f>F122/N122</f>
        <v>#REF!</v>
      </c>
      <c r="K122" s="33" t="e">
        <f>G122/N122</f>
        <v>#REF!</v>
      </c>
      <c r="L122" s="33" t="e">
        <f>H122/N122</f>
        <v>#REF!</v>
      </c>
      <c r="M122" s="33" t="e">
        <f>I122/N122</f>
        <v>#REF!</v>
      </c>
      <c r="N122" s="32" t="e">
        <f>F122+G122+H122+I122</f>
        <v>#REF!</v>
      </c>
      <c r="O122" s="32" t="e">
        <f>SUM(#REF!)</f>
        <v>#REF!</v>
      </c>
      <c r="P122" s="32" t="e">
        <f>SUM(#REF!)</f>
        <v>#REF!</v>
      </c>
      <c r="Q122" s="32" t="e">
        <f t="shared" si="33"/>
        <v>#REF!</v>
      </c>
      <c r="R122" s="33" t="e">
        <f t="shared" si="34"/>
        <v>#REF!</v>
      </c>
      <c r="S122" s="32" t="e">
        <f>SUM(#REF!)</f>
        <v>#REF!</v>
      </c>
    </row>
    <row r="123" spans="1:19" s="12" customFormat="1" ht="15" x14ac:dyDescent="0.25">
      <c r="A123" s="40">
        <v>3</v>
      </c>
      <c r="B123" s="31" t="s">
        <v>76</v>
      </c>
      <c r="C123" s="32" t="e">
        <f t="shared" si="27"/>
        <v>#REF!</v>
      </c>
      <c r="D123" s="32" t="e">
        <f t="shared" si="28"/>
        <v>#REF!</v>
      </c>
      <c r="E123" s="28" t="e">
        <f>LARGE(F123:I123,1)-LARGE(F123:I123,2)</f>
        <v>#REF!</v>
      </c>
      <c r="F123" s="32" t="e">
        <f>SUM(#REF!)</f>
        <v>#REF!</v>
      </c>
      <c r="G123" s="32" t="e">
        <f>SUM(#REF!)</f>
        <v>#REF!</v>
      </c>
      <c r="H123" s="32" t="e">
        <f>SUM(#REF!)</f>
        <v>#REF!</v>
      </c>
      <c r="I123" s="32" t="e">
        <f>SUM(#REF!)</f>
        <v>#REF!</v>
      </c>
      <c r="J123" s="33" t="e">
        <f>F123/N123</f>
        <v>#REF!</v>
      </c>
      <c r="K123" s="33" t="e">
        <f>G123/N123</f>
        <v>#REF!</v>
      </c>
      <c r="L123" s="33" t="e">
        <f>H123/N123</f>
        <v>#REF!</v>
      </c>
      <c r="M123" s="33" t="e">
        <f>I123/N123</f>
        <v>#REF!</v>
      </c>
      <c r="N123" s="32" t="e">
        <f>F123+G123+H123+I123</f>
        <v>#REF!</v>
      </c>
      <c r="O123" s="32" t="e">
        <f>SUM(#REF!)</f>
        <v>#REF!</v>
      </c>
      <c r="P123" s="32" t="e">
        <f>SUM(#REF!)</f>
        <v>#REF!</v>
      </c>
      <c r="Q123" s="32" t="e">
        <f t="shared" si="33"/>
        <v>#REF!</v>
      </c>
      <c r="R123" s="33" t="e">
        <f t="shared" si="34"/>
        <v>#REF!</v>
      </c>
      <c r="S123" s="32" t="e">
        <f>SUM(#REF!)</f>
        <v>#REF!</v>
      </c>
    </row>
    <row r="124" spans="1:19" s="11" customFormat="1" ht="15" x14ac:dyDescent="0.25">
      <c r="A124" s="40">
        <v>4</v>
      </c>
      <c r="B124" s="31" t="s">
        <v>148</v>
      </c>
      <c r="C124" s="32" t="e">
        <f t="shared" si="27"/>
        <v>#REF!</v>
      </c>
      <c r="D124" s="32" t="e">
        <f t="shared" si="28"/>
        <v>#REF!</v>
      </c>
      <c r="E124" s="28" t="e">
        <f>LARGE(F124:I124,1)-LARGE(F124:I124,2)</f>
        <v>#REF!</v>
      </c>
      <c r="F124" s="32" t="e">
        <f>SUM(#REF!)</f>
        <v>#REF!</v>
      </c>
      <c r="G124" s="32" t="e">
        <f>SUM(#REF!)</f>
        <v>#REF!</v>
      </c>
      <c r="H124" s="32" t="e">
        <f>SUM(#REF!)</f>
        <v>#REF!</v>
      </c>
      <c r="I124" s="32" t="e">
        <f>SUM(#REF!)</f>
        <v>#REF!</v>
      </c>
      <c r="J124" s="33" t="e">
        <f>F124/N124</f>
        <v>#REF!</v>
      </c>
      <c r="K124" s="33" t="e">
        <f>G124/N124</f>
        <v>#REF!</v>
      </c>
      <c r="L124" s="33" t="e">
        <f>H124/N124</f>
        <v>#REF!</v>
      </c>
      <c r="M124" s="33" t="e">
        <f>I124/N124</f>
        <v>#REF!</v>
      </c>
      <c r="N124" s="32" t="e">
        <f>F124+G124+H124+I124</f>
        <v>#REF!</v>
      </c>
      <c r="O124" s="32" t="e">
        <f>SUM(#REF!)</f>
        <v>#REF!</v>
      </c>
      <c r="P124" s="32" t="e">
        <f>SUM(#REF!)</f>
        <v>#REF!</v>
      </c>
      <c r="Q124" s="32" t="e">
        <f>N124+O124+P124</f>
        <v>#REF!</v>
      </c>
      <c r="R124" s="33" t="e">
        <f>Q124/S124</f>
        <v>#REF!</v>
      </c>
      <c r="S124" s="32" t="e">
        <f>SUM(#REF!)</f>
        <v>#REF!</v>
      </c>
    </row>
    <row r="125" spans="1:19" s="11" customFormat="1" ht="15" x14ac:dyDescent="0.25">
      <c r="A125" s="40">
        <v>5</v>
      </c>
      <c r="B125" s="31" t="s">
        <v>149</v>
      </c>
      <c r="C125" s="32" t="e">
        <f t="shared" si="27"/>
        <v>#REF!</v>
      </c>
      <c r="D125" s="32" t="e">
        <f t="shared" si="28"/>
        <v>#REF!</v>
      </c>
      <c r="E125" s="28" t="e">
        <f>LARGE(F125:I125,1)-LARGE(F125:I125,2)</f>
        <v>#REF!</v>
      </c>
      <c r="F125" s="32" t="e">
        <f>SUM(#REF!)</f>
        <v>#REF!</v>
      </c>
      <c r="G125" s="32" t="e">
        <f>SUM(#REF!)</f>
        <v>#REF!</v>
      </c>
      <c r="H125" s="32" t="e">
        <f>SUM(#REF!)</f>
        <v>#REF!</v>
      </c>
      <c r="I125" s="32" t="e">
        <f>SUM(#REF!)</f>
        <v>#REF!</v>
      </c>
      <c r="J125" s="33" t="e">
        <f>F125/N125</f>
        <v>#REF!</v>
      </c>
      <c r="K125" s="33" t="e">
        <f>G125/N125</f>
        <v>#REF!</v>
      </c>
      <c r="L125" s="33" t="e">
        <f>H125/N125</f>
        <v>#REF!</v>
      </c>
      <c r="M125" s="33" t="e">
        <f>I125/N125</f>
        <v>#REF!</v>
      </c>
      <c r="N125" s="32" t="e">
        <f>F125+G125+H125+I125</f>
        <v>#REF!</v>
      </c>
      <c r="O125" s="32" t="e">
        <f>SUM(#REF!)</f>
        <v>#REF!</v>
      </c>
      <c r="P125" s="32" t="e">
        <f>SUM(#REF!)</f>
        <v>#REF!</v>
      </c>
      <c r="Q125" s="32" t="e">
        <f>N125+O125+P125</f>
        <v>#REF!</v>
      </c>
      <c r="R125" s="33" t="e">
        <f>Q125/S125</f>
        <v>#REF!</v>
      </c>
      <c r="S125" s="32" t="e">
        <f>SUM(#REF!)</f>
        <v>#REF!</v>
      </c>
    </row>
    <row r="126" spans="1:19" s="11" customFormat="1" ht="15" x14ac:dyDescent="0.25">
      <c r="A126" s="40">
        <v>6</v>
      </c>
      <c r="B126" s="31" t="s">
        <v>150</v>
      </c>
      <c r="C126" s="32" t="e">
        <f t="shared" si="27"/>
        <v>#REF!</v>
      </c>
      <c r="D126" s="32" t="e">
        <f t="shared" si="28"/>
        <v>#REF!</v>
      </c>
      <c r="E126" s="28" t="e">
        <f>LARGE(F126:I126,1)-LARGE(F126:I126,2)</f>
        <v>#REF!</v>
      </c>
      <c r="F126" s="32" t="e">
        <f>SUM(#REF!)</f>
        <v>#REF!</v>
      </c>
      <c r="G126" s="32" t="e">
        <f>SUM(#REF!)</f>
        <v>#REF!</v>
      </c>
      <c r="H126" s="32" t="e">
        <f>SUM(#REF!)</f>
        <v>#REF!</v>
      </c>
      <c r="I126" s="32" t="e">
        <f>SUM(#REF!)</f>
        <v>#REF!</v>
      </c>
      <c r="J126" s="33" t="e">
        <f>F126/N126</f>
        <v>#REF!</v>
      </c>
      <c r="K126" s="33" t="e">
        <f>G126/N126</f>
        <v>#REF!</v>
      </c>
      <c r="L126" s="33" t="e">
        <f>H126/N126</f>
        <v>#REF!</v>
      </c>
      <c r="M126" s="33" t="e">
        <f>I126/N126</f>
        <v>#REF!</v>
      </c>
      <c r="N126" s="32" t="e">
        <f>F126+G126+H126+I126</f>
        <v>#REF!</v>
      </c>
      <c r="O126" s="32" t="e">
        <f>SUM(#REF!)</f>
        <v>#REF!</v>
      </c>
      <c r="P126" s="32" t="e">
        <f>SUM(#REF!)</f>
        <v>#REF!</v>
      </c>
      <c r="Q126" s="32" t="e">
        <f>N126+O126+P126</f>
        <v>#REF!</v>
      </c>
      <c r="R126" s="33" t="e">
        <f>Q126/S126</f>
        <v>#REF!</v>
      </c>
      <c r="S126" s="32" t="e">
        <f>SUM(#REF!)</f>
        <v>#REF!</v>
      </c>
    </row>
    <row r="127" spans="1:19" s="11" customFormat="1" ht="30" x14ac:dyDescent="0.25">
      <c r="A127" s="40">
        <v>7</v>
      </c>
      <c r="B127" s="31" t="s">
        <v>151</v>
      </c>
      <c r="C127" s="32" t="e">
        <f t="shared" si="27"/>
        <v>#REF!</v>
      </c>
      <c r="D127" s="32" t="e">
        <f t="shared" si="28"/>
        <v>#REF!</v>
      </c>
      <c r="E127" s="28" t="e">
        <f>LARGE(F127:I127,1)-LARGE(F127:I127,2)</f>
        <v>#REF!</v>
      </c>
      <c r="F127" s="32" t="e">
        <f>SUM(#REF!)</f>
        <v>#REF!</v>
      </c>
      <c r="G127" s="32" t="e">
        <f>SUM(#REF!)</f>
        <v>#REF!</v>
      </c>
      <c r="H127" s="32" t="e">
        <f>SUM(#REF!)</f>
        <v>#REF!</v>
      </c>
      <c r="I127" s="32" t="e">
        <f>SUM(#REF!)</f>
        <v>#REF!</v>
      </c>
      <c r="J127" s="33" t="e">
        <f>F127/N127</f>
        <v>#REF!</v>
      </c>
      <c r="K127" s="33" t="e">
        <f>G127/N127</f>
        <v>#REF!</v>
      </c>
      <c r="L127" s="33" t="e">
        <f>H127/N127</f>
        <v>#REF!</v>
      </c>
      <c r="M127" s="33" t="e">
        <f>I127/N127</f>
        <v>#REF!</v>
      </c>
      <c r="N127" s="32" t="e">
        <f>F127+G127+H127+I127</f>
        <v>#REF!</v>
      </c>
      <c r="O127" s="32" t="e">
        <f>SUM(#REF!)</f>
        <v>#REF!</v>
      </c>
      <c r="P127" s="32" t="e">
        <f>SUM(#REF!)</f>
        <v>#REF!</v>
      </c>
      <c r="Q127" s="32" t="e">
        <f>N127+O127+P127</f>
        <v>#REF!</v>
      </c>
      <c r="R127" s="33" t="e">
        <f>Q127/S127</f>
        <v>#REF!</v>
      </c>
      <c r="S127" s="32" t="e">
        <f>SUM(#REF!)</f>
        <v>#REF!</v>
      </c>
    </row>
    <row r="128" spans="1:19" s="5" customFormat="1" ht="15.75" x14ac:dyDescent="0.25">
      <c r="A128" s="48" t="s">
        <v>303</v>
      </c>
      <c r="B128" s="49" t="s">
        <v>304</v>
      </c>
      <c r="C128" s="23"/>
      <c r="D128" s="23"/>
      <c r="E128" s="23"/>
      <c r="F128" s="23"/>
      <c r="G128" s="23"/>
      <c r="H128" s="23"/>
      <c r="I128" s="23"/>
      <c r="J128" s="24"/>
      <c r="K128" s="24"/>
      <c r="L128" s="24"/>
      <c r="M128" s="24"/>
      <c r="N128" s="23"/>
      <c r="O128" s="23"/>
      <c r="P128" s="23"/>
      <c r="Q128" s="23"/>
      <c r="R128" s="24"/>
      <c r="S128" s="23"/>
    </row>
    <row r="129" spans="1:19" s="6" customFormat="1" ht="15" x14ac:dyDescent="0.25">
      <c r="A129" s="25" t="s">
        <v>28</v>
      </c>
      <c r="B129" s="26" t="s">
        <v>29</v>
      </c>
      <c r="C129" s="27" t="e">
        <f t="shared" ref="C129:C168" si="37">IF(AND(LARGE(F129:I129,1)=LARGE(F129:I129,2)),"TIED",IF(LARGE(F129:I129,1)=F129,"BN",IF(LARGE(F129:I129,1)=G129,"PH",IF(LARGE(F129:I129,1)=H129,"PN","BEBAS"))))</f>
        <v>#REF!</v>
      </c>
      <c r="D129" s="27" t="e">
        <f t="shared" si="28"/>
        <v>#REF!</v>
      </c>
      <c r="E129" s="27" t="e">
        <f>LARGE(F129:I129,1)-LARGE(F129:I129,2)</f>
        <v>#REF!</v>
      </c>
      <c r="F129" s="27" t="e">
        <f>F130+F131+F132+F133+F134+F135+F136+F137+F138+F139</f>
        <v>#REF!</v>
      </c>
      <c r="G129" s="27" t="e">
        <f>G130+G131+G132+G133+G134+G135+G136+G137+G138+G139</f>
        <v>#REF!</v>
      </c>
      <c r="H129" s="27" t="e">
        <f>H130+H131+H132+H133+H134+H135+H136+H137+H138+H139</f>
        <v>#REF!</v>
      </c>
      <c r="I129" s="27" t="e">
        <f>I130+I131+I132+I133+I134+I135+I136+I137+I138+I139</f>
        <v>#REF!</v>
      </c>
      <c r="J129" s="29" t="e">
        <f>F129/N129</f>
        <v>#REF!</v>
      </c>
      <c r="K129" s="29" t="e">
        <f>G129/N129</f>
        <v>#REF!</v>
      </c>
      <c r="L129" s="29" t="e">
        <f>H129/N129</f>
        <v>#REF!</v>
      </c>
      <c r="M129" s="29" t="e">
        <f>I129/N129</f>
        <v>#REF!</v>
      </c>
      <c r="N129" s="27" t="e">
        <f>F129+G129+H129+I129</f>
        <v>#REF!</v>
      </c>
      <c r="O129" s="27" t="e">
        <f>O130+O131+O132+O133+O134+O135+O136+O137+O138+O139</f>
        <v>#REF!</v>
      </c>
      <c r="P129" s="27" t="e">
        <f>P130+P131+P132+P133+P134+P135+P136+P137+P138+P139</f>
        <v>#REF!</v>
      </c>
      <c r="Q129" s="27" t="e">
        <f t="shared" si="33"/>
        <v>#REF!</v>
      </c>
      <c r="R129" s="29" t="e">
        <f t="shared" si="34"/>
        <v>#REF!</v>
      </c>
      <c r="S129" s="27" t="e">
        <f>S130+S131+S132+S133+S134+S135+S136+S137+S138+S139</f>
        <v>#REF!</v>
      </c>
    </row>
    <row r="130" spans="1:19" s="12" customFormat="1" ht="15" x14ac:dyDescent="0.25">
      <c r="A130" s="30" t="s">
        <v>275</v>
      </c>
      <c r="B130" s="31" t="s">
        <v>264</v>
      </c>
      <c r="C130" s="32" t="e">
        <f t="shared" si="37"/>
        <v>#REF!</v>
      </c>
      <c r="D130" s="32" t="e">
        <f t="shared" si="28"/>
        <v>#REF!</v>
      </c>
      <c r="E130" s="28" t="e">
        <f t="shared" ref="E130:E131" si="38">LARGE(F130:I130,1)-LARGE(F130:I130,2)</f>
        <v>#REF!</v>
      </c>
      <c r="F130" s="32" t="e">
        <f>#REF!</f>
        <v>#REF!</v>
      </c>
      <c r="G130" s="32" t="e">
        <f>#REF!</f>
        <v>#REF!</v>
      </c>
      <c r="H130" s="32" t="e">
        <f>#REF!</f>
        <v>#REF!</v>
      </c>
      <c r="I130" s="32" t="e">
        <f>#REF!</f>
        <v>#REF!</v>
      </c>
      <c r="J130" s="33" t="e">
        <f>F130/N130</f>
        <v>#REF!</v>
      </c>
      <c r="K130" s="33" t="e">
        <f>G130/N130</f>
        <v>#REF!</v>
      </c>
      <c r="L130" s="33" t="e">
        <f>H130/N130</f>
        <v>#REF!</v>
      </c>
      <c r="M130" s="33" t="e">
        <f>I130/N130</f>
        <v>#REF!</v>
      </c>
      <c r="N130" s="32" t="e">
        <f>F130+G130+H130+I130</f>
        <v>#REF!</v>
      </c>
      <c r="O130" s="32" t="e">
        <f>#REF!</f>
        <v>#REF!</v>
      </c>
      <c r="P130" s="32" t="e">
        <f>#REF!</f>
        <v>#REF!</v>
      </c>
      <c r="Q130" s="32" t="e">
        <f t="shared" si="33"/>
        <v>#REF!</v>
      </c>
      <c r="R130" s="33" t="e">
        <f t="shared" si="34"/>
        <v>#REF!</v>
      </c>
      <c r="S130" s="32" t="e">
        <f>#REF!</f>
        <v>#REF!</v>
      </c>
    </row>
    <row r="131" spans="1:19" s="12" customFormat="1" ht="15" x14ac:dyDescent="0.25">
      <c r="A131" s="40">
        <v>1</v>
      </c>
      <c r="B131" s="31" t="s">
        <v>153</v>
      </c>
      <c r="C131" s="32" t="e">
        <f t="shared" si="37"/>
        <v>#REF!</v>
      </c>
      <c r="D131" s="32" t="e">
        <f t="shared" si="28"/>
        <v>#REF!</v>
      </c>
      <c r="E131" s="28" t="e">
        <f t="shared" si="38"/>
        <v>#REF!</v>
      </c>
      <c r="F131" s="32" t="e">
        <f>SUM(#REF!)</f>
        <v>#REF!</v>
      </c>
      <c r="G131" s="32" t="e">
        <f>SUM(#REF!)</f>
        <v>#REF!</v>
      </c>
      <c r="H131" s="32" t="e">
        <f>SUM(#REF!)</f>
        <v>#REF!</v>
      </c>
      <c r="I131" s="32" t="e">
        <f>SUM(#REF!)</f>
        <v>#REF!</v>
      </c>
      <c r="J131" s="33" t="e">
        <f>F131/N131</f>
        <v>#REF!</v>
      </c>
      <c r="K131" s="33" t="e">
        <f>G131/N131</f>
        <v>#REF!</v>
      </c>
      <c r="L131" s="33" t="e">
        <f>H131/N131</f>
        <v>#REF!</v>
      </c>
      <c r="M131" s="33" t="e">
        <f>I131/N131</f>
        <v>#REF!</v>
      </c>
      <c r="N131" s="32" t="e">
        <f>F131+G131+H131+I131</f>
        <v>#REF!</v>
      </c>
      <c r="O131" s="32" t="e">
        <f>SUM(#REF!)</f>
        <v>#REF!</v>
      </c>
      <c r="P131" s="32" t="e">
        <f>SUM(#REF!)</f>
        <v>#REF!</v>
      </c>
      <c r="Q131" s="32" t="e">
        <f t="shared" si="33"/>
        <v>#REF!</v>
      </c>
      <c r="R131" s="33" t="e">
        <f t="shared" si="34"/>
        <v>#REF!</v>
      </c>
      <c r="S131" s="32" t="e">
        <f>SUM(#REF!)</f>
        <v>#REF!</v>
      </c>
    </row>
    <row r="132" spans="1:19" s="12" customFormat="1" ht="15" x14ac:dyDescent="0.25">
      <c r="A132" s="40">
        <v>2</v>
      </c>
      <c r="B132" s="31" t="s">
        <v>154</v>
      </c>
      <c r="C132" s="32" t="e">
        <f t="shared" si="37"/>
        <v>#REF!</v>
      </c>
      <c r="D132" s="32" t="e">
        <f t="shared" si="28"/>
        <v>#REF!</v>
      </c>
      <c r="E132" s="28" t="e">
        <f>LARGE(F132:I132,1)-LARGE(F132:I132,2)</f>
        <v>#REF!</v>
      </c>
      <c r="F132" s="32" t="e">
        <f>SUM(#REF!)</f>
        <v>#REF!</v>
      </c>
      <c r="G132" s="32" t="e">
        <f>SUM(#REF!)</f>
        <v>#REF!</v>
      </c>
      <c r="H132" s="32" t="e">
        <f>SUM(#REF!)</f>
        <v>#REF!</v>
      </c>
      <c r="I132" s="32" t="e">
        <f>SUM(#REF!)</f>
        <v>#REF!</v>
      </c>
      <c r="J132" s="33" t="e">
        <f>F132/N132</f>
        <v>#REF!</v>
      </c>
      <c r="K132" s="33" t="e">
        <f>G132/N132</f>
        <v>#REF!</v>
      </c>
      <c r="L132" s="33" t="e">
        <f>H132/N132</f>
        <v>#REF!</v>
      </c>
      <c r="M132" s="33" t="e">
        <f>I132/N132</f>
        <v>#REF!</v>
      </c>
      <c r="N132" s="32" t="e">
        <f>F132+G132+H132+I132</f>
        <v>#REF!</v>
      </c>
      <c r="O132" s="32" t="e">
        <f>SUM(#REF!)</f>
        <v>#REF!</v>
      </c>
      <c r="P132" s="32" t="e">
        <f>SUM(#REF!)</f>
        <v>#REF!</v>
      </c>
      <c r="Q132" s="32" t="e">
        <f t="shared" si="33"/>
        <v>#REF!</v>
      </c>
      <c r="R132" s="33" t="e">
        <f t="shared" si="34"/>
        <v>#REF!</v>
      </c>
      <c r="S132" s="32" t="e">
        <f>SUM(#REF!)</f>
        <v>#REF!</v>
      </c>
    </row>
    <row r="133" spans="1:19" s="11" customFormat="1" ht="15" x14ac:dyDescent="0.25">
      <c r="A133" s="40">
        <v>3</v>
      </c>
      <c r="B133" s="31" t="s">
        <v>29</v>
      </c>
      <c r="C133" s="32" t="e">
        <f t="shared" si="37"/>
        <v>#REF!</v>
      </c>
      <c r="D133" s="32" t="e">
        <f t="shared" si="28"/>
        <v>#REF!</v>
      </c>
      <c r="E133" s="28" t="e">
        <f>LARGE(F133:I133,1)-LARGE(F133:I133,2)</f>
        <v>#REF!</v>
      </c>
      <c r="F133" s="32" t="e">
        <f>SUM(#REF!)</f>
        <v>#REF!</v>
      </c>
      <c r="G133" s="32" t="e">
        <f>SUM(#REF!)</f>
        <v>#REF!</v>
      </c>
      <c r="H133" s="32" t="e">
        <f>SUM(#REF!)</f>
        <v>#REF!</v>
      </c>
      <c r="I133" s="32" t="e">
        <f>SUM(#REF!)</f>
        <v>#REF!</v>
      </c>
      <c r="J133" s="33" t="e">
        <f>F133/N133</f>
        <v>#REF!</v>
      </c>
      <c r="K133" s="33" t="e">
        <f>G133/N133</f>
        <v>#REF!</v>
      </c>
      <c r="L133" s="33" t="e">
        <f>H133/N133</f>
        <v>#REF!</v>
      </c>
      <c r="M133" s="33" t="e">
        <f>I133/N133</f>
        <v>#REF!</v>
      </c>
      <c r="N133" s="32" t="e">
        <f>F133+G133+H133+I133</f>
        <v>#REF!</v>
      </c>
      <c r="O133" s="32" t="e">
        <f>SUM(#REF!)</f>
        <v>#REF!</v>
      </c>
      <c r="P133" s="32" t="e">
        <f>SUM(#REF!)</f>
        <v>#REF!</v>
      </c>
      <c r="Q133" s="32" t="e">
        <f>N133+O133+P133</f>
        <v>#REF!</v>
      </c>
      <c r="R133" s="33" t="e">
        <f>Q133/S133</f>
        <v>#REF!</v>
      </c>
      <c r="S133" s="32" t="e">
        <f>SUM(#REF!)</f>
        <v>#REF!</v>
      </c>
    </row>
    <row r="134" spans="1:19" s="11" customFormat="1" ht="15" x14ac:dyDescent="0.25">
      <c r="A134" s="40">
        <v>4</v>
      </c>
      <c r="B134" s="31" t="s">
        <v>155</v>
      </c>
      <c r="C134" s="32" t="e">
        <f t="shared" si="37"/>
        <v>#REF!</v>
      </c>
      <c r="D134" s="32" t="e">
        <f t="shared" si="28"/>
        <v>#REF!</v>
      </c>
      <c r="E134" s="28" t="e">
        <f>LARGE(F134:I134,1)-LARGE(F134:I134,2)</f>
        <v>#REF!</v>
      </c>
      <c r="F134" s="32" t="e">
        <f>SUM(#REF!)</f>
        <v>#REF!</v>
      </c>
      <c r="G134" s="32" t="e">
        <f>SUM(#REF!)</f>
        <v>#REF!</v>
      </c>
      <c r="H134" s="32" t="e">
        <f>SUM(#REF!)</f>
        <v>#REF!</v>
      </c>
      <c r="I134" s="32" t="e">
        <f>SUM(#REF!)</f>
        <v>#REF!</v>
      </c>
      <c r="J134" s="33" t="e">
        <f>F134/N134</f>
        <v>#REF!</v>
      </c>
      <c r="K134" s="33" t="e">
        <f>G134/N134</f>
        <v>#REF!</v>
      </c>
      <c r="L134" s="33" t="e">
        <f>H134/N134</f>
        <v>#REF!</v>
      </c>
      <c r="M134" s="33" t="e">
        <f>I134/N134</f>
        <v>#REF!</v>
      </c>
      <c r="N134" s="32" t="e">
        <f>F134+G134+H134+I134</f>
        <v>#REF!</v>
      </c>
      <c r="O134" s="32" t="e">
        <f>SUM(#REF!)</f>
        <v>#REF!</v>
      </c>
      <c r="P134" s="32" t="e">
        <f>SUM(#REF!)</f>
        <v>#REF!</v>
      </c>
      <c r="Q134" s="32" t="e">
        <f>N134+O134+P134</f>
        <v>#REF!</v>
      </c>
      <c r="R134" s="33" t="e">
        <f>Q134/S134</f>
        <v>#REF!</v>
      </c>
      <c r="S134" s="32" t="e">
        <f>SUM(#REF!)</f>
        <v>#REF!</v>
      </c>
    </row>
    <row r="135" spans="1:19" s="11" customFormat="1" ht="15" x14ac:dyDescent="0.25">
      <c r="A135" s="40">
        <v>5</v>
      </c>
      <c r="B135" s="31" t="s">
        <v>156</v>
      </c>
      <c r="C135" s="32" t="e">
        <f t="shared" si="37"/>
        <v>#REF!</v>
      </c>
      <c r="D135" s="32" t="e">
        <f t="shared" si="28"/>
        <v>#REF!</v>
      </c>
      <c r="E135" s="28" t="e">
        <f>LARGE(F135:I135,1)-LARGE(F135:I135,2)</f>
        <v>#REF!</v>
      </c>
      <c r="F135" s="32" t="e">
        <f>SUM(#REF!)</f>
        <v>#REF!</v>
      </c>
      <c r="G135" s="32" t="e">
        <f>SUM(#REF!)</f>
        <v>#REF!</v>
      </c>
      <c r="H135" s="32" t="e">
        <f>SUM(#REF!)</f>
        <v>#REF!</v>
      </c>
      <c r="I135" s="32" t="e">
        <f>SUM(#REF!)</f>
        <v>#REF!</v>
      </c>
      <c r="J135" s="33" t="e">
        <f>F135/N135</f>
        <v>#REF!</v>
      </c>
      <c r="K135" s="33" t="e">
        <f>G135/N135</f>
        <v>#REF!</v>
      </c>
      <c r="L135" s="33" t="e">
        <f>H135/N135</f>
        <v>#REF!</v>
      </c>
      <c r="M135" s="33" t="e">
        <f>I135/N135</f>
        <v>#REF!</v>
      </c>
      <c r="N135" s="32" t="e">
        <f>F135+G135+H135+I135</f>
        <v>#REF!</v>
      </c>
      <c r="O135" s="32" t="e">
        <f>SUM(#REF!)</f>
        <v>#REF!</v>
      </c>
      <c r="P135" s="32" t="e">
        <f>SUM(#REF!)</f>
        <v>#REF!</v>
      </c>
      <c r="Q135" s="32" t="e">
        <f>N135+O135+P135</f>
        <v>#REF!</v>
      </c>
      <c r="R135" s="33" t="e">
        <f>Q135/S135</f>
        <v>#REF!</v>
      </c>
      <c r="S135" s="32" t="e">
        <f>SUM(#REF!)</f>
        <v>#REF!</v>
      </c>
    </row>
    <row r="136" spans="1:19" s="12" customFormat="1" ht="15" x14ac:dyDescent="0.25">
      <c r="A136" s="40">
        <v>6</v>
      </c>
      <c r="B136" s="31" t="s">
        <v>157</v>
      </c>
      <c r="C136" s="32" t="e">
        <f t="shared" si="37"/>
        <v>#REF!</v>
      </c>
      <c r="D136" s="32" t="e">
        <f t="shared" si="28"/>
        <v>#REF!</v>
      </c>
      <c r="E136" s="28" t="e">
        <f t="shared" ref="E136" si="39">LARGE(F136:I136,1)-LARGE(F136:I136,2)</f>
        <v>#REF!</v>
      </c>
      <c r="F136" s="32" t="e">
        <f>SUM(#REF!)</f>
        <v>#REF!</v>
      </c>
      <c r="G136" s="32" t="e">
        <f>SUM(#REF!)</f>
        <v>#REF!</v>
      </c>
      <c r="H136" s="32" t="e">
        <f>SUM(#REF!)</f>
        <v>#REF!</v>
      </c>
      <c r="I136" s="32" t="e">
        <f>SUM(#REF!)</f>
        <v>#REF!</v>
      </c>
      <c r="J136" s="33" t="e">
        <f>F136/N136</f>
        <v>#REF!</v>
      </c>
      <c r="K136" s="33" t="e">
        <f>G136/N136</f>
        <v>#REF!</v>
      </c>
      <c r="L136" s="33" t="e">
        <f>H136/N136</f>
        <v>#REF!</v>
      </c>
      <c r="M136" s="33" t="e">
        <f>I136/N136</f>
        <v>#REF!</v>
      </c>
      <c r="N136" s="32" t="e">
        <f>F136+G136+H136+I136</f>
        <v>#REF!</v>
      </c>
      <c r="O136" s="32" t="e">
        <f>SUM(#REF!)</f>
        <v>#REF!</v>
      </c>
      <c r="P136" s="32" t="e">
        <f>SUM(#REF!)</f>
        <v>#REF!</v>
      </c>
      <c r="Q136" s="32" t="e">
        <f t="shared" ref="Q136" si="40">N136+O136+P136</f>
        <v>#REF!</v>
      </c>
      <c r="R136" s="33" t="e">
        <f t="shared" si="34"/>
        <v>#REF!</v>
      </c>
      <c r="S136" s="32" t="e">
        <f>SUM(#REF!)</f>
        <v>#REF!</v>
      </c>
    </row>
    <row r="137" spans="1:19" s="11" customFormat="1" ht="15" x14ac:dyDescent="0.25">
      <c r="A137" s="40">
        <v>7</v>
      </c>
      <c r="B137" s="31" t="s">
        <v>159</v>
      </c>
      <c r="C137" s="32" t="e">
        <f t="shared" si="37"/>
        <v>#REF!</v>
      </c>
      <c r="D137" s="32" t="e">
        <f t="shared" si="28"/>
        <v>#REF!</v>
      </c>
      <c r="E137" s="28" t="e">
        <f>LARGE(F137:I137,1)-LARGE(F137:I137,2)</f>
        <v>#REF!</v>
      </c>
      <c r="F137" s="32" t="e">
        <f>SUM(#REF!)</f>
        <v>#REF!</v>
      </c>
      <c r="G137" s="32" t="e">
        <f>SUM(#REF!)</f>
        <v>#REF!</v>
      </c>
      <c r="H137" s="32" t="e">
        <f>SUM(#REF!)</f>
        <v>#REF!</v>
      </c>
      <c r="I137" s="32" t="e">
        <f>SUM(#REF!)</f>
        <v>#REF!</v>
      </c>
      <c r="J137" s="33" t="e">
        <f>F137/N137</f>
        <v>#REF!</v>
      </c>
      <c r="K137" s="33" t="e">
        <f>G137/N137</f>
        <v>#REF!</v>
      </c>
      <c r="L137" s="33" t="e">
        <f>H137/N137</f>
        <v>#REF!</v>
      </c>
      <c r="M137" s="33" t="e">
        <f>I137/N137</f>
        <v>#REF!</v>
      </c>
      <c r="N137" s="32" t="e">
        <f>F137+G137+H137+I137</f>
        <v>#REF!</v>
      </c>
      <c r="O137" s="32" t="e">
        <f>SUM(#REF!)</f>
        <v>#REF!</v>
      </c>
      <c r="P137" s="32" t="e">
        <f>SUM(#REF!)</f>
        <v>#REF!</v>
      </c>
      <c r="Q137" s="32" t="e">
        <f>N137+O137+P137</f>
        <v>#REF!</v>
      </c>
      <c r="R137" s="33" t="e">
        <f>Q137/S137</f>
        <v>#REF!</v>
      </c>
      <c r="S137" s="32" t="e">
        <f>SUM(#REF!)</f>
        <v>#REF!</v>
      </c>
    </row>
    <row r="138" spans="1:19" s="12" customFormat="1" ht="15" x14ac:dyDescent="0.25">
      <c r="A138" s="40">
        <v>8</v>
      </c>
      <c r="B138" s="31" t="s">
        <v>160</v>
      </c>
      <c r="C138" s="32" t="e">
        <f t="shared" si="37"/>
        <v>#REF!</v>
      </c>
      <c r="D138" s="32" t="e">
        <f t="shared" si="28"/>
        <v>#REF!</v>
      </c>
      <c r="E138" s="28" t="e">
        <f>LARGE(F138:I138,1)-LARGE(F138:I138,2)</f>
        <v>#REF!</v>
      </c>
      <c r="F138" s="32" t="e">
        <f>SUM(#REF!)</f>
        <v>#REF!</v>
      </c>
      <c r="G138" s="32" t="e">
        <f>SUM(#REF!)</f>
        <v>#REF!</v>
      </c>
      <c r="H138" s="32" t="e">
        <f>SUM(#REF!)</f>
        <v>#REF!</v>
      </c>
      <c r="I138" s="32" t="e">
        <f>SUM(#REF!)</f>
        <v>#REF!</v>
      </c>
      <c r="J138" s="33" t="e">
        <f>F138/N138</f>
        <v>#REF!</v>
      </c>
      <c r="K138" s="33" t="e">
        <f>G138/N138</f>
        <v>#REF!</v>
      </c>
      <c r="L138" s="33" t="e">
        <f>H138/N138</f>
        <v>#REF!</v>
      </c>
      <c r="M138" s="33" t="e">
        <f>I138/N138</f>
        <v>#REF!</v>
      </c>
      <c r="N138" s="32" t="e">
        <f>F138+G138+H138+I138</f>
        <v>#REF!</v>
      </c>
      <c r="O138" s="32" t="e">
        <f>SUM(#REF!)</f>
        <v>#REF!</v>
      </c>
      <c r="P138" s="32" t="e">
        <f>SUM(#REF!)</f>
        <v>#REF!</v>
      </c>
      <c r="Q138" s="32" t="e">
        <f t="shared" ref="Q138:Q177" si="41">N138+O138+P138</f>
        <v>#REF!</v>
      </c>
      <c r="R138" s="33" t="e">
        <f t="shared" ref="R138:R177" si="42">Q138/S138</f>
        <v>#REF!</v>
      </c>
      <c r="S138" s="32" t="e">
        <f>SUM(#REF!)</f>
        <v>#REF!</v>
      </c>
    </row>
    <row r="139" spans="1:19" s="12" customFormat="1" ht="15" x14ac:dyDescent="0.25">
      <c r="A139" s="40">
        <v>9</v>
      </c>
      <c r="B139" s="31" t="s">
        <v>161</v>
      </c>
      <c r="C139" s="32" t="e">
        <f t="shared" si="37"/>
        <v>#REF!</v>
      </c>
      <c r="D139" s="32" t="e">
        <f t="shared" si="28"/>
        <v>#REF!</v>
      </c>
      <c r="E139" s="28" t="e">
        <f>LARGE(F139:I139,1)-LARGE(F139:I139,2)</f>
        <v>#REF!</v>
      </c>
      <c r="F139" s="32" t="e">
        <f>SUM(#REF!)</f>
        <v>#REF!</v>
      </c>
      <c r="G139" s="32" t="e">
        <f>SUM(#REF!)</f>
        <v>#REF!</v>
      </c>
      <c r="H139" s="32" t="e">
        <f>SUM(#REF!)</f>
        <v>#REF!</v>
      </c>
      <c r="I139" s="32" t="e">
        <f>SUM(#REF!)</f>
        <v>#REF!</v>
      </c>
      <c r="J139" s="33" t="e">
        <f>F139/N139</f>
        <v>#REF!</v>
      </c>
      <c r="K139" s="33" t="e">
        <f>G139/N139</f>
        <v>#REF!</v>
      </c>
      <c r="L139" s="33" t="e">
        <f>H139/N139</f>
        <v>#REF!</v>
      </c>
      <c r="M139" s="33" t="e">
        <f>I139/N139</f>
        <v>#REF!</v>
      </c>
      <c r="N139" s="32" t="e">
        <f>F139+G139+H139+I139</f>
        <v>#REF!</v>
      </c>
      <c r="O139" s="32" t="e">
        <f>SUM(#REF!)</f>
        <v>#REF!</v>
      </c>
      <c r="P139" s="32" t="e">
        <f>SUM(#REF!)</f>
        <v>#REF!</v>
      </c>
      <c r="Q139" s="32" t="e">
        <f t="shared" si="41"/>
        <v>#REF!</v>
      </c>
      <c r="R139" s="33" t="e">
        <f t="shared" si="42"/>
        <v>#REF!</v>
      </c>
      <c r="S139" s="32" t="e">
        <f>SUM(#REF!)</f>
        <v>#REF!</v>
      </c>
    </row>
    <row r="140" spans="1:19" s="6" customFormat="1" ht="15" x14ac:dyDescent="0.25">
      <c r="A140" s="25" t="s">
        <v>30</v>
      </c>
      <c r="B140" s="26" t="s">
        <v>31</v>
      </c>
      <c r="C140" s="27" t="e">
        <f t="shared" si="37"/>
        <v>#REF!</v>
      </c>
      <c r="D140" s="27" t="e">
        <f t="shared" si="28"/>
        <v>#REF!</v>
      </c>
      <c r="E140" s="27" t="e">
        <f>LARGE(F140:I140,1)-LARGE(F140:I140,2)</f>
        <v>#REF!</v>
      </c>
      <c r="F140" s="27" t="e">
        <f>F141+F142+F143+F144+F145+F146+F147+F148+F149</f>
        <v>#REF!</v>
      </c>
      <c r="G140" s="27" t="e">
        <f>G141+G142+G143+G144+G145+G146+G147+G148+G149</f>
        <v>#REF!</v>
      </c>
      <c r="H140" s="27" t="e">
        <f>H141+H142+H143+H144+H145+H146+H147+H148+H149</f>
        <v>#REF!</v>
      </c>
      <c r="I140" s="27" t="e">
        <f>I141+I142+I143+I144+I145+I146+I147+I148+I149</f>
        <v>#REF!</v>
      </c>
      <c r="J140" s="29" t="e">
        <f>F140/N140</f>
        <v>#REF!</v>
      </c>
      <c r="K140" s="29" t="e">
        <f>G140/N140</f>
        <v>#REF!</v>
      </c>
      <c r="L140" s="29" t="e">
        <f>H140/N140</f>
        <v>#REF!</v>
      </c>
      <c r="M140" s="29" t="e">
        <f>I140/N140</f>
        <v>#REF!</v>
      </c>
      <c r="N140" s="27" t="e">
        <f>F140+G140+H140+I140</f>
        <v>#REF!</v>
      </c>
      <c r="O140" s="27" t="e">
        <f>O141+O142+O143+O144+O145+O146+O147+O148+O149</f>
        <v>#REF!</v>
      </c>
      <c r="P140" s="27" t="e">
        <f>P141+P142+P143+P144+P145+P146+P147+P148+P149</f>
        <v>#REF!</v>
      </c>
      <c r="Q140" s="27" t="e">
        <f t="shared" si="41"/>
        <v>#REF!</v>
      </c>
      <c r="R140" s="29" t="e">
        <f t="shared" si="42"/>
        <v>#REF!</v>
      </c>
      <c r="S140" s="27" t="e">
        <f>S141+S142+S143+S144+S145+S146+S147+S148+S149</f>
        <v>#REF!</v>
      </c>
    </row>
    <row r="141" spans="1:19" s="12" customFormat="1" ht="15" x14ac:dyDescent="0.25">
      <c r="A141" s="30" t="s">
        <v>275</v>
      </c>
      <c r="B141" s="31" t="s">
        <v>264</v>
      </c>
      <c r="C141" s="32" t="e">
        <f t="shared" si="37"/>
        <v>#REF!</v>
      </c>
      <c r="D141" s="32" t="e">
        <f t="shared" si="28"/>
        <v>#REF!</v>
      </c>
      <c r="E141" s="28" t="e">
        <f t="shared" ref="E141" si="43">LARGE(F141:I141,1)-LARGE(F141:I141,2)</f>
        <v>#REF!</v>
      </c>
      <c r="F141" s="32" t="e">
        <f>#REF!</f>
        <v>#REF!</v>
      </c>
      <c r="G141" s="32" t="e">
        <f>#REF!</f>
        <v>#REF!</v>
      </c>
      <c r="H141" s="32" t="e">
        <f>#REF!</f>
        <v>#REF!</v>
      </c>
      <c r="I141" s="32" t="e">
        <f>#REF!</f>
        <v>#REF!</v>
      </c>
      <c r="J141" s="33" t="e">
        <f>F141/N141</f>
        <v>#REF!</v>
      </c>
      <c r="K141" s="33" t="e">
        <f>G141/N141</f>
        <v>#REF!</v>
      </c>
      <c r="L141" s="33" t="e">
        <f>H141/N141</f>
        <v>#REF!</v>
      </c>
      <c r="M141" s="33" t="e">
        <f>I141/N141</f>
        <v>#REF!</v>
      </c>
      <c r="N141" s="32" t="e">
        <f>F141+G141+H141+I141</f>
        <v>#REF!</v>
      </c>
      <c r="O141" s="32" t="e">
        <f>#REF!</f>
        <v>#REF!</v>
      </c>
      <c r="P141" s="32" t="e">
        <f>#REF!</f>
        <v>#REF!</v>
      </c>
      <c r="Q141" s="32" t="e">
        <f t="shared" si="41"/>
        <v>#REF!</v>
      </c>
      <c r="R141" s="33" t="e">
        <f t="shared" si="42"/>
        <v>#REF!</v>
      </c>
      <c r="S141" s="32" t="e">
        <f>#REF!</f>
        <v>#REF!</v>
      </c>
    </row>
    <row r="142" spans="1:19" s="12" customFormat="1" ht="15" x14ac:dyDescent="0.25">
      <c r="A142" s="40">
        <v>1</v>
      </c>
      <c r="B142" s="31" t="s">
        <v>163</v>
      </c>
      <c r="C142" s="32" t="e">
        <f t="shared" si="37"/>
        <v>#REF!</v>
      </c>
      <c r="D142" s="32" t="e">
        <f t="shared" si="28"/>
        <v>#REF!</v>
      </c>
      <c r="E142" s="28" t="e">
        <f>LARGE(F142:I142,1)-LARGE(F142:I142,2)</f>
        <v>#REF!</v>
      </c>
      <c r="F142" s="32" t="e">
        <f>SUM(#REF!)</f>
        <v>#REF!</v>
      </c>
      <c r="G142" s="32" t="e">
        <f>SUM(#REF!)</f>
        <v>#REF!</v>
      </c>
      <c r="H142" s="32" t="e">
        <f>SUM(#REF!)</f>
        <v>#REF!</v>
      </c>
      <c r="I142" s="32" t="e">
        <f>SUM(#REF!)</f>
        <v>#REF!</v>
      </c>
      <c r="J142" s="33" t="e">
        <f>F142/N142</f>
        <v>#REF!</v>
      </c>
      <c r="K142" s="33" t="e">
        <f>G142/N142</f>
        <v>#REF!</v>
      </c>
      <c r="L142" s="33" t="e">
        <f>H142/N142</f>
        <v>#REF!</v>
      </c>
      <c r="M142" s="33" t="e">
        <f>I142/N142</f>
        <v>#REF!</v>
      </c>
      <c r="N142" s="32" t="e">
        <f>F142+G142+H142+I142</f>
        <v>#REF!</v>
      </c>
      <c r="O142" s="32" t="e">
        <f>SUM(#REF!)</f>
        <v>#REF!</v>
      </c>
      <c r="P142" s="32" t="e">
        <f>SUM(#REF!)</f>
        <v>#REF!</v>
      </c>
      <c r="Q142" s="32" t="e">
        <f t="shared" si="41"/>
        <v>#REF!</v>
      </c>
      <c r="R142" s="33" t="e">
        <f t="shared" si="42"/>
        <v>#REF!</v>
      </c>
      <c r="S142" s="32" t="e">
        <f>SUM(#REF!)</f>
        <v>#REF!</v>
      </c>
    </row>
    <row r="143" spans="1:19" s="12" customFormat="1" ht="15" x14ac:dyDescent="0.25">
      <c r="A143" s="40">
        <v>2</v>
      </c>
      <c r="B143" s="31" t="s">
        <v>164</v>
      </c>
      <c r="C143" s="32" t="e">
        <f t="shared" si="37"/>
        <v>#REF!</v>
      </c>
      <c r="D143" s="32" t="e">
        <f t="shared" si="28"/>
        <v>#REF!</v>
      </c>
      <c r="E143" s="28" t="e">
        <f t="shared" ref="E143" si="44">LARGE(F143:I143,1)-LARGE(F143:I143,2)</f>
        <v>#REF!</v>
      </c>
      <c r="F143" s="32" t="e">
        <f>SUM(#REF!)</f>
        <v>#REF!</v>
      </c>
      <c r="G143" s="32" t="e">
        <f>SUM(#REF!)</f>
        <v>#REF!</v>
      </c>
      <c r="H143" s="32" t="e">
        <f>SUM(#REF!)</f>
        <v>#REF!</v>
      </c>
      <c r="I143" s="32" t="e">
        <f>SUM(#REF!)</f>
        <v>#REF!</v>
      </c>
      <c r="J143" s="33" t="e">
        <f>F143/N143</f>
        <v>#REF!</v>
      </c>
      <c r="K143" s="33" t="e">
        <f>G143/N143</f>
        <v>#REF!</v>
      </c>
      <c r="L143" s="33" t="e">
        <f>H143/N143</f>
        <v>#REF!</v>
      </c>
      <c r="M143" s="33" t="e">
        <f>I143/N143</f>
        <v>#REF!</v>
      </c>
      <c r="N143" s="32" t="e">
        <f>F143+G143+H143+I143</f>
        <v>#REF!</v>
      </c>
      <c r="O143" s="32" t="e">
        <f>SUM(#REF!)</f>
        <v>#REF!</v>
      </c>
      <c r="P143" s="32" t="e">
        <f>SUM(#REF!)</f>
        <v>#REF!</v>
      </c>
      <c r="Q143" s="32" t="e">
        <f t="shared" si="41"/>
        <v>#REF!</v>
      </c>
      <c r="R143" s="33" t="e">
        <f t="shared" si="42"/>
        <v>#REF!</v>
      </c>
      <c r="S143" s="32" t="e">
        <f>SUM(#REF!)</f>
        <v>#REF!</v>
      </c>
    </row>
    <row r="144" spans="1:19" s="12" customFormat="1" ht="15" x14ac:dyDescent="0.25">
      <c r="A144" s="40">
        <v>3</v>
      </c>
      <c r="B144" s="31" t="s">
        <v>165</v>
      </c>
      <c r="C144" s="32" t="e">
        <f t="shared" si="37"/>
        <v>#REF!</v>
      </c>
      <c r="D144" s="32" t="e">
        <f t="shared" si="28"/>
        <v>#REF!</v>
      </c>
      <c r="E144" s="28" t="e">
        <f>LARGE(F144:I144,1)-LARGE(F144:I144,2)</f>
        <v>#REF!</v>
      </c>
      <c r="F144" s="32" t="e">
        <f>SUM(#REF!)</f>
        <v>#REF!</v>
      </c>
      <c r="G144" s="32" t="e">
        <f>SUM(#REF!)</f>
        <v>#REF!</v>
      </c>
      <c r="H144" s="32" t="e">
        <f>SUM(#REF!)</f>
        <v>#REF!</v>
      </c>
      <c r="I144" s="32" t="e">
        <f>SUM(#REF!)</f>
        <v>#REF!</v>
      </c>
      <c r="J144" s="33" t="e">
        <f>F144/N144</f>
        <v>#REF!</v>
      </c>
      <c r="K144" s="33" t="e">
        <f>G144/N144</f>
        <v>#REF!</v>
      </c>
      <c r="L144" s="33" t="e">
        <f>H144/N144</f>
        <v>#REF!</v>
      </c>
      <c r="M144" s="33" t="e">
        <f>I144/N144</f>
        <v>#REF!</v>
      </c>
      <c r="N144" s="32" t="e">
        <f>F144+G144+H144+I144</f>
        <v>#REF!</v>
      </c>
      <c r="O144" s="32" t="e">
        <f>SUM(#REF!)</f>
        <v>#REF!</v>
      </c>
      <c r="P144" s="32" t="e">
        <f>SUM(#REF!)</f>
        <v>#REF!</v>
      </c>
      <c r="Q144" s="32" t="e">
        <f t="shared" si="41"/>
        <v>#REF!</v>
      </c>
      <c r="R144" s="33" t="e">
        <f t="shared" si="42"/>
        <v>#REF!</v>
      </c>
      <c r="S144" s="32" t="e">
        <f>SUM(#REF!)</f>
        <v>#REF!</v>
      </c>
    </row>
    <row r="145" spans="1:19" s="12" customFormat="1" ht="30" x14ac:dyDescent="0.25">
      <c r="A145" s="40">
        <v>4</v>
      </c>
      <c r="B145" s="31" t="s">
        <v>166</v>
      </c>
      <c r="C145" s="32" t="e">
        <f t="shared" si="37"/>
        <v>#REF!</v>
      </c>
      <c r="D145" s="32" t="e">
        <f t="shared" si="28"/>
        <v>#REF!</v>
      </c>
      <c r="E145" s="28" t="e">
        <f>LARGE(F145:I145,1)-LARGE(F145:I145,2)</f>
        <v>#REF!</v>
      </c>
      <c r="F145" s="32" t="e">
        <f>SUM(#REF!)</f>
        <v>#REF!</v>
      </c>
      <c r="G145" s="32" t="e">
        <f>SUM(#REF!)</f>
        <v>#REF!</v>
      </c>
      <c r="H145" s="32" t="e">
        <f>SUM(#REF!)</f>
        <v>#REF!</v>
      </c>
      <c r="I145" s="32" t="e">
        <f>SUM(#REF!)</f>
        <v>#REF!</v>
      </c>
      <c r="J145" s="33" t="e">
        <f>F145/N145</f>
        <v>#REF!</v>
      </c>
      <c r="K145" s="33" t="e">
        <f>G145/N145</f>
        <v>#REF!</v>
      </c>
      <c r="L145" s="33" t="e">
        <f>H145/N145</f>
        <v>#REF!</v>
      </c>
      <c r="M145" s="33" t="e">
        <f>I145/N145</f>
        <v>#REF!</v>
      </c>
      <c r="N145" s="32" t="e">
        <f>F145+G145+H145+I145</f>
        <v>#REF!</v>
      </c>
      <c r="O145" s="32" t="e">
        <f>SUM(#REF!)</f>
        <v>#REF!</v>
      </c>
      <c r="P145" s="32" t="e">
        <f>SUM(#REF!)</f>
        <v>#REF!</v>
      </c>
      <c r="Q145" s="32" t="e">
        <f t="shared" si="41"/>
        <v>#REF!</v>
      </c>
      <c r="R145" s="33" t="e">
        <f t="shared" si="42"/>
        <v>#REF!</v>
      </c>
      <c r="S145" s="32" t="e">
        <f>SUM(#REF!)</f>
        <v>#REF!</v>
      </c>
    </row>
    <row r="146" spans="1:19" s="12" customFormat="1" ht="15" x14ac:dyDescent="0.25">
      <c r="A146" s="40">
        <v>5</v>
      </c>
      <c r="B146" s="31" t="s">
        <v>167</v>
      </c>
      <c r="C146" s="32" t="e">
        <f t="shared" si="37"/>
        <v>#REF!</v>
      </c>
      <c r="D146" s="32" t="e">
        <f t="shared" si="28"/>
        <v>#REF!</v>
      </c>
      <c r="E146" s="28" t="e">
        <f t="shared" ref="E146" si="45">LARGE(F146:I146,1)-LARGE(F146:I146,2)</f>
        <v>#REF!</v>
      </c>
      <c r="F146" s="32" t="e">
        <f>SUM(#REF!)</f>
        <v>#REF!</v>
      </c>
      <c r="G146" s="32" t="e">
        <f>SUM(#REF!)</f>
        <v>#REF!</v>
      </c>
      <c r="H146" s="32" t="e">
        <f>SUM(#REF!)</f>
        <v>#REF!</v>
      </c>
      <c r="I146" s="32" t="e">
        <f>SUM(#REF!)</f>
        <v>#REF!</v>
      </c>
      <c r="J146" s="33" t="e">
        <f>F146/N146</f>
        <v>#REF!</v>
      </c>
      <c r="K146" s="33" t="e">
        <f>G146/N146</f>
        <v>#REF!</v>
      </c>
      <c r="L146" s="33" t="e">
        <f>H146/N146</f>
        <v>#REF!</v>
      </c>
      <c r="M146" s="33" t="e">
        <f>I146/N146</f>
        <v>#REF!</v>
      </c>
      <c r="N146" s="32" t="e">
        <f>F146+G146+H146+I146</f>
        <v>#REF!</v>
      </c>
      <c r="O146" s="32" t="e">
        <f>SUM(#REF!)</f>
        <v>#REF!</v>
      </c>
      <c r="P146" s="32" t="e">
        <f>SUM(#REF!)</f>
        <v>#REF!</v>
      </c>
      <c r="Q146" s="32" t="e">
        <f t="shared" si="41"/>
        <v>#REF!</v>
      </c>
      <c r="R146" s="33" t="e">
        <f t="shared" si="42"/>
        <v>#REF!</v>
      </c>
      <c r="S146" s="32" t="e">
        <f>SUM(#REF!)</f>
        <v>#REF!</v>
      </c>
    </row>
    <row r="147" spans="1:19" s="11" customFormat="1" ht="15" x14ac:dyDescent="0.25">
      <c r="A147" s="40">
        <v>6</v>
      </c>
      <c r="B147" s="31" t="s">
        <v>170</v>
      </c>
      <c r="C147" s="32" t="e">
        <f t="shared" si="37"/>
        <v>#REF!</v>
      </c>
      <c r="D147" s="32" t="e">
        <f t="shared" si="28"/>
        <v>#REF!</v>
      </c>
      <c r="E147" s="28" t="e">
        <f>LARGE(F147:I147,1)-LARGE(F147:I147,2)</f>
        <v>#REF!</v>
      </c>
      <c r="F147" s="32" t="e">
        <f>SUM(#REF!)</f>
        <v>#REF!</v>
      </c>
      <c r="G147" s="32" t="e">
        <f>SUM(#REF!)</f>
        <v>#REF!</v>
      </c>
      <c r="H147" s="32" t="e">
        <f>SUM(#REF!)</f>
        <v>#REF!</v>
      </c>
      <c r="I147" s="32" t="e">
        <f>SUM(#REF!)</f>
        <v>#REF!</v>
      </c>
      <c r="J147" s="33" t="e">
        <f>F147/N147</f>
        <v>#REF!</v>
      </c>
      <c r="K147" s="33" t="e">
        <f>G147/N147</f>
        <v>#REF!</v>
      </c>
      <c r="L147" s="33" t="e">
        <f>H147/N147</f>
        <v>#REF!</v>
      </c>
      <c r="M147" s="33" t="e">
        <f>I147/N147</f>
        <v>#REF!</v>
      </c>
      <c r="N147" s="32" t="e">
        <f>F147+G147+H147+I147</f>
        <v>#REF!</v>
      </c>
      <c r="O147" s="32" t="e">
        <f>SUM(#REF!)</f>
        <v>#REF!</v>
      </c>
      <c r="P147" s="32" t="e">
        <f>SUM(#REF!)</f>
        <v>#REF!</v>
      </c>
      <c r="Q147" s="32" t="e">
        <f>N147+O147+P147</f>
        <v>#REF!</v>
      </c>
      <c r="R147" s="33" t="e">
        <f>Q147/S147</f>
        <v>#REF!</v>
      </c>
      <c r="S147" s="32" t="e">
        <f>SUM(#REF!)</f>
        <v>#REF!</v>
      </c>
    </row>
    <row r="148" spans="1:19" s="12" customFormat="1" ht="15" x14ac:dyDescent="0.25">
      <c r="A148" s="40">
        <v>7</v>
      </c>
      <c r="B148" s="31" t="s">
        <v>171</v>
      </c>
      <c r="C148" s="32" t="e">
        <f t="shared" si="37"/>
        <v>#REF!</v>
      </c>
      <c r="D148" s="32" t="e">
        <f t="shared" si="28"/>
        <v>#REF!</v>
      </c>
      <c r="E148" s="28" t="e">
        <f t="shared" ref="E148:E149" si="46">LARGE(F148:I148,1)-LARGE(F148:I148,2)</f>
        <v>#REF!</v>
      </c>
      <c r="F148" s="32" t="e">
        <f>SUM(#REF!)</f>
        <v>#REF!</v>
      </c>
      <c r="G148" s="32" t="e">
        <f>SUM(#REF!)</f>
        <v>#REF!</v>
      </c>
      <c r="H148" s="32" t="e">
        <f>SUM(#REF!)</f>
        <v>#REF!</v>
      </c>
      <c r="I148" s="32" t="e">
        <f>SUM(#REF!)</f>
        <v>#REF!</v>
      </c>
      <c r="J148" s="33" t="e">
        <f>F148/N148</f>
        <v>#REF!</v>
      </c>
      <c r="K148" s="33" t="e">
        <f>G148/N148</f>
        <v>#REF!</v>
      </c>
      <c r="L148" s="33" t="e">
        <f>H148/N148</f>
        <v>#REF!</v>
      </c>
      <c r="M148" s="33" t="e">
        <f>I148/N148</f>
        <v>#REF!</v>
      </c>
      <c r="N148" s="32" t="e">
        <f>F148+G148+H148+I148</f>
        <v>#REF!</v>
      </c>
      <c r="O148" s="32" t="e">
        <f>SUM(#REF!)</f>
        <v>#REF!</v>
      </c>
      <c r="P148" s="32" t="e">
        <f>SUM(#REF!)</f>
        <v>#REF!</v>
      </c>
      <c r="Q148" s="32" t="e">
        <f t="shared" si="41"/>
        <v>#REF!</v>
      </c>
      <c r="R148" s="33" t="e">
        <f t="shared" si="42"/>
        <v>#REF!</v>
      </c>
      <c r="S148" s="32" t="e">
        <f>SUM(#REF!)</f>
        <v>#REF!</v>
      </c>
    </row>
    <row r="149" spans="1:19" s="12" customFormat="1" ht="30" x14ac:dyDescent="0.25">
      <c r="A149" s="40">
        <v>8</v>
      </c>
      <c r="B149" s="31" t="s">
        <v>172</v>
      </c>
      <c r="C149" s="32" t="e">
        <f t="shared" si="37"/>
        <v>#REF!</v>
      </c>
      <c r="D149" s="32" t="e">
        <f t="shared" si="28"/>
        <v>#REF!</v>
      </c>
      <c r="E149" s="28" t="e">
        <f t="shared" si="46"/>
        <v>#REF!</v>
      </c>
      <c r="F149" s="32" t="e">
        <f>SUM(#REF!)</f>
        <v>#REF!</v>
      </c>
      <c r="G149" s="32" t="e">
        <f>SUM(#REF!)</f>
        <v>#REF!</v>
      </c>
      <c r="H149" s="32" t="e">
        <f>SUM(#REF!)</f>
        <v>#REF!</v>
      </c>
      <c r="I149" s="32" t="e">
        <f>SUM(#REF!)</f>
        <v>#REF!</v>
      </c>
      <c r="J149" s="33" t="e">
        <f>F149/N149</f>
        <v>#REF!</v>
      </c>
      <c r="K149" s="33" t="e">
        <f>G149/N149</f>
        <v>#REF!</v>
      </c>
      <c r="L149" s="33" t="e">
        <f>H149/N149</f>
        <v>#REF!</v>
      </c>
      <c r="M149" s="33" t="e">
        <f>I149/N149</f>
        <v>#REF!</v>
      </c>
      <c r="N149" s="32" t="e">
        <f>F149+G149+H149+I149</f>
        <v>#REF!</v>
      </c>
      <c r="O149" s="32" t="e">
        <f>SUM(#REF!)</f>
        <v>#REF!</v>
      </c>
      <c r="P149" s="32" t="e">
        <f>SUM(#REF!)</f>
        <v>#REF!</v>
      </c>
      <c r="Q149" s="32" t="e">
        <f t="shared" si="41"/>
        <v>#REF!</v>
      </c>
      <c r="R149" s="33" t="e">
        <f t="shared" si="42"/>
        <v>#REF!</v>
      </c>
      <c r="S149" s="32" t="e">
        <f>SUM(#REF!)</f>
        <v>#REF!</v>
      </c>
    </row>
    <row r="150" spans="1:19" s="6" customFormat="1" ht="15" x14ac:dyDescent="0.25">
      <c r="A150" s="25" t="s">
        <v>32</v>
      </c>
      <c r="B150" s="26" t="s">
        <v>33</v>
      </c>
      <c r="C150" s="27" t="e">
        <f t="shared" si="37"/>
        <v>#REF!</v>
      </c>
      <c r="D150" s="27" t="e">
        <f t="shared" si="28"/>
        <v>#REF!</v>
      </c>
      <c r="E150" s="27" t="e">
        <f>LARGE(F150:I150,1)-LARGE(F150:I150,2)</f>
        <v>#REF!</v>
      </c>
      <c r="F150" s="27" t="e">
        <f>F151+F152+F153+F154+F155+F156+F157+F158+F159</f>
        <v>#REF!</v>
      </c>
      <c r="G150" s="27" t="e">
        <f>G151+G152+G153+G154+G155+G156+G157+G158+G159</f>
        <v>#REF!</v>
      </c>
      <c r="H150" s="27" t="e">
        <f>H151+H152+H153+H154+H155+H156+H157+H158+H159</f>
        <v>#REF!</v>
      </c>
      <c r="I150" s="27" t="e">
        <f>I151+I152+I153+I154+I155+I156+I157+I158+I159</f>
        <v>#REF!</v>
      </c>
      <c r="J150" s="29" t="e">
        <f>F150/N150</f>
        <v>#REF!</v>
      </c>
      <c r="K150" s="29" t="e">
        <f>G150/N150</f>
        <v>#REF!</v>
      </c>
      <c r="L150" s="29" t="e">
        <f>H150/N150</f>
        <v>#REF!</v>
      </c>
      <c r="M150" s="29" t="e">
        <f>I150/N150</f>
        <v>#REF!</v>
      </c>
      <c r="N150" s="27" t="e">
        <f>F150+G150+H150+I150</f>
        <v>#REF!</v>
      </c>
      <c r="O150" s="27" t="e">
        <f>O151+O152+O153+O154+O155+O156+O157+O158+O159</f>
        <v>#REF!</v>
      </c>
      <c r="P150" s="27" t="e">
        <f>P151+P152+P153+P154+P155+P156+P157+P158+P159</f>
        <v>#REF!</v>
      </c>
      <c r="Q150" s="27" t="e">
        <f t="shared" si="41"/>
        <v>#REF!</v>
      </c>
      <c r="R150" s="29" t="e">
        <f t="shared" si="42"/>
        <v>#REF!</v>
      </c>
      <c r="S150" s="27" t="e">
        <f>S151+S152+S153+S154+S155+S156+S157+S158+S159</f>
        <v>#REF!</v>
      </c>
    </row>
    <row r="151" spans="1:19" s="12" customFormat="1" ht="15" x14ac:dyDescent="0.25">
      <c r="A151" s="30" t="s">
        <v>275</v>
      </c>
      <c r="B151" s="31" t="s">
        <v>264</v>
      </c>
      <c r="C151" s="32" t="e">
        <f t="shared" si="37"/>
        <v>#REF!</v>
      </c>
      <c r="D151" s="32" t="e">
        <f t="shared" si="28"/>
        <v>#REF!</v>
      </c>
      <c r="E151" s="28" t="e">
        <f t="shared" ref="E151:E152" si="47">LARGE(F151:I151,1)-LARGE(F151:I151,2)</f>
        <v>#REF!</v>
      </c>
      <c r="F151" s="32" t="e">
        <f>#REF!</f>
        <v>#REF!</v>
      </c>
      <c r="G151" s="32" t="e">
        <f>#REF!</f>
        <v>#REF!</v>
      </c>
      <c r="H151" s="32" t="e">
        <f>#REF!</f>
        <v>#REF!</v>
      </c>
      <c r="I151" s="32" t="e">
        <f>#REF!</f>
        <v>#REF!</v>
      </c>
      <c r="J151" s="33" t="e">
        <f>F151/N151</f>
        <v>#REF!</v>
      </c>
      <c r="K151" s="33" t="e">
        <f>G151/N151</f>
        <v>#REF!</v>
      </c>
      <c r="L151" s="33" t="e">
        <f>H151/N151</f>
        <v>#REF!</v>
      </c>
      <c r="M151" s="33" t="e">
        <f>I151/N151</f>
        <v>#REF!</v>
      </c>
      <c r="N151" s="32" t="e">
        <f>F151+G151+H151+I151</f>
        <v>#REF!</v>
      </c>
      <c r="O151" s="32" t="e">
        <f>#REF!</f>
        <v>#REF!</v>
      </c>
      <c r="P151" s="32" t="e">
        <f>#REF!</f>
        <v>#REF!</v>
      </c>
      <c r="Q151" s="32" t="e">
        <f t="shared" si="41"/>
        <v>#REF!</v>
      </c>
      <c r="R151" s="33" t="e">
        <f t="shared" si="42"/>
        <v>#REF!</v>
      </c>
      <c r="S151" s="32" t="e">
        <f>#REF!</f>
        <v>#REF!</v>
      </c>
    </row>
    <row r="152" spans="1:19" s="12" customFormat="1" ht="15" x14ac:dyDescent="0.25">
      <c r="A152" s="40">
        <v>1</v>
      </c>
      <c r="B152" s="31" t="s">
        <v>173</v>
      </c>
      <c r="C152" s="32" t="e">
        <f t="shared" si="37"/>
        <v>#REF!</v>
      </c>
      <c r="D152" s="32" t="e">
        <f t="shared" si="28"/>
        <v>#REF!</v>
      </c>
      <c r="E152" s="28" t="e">
        <f t="shared" si="47"/>
        <v>#REF!</v>
      </c>
      <c r="F152" s="32" t="e">
        <f>SUM(#REF!)</f>
        <v>#REF!</v>
      </c>
      <c r="G152" s="32" t="e">
        <f>SUM(#REF!)</f>
        <v>#REF!</v>
      </c>
      <c r="H152" s="32" t="e">
        <f>SUM(#REF!)</f>
        <v>#REF!</v>
      </c>
      <c r="I152" s="32" t="e">
        <f>SUM(#REF!)</f>
        <v>#REF!</v>
      </c>
      <c r="J152" s="33" t="e">
        <f>F152/N152</f>
        <v>#REF!</v>
      </c>
      <c r="K152" s="33" t="e">
        <f>G152/N152</f>
        <v>#REF!</v>
      </c>
      <c r="L152" s="33" t="e">
        <f>H152/N152</f>
        <v>#REF!</v>
      </c>
      <c r="M152" s="33" t="e">
        <f>I152/N152</f>
        <v>#REF!</v>
      </c>
      <c r="N152" s="32" t="e">
        <f>F152+G152+H152+I152</f>
        <v>#REF!</v>
      </c>
      <c r="O152" s="32" t="e">
        <f>SUM(#REF!)</f>
        <v>#REF!</v>
      </c>
      <c r="P152" s="32" t="e">
        <f>SUM(#REF!)</f>
        <v>#REF!</v>
      </c>
      <c r="Q152" s="32" t="e">
        <f t="shared" si="41"/>
        <v>#REF!</v>
      </c>
      <c r="R152" s="33" t="e">
        <f t="shared" si="42"/>
        <v>#REF!</v>
      </c>
      <c r="S152" s="32" t="e">
        <f>SUM(#REF!)</f>
        <v>#REF!</v>
      </c>
    </row>
    <row r="153" spans="1:19" s="12" customFormat="1" ht="30" x14ac:dyDescent="0.25">
      <c r="A153" s="40">
        <v>2</v>
      </c>
      <c r="B153" s="31" t="s">
        <v>174</v>
      </c>
      <c r="C153" s="32" t="e">
        <f t="shared" si="37"/>
        <v>#REF!</v>
      </c>
      <c r="D153" s="32" t="e">
        <f t="shared" si="28"/>
        <v>#REF!</v>
      </c>
      <c r="E153" s="28" t="e">
        <f>LARGE(F153:I153,1)-LARGE(F153:I153,2)</f>
        <v>#REF!</v>
      </c>
      <c r="F153" s="32" t="e">
        <f>SUM(#REF!)</f>
        <v>#REF!</v>
      </c>
      <c r="G153" s="32" t="e">
        <f>SUM(#REF!)</f>
        <v>#REF!</v>
      </c>
      <c r="H153" s="32" t="e">
        <f>SUM(#REF!)</f>
        <v>#REF!</v>
      </c>
      <c r="I153" s="32" t="e">
        <f>SUM(#REF!)</f>
        <v>#REF!</v>
      </c>
      <c r="J153" s="33" t="e">
        <f>F153/N153</f>
        <v>#REF!</v>
      </c>
      <c r="K153" s="33" t="e">
        <f>G153/N153</f>
        <v>#REF!</v>
      </c>
      <c r="L153" s="33" t="e">
        <f>H153/N153</f>
        <v>#REF!</v>
      </c>
      <c r="M153" s="33" t="e">
        <f>I153/N153</f>
        <v>#REF!</v>
      </c>
      <c r="N153" s="32" t="e">
        <f>F153+G153+H153+I153</f>
        <v>#REF!</v>
      </c>
      <c r="O153" s="32" t="e">
        <f>SUM(#REF!)</f>
        <v>#REF!</v>
      </c>
      <c r="P153" s="32" t="e">
        <f>SUM(#REF!)</f>
        <v>#REF!</v>
      </c>
      <c r="Q153" s="32" t="e">
        <f t="shared" si="41"/>
        <v>#REF!</v>
      </c>
      <c r="R153" s="33" t="e">
        <f t="shared" si="42"/>
        <v>#REF!</v>
      </c>
      <c r="S153" s="32" t="e">
        <f>SUM(#REF!)</f>
        <v>#REF!</v>
      </c>
    </row>
    <row r="154" spans="1:19" s="12" customFormat="1" ht="15" x14ac:dyDescent="0.25">
      <c r="A154" s="40">
        <v>3</v>
      </c>
      <c r="B154" s="31" t="s">
        <v>175</v>
      </c>
      <c r="C154" s="32" t="e">
        <f t="shared" si="37"/>
        <v>#REF!</v>
      </c>
      <c r="D154" s="32" t="e">
        <f t="shared" si="28"/>
        <v>#REF!</v>
      </c>
      <c r="E154" s="28" t="e">
        <f>LARGE(F154:I154,1)-LARGE(F154:I154,2)</f>
        <v>#REF!</v>
      </c>
      <c r="F154" s="32" t="e">
        <f>SUM(#REF!)</f>
        <v>#REF!</v>
      </c>
      <c r="G154" s="32" t="e">
        <f>SUM(#REF!)</f>
        <v>#REF!</v>
      </c>
      <c r="H154" s="32" t="e">
        <f>SUM(#REF!)</f>
        <v>#REF!</v>
      </c>
      <c r="I154" s="32" t="e">
        <f>SUM(#REF!)</f>
        <v>#REF!</v>
      </c>
      <c r="J154" s="33" t="e">
        <f>F154/N154</f>
        <v>#REF!</v>
      </c>
      <c r="K154" s="33" t="e">
        <f>G154/N154</f>
        <v>#REF!</v>
      </c>
      <c r="L154" s="33" t="e">
        <f>H154/N154</f>
        <v>#REF!</v>
      </c>
      <c r="M154" s="33" t="e">
        <f>I154/N154</f>
        <v>#REF!</v>
      </c>
      <c r="N154" s="32" t="e">
        <f>F154+G154+H154+I154</f>
        <v>#REF!</v>
      </c>
      <c r="O154" s="32" t="e">
        <f>SUM(#REF!)</f>
        <v>#REF!</v>
      </c>
      <c r="P154" s="32" t="e">
        <f>SUM(#REF!)</f>
        <v>#REF!</v>
      </c>
      <c r="Q154" s="32" t="e">
        <f t="shared" si="41"/>
        <v>#REF!</v>
      </c>
      <c r="R154" s="33" t="e">
        <f t="shared" si="42"/>
        <v>#REF!</v>
      </c>
      <c r="S154" s="32" t="e">
        <f>SUM(#REF!)</f>
        <v>#REF!</v>
      </c>
    </row>
    <row r="155" spans="1:19" s="11" customFormat="1" ht="15" x14ac:dyDescent="0.25">
      <c r="A155" s="40">
        <v>4</v>
      </c>
      <c r="B155" s="31" t="s">
        <v>176</v>
      </c>
      <c r="C155" s="32" t="e">
        <f t="shared" si="37"/>
        <v>#REF!</v>
      </c>
      <c r="D155" s="32" t="e">
        <f t="shared" si="28"/>
        <v>#REF!</v>
      </c>
      <c r="E155" s="28" t="e">
        <f>LARGE(F155:I155,1)-LARGE(F155:I155,2)</f>
        <v>#REF!</v>
      </c>
      <c r="F155" s="32" t="e">
        <f>SUM(#REF!)</f>
        <v>#REF!</v>
      </c>
      <c r="G155" s="32" t="e">
        <f>SUM(#REF!)</f>
        <v>#REF!</v>
      </c>
      <c r="H155" s="32" t="e">
        <f>SUM(#REF!)</f>
        <v>#REF!</v>
      </c>
      <c r="I155" s="32" t="e">
        <f>SUM(#REF!)</f>
        <v>#REF!</v>
      </c>
      <c r="J155" s="33" t="e">
        <f>F155/N155</f>
        <v>#REF!</v>
      </c>
      <c r="K155" s="33" t="e">
        <f>G155/N155</f>
        <v>#REF!</v>
      </c>
      <c r="L155" s="33" t="e">
        <f>H155/N155</f>
        <v>#REF!</v>
      </c>
      <c r="M155" s="33" t="e">
        <f>I155/N155</f>
        <v>#REF!</v>
      </c>
      <c r="N155" s="32" t="e">
        <f>F155+G155+H155+I155</f>
        <v>#REF!</v>
      </c>
      <c r="O155" s="32" t="e">
        <f>SUM(#REF!)</f>
        <v>#REF!</v>
      </c>
      <c r="P155" s="32" t="e">
        <f>SUM(#REF!)</f>
        <v>#REF!</v>
      </c>
      <c r="Q155" s="32" t="e">
        <f>N155+O155+P155</f>
        <v>#REF!</v>
      </c>
      <c r="R155" s="33" t="e">
        <f>Q155/S155</f>
        <v>#REF!</v>
      </c>
      <c r="S155" s="32" t="e">
        <f>SUM(#REF!)</f>
        <v>#REF!</v>
      </c>
    </row>
    <row r="156" spans="1:19" s="12" customFormat="1" ht="15" x14ac:dyDescent="0.25">
      <c r="A156" s="40">
        <v>5</v>
      </c>
      <c r="B156" s="31" t="s">
        <v>177</v>
      </c>
      <c r="C156" s="32" t="e">
        <f t="shared" si="37"/>
        <v>#REF!</v>
      </c>
      <c r="D156" s="32" t="e">
        <f t="shared" si="28"/>
        <v>#REF!</v>
      </c>
      <c r="E156" s="28" t="e">
        <f>LARGE(F156:I156,1)-LARGE(F156:I156,2)</f>
        <v>#REF!</v>
      </c>
      <c r="F156" s="32" t="e">
        <f>SUM(#REF!)</f>
        <v>#REF!</v>
      </c>
      <c r="G156" s="32" t="e">
        <f>SUM(#REF!)</f>
        <v>#REF!</v>
      </c>
      <c r="H156" s="32" t="e">
        <f>SUM(#REF!)</f>
        <v>#REF!</v>
      </c>
      <c r="I156" s="32" t="e">
        <f>SUM(#REF!)</f>
        <v>#REF!</v>
      </c>
      <c r="J156" s="33" t="e">
        <f>F156/N156</f>
        <v>#REF!</v>
      </c>
      <c r="K156" s="33" t="e">
        <f>G156/N156</f>
        <v>#REF!</v>
      </c>
      <c r="L156" s="33" t="e">
        <f>H156/N156</f>
        <v>#REF!</v>
      </c>
      <c r="M156" s="33" t="e">
        <f>I156/N156</f>
        <v>#REF!</v>
      </c>
      <c r="N156" s="32" t="e">
        <f>F156+G156+H156+I156</f>
        <v>#REF!</v>
      </c>
      <c r="O156" s="32" t="e">
        <f>SUM(#REF!)</f>
        <v>#REF!</v>
      </c>
      <c r="P156" s="32" t="e">
        <f>SUM(#REF!)</f>
        <v>#REF!</v>
      </c>
      <c r="Q156" s="32" t="e">
        <f t="shared" si="41"/>
        <v>#REF!</v>
      </c>
      <c r="R156" s="33" t="e">
        <f t="shared" si="42"/>
        <v>#REF!</v>
      </c>
      <c r="S156" s="32" t="e">
        <f>SUM(#REF!)</f>
        <v>#REF!</v>
      </c>
    </row>
    <row r="157" spans="1:19" s="11" customFormat="1" ht="15" x14ac:dyDescent="0.25">
      <c r="A157" s="40">
        <v>6</v>
      </c>
      <c r="B157" s="31" t="s">
        <v>178</v>
      </c>
      <c r="C157" s="32" t="e">
        <f t="shared" si="37"/>
        <v>#REF!</v>
      </c>
      <c r="D157" s="32" t="e">
        <f t="shared" si="28"/>
        <v>#REF!</v>
      </c>
      <c r="E157" s="28" t="e">
        <f>LARGE(F157:I157,1)-LARGE(F157:I157,2)</f>
        <v>#REF!</v>
      </c>
      <c r="F157" s="32" t="e">
        <f>SUM(#REF!)</f>
        <v>#REF!</v>
      </c>
      <c r="G157" s="32" t="e">
        <f>SUM(#REF!)</f>
        <v>#REF!</v>
      </c>
      <c r="H157" s="32" t="e">
        <f>SUM(#REF!)</f>
        <v>#REF!</v>
      </c>
      <c r="I157" s="32" t="e">
        <f>SUM(#REF!)</f>
        <v>#REF!</v>
      </c>
      <c r="J157" s="33" t="e">
        <f>F157/N157</f>
        <v>#REF!</v>
      </c>
      <c r="K157" s="33" t="e">
        <f>G157/N157</f>
        <v>#REF!</v>
      </c>
      <c r="L157" s="33" t="e">
        <f>H157/N157</f>
        <v>#REF!</v>
      </c>
      <c r="M157" s="33" t="e">
        <f>I157/N157</f>
        <v>#REF!</v>
      </c>
      <c r="N157" s="32" t="e">
        <f>F157+G157+H157+I157</f>
        <v>#REF!</v>
      </c>
      <c r="O157" s="32" t="e">
        <f>SUM(#REF!)</f>
        <v>#REF!</v>
      </c>
      <c r="P157" s="32" t="e">
        <f>SUM(#REF!)</f>
        <v>#REF!</v>
      </c>
      <c r="Q157" s="32" t="e">
        <f>N157+O157+P157</f>
        <v>#REF!</v>
      </c>
      <c r="R157" s="33" t="e">
        <f>Q157/S157</f>
        <v>#REF!</v>
      </c>
      <c r="S157" s="32" t="e">
        <f>SUM(#REF!)</f>
        <v>#REF!</v>
      </c>
    </row>
    <row r="158" spans="1:19" s="11" customFormat="1" ht="15" x14ac:dyDescent="0.25">
      <c r="A158" s="40">
        <v>7</v>
      </c>
      <c r="B158" s="31" t="s">
        <v>179</v>
      </c>
      <c r="C158" s="32" t="e">
        <f t="shared" si="37"/>
        <v>#REF!</v>
      </c>
      <c r="D158" s="32" t="e">
        <f t="shared" si="28"/>
        <v>#REF!</v>
      </c>
      <c r="E158" s="28" t="e">
        <f>LARGE(F158:I158,1)-LARGE(F158:I158,2)</f>
        <v>#REF!</v>
      </c>
      <c r="F158" s="32" t="e">
        <f>SUM(#REF!)</f>
        <v>#REF!</v>
      </c>
      <c r="G158" s="32" t="e">
        <f>SUM(#REF!)</f>
        <v>#REF!</v>
      </c>
      <c r="H158" s="32" t="e">
        <f>SUM(#REF!)</f>
        <v>#REF!</v>
      </c>
      <c r="I158" s="32" t="e">
        <f>SUM(#REF!)</f>
        <v>#REF!</v>
      </c>
      <c r="J158" s="33" t="e">
        <f>F158/N158</f>
        <v>#REF!</v>
      </c>
      <c r="K158" s="33" t="e">
        <f>G158/N158</f>
        <v>#REF!</v>
      </c>
      <c r="L158" s="33" t="e">
        <f>H158/N158</f>
        <v>#REF!</v>
      </c>
      <c r="M158" s="33" t="e">
        <f>I158/N158</f>
        <v>#REF!</v>
      </c>
      <c r="N158" s="32" t="e">
        <f>F158+G158+H158+I158</f>
        <v>#REF!</v>
      </c>
      <c r="O158" s="32" t="e">
        <f>SUM(#REF!)</f>
        <v>#REF!</v>
      </c>
      <c r="P158" s="32" t="e">
        <f>SUM(#REF!)</f>
        <v>#REF!</v>
      </c>
      <c r="Q158" s="32" t="e">
        <f>N158+O158+P158</f>
        <v>#REF!</v>
      </c>
      <c r="R158" s="33" t="e">
        <f>Q158/S158</f>
        <v>#REF!</v>
      </c>
      <c r="S158" s="32" t="e">
        <f>SUM(#REF!)</f>
        <v>#REF!</v>
      </c>
    </row>
    <row r="159" spans="1:19" s="12" customFormat="1" ht="15" x14ac:dyDescent="0.25">
      <c r="A159" s="40">
        <v>8</v>
      </c>
      <c r="B159" s="31" t="s">
        <v>180</v>
      </c>
      <c r="C159" s="32" t="e">
        <f t="shared" si="37"/>
        <v>#REF!</v>
      </c>
      <c r="D159" s="32" t="e">
        <f t="shared" si="28"/>
        <v>#REF!</v>
      </c>
      <c r="E159" s="28" t="e">
        <f>LARGE(F159:I159,1)-LARGE(F159:I159,2)</f>
        <v>#REF!</v>
      </c>
      <c r="F159" s="32" t="e">
        <f>SUM(#REF!)</f>
        <v>#REF!</v>
      </c>
      <c r="G159" s="32" t="e">
        <f>SUM(#REF!)</f>
        <v>#REF!</v>
      </c>
      <c r="H159" s="32" t="e">
        <f>SUM(#REF!)</f>
        <v>#REF!</v>
      </c>
      <c r="I159" s="32" t="e">
        <f>SUM(#REF!)</f>
        <v>#REF!</v>
      </c>
      <c r="J159" s="33" t="e">
        <f>F159/N159</f>
        <v>#REF!</v>
      </c>
      <c r="K159" s="33" t="e">
        <f>G159/N159</f>
        <v>#REF!</v>
      </c>
      <c r="L159" s="33" t="e">
        <f>H159/N159</f>
        <v>#REF!</v>
      </c>
      <c r="M159" s="33" t="e">
        <f>I159/N159</f>
        <v>#REF!</v>
      </c>
      <c r="N159" s="32" t="e">
        <f>F159+G159+H159+I159</f>
        <v>#REF!</v>
      </c>
      <c r="O159" s="32" t="e">
        <f>SUM(#REF!)</f>
        <v>#REF!</v>
      </c>
      <c r="P159" s="32" t="e">
        <f>SUM(#REF!)</f>
        <v>#REF!</v>
      </c>
      <c r="Q159" s="32" t="e">
        <f t="shared" si="41"/>
        <v>#REF!</v>
      </c>
      <c r="R159" s="33" t="e">
        <f t="shared" si="42"/>
        <v>#REF!</v>
      </c>
      <c r="S159" s="32" t="e">
        <f>SUM(#REF!)</f>
        <v>#REF!</v>
      </c>
    </row>
    <row r="160" spans="1:19" s="6" customFormat="1" ht="15" x14ac:dyDescent="0.25">
      <c r="A160" s="25" t="s">
        <v>34</v>
      </c>
      <c r="B160" s="26" t="s">
        <v>35</v>
      </c>
      <c r="C160" s="27" t="e">
        <f t="shared" si="37"/>
        <v>#REF!</v>
      </c>
      <c r="D160" s="27" t="e">
        <f t="shared" ref="D160:D223" si="48">IF(AND(LARGE(F160:I160,1)=LARGE(F160:I160,2)),"TIED",IF(LARGE(F160:I160,2)=F160,"BN",IF(LARGE(F160:I160,2)=G160,"PH",IF(LARGE(F160:I160,2)=H160,"PN","BEBAS"))))</f>
        <v>#REF!</v>
      </c>
      <c r="E160" s="27" t="e">
        <f>LARGE(F160:I160,1)-LARGE(F160:I160,2)</f>
        <v>#REF!</v>
      </c>
      <c r="F160" s="27" t="e">
        <f>F161+F162+F163+F164+F165+F166+F167+F168</f>
        <v>#REF!</v>
      </c>
      <c r="G160" s="27" t="e">
        <f>G161+G162+G163+G164+G165+G166+G167+G168</f>
        <v>#REF!</v>
      </c>
      <c r="H160" s="27" t="e">
        <f>H161+H162+H163+H164+H165+H166+H167+H168</f>
        <v>#REF!</v>
      </c>
      <c r="I160" s="27" t="e">
        <f>I161+I162+I163+I164+I165+I166+I167+I168</f>
        <v>#REF!</v>
      </c>
      <c r="J160" s="29" t="e">
        <f>F160/N160</f>
        <v>#REF!</v>
      </c>
      <c r="K160" s="29" t="e">
        <f>G160/N160</f>
        <v>#REF!</v>
      </c>
      <c r="L160" s="29" t="e">
        <f>H160/N160</f>
        <v>#REF!</v>
      </c>
      <c r="M160" s="29" t="e">
        <f>I160/N160</f>
        <v>#REF!</v>
      </c>
      <c r="N160" s="27" t="e">
        <f>F160+G160+H160+I160</f>
        <v>#REF!</v>
      </c>
      <c r="O160" s="27" t="e">
        <f>O161+O162+O163+O164+O165+O166+O167+O168</f>
        <v>#REF!</v>
      </c>
      <c r="P160" s="27" t="e">
        <f>P161+P162+P163+P164+P165+P166+P167+P168</f>
        <v>#REF!</v>
      </c>
      <c r="Q160" s="27" t="e">
        <f t="shared" si="41"/>
        <v>#REF!</v>
      </c>
      <c r="R160" s="29" t="e">
        <f t="shared" si="42"/>
        <v>#REF!</v>
      </c>
      <c r="S160" s="27" t="e">
        <f>S161+S162+S163+S164+S165+S166+S167+S168</f>
        <v>#REF!</v>
      </c>
    </row>
    <row r="161" spans="1:19" s="12" customFormat="1" ht="15" x14ac:dyDescent="0.25">
      <c r="A161" s="30" t="s">
        <v>275</v>
      </c>
      <c r="B161" s="31" t="s">
        <v>264</v>
      </c>
      <c r="C161" s="32" t="e">
        <f t="shared" si="37"/>
        <v>#REF!</v>
      </c>
      <c r="D161" s="32" t="e">
        <f t="shared" si="48"/>
        <v>#REF!</v>
      </c>
      <c r="E161" s="28" t="e">
        <f t="shared" ref="E161:E162" si="49">LARGE(F161:I161,1)-LARGE(F161:I161,2)</f>
        <v>#REF!</v>
      </c>
      <c r="F161" s="32" t="e">
        <f>#REF!</f>
        <v>#REF!</v>
      </c>
      <c r="G161" s="32" t="e">
        <f>#REF!</f>
        <v>#REF!</v>
      </c>
      <c r="H161" s="32" t="e">
        <f>#REF!</f>
        <v>#REF!</v>
      </c>
      <c r="I161" s="32" t="e">
        <f>#REF!</f>
        <v>#REF!</v>
      </c>
      <c r="J161" s="33" t="e">
        <f>F161/N161</f>
        <v>#REF!</v>
      </c>
      <c r="K161" s="33" t="e">
        <f>G161/N161</f>
        <v>#REF!</v>
      </c>
      <c r="L161" s="33" t="e">
        <f>H161/N161</f>
        <v>#REF!</v>
      </c>
      <c r="M161" s="33" t="e">
        <f>I161/N161</f>
        <v>#REF!</v>
      </c>
      <c r="N161" s="32" t="e">
        <f>F161+G161+H161+I161</f>
        <v>#REF!</v>
      </c>
      <c r="O161" s="32" t="e">
        <f>#REF!</f>
        <v>#REF!</v>
      </c>
      <c r="P161" s="32" t="e">
        <f>#REF!</f>
        <v>#REF!</v>
      </c>
      <c r="Q161" s="32" t="e">
        <f t="shared" si="41"/>
        <v>#REF!</v>
      </c>
      <c r="R161" s="33" t="e">
        <f t="shared" si="42"/>
        <v>#REF!</v>
      </c>
      <c r="S161" s="32" t="e">
        <f>#REF!</f>
        <v>#REF!</v>
      </c>
    </row>
    <row r="162" spans="1:19" s="12" customFormat="1" ht="15" x14ac:dyDescent="0.25">
      <c r="A162" s="40">
        <v>1</v>
      </c>
      <c r="B162" s="31" t="s">
        <v>181</v>
      </c>
      <c r="C162" s="32" t="e">
        <f t="shared" si="37"/>
        <v>#REF!</v>
      </c>
      <c r="D162" s="32" t="e">
        <f t="shared" si="48"/>
        <v>#REF!</v>
      </c>
      <c r="E162" s="28" t="e">
        <f t="shared" si="49"/>
        <v>#REF!</v>
      </c>
      <c r="F162" s="32" t="e">
        <f>SUM(#REF!)</f>
        <v>#REF!</v>
      </c>
      <c r="G162" s="32" t="e">
        <f>SUM(#REF!)</f>
        <v>#REF!</v>
      </c>
      <c r="H162" s="32" t="e">
        <f>SUM(#REF!)</f>
        <v>#REF!</v>
      </c>
      <c r="I162" s="32" t="e">
        <f>SUM(#REF!)</f>
        <v>#REF!</v>
      </c>
      <c r="J162" s="33" t="e">
        <f>F162/N162</f>
        <v>#REF!</v>
      </c>
      <c r="K162" s="33" t="e">
        <f>G162/N162</f>
        <v>#REF!</v>
      </c>
      <c r="L162" s="33" t="e">
        <f>H162/N162</f>
        <v>#REF!</v>
      </c>
      <c r="M162" s="33" t="e">
        <f>I162/N162</f>
        <v>#REF!</v>
      </c>
      <c r="N162" s="32" t="e">
        <f>F162+G162+H162+I162</f>
        <v>#REF!</v>
      </c>
      <c r="O162" s="32" t="e">
        <f>SUM(#REF!)</f>
        <v>#REF!</v>
      </c>
      <c r="P162" s="32" t="e">
        <f>SUM(#REF!)</f>
        <v>#REF!</v>
      </c>
      <c r="Q162" s="32" t="e">
        <f t="shared" si="41"/>
        <v>#REF!</v>
      </c>
      <c r="R162" s="33" t="e">
        <f t="shared" si="42"/>
        <v>#REF!</v>
      </c>
      <c r="S162" s="32" t="e">
        <f>SUM(#REF!)</f>
        <v>#REF!</v>
      </c>
    </row>
    <row r="163" spans="1:19" s="12" customFormat="1" ht="15" x14ac:dyDescent="0.25">
      <c r="A163" s="40">
        <v>2</v>
      </c>
      <c r="B163" s="31" t="s">
        <v>182</v>
      </c>
      <c r="C163" s="32" t="e">
        <f t="shared" si="37"/>
        <v>#REF!</v>
      </c>
      <c r="D163" s="32" t="e">
        <f t="shared" si="48"/>
        <v>#REF!</v>
      </c>
      <c r="E163" s="28" t="e">
        <f>LARGE(F163:I163,1)-LARGE(F163:I163,2)</f>
        <v>#REF!</v>
      </c>
      <c r="F163" s="32" t="e">
        <f>SUM(#REF!)</f>
        <v>#REF!</v>
      </c>
      <c r="G163" s="32" t="e">
        <f>SUM(#REF!)</f>
        <v>#REF!</v>
      </c>
      <c r="H163" s="32" t="e">
        <f>SUM(#REF!)</f>
        <v>#REF!</v>
      </c>
      <c r="I163" s="32" t="e">
        <f>SUM(#REF!)</f>
        <v>#REF!</v>
      </c>
      <c r="J163" s="33" t="e">
        <f>F163/N163</f>
        <v>#REF!</v>
      </c>
      <c r="K163" s="33" t="e">
        <f>G163/N163</f>
        <v>#REF!</v>
      </c>
      <c r="L163" s="33" t="e">
        <f>H163/N163</f>
        <v>#REF!</v>
      </c>
      <c r="M163" s="33" t="e">
        <f>I163/N163</f>
        <v>#REF!</v>
      </c>
      <c r="N163" s="32" t="e">
        <f>F163+G163+H163+I163</f>
        <v>#REF!</v>
      </c>
      <c r="O163" s="32" t="e">
        <f>SUM(#REF!)</f>
        <v>#REF!</v>
      </c>
      <c r="P163" s="32" t="e">
        <f>SUM(#REF!)</f>
        <v>#REF!</v>
      </c>
      <c r="Q163" s="32" t="e">
        <f t="shared" si="41"/>
        <v>#REF!</v>
      </c>
      <c r="R163" s="33" t="e">
        <f t="shared" si="42"/>
        <v>#REF!</v>
      </c>
      <c r="S163" s="32" t="e">
        <f>SUM(#REF!)</f>
        <v>#REF!</v>
      </c>
    </row>
    <row r="164" spans="1:19" s="12" customFormat="1" ht="15" x14ac:dyDescent="0.25">
      <c r="A164" s="40">
        <v>3</v>
      </c>
      <c r="B164" s="31" t="s">
        <v>183</v>
      </c>
      <c r="C164" s="32" t="e">
        <f t="shared" si="37"/>
        <v>#REF!</v>
      </c>
      <c r="D164" s="32" t="e">
        <f t="shared" si="48"/>
        <v>#REF!</v>
      </c>
      <c r="E164" s="28" t="e">
        <f>LARGE(F164:I164,1)-LARGE(F164:I164,2)</f>
        <v>#REF!</v>
      </c>
      <c r="F164" s="32" t="e">
        <f>SUM(#REF!)</f>
        <v>#REF!</v>
      </c>
      <c r="G164" s="32" t="e">
        <f>SUM(#REF!)</f>
        <v>#REF!</v>
      </c>
      <c r="H164" s="32" t="e">
        <f>SUM(#REF!)</f>
        <v>#REF!</v>
      </c>
      <c r="I164" s="32" t="e">
        <f>SUM(#REF!)</f>
        <v>#REF!</v>
      </c>
      <c r="J164" s="33" t="e">
        <f>F164/N164</f>
        <v>#REF!</v>
      </c>
      <c r="K164" s="33" t="e">
        <f>G164/N164</f>
        <v>#REF!</v>
      </c>
      <c r="L164" s="33" t="e">
        <f>H164/N164</f>
        <v>#REF!</v>
      </c>
      <c r="M164" s="33" t="e">
        <f>I164/N164</f>
        <v>#REF!</v>
      </c>
      <c r="N164" s="32" t="e">
        <f>F164+G164+H164+I164</f>
        <v>#REF!</v>
      </c>
      <c r="O164" s="32" t="e">
        <f>SUM(#REF!)</f>
        <v>#REF!</v>
      </c>
      <c r="P164" s="32" t="e">
        <f>SUM(#REF!)</f>
        <v>#REF!</v>
      </c>
      <c r="Q164" s="32" t="e">
        <f t="shared" si="41"/>
        <v>#REF!</v>
      </c>
      <c r="R164" s="33" t="e">
        <f t="shared" si="42"/>
        <v>#REF!</v>
      </c>
      <c r="S164" s="32" t="e">
        <f>SUM(#REF!)</f>
        <v>#REF!</v>
      </c>
    </row>
    <row r="165" spans="1:19" s="12" customFormat="1" ht="15" x14ac:dyDescent="0.25">
      <c r="A165" s="40">
        <v>4</v>
      </c>
      <c r="B165" s="31" t="s">
        <v>184</v>
      </c>
      <c r="C165" s="32" t="e">
        <f t="shared" si="37"/>
        <v>#REF!</v>
      </c>
      <c r="D165" s="32" t="e">
        <f t="shared" si="48"/>
        <v>#REF!</v>
      </c>
      <c r="E165" s="28" t="e">
        <f t="shared" ref="E165:E166" si="50">LARGE(F165:I165,1)-LARGE(F165:I165,2)</f>
        <v>#REF!</v>
      </c>
      <c r="F165" s="32" t="e">
        <f>SUM(#REF!)</f>
        <v>#REF!</v>
      </c>
      <c r="G165" s="32" t="e">
        <f>SUM(#REF!)</f>
        <v>#REF!</v>
      </c>
      <c r="H165" s="32" t="e">
        <f>SUM(#REF!)</f>
        <v>#REF!</v>
      </c>
      <c r="I165" s="32" t="e">
        <f>SUM(#REF!)</f>
        <v>#REF!</v>
      </c>
      <c r="J165" s="33" t="e">
        <f>F165/N165</f>
        <v>#REF!</v>
      </c>
      <c r="K165" s="33" t="e">
        <f>G165/N165</f>
        <v>#REF!</v>
      </c>
      <c r="L165" s="33" t="e">
        <f>H165/N165</f>
        <v>#REF!</v>
      </c>
      <c r="M165" s="33" t="e">
        <f>I165/N165</f>
        <v>#REF!</v>
      </c>
      <c r="N165" s="32" t="e">
        <f>F165+G165+H165+I165</f>
        <v>#REF!</v>
      </c>
      <c r="O165" s="32" t="e">
        <f>SUM(#REF!)</f>
        <v>#REF!</v>
      </c>
      <c r="P165" s="32" t="e">
        <f>SUM(#REF!)</f>
        <v>#REF!</v>
      </c>
      <c r="Q165" s="32" t="e">
        <f t="shared" si="41"/>
        <v>#REF!</v>
      </c>
      <c r="R165" s="33" t="e">
        <f t="shared" si="42"/>
        <v>#REF!</v>
      </c>
      <c r="S165" s="32" t="e">
        <f>SUM(#REF!)</f>
        <v>#REF!</v>
      </c>
    </row>
    <row r="166" spans="1:19" s="12" customFormat="1" ht="15" x14ac:dyDescent="0.25">
      <c r="A166" s="40">
        <v>5</v>
      </c>
      <c r="B166" s="31" t="s">
        <v>185</v>
      </c>
      <c r="C166" s="32" t="e">
        <f t="shared" si="37"/>
        <v>#REF!</v>
      </c>
      <c r="D166" s="32" t="e">
        <f t="shared" si="48"/>
        <v>#REF!</v>
      </c>
      <c r="E166" s="28" t="e">
        <f t="shared" si="50"/>
        <v>#REF!</v>
      </c>
      <c r="F166" s="32" t="e">
        <f>SUM(#REF!)</f>
        <v>#REF!</v>
      </c>
      <c r="G166" s="32" t="e">
        <f>SUM(#REF!)</f>
        <v>#REF!</v>
      </c>
      <c r="H166" s="32" t="e">
        <f>SUM(#REF!)</f>
        <v>#REF!</v>
      </c>
      <c r="I166" s="32" t="e">
        <f>SUM(#REF!)</f>
        <v>#REF!</v>
      </c>
      <c r="J166" s="33" t="e">
        <f>F166/N166</f>
        <v>#REF!</v>
      </c>
      <c r="K166" s="33" t="e">
        <f>G166/N166</f>
        <v>#REF!</v>
      </c>
      <c r="L166" s="33" t="e">
        <f>H166/N166</f>
        <v>#REF!</v>
      </c>
      <c r="M166" s="33" t="e">
        <f>I166/N166</f>
        <v>#REF!</v>
      </c>
      <c r="N166" s="32" t="e">
        <f>F166+G166+H166+I166</f>
        <v>#REF!</v>
      </c>
      <c r="O166" s="32" t="e">
        <f>SUM(#REF!)</f>
        <v>#REF!</v>
      </c>
      <c r="P166" s="32" t="e">
        <f>SUM(#REF!)</f>
        <v>#REF!</v>
      </c>
      <c r="Q166" s="32" t="e">
        <f t="shared" si="41"/>
        <v>#REF!</v>
      </c>
      <c r="R166" s="33" t="e">
        <f t="shared" si="42"/>
        <v>#REF!</v>
      </c>
      <c r="S166" s="32" t="e">
        <f>SUM(#REF!)</f>
        <v>#REF!</v>
      </c>
    </row>
    <row r="167" spans="1:19" s="12" customFormat="1" ht="15" x14ac:dyDescent="0.25">
      <c r="A167" s="40">
        <v>6</v>
      </c>
      <c r="B167" s="31" t="s">
        <v>186</v>
      </c>
      <c r="C167" s="32" t="e">
        <f t="shared" si="37"/>
        <v>#REF!</v>
      </c>
      <c r="D167" s="32" t="e">
        <f t="shared" si="48"/>
        <v>#REF!</v>
      </c>
      <c r="E167" s="28" t="e">
        <f>LARGE(F167:I167,1)-LARGE(F167:I167,2)</f>
        <v>#REF!</v>
      </c>
      <c r="F167" s="32" t="e">
        <f>SUM(#REF!)</f>
        <v>#REF!</v>
      </c>
      <c r="G167" s="32" t="e">
        <f>SUM(#REF!)</f>
        <v>#REF!</v>
      </c>
      <c r="H167" s="32" t="e">
        <f>SUM(#REF!)</f>
        <v>#REF!</v>
      </c>
      <c r="I167" s="32" t="e">
        <f>SUM(#REF!)</f>
        <v>#REF!</v>
      </c>
      <c r="J167" s="33" t="e">
        <f>F167/N167</f>
        <v>#REF!</v>
      </c>
      <c r="K167" s="33" t="e">
        <f>G167/N167</f>
        <v>#REF!</v>
      </c>
      <c r="L167" s="33" t="e">
        <f>H167/N167</f>
        <v>#REF!</v>
      </c>
      <c r="M167" s="33" t="e">
        <f>I167/N167</f>
        <v>#REF!</v>
      </c>
      <c r="N167" s="32" t="e">
        <f>F167+G167+H167+I167</f>
        <v>#REF!</v>
      </c>
      <c r="O167" s="32" t="e">
        <f>SUM(#REF!)</f>
        <v>#REF!</v>
      </c>
      <c r="P167" s="32" t="e">
        <f>SUM(#REF!)</f>
        <v>#REF!</v>
      </c>
      <c r="Q167" s="32" t="e">
        <f t="shared" si="41"/>
        <v>#REF!</v>
      </c>
      <c r="R167" s="33" t="e">
        <f t="shared" si="42"/>
        <v>#REF!</v>
      </c>
      <c r="S167" s="32" t="e">
        <f>SUM(#REF!)</f>
        <v>#REF!</v>
      </c>
    </row>
    <row r="168" spans="1:19" s="11" customFormat="1" ht="30" x14ac:dyDescent="0.25">
      <c r="A168" s="40">
        <v>7</v>
      </c>
      <c r="B168" s="31" t="s">
        <v>187</v>
      </c>
      <c r="C168" s="32" t="e">
        <f t="shared" si="37"/>
        <v>#REF!</v>
      </c>
      <c r="D168" s="32" t="e">
        <f t="shared" si="48"/>
        <v>#REF!</v>
      </c>
      <c r="E168" s="28" t="e">
        <f>LARGE(F168:I168,1)-LARGE(F168:I168,2)</f>
        <v>#REF!</v>
      </c>
      <c r="F168" s="32" t="e">
        <f>SUM(#REF!)</f>
        <v>#REF!</v>
      </c>
      <c r="G168" s="32" t="e">
        <f>SUM(#REF!)</f>
        <v>#REF!</v>
      </c>
      <c r="H168" s="32" t="e">
        <f>SUM(#REF!)</f>
        <v>#REF!</v>
      </c>
      <c r="I168" s="32" t="e">
        <f>SUM(#REF!)</f>
        <v>#REF!</v>
      </c>
      <c r="J168" s="33" t="e">
        <f>F168/N168</f>
        <v>#REF!</v>
      </c>
      <c r="K168" s="33" t="e">
        <f>G168/N168</f>
        <v>#REF!</v>
      </c>
      <c r="L168" s="33" t="e">
        <f>H168/N168</f>
        <v>#REF!</v>
      </c>
      <c r="M168" s="33" t="e">
        <f>I168/N168</f>
        <v>#REF!</v>
      </c>
      <c r="N168" s="32" t="e">
        <f>F168+G168+H168+I168</f>
        <v>#REF!</v>
      </c>
      <c r="O168" s="32" t="e">
        <f>SUM(#REF!)</f>
        <v>#REF!</v>
      </c>
      <c r="P168" s="32" t="e">
        <f>SUM(#REF!)</f>
        <v>#REF!</v>
      </c>
      <c r="Q168" s="32" t="e">
        <f>N168+O168+P168</f>
        <v>#REF!</v>
      </c>
      <c r="R168" s="33" t="e">
        <f>Q168/S168</f>
        <v>#REF!</v>
      </c>
      <c r="S168" s="32" t="e">
        <f>SUM(#REF!)</f>
        <v>#REF!</v>
      </c>
    </row>
    <row r="169" spans="1:19" s="5" customFormat="1" ht="15.75" x14ac:dyDescent="0.25">
      <c r="A169" s="48" t="s">
        <v>305</v>
      </c>
      <c r="B169" s="49" t="s">
        <v>306</v>
      </c>
      <c r="C169" s="23"/>
      <c r="D169" s="23"/>
      <c r="E169" s="23"/>
      <c r="F169" s="23"/>
      <c r="G169" s="23"/>
      <c r="H169" s="23"/>
      <c r="I169" s="23"/>
      <c r="J169" s="24"/>
      <c r="K169" s="24"/>
      <c r="L169" s="24"/>
      <c r="M169" s="24"/>
      <c r="N169" s="23"/>
      <c r="O169" s="23"/>
      <c r="P169" s="23"/>
      <c r="Q169" s="23"/>
      <c r="R169" s="24"/>
      <c r="S169" s="23"/>
    </row>
    <row r="170" spans="1:19" s="6" customFormat="1" ht="15" x14ac:dyDescent="0.25">
      <c r="A170" s="25" t="s">
        <v>36</v>
      </c>
      <c r="B170" s="26" t="s">
        <v>37</v>
      </c>
      <c r="C170" s="27" t="e">
        <f t="shared" ref="C170:C225" si="51">IF(AND(LARGE(F170:I170,1)=LARGE(F170:I170,2)),"TIED",IF(LARGE(F170:I170,1)=F170,"BN",IF(LARGE(F170:I170,1)=G170,"PH",IF(LARGE(F170:I170,1)=H170,"PN","BEBAS"))))</f>
        <v>#REF!</v>
      </c>
      <c r="D170" s="27" t="e">
        <f t="shared" si="48"/>
        <v>#REF!</v>
      </c>
      <c r="E170" s="27" t="e">
        <f>LARGE(F170:I170,1)-LARGE(F170:I170,2)</f>
        <v>#REF!</v>
      </c>
      <c r="F170" s="27" t="e">
        <f>F171+F172+F173+F174+F175+F176+F177+F178+F179+F180</f>
        <v>#REF!</v>
      </c>
      <c r="G170" s="27" t="e">
        <f>G171+G172+G173+G174+G175+G176+G177+G178+G179+G180</f>
        <v>#REF!</v>
      </c>
      <c r="H170" s="27" t="e">
        <f>H171+H172+H173+H174+H175+H176+H177+H178+H179+H180</f>
        <v>#REF!</v>
      </c>
      <c r="I170" s="27" t="e">
        <f>I171+I172+I173+I174+I175+I176+I177+I178+I179+I180</f>
        <v>#REF!</v>
      </c>
      <c r="J170" s="29" t="e">
        <f>F170/N170</f>
        <v>#REF!</v>
      </c>
      <c r="K170" s="29" t="e">
        <f>G170/N170</f>
        <v>#REF!</v>
      </c>
      <c r="L170" s="29" t="e">
        <f>H170/N170</f>
        <v>#REF!</v>
      </c>
      <c r="M170" s="29" t="e">
        <f>I170/N170</f>
        <v>#REF!</v>
      </c>
      <c r="N170" s="27" t="e">
        <f>F170+G170+H170+I170</f>
        <v>#REF!</v>
      </c>
      <c r="O170" s="27" t="e">
        <f>O171+O172+O173+O174+O175+O176+O177+O178+O179+O180</f>
        <v>#REF!</v>
      </c>
      <c r="P170" s="27" t="e">
        <f>P171+P172+P173+P174+P175+P176+P177+P178+P179+P180</f>
        <v>#REF!</v>
      </c>
      <c r="Q170" s="27" t="e">
        <f t="shared" si="41"/>
        <v>#REF!</v>
      </c>
      <c r="R170" s="29" t="e">
        <f t="shared" si="42"/>
        <v>#REF!</v>
      </c>
      <c r="S170" s="27" t="e">
        <f>S171+S172+S173+S174+S175+S176+S177+S178+S179+S180</f>
        <v>#REF!</v>
      </c>
    </row>
    <row r="171" spans="1:19" s="12" customFormat="1" ht="15" x14ac:dyDescent="0.25">
      <c r="A171" s="30" t="s">
        <v>275</v>
      </c>
      <c r="B171" s="31" t="s">
        <v>264</v>
      </c>
      <c r="C171" s="32" t="e">
        <f t="shared" si="51"/>
        <v>#REF!</v>
      </c>
      <c r="D171" s="32" t="e">
        <f t="shared" si="48"/>
        <v>#REF!</v>
      </c>
      <c r="E171" s="28" t="e">
        <f t="shared" ref="E171" si="52">LARGE(F171:I171,1)-LARGE(F171:I171,2)</f>
        <v>#REF!</v>
      </c>
      <c r="F171" s="32" t="e">
        <f>#REF!</f>
        <v>#REF!</v>
      </c>
      <c r="G171" s="32" t="e">
        <f>#REF!</f>
        <v>#REF!</v>
      </c>
      <c r="H171" s="32" t="e">
        <f>#REF!</f>
        <v>#REF!</v>
      </c>
      <c r="I171" s="32" t="e">
        <f>#REF!</f>
        <v>#REF!</v>
      </c>
      <c r="J171" s="33" t="e">
        <f>F171/N171</f>
        <v>#REF!</v>
      </c>
      <c r="K171" s="33" t="e">
        <f>G171/N171</f>
        <v>#REF!</v>
      </c>
      <c r="L171" s="33" t="e">
        <f>H171/N171</f>
        <v>#REF!</v>
      </c>
      <c r="M171" s="33" t="e">
        <f>I171/N171</f>
        <v>#REF!</v>
      </c>
      <c r="N171" s="32" t="e">
        <f>F171+G171+H171+I171</f>
        <v>#REF!</v>
      </c>
      <c r="O171" s="32" t="e">
        <f>#REF!</f>
        <v>#REF!</v>
      </c>
      <c r="P171" s="32" t="e">
        <f>#REF!</f>
        <v>#REF!</v>
      </c>
      <c r="Q171" s="32" t="e">
        <f t="shared" si="41"/>
        <v>#REF!</v>
      </c>
      <c r="R171" s="33" t="e">
        <f t="shared" si="42"/>
        <v>#REF!</v>
      </c>
      <c r="S171" s="32" t="e">
        <f>#REF!</f>
        <v>#REF!</v>
      </c>
    </row>
    <row r="172" spans="1:19" s="12" customFormat="1" ht="15" x14ac:dyDescent="0.25">
      <c r="A172" s="40">
        <v>1</v>
      </c>
      <c r="B172" s="31" t="s">
        <v>169</v>
      </c>
      <c r="C172" s="32" t="e">
        <f t="shared" si="51"/>
        <v>#REF!</v>
      </c>
      <c r="D172" s="32" t="e">
        <f t="shared" si="48"/>
        <v>#REF!</v>
      </c>
      <c r="E172" s="28" t="e">
        <f>LARGE(F172:I172,1)-LARGE(F172:I172,2)</f>
        <v>#REF!</v>
      </c>
      <c r="F172" s="32" t="e">
        <f>SUM(#REF!)</f>
        <v>#REF!</v>
      </c>
      <c r="G172" s="32" t="e">
        <f>SUM(#REF!)</f>
        <v>#REF!</v>
      </c>
      <c r="H172" s="32" t="e">
        <f>SUM(#REF!)</f>
        <v>#REF!</v>
      </c>
      <c r="I172" s="32" t="e">
        <f>SUM(#REF!)</f>
        <v>#REF!</v>
      </c>
      <c r="J172" s="33" t="e">
        <f>F172/N172</f>
        <v>#REF!</v>
      </c>
      <c r="K172" s="33" t="e">
        <f>G172/N172</f>
        <v>#REF!</v>
      </c>
      <c r="L172" s="33" t="e">
        <f>H172/N172</f>
        <v>#REF!</v>
      </c>
      <c r="M172" s="33" t="e">
        <f>I172/N172</f>
        <v>#REF!</v>
      </c>
      <c r="N172" s="32" t="e">
        <f>F172+G172+H172+I172</f>
        <v>#REF!</v>
      </c>
      <c r="O172" s="32" t="e">
        <f>SUM(#REF!)</f>
        <v>#REF!</v>
      </c>
      <c r="P172" s="32" t="e">
        <f>SUM(#REF!)</f>
        <v>#REF!</v>
      </c>
      <c r="Q172" s="32" t="e">
        <f t="shared" si="41"/>
        <v>#REF!</v>
      </c>
      <c r="R172" s="33" t="e">
        <f t="shared" si="42"/>
        <v>#REF!</v>
      </c>
      <c r="S172" s="32" t="e">
        <f>SUM(#REF!)</f>
        <v>#REF!</v>
      </c>
    </row>
    <row r="173" spans="1:19" s="12" customFormat="1" ht="15" x14ac:dyDescent="0.25">
      <c r="A173" s="40">
        <v>2</v>
      </c>
      <c r="B173" s="31" t="s">
        <v>168</v>
      </c>
      <c r="C173" s="32" t="e">
        <f t="shared" si="51"/>
        <v>#REF!</v>
      </c>
      <c r="D173" s="32" t="e">
        <f t="shared" si="48"/>
        <v>#REF!</v>
      </c>
      <c r="E173" s="28" t="e">
        <f t="shared" ref="E173:E174" si="53">LARGE(F173:I173,1)-LARGE(F173:I173,2)</f>
        <v>#REF!</v>
      </c>
      <c r="F173" s="32" t="e">
        <f>SUM(#REF!)</f>
        <v>#REF!</v>
      </c>
      <c r="G173" s="32" t="e">
        <f>SUM(#REF!)</f>
        <v>#REF!</v>
      </c>
      <c r="H173" s="32" t="e">
        <f>SUM(#REF!)</f>
        <v>#REF!</v>
      </c>
      <c r="I173" s="32" t="e">
        <f>SUM(#REF!)</f>
        <v>#REF!</v>
      </c>
      <c r="J173" s="33" t="e">
        <f>F173/N173</f>
        <v>#REF!</v>
      </c>
      <c r="K173" s="33" t="e">
        <f>G173/N173</f>
        <v>#REF!</v>
      </c>
      <c r="L173" s="33" t="e">
        <f>H173/N173</f>
        <v>#REF!</v>
      </c>
      <c r="M173" s="33" t="e">
        <f>I173/N173</f>
        <v>#REF!</v>
      </c>
      <c r="N173" s="32" t="e">
        <f>F173+G173+H173+I173</f>
        <v>#REF!</v>
      </c>
      <c r="O173" s="32" t="e">
        <f>SUM(#REF!)</f>
        <v>#REF!</v>
      </c>
      <c r="P173" s="32" t="e">
        <f>SUM(#REF!)</f>
        <v>#REF!</v>
      </c>
      <c r="Q173" s="32" t="e">
        <f t="shared" si="41"/>
        <v>#REF!</v>
      </c>
      <c r="R173" s="33" t="e">
        <f t="shared" si="42"/>
        <v>#REF!</v>
      </c>
      <c r="S173" s="32" t="e">
        <f>SUM(#REF!)</f>
        <v>#REF!</v>
      </c>
    </row>
    <row r="174" spans="1:19" s="12" customFormat="1" ht="15" x14ac:dyDescent="0.25">
      <c r="A174" s="40">
        <v>3</v>
      </c>
      <c r="B174" s="31" t="s">
        <v>162</v>
      </c>
      <c r="C174" s="32" t="e">
        <f t="shared" si="51"/>
        <v>#REF!</v>
      </c>
      <c r="D174" s="32" t="e">
        <f t="shared" si="48"/>
        <v>#REF!</v>
      </c>
      <c r="E174" s="28" t="e">
        <f t="shared" si="53"/>
        <v>#REF!</v>
      </c>
      <c r="F174" s="32" t="e">
        <f>SUM(#REF!)</f>
        <v>#REF!</v>
      </c>
      <c r="G174" s="32" t="e">
        <f>SUM(#REF!)</f>
        <v>#REF!</v>
      </c>
      <c r="H174" s="32" t="e">
        <f>SUM(#REF!)</f>
        <v>#REF!</v>
      </c>
      <c r="I174" s="32" t="e">
        <f>SUM(#REF!)</f>
        <v>#REF!</v>
      </c>
      <c r="J174" s="33" t="e">
        <f>F174/N174</f>
        <v>#REF!</v>
      </c>
      <c r="K174" s="33" t="e">
        <f>G174/N174</f>
        <v>#REF!</v>
      </c>
      <c r="L174" s="33" t="e">
        <f>H174/N174</f>
        <v>#REF!</v>
      </c>
      <c r="M174" s="33" t="e">
        <f>I174/N174</f>
        <v>#REF!</v>
      </c>
      <c r="N174" s="32" t="e">
        <f>F174+G174+H174+I174</f>
        <v>#REF!</v>
      </c>
      <c r="O174" s="32" t="e">
        <f>SUM(#REF!)</f>
        <v>#REF!</v>
      </c>
      <c r="P174" s="32" t="e">
        <f>SUM(#REF!)</f>
        <v>#REF!</v>
      </c>
      <c r="Q174" s="32" t="e">
        <f t="shared" si="41"/>
        <v>#REF!</v>
      </c>
      <c r="R174" s="33" t="e">
        <f t="shared" si="42"/>
        <v>#REF!</v>
      </c>
      <c r="S174" s="32" t="e">
        <f>SUM(#REF!)</f>
        <v>#REF!</v>
      </c>
    </row>
    <row r="175" spans="1:19" s="12" customFormat="1" ht="15" x14ac:dyDescent="0.25">
      <c r="A175" s="40">
        <v>4</v>
      </c>
      <c r="B175" s="31" t="s">
        <v>152</v>
      </c>
      <c r="C175" s="32" t="e">
        <f t="shared" si="51"/>
        <v>#REF!</v>
      </c>
      <c r="D175" s="32" t="e">
        <f t="shared" si="48"/>
        <v>#REF!</v>
      </c>
      <c r="E175" s="28" t="e">
        <f>LARGE(F175:I175,1)-LARGE(F175:I175,2)</f>
        <v>#REF!</v>
      </c>
      <c r="F175" s="32" t="e">
        <f>SUM(#REF!)</f>
        <v>#REF!</v>
      </c>
      <c r="G175" s="32" t="e">
        <f>SUM(#REF!)</f>
        <v>#REF!</v>
      </c>
      <c r="H175" s="32" t="e">
        <f>SUM(#REF!)</f>
        <v>#REF!</v>
      </c>
      <c r="I175" s="32" t="e">
        <f>SUM(#REF!)</f>
        <v>#REF!</v>
      </c>
      <c r="J175" s="33" t="e">
        <f>F175/N175</f>
        <v>#REF!</v>
      </c>
      <c r="K175" s="33" t="e">
        <f>G175/N175</f>
        <v>#REF!</v>
      </c>
      <c r="L175" s="33" t="e">
        <f>H175/N175</f>
        <v>#REF!</v>
      </c>
      <c r="M175" s="33" t="e">
        <f>I175/N175</f>
        <v>#REF!</v>
      </c>
      <c r="N175" s="32" t="e">
        <f>F175+G175+H175+I175</f>
        <v>#REF!</v>
      </c>
      <c r="O175" s="32" t="e">
        <f>SUM(#REF!)</f>
        <v>#REF!</v>
      </c>
      <c r="P175" s="32" t="e">
        <f>SUM(#REF!)</f>
        <v>#REF!</v>
      </c>
      <c r="Q175" s="32" t="e">
        <f t="shared" si="41"/>
        <v>#REF!</v>
      </c>
      <c r="R175" s="33" t="e">
        <f t="shared" si="42"/>
        <v>#REF!</v>
      </c>
      <c r="S175" s="32" t="e">
        <f>SUM(#REF!)</f>
        <v>#REF!</v>
      </c>
    </row>
    <row r="176" spans="1:19" s="12" customFormat="1" ht="15" x14ac:dyDescent="0.25">
      <c r="A176" s="40">
        <v>5</v>
      </c>
      <c r="B176" s="31" t="s">
        <v>142</v>
      </c>
      <c r="C176" s="32" t="e">
        <f t="shared" si="51"/>
        <v>#REF!</v>
      </c>
      <c r="D176" s="32" t="e">
        <f t="shared" si="48"/>
        <v>#REF!</v>
      </c>
      <c r="E176" s="28" t="e">
        <f>LARGE(F176:I176,1)-LARGE(F176:I176,2)</f>
        <v>#REF!</v>
      </c>
      <c r="F176" s="32" t="e">
        <f>SUM(#REF!)</f>
        <v>#REF!</v>
      </c>
      <c r="G176" s="32" t="e">
        <f>SUM(#REF!)</f>
        <v>#REF!</v>
      </c>
      <c r="H176" s="32" t="e">
        <f>SUM(#REF!)</f>
        <v>#REF!</v>
      </c>
      <c r="I176" s="32" t="e">
        <f>SUM(#REF!)</f>
        <v>#REF!</v>
      </c>
      <c r="J176" s="33" t="e">
        <f>F176/N176</f>
        <v>#REF!</v>
      </c>
      <c r="K176" s="33" t="e">
        <f>G176/N176</f>
        <v>#REF!</v>
      </c>
      <c r="L176" s="33" t="e">
        <f>H176/N176</f>
        <v>#REF!</v>
      </c>
      <c r="M176" s="33" t="e">
        <f>I176/N176</f>
        <v>#REF!</v>
      </c>
      <c r="N176" s="32" t="e">
        <f>F176+G176+H176+I176</f>
        <v>#REF!</v>
      </c>
      <c r="O176" s="32" t="e">
        <f>SUM(#REF!)</f>
        <v>#REF!</v>
      </c>
      <c r="P176" s="32" t="e">
        <f>SUM(#REF!)</f>
        <v>#REF!</v>
      </c>
      <c r="Q176" s="32" t="e">
        <f t="shared" si="41"/>
        <v>#REF!</v>
      </c>
      <c r="R176" s="33" t="e">
        <f t="shared" si="42"/>
        <v>#REF!</v>
      </c>
      <c r="S176" s="32" t="e">
        <f>SUM(#REF!)</f>
        <v>#REF!</v>
      </c>
    </row>
    <row r="177" spans="1:19" s="12" customFormat="1" ht="15" x14ac:dyDescent="0.25">
      <c r="A177" s="40">
        <v>6</v>
      </c>
      <c r="B177" s="31" t="s">
        <v>158</v>
      </c>
      <c r="C177" s="32" t="e">
        <f t="shared" si="51"/>
        <v>#REF!</v>
      </c>
      <c r="D177" s="32" t="e">
        <f t="shared" si="48"/>
        <v>#REF!</v>
      </c>
      <c r="E177" s="28" t="e">
        <f>LARGE(F177:I177,1)-LARGE(F177:I177,2)</f>
        <v>#REF!</v>
      </c>
      <c r="F177" s="32" t="e">
        <f>SUM(#REF!)</f>
        <v>#REF!</v>
      </c>
      <c r="G177" s="32" t="e">
        <f>SUM(#REF!)</f>
        <v>#REF!</v>
      </c>
      <c r="H177" s="32" t="e">
        <f>SUM(#REF!)</f>
        <v>#REF!</v>
      </c>
      <c r="I177" s="32" t="e">
        <f>SUM(#REF!)</f>
        <v>#REF!</v>
      </c>
      <c r="J177" s="33" t="e">
        <f>F177/N177</f>
        <v>#REF!</v>
      </c>
      <c r="K177" s="33" t="e">
        <f>G177/N177</f>
        <v>#REF!</v>
      </c>
      <c r="L177" s="33" t="e">
        <f>H177/N177</f>
        <v>#REF!</v>
      </c>
      <c r="M177" s="33" t="e">
        <f>I177/N177</f>
        <v>#REF!</v>
      </c>
      <c r="N177" s="32" t="e">
        <f>F177+G177+H177+I177</f>
        <v>#REF!</v>
      </c>
      <c r="O177" s="32" t="e">
        <f>SUM(#REF!)</f>
        <v>#REF!</v>
      </c>
      <c r="P177" s="32" t="e">
        <f>SUM(#REF!)</f>
        <v>#REF!</v>
      </c>
      <c r="Q177" s="32" t="e">
        <f t="shared" si="41"/>
        <v>#REF!</v>
      </c>
      <c r="R177" s="33" t="e">
        <f t="shared" si="42"/>
        <v>#REF!</v>
      </c>
      <c r="S177" s="32" t="e">
        <f>SUM(#REF!)</f>
        <v>#REF!</v>
      </c>
    </row>
    <row r="178" spans="1:19" s="11" customFormat="1" ht="30" x14ac:dyDescent="0.25">
      <c r="A178" s="40">
        <v>7</v>
      </c>
      <c r="B178" s="31" t="s">
        <v>210</v>
      </c>
      <c r="C178" s="32" t="e">
        <f t="shared" si="51"/>
        <v>#REF!</v>
      </c>
      <c r="D178" s="32" t="e">
        <f t="shared" si="48"/>
        <v>#REF!</v>
      </c>
      <c r="E178" s="28" t="e">
        <f>LARGE(F178:I178,1)-LARGE(F178:I178,2)</f>
        <v>#REF!</v>
      </c>
      <c r="F178" s="32" t="e">
        <f>SUM(#REF!)</f>
        <v>#REF!</v>
      </c>
      <c r="G178" s="32" t="e">
        <f>SUM(#REF!)</f>
        <v>#REF!</v>
      </c>
      <c r="H178" s="32" t="e">
        <f>SUM(#REF!)</f>
        <v>#REF!</v>
      </c>
      <c r="I178" s="32" t="e">
        <f>SUM(#REF!)</f>
        <v>#REF!</v>
      </c>
      <c r="J178" s="33" t="e">
        <f>F178/N178</f>
        <v>#REF!</v>
      </c>
      <c r="K178" s="33" t="e">
        <f>G178/N178</f>
        <v>#REF!</v>
      </c>
      <c r="L178" s="33" t="e">
        <f>H178/N178</f>
        <v>#REF!</v>
      </c>
      <c r="M178" s="33" t="e">
        <f>I178/N178</f>
        <v>#REF!</v>
      </c>
      <c r="N178" s="32" t="e">
        <f>F178+G178+H178+I178</f>
        <v>#REF!</v>
      </c>
      <c r="O178" s="32" t="e">
        <f>SUM(#REF!)</f>
        <v>#REF!</v>
      </c>
      <c r="P178" s="32" t="e">
        <f>SUM(#REF!)</f>
        <v>#REF!</v>
      </c>
      <c r="Q178" s="32" t="e">
        <f>N178+O178+P178</f>
        <v>#REF!</v>
      </c>
      <c r="R178" s="33" t="e">
        <f>Q178/S178</f>
        <v>#REF!</v>
      </c>
      <c r="S178" s="32" t="e">
        <f>SUM(#REF!)</f>
        <v>#REF!</v>
      </c>
    </row>
    <row r="179" spans="1:19" s="11" customFormat="1" ht="15" x14ac:dyDescent="0.25">
      <c r="A179" s="40">
        <v>8</v>
      </c>
      <c r="B179" s="31" t="s">
        <v>188</v>
      </c>
      <c r="C179" s="32" t="e">
        <f t="shared" si="51"/>
        <v>#REF!</v>
      </c>
      <c r="D179" s="32" t="e">
        <f t="shared" si="48"/>
        <v>#REF!</v>
      </c>
      <c r="E179" s="28" t="e">
        <f>LARGE(F179:I179,1)-LARGE(F179:I179,2)</f>
        <v>#REF!</v>
      </c>
      <c r="F179" s="32" t="e">
        <f>SUM(#REF!)</f>
        <v>#REF!</v>
      </c>
      <c r="G179" s="32" t="e">
        <f>SUM(#REF!)</f>
        <v>#REF!</v>
      </c>
      <c r="H179" s="32" t="e">
        <f>SUM(#REF!)</f>
        <v>#REF!</v>
      </c>
      <c r="I179" s="32" t="e">
        <f>SUM(#REF!)</f>
        <v>#REF!</v>
      </c>
      <c r="J179" s="33" t="e">
        <f>F179/N179</f>
        <v>#REF!</v>
      </c>
      <c r="K179" s="33" t="e">
        <f>G179/N179</f>
        <v>#REF!</v>
      </c>
      <c r="L179" s="33" t="e">
        <f>H179/N179</f>
        <v>#REF!</v>
      </c>
      <c r="M179" s="33" t="e">
        <f>I179/N179</f>
        <v>#REF!</v>
      </c>
      <c r="N179" s="32" t="e">
        <f>F179+G179+H179+I179</f>
        <v>#REF!</v>
      </c>
      <c r="O179" s="32" t="e">
        <f>SUM(#REF!)</f>
        <v>#REF!</v>
      </c>
      <c r="P179" s="32" t="e">
        <f>SUM(#REF!)</f>
        <v>#REF!</v>
      </c>
      <c r="Q179" s="32" t="e">
        <f>N179+O179+P179</f>
        <v>#REF!</v>
      </c>
      <c r="R179" s="33" t="e">
        <f>Q179/S179</f>
        <v>#REF!</v>
      </c>
      <c r="S179" s="32" t="e">
        <f>SUM(#REF!)</f>
        <v>#REF!</v>
      </c>
    </row>
    <row r="180" spans="1:19" s="12" customFormat="1" ht="15" x14ac:dyDescent="0.25">
      <c r="A180" s="40">
        <v>9</v>
      </c>
      <c r="B180" s="31" t="s">
        <v>190</v>
      </c>
      <c r="C180" s="32" t="e">
        <f t="shared" si="51"/>
        <v>#REF!</v>
      </c>
      <c r="D180" s="32" t="e">
        <f t="shared" si="48"/>
        <v>#REF!</v>
      </c>
      <c r="E180" s="28" t="e">
        <f>LARGE(F180:I180,1)-LARGE(F180:I180,2)</f>
        <v>#REF!</v>
      </c>
      <c r="F180" s="32" t="e">
        <f>SUM(#REF!)</f>
        <v>#REF!</v>
      </c>
      <c r="G180" s="32" t="e">
        <f>SUM(#REF!)</f>
        <v>#REF!</v>
      </c>
      <c r="H180" s="32" t="e">
        <f>SUM(#REF!)</f>
        <v>#REF!</v>
      </c>
      <c r="I180" s="32" t="e">
        <f>SUM(#REF!)</f>
        <v>#REF!</v>
      </c>
      <c r="J180" s="33" t="e">
        <f>F180/N180</f>
        <v>#REF!</v>
      </c>
      <c r="K180" s="33" t="e">
        <f>G180/N180</f>
        <v>#REF!</v>
      </c>
      <c r="L180" s="33" t="e">
        <f>H180/N180</f>
        <v>#REF!</v>
      </c>
      <c r="M180" s="33" t="e">
        <f>I180/N180</f>
        <v>#REF!</v>
      </c>
      <c r="N180" s="32" t="e">
        <f>F180+G180+H180+I180</f>
        <v>#REF!</v>
      </c>
      <c r="O180" s="32" t="e">
        <f>SUM(#REF!)</f>
        <v>#REF!</v>
      </c>
      <c r="P180" s="32" t="e">
        <f>SUM(#REF!)</f>
        <v>#REF!</v>
      </c>
      <c r="Q180" s="32" t="e">
        <f t="shared" ref="Q180:Q189" si="54">N180+O180+P180</f>
        <v>#REF!</v>
      </c>
      <c r="R180" s="33" t="e">
        <f t="shared" ref="R180:R189" si="55">Q180/S180</f>
        <v>#REF!</v>
      </c>
      <c r="S180" s="32" t="e">
        <f>SUM(#REF!)</f>
        <v>#REF!</v>
      </c>
    </row>
    <row r="181" spans="1:19" s="6" customFormat="1" ht="15" x14ac:dyDescent="0.25">
      <c r="A181" s="25" t="s">
        <v>38</v>
      </c>
      <c r="B181" s="26" t="s">
        <v>39</v>
      </c>
      <c r="C181" s="27" t="e">
        <f t="shared" si="51"/>
        <v>#REF!</v>
      </c>
      <c r="D181" s="27" t="e">
        <f t="shared" si="48"/>
        <v>#REF!</v>
      </c>
      <c r="E181" s="27" t="e">
        <f>LARGE(F181:I181,1)-LARGE(F181:I181,2)</f>
        <v>#REF!</v>
      </c>
      <c r="F181" s="27" t="e">
        <f>F182+F183+F184+F185+F186+F187+F188+F189+F190+F191+F192+F193+F194+F195+F196+F197</f>
        <v>#REF!</v>
      </c>
      <c r="G181" s="27" t="e">
        <f>G182+G183+G184+G185+G186+G187+G188+G189+G190+G191+G192+G193+G194+G195+G196+G197</f>
        <v>#REF!</v>
      </c>
      <c r="H181" s="27" t="e">
        <f>H182+H183+H184+H185+H186+H187+H188+H189+H190+H191+H192+H193+H194+H195+H196+H197</f>
        <v>#REF!</v>
      </c>
      <c r="I181" s="27" t="e">
        <f>I182+I183+I184+I185+I186+I187+I188+I189+I190+I191+I192+I193+I194+I195+I196+I197</f>
        <v>#REF!</v>
      </c>
      <c r="J181" s="29" t="e">
        <f>F181/N181</f>
        <v>#REF!</v>
      </c>
      <c r="K181" s="29" t="e">
        <f>G181/N181</f>
        <v>#REF!</v>
      </c>
      <c r="L181" s="29" t="e">
        <f>H181/N181</f>
        <v>#REF!</v>
      </c>
      <c r="M181" s="29" t="e">
        <f>I181/N181</f>
        <v>#REF!</v>
      </c>
      <c r="N181" s="27" t="e">
        <f>F181+G181+H181+I181</f>
        <v>#REF!</v>
      </c>
      <c r="O181" s="27" t="e">
        <f>O182+O183+O184+O185+O186+O187+O188+O189+O190+O191+O192+O193+O194+O195+O196+O197</f>
        <v>#REF!</v>
      </c>
      <c r="P181" s="27" t="e">
        <f>P182+P183+P184+P185+P186+P187+P188+P189+P190+P191+P192+P193+P194+P195+P196+P197</f>
        <v>#REF!</v>
      </c>
      <c r="Q181" s="27" t="e">
        <f t="shared" si="54"/>
        <v>#REF!</v>
      </c>
      <c r="R181" s="29" t="e">
        <f t="shared" si="55"/>
        <v>#REF!</v>
      </c>
      <c r="S181" s="27" t="e">
        <f>S182+S183+S184+S185+S186+S187+S188+S189+S190+S191+S192+S193+S194+S195+S196+S197</f>
        <v>#REF!</v>
      </c>
    </row>
    <row r="182" spans="1:19" s="12" customFormat="1" ht="15" x14ac:dyDescent="0.25">
      <c r="A182" s="30" t="s">
        <v>275</v>
      </c>
      <c r="B182" s="31" t="s">
        <v>264</v>
      </c>
      <c r="C182" s="32" t="e">
        <f t="shared" si="51"/>
        <v>#REF!</v>
      </c>
      <c r="D182" s="32" t="e">
        <f t="shared" si="48"/>
        <v>#REF!</v>
      </c>
      <c r="E182" s="28" t="e">
        <f t="shared" ref="E182" si="56">LARGE(F182:I182,1)-LARGE(F182:I182,2)</f>
        <v>#REF!</v>
      </c>
      <c r="F182" s="32" t="e">
        <f>#REF!</f>
        <v>#REF!</v>
      </c>
      <c r="G182" s="32" t="e">
        <f>#REF!</f>
        <v>#REF!</v>
      </c>
      <c r="H182" s="32" t="e">
        <f>#REF!</f>
        <v>#REF!</v>
      </c>
      <c r="I182" s="32" t="e">
        <f>#REF!</f>
        <v>#REF!</v>
      </c>
      <c r="J182" s="33" t="e">
        <f>F182/N182</f>
        <v>#REF!</v>
      </c>
      <c r="K182" s="33" t="e">
        <f>G182/N182</f>
        <v>#REF!</v>
      </c>
      <c r="L182" s="33" t="e">
        <f>H182/N182</f>
        <v>#REF!</v>
      </c>
      <c r="M182" s="33" t="e">
        <f>I182/N182</f>
        <v>#REF!</v>
      </c>
      <c r="N182" s="32" t="e">
        <f>F182+G182+H182+I182</f>
        <v>#REF!</v>
      </c>
      <c r="O182" s="32" t="e">
        <f>#REF!</f>
        <v>#REF!</v>
      </c>
      <c r="P182" s="32" t="e">
        <f>#REF!</f>
        <v>#REF!</v>
      </c>
      <c r="Q182" s="32" t="e">
        <f t="shared" si="54"/>
        <v>#REF!</v>
      </c>
      <c r="R182" s="33" t="e">
        <f t="shared" si="55"/>
        <v>#REF!</v>
      </c>
      <c r="S182" s="32" t="e">
        <f>#REF!</f>
        <v>#REF!</v>
      </c>
    </row>
    <row r="183" spans="1:19" s="12" customFormat="1" ht="15" x14ac:dyDescent="0.25">
      <c r="A183" s="40">
        <v>1</v>
      </c>
      <c r="B183" s="31" t="s">
        <v>189</v>
      </c>
      <c r="C183" s="32" t="e">
        <f t="shared" si="51"/>
        <v>#REF!</v>
      </c>
      <c r="D183" s="32" t="e">
        <f t="shared" si="48"/>
        <v>#REF!</v>
      </c>
      <c r="E183" s="28" t="e">
        <f>LARGE(F183:I183,1)-LARGE(F183:I183,2)</f>
        <v>#REF!</v>
      </c>
      <c r="F183" s="32" t="e">
        <f>SUM(#REF!)</f>
        <v>#REF!</v>
      </c>
      <c r="G183" s="32" t="e">
        <f>SUM(#REF!)</f>
        <v>#REF!</v>
      </c>
      <c r="H183" s="32" t="e">
        <f>SUM(#REF!)</f>
        <v>#REF!</v>
      </c>
      <c r="I183" s="32" t="e">
        <f>SUM(#REF!)</f>
        <v>#REF!</v>
      </c>
      <c r="J183" s="33" t="e">
        <f>F183/N183</f>
        <v>#REF!</v>
      </c>
      <c r="K183" s="33" t="e">
        <f>G183/N183</f>
        <v>#REF!</v>
      </c>
      <c r="L183" s="33" t="e">
        <f>H183/N183</f>
        <v>#REF!</v>
      </c>
      <c r="M183" s="33" t="e">
        <f>I183/N183</f>
        <v>#REF!</v>
      </c>
      <c r="N183" s="32" t="e">
        <f>F183+G183+H183+I183</f>
        <v>#REF!</v>
      </c>
      <c r="O183" s="32" t="e">
        <f>SUM(#REF!)</f>
        <v>#REF!</v>
      </c>
      <c r="P183" s="32" t="e">
        <f>SUM(#REF!)</f>
        <v>#REF!</v>
      </c>
      <c r="Q183" s="32" t="e">
        <f t="shared" si="54"/>
        <v>#REF!</v>
      </c>
      <c r="R183" s="33" t="e">
        <f t="shared" si="55"/>
        <v>#REF!</v>
      </c>
      <c r="S183" s="32" t="e">
        <f>SUM(#REF!)</f>
        <v>#REF!</v>
      </c>
    </row>
    <row r="184" spans="1:19" s="11" customFormat="1" ht="15" x14ac:dyDescent="0.25">
      <c r="A184" s="40">
        <v>2</v>
      </c>
      <c r="B184" s="31" t="s">
        <v>194</v>
      </c>
      <c r="C184" s="32" t="e">
        <f t="shared" si="51"/>
        <v>#REF!</v>
      </c>
      <c r="D184" s="32" t="e">
        <f t="shared" si="48"/>
        <v>#REF!</v>
      </c>
      <c r="E184" s="28" t="e">
        <f>LARGE(F184:I184,1)-LARGE(F184:I184,2)</f>
        <v>#REF!</v>
      </c>
      <c r="F184" s="32" t="e">
        <f>SUM(#REF!)</f>
        <v>#REF!</v>
      </c>
      <c r="G184" s="32" t="e">
        <f>SUM(#REF!)</f>
        <v>#REF!</v>
      </c>
      <c r="H184" s="32" t="e">
        <f>SUM(#REF!)</f>
        <v>#REF!</v>
      </c>
      <c r="I184" s="32" t="e">
        <f>SUM(#REF!)</f>
        <v>#REF!</v>
      </c>
      <c r="J184" s="33" t="e">
        <f>F184/N184</f>
        <v>#REF!</v>
      </c>
      <c r="K184" s="33" t="e">
        <f>G184/N184</f>
        <v>#REF!</v>
      </c>
      <c r="L184" s="33" t="e">
        <f>H184/N184</f>
        <v>#REF!</v>
      </c>
      <c r="M184" s="33" t="e">
        <f>I184/N184</f>
        <v>#REF!</v>
      </c>
      <c r="N184" s="32" t="e">
        <f>F184+G184+H184+I184</f>
        <v>#REF!</v>
      </c>
      <c r="O184" s="32" t="e">
        <f>SUM(#REF!)</f>
        <v>#REF!</v>
      </c>
      <c r="P184" s="32" t="e">
        <f>SUM(#REF!)</f>
        <v>#REF!</v>
      </c>
      <c r="Q184" s="32" t="e">
        <f>N184+O184+P184</f>
        <v>#REF!</v>
      </c>
      <c r="R184" s="33" t="e">
        <f>Q184/S184</f>
        <v>#REF!</v>
      </c>
      <c r="S184" s="32" t="e">
        <f>SUM(#REF!)</f>
        <v>#REF!</v>
      </c>
    </row>
    <row r="185" spans="1:19" s="12" customFormat="1" ht="15" x14ac:dyDescent="0.25">
      <c r="A185" s="40">
        <v>3</v>
      </c>
      <c r="B185" s="31" t="s">
        <v>191</v>
      </c>
      <c r="C185" s="32" t="e">
        <f t="shared" si="51"/>
        <v>#REF!</v>
      </c>
      <c r="D185" s="32" t="e">
        <f t="shared" si="48"/>
        <v>#REF!</v>
      </c>
      <c r="E185" s="28" t="e">
        <f>LARGE(F185:I185,1)-LARGE(F185:I185,2)</f>
        <v>#REF!</v>
      </c>
      <c r="F185" s="32" t="e">
        <f>SUM(#REF!)</f>
        <v>#REF!</v>
      </c>
      <c r="G185" s="32" t="e">
        <f>SUM(#REF!)</f>
        <v>#REF!</v>
      </c>
      <c r="H185" s="32" t="e">
        <f>SUM(#REF!)</f>
        <v>#REF!</v>
      </c>
      <c r="I185" s="32" t="e">
        <f>SUM(#REF!)</f>
        <v>#REF!</v>
      </c>
      <c r="J185" s="33" t="e">
        <f>F185/N185</f>
        <v>#REF!</v>
      </c>
      <c r="K185" s="33" t="e">
        <f>G185/N185</f>
        <v>#REF!</v>
      </c>
      <c r="L185" s="33" t="e">
        <f>H185/N185</f>
        <v>#REF!</v>
      </c>
      <c r="M185" s="33" t="e">
        <f>I185/N185</f>
        <v>#REF!</v>
      </c>
      <c r="N185" s="32" t="e">
        <f>F185+G185+H185+I185</f>
        <v>#REF!</v>
      </c>
      <c r="O185" s="32" t="e">
        <f>SUM(#REF!)</f>
        <v>#REF!</v>
      </c>
      <c r="P185" s="32" t="e">
        <f>SUM(#REF!)</f>
        <v>#REF!</v>
      </c>
      <c r="Q185" s="32" t="e">
        <f t="shared" si="54"/>
        <v>#REF!</v>
      </c>
      <c r="R185" s="33" t="e">
        <f t="shared" ref="R185" si="57">Q185/S185</f>
        <v>#REF!</v>
      </c>
      <c r="S185" s="32" t="e">
        <f>SUM(#REF!)</f>
        <v>#REF!</v>
      </c>
    </row>
    <row r="186" spans="1:19" s="12" customFormat="1" ht="30" x14ac:dyDescent="0.25">
      <c r="A186" s="40">
        <v>4</v>
      </c>
      <c r="B186" s="31" t="s">
        <v>196</v>
      </c>
      <c r="C186" s="32" t="e">
        <f t="shared" si="51"/>
        <v>#REF!</v>
      </c>
      <c r="D186" s="32" t="e">
        <f t="shared" si="48"/>
        <v>#REF!</v>
      </c>
      <c r="E186" s="28" t="e">
        <f t="shared" ref="E186" si="58">LARGE(F186:I186,1)-LARGE(F186:I186,2)</f>
        <v>#REF!</v>
      </c>
      <c r="F186" s="32" t="e">
        <f>SUM(#REF!)</f>
        <v>#REF!</v>
      </c>
      <c r="G186" s="32" t="e">
        <f>SUM(#REF!)</f>
        <v>#REF!</v>
      </c>
      <c r="H186" s="32" t="e">
        <f>SUM(#REF!)</f>
        <v>#REF!</v>
      </c>
      <c r="I186" s="32" t="e">
        <f>SUM(#REF!)</f>
        <v>#REF!</v>
      </c>
      <c r="J186" s="33" t="e">
        <f>F186/N186</f>
        <v>#REF!</v>
      </c>
      <c r="K186" s="33" t="e">
        <f>G186/N186</f>
        <v>#REF!</v>
      </c>
      <c r="L186" s="33" t="e">
        <f>H186/N186</f>
        <v>#REF!</v>
      </c>
      <c r="M186" s="33" t="e">
        <f>I186/N186</f>
        <v>#REF!</v>
      </c>
      <c r="N186" s="32" t="e">
        <f>F186+G186+H186+I186</f>
        <v>#REF!</v>
      </c>
      <c r="O186" s="32" t="e">
        <f>SUM(#REF!)</f>
        <v>#REF!</v>
      </c>
      <c r="P186" s="32" t="e">
        <f>SUM(#REF!)</f>
        <v>#REF!</v>
      </c>
      <c r="Q186" s="32" t="e">
        <f t="shared" si="54"/>
        <v>#REF!</v>
      </c>
      <c r="R186" s="33" t="e">
        <f t="shared" si="55"/>
        <v>#REF!</v>
      </c>
      <c r="S186" s="32" t="e">
        <f>SUM(#REF!)</f>
        <v>#REF!</v>
      </c>
    </row>
    <row r="187" spans="1:19" s="12" customFormat="1" ht="15" x14ac:dyDescent="0.25">
      <c r="A187" s="40">
        <v>5</v>
      </c>
      <c r="B187" s="31" t="s">
        <v>195</v>
      </c>
      <c r="C187" s="32" t="e">
        <f t="shared" si="51"/>
        <v>#REF!</v>
      </c>
      <c r="D187" s="32" t="e">
        <f t="shared" si="48"/>
        <v>#REF!</v>
      </c>
      <c r="E187" s="28" t="e">
        <f>LARGE(F187:I187,1)-LARGE(F187:I187,2)</f>
        <v>#REF!</v>
      </c>
      <c r="F187" s="32" t="e">
        <f>SUM(#REF!)</f>
        <v>#REF!</v>
      </c>
      <c r="G187" s="32" t="e">
        <f>SUM(#REF!)</f>
        <v>#REF!</v>
      </c>
      <c r="H187" s="32" t="e">
        <f>SUM(#REF!)</f>
        <v>#REF!</v>
      </c>
      <c r="I187" s="32" t="e">
        <f>SUM(#REF!)</f>
        <v>#REF!</v>
      </c>
      <c r="J187" s="33" t="e">
        <f>F187/N187</f>
        <v>#REF!</v>
      </c>
      <c r="K187" s="33" t="e">
        <f>G187/N187</f>
        <v>#REF!</v>
      </c>
      <c r="L187" s="33" t="e">
        <f>H187/N187</f>
        <v>#REF!</v>
      </c>
      <c r="M187" s="33" t="e">
        <f>I187/N187</f>
        <v>#REF!</v>
      </c>
      <c r="N187" s="32" t="e">
        <f>F187+G187+H187+I187</f>
        <v>#REF!</v>
      </c>
      <c r="O187" s="32" t="e">
        <f>SUM(#REF!)</f>
        <v>#REF!</v>
      </c>
      <c r="P187" s="32" t="e">
        <f>SUM(#REF!)</f>
        <v>#REF!</v>
      </c>
      <c r="Q187" s="32" t="e">
        <f t="shared" si="54"/>
        <v>#REF!</v>
      </c>
      <c r="R187" s="33" t="e">
        <f t="shared" si="55"/>
        <v>#REF!</v>
      </c>
      <c r="S187" s="32" t="e">
        <f>SUM(#REF!)</f>
        <v>#REF!</v>
      </c>
    </row>
    <row r="188" spans="1:19" s="11" customFormat="1" ht="15" x14ac:dyDescent="0.25">
      <c r="A188" s="40">
        <v>6</v>
      </c>
      <c r="B188" s="31" t="s">
        <v>202</v>
      </c>
      <c r="C188" s="32" t="e">
        <f t="shared" si="51"/>
        <v>#REF!</v>
      </c>
      <c r="D188" s="32" t="e">
        <f t="shared" si="48"/>
        <v>#REF!</v>
      </c>
      <c r="E188" s="28" t="e">
        <f>LARGE(F188:I188,1)-LARGE(F188:I188,2)</f>
        <v>#REF!</v>
      </c>
      <c r="F188" s="32" t="e">
        <f>SUM(#REF!)</f>
        <v>#REF!</v>
      </c>
      <c r="G188" s="32" t="e">
        <f>SUM(#REF!)</f>
        <v>#REF!</v>
      </c>
      <c r="H188" s="32" t="e">
        <f>SUM(#REF!)</f>
        <v>#REF!</v>
      </c>
      <c r="I188" s="32" t="e">
        <f>SUM(#REF!)</f>
        <v>#REF!</v>
      </c>
      <c r="J188" s="33" t="e">
        <f>F188/N188</f>
        <v>#REF!</v>
      </c>
      <c r="K188" s="33" t="e">
        <f>G188/N188</f>
        <v>#REF!</v>
      </c>
      <c r="L188" s="33" t="e">
        <f>H188/N188</f>
        <v>#REF!</v>
      </c>
      <c r="M188" s="33" t="e">
        <f>I188/N188</f>
        <v>#REF!</v>
      </c>
      <c r="N188" s="32" t="e">
        <f>F188+G188+H188+I188</f>
        <v>#REF!</v>
      </c>
      <c r="O188" s="32" t="e">
        <f>SUM(#REF!)</f>
        <v>#REF!</v>
      </c>
      <c r="P188" s="32" t="e">
        <f>SUM(#REF!)</f>
        <v>#REF!</v>
      </c>
      <c r="Q188" s="32" t="e">
        <f>N188+O188+P188</f>
        <v>#REF!</v>
      </c>
      <c r="R188" s="33" t="e">
        <f>Q188/S188</f>
        <v>#REF!</v>
      </c>
      <c r="S188" s="32" t="e">
        <f>SUM(#REF!)</f>
        <v>#REF!</v>
      </c>
    </row>
    <row r="189" spans="1:19" s="12" customFormat="1" ht="15" x14ac:dyDescent="0.25">
      <c r="A189" s="40">
        <v>7</v>
      </c>
      <c r="B189" s="31" t="s">
        <v>204</v>
      </c>
      <c r="C189" s="32" t="e">
        <f t="shared" si="51"/>
        <v>#REF!</v>
      </c>
      <c r="D189" s="32" t="e">
        <f t="shared" si="48"/>
        <v>#REF!</v>
      </c>
      <c r="E189" s="28" t="e">
        <f t="shared" ref="E189" si="59">LARGE(F189:I189,1)-LARGE(F189:I189,2)</f>
        <v>#REF!</v>
      </c>
      <c r="F189" s="32" t="e">
        <f>SUM(#REF!)</f>
        <v>#REF!</v>
      </c>
      <c r="G189" s="32" t="e">
        <f>SUM(#REF!)</f>
        <v>#REF!</v>
      </c>
      <c r="H189" s="32" t="e">
        <f>SUM(#REF!)</f>
        <v>#REF!</v>
      </c>
      <c r="I189" s="32" t="e">
        <f>SUM(#REF!)</f>
        <v>#REF!</v>
      </c>
      <c r="J189" s="33" t="e">
        <f>F189/N189</f>
        <v>#REF!</v>
      </c>
      <c r="K189" s="33" t="e">
        <f>G189/N189</f>
        <v>#REF!</v>
      </c>
      <c r="L189" s="33" t="e">
        <f>H189/N189</f>
        <v>#REF!</v>
      </c>
      <c r="M189" s="33" t="e">
        <f>I189/N189</f>
        <v>#REF!</v>
      </c>
      <c r="N189" s="32" t="e">
        <f>F189+G189+H189+I189</f>
        <v>#REF!</v>
      </c>
      <c r="O189" s="32" t="e">
        <f>SUM(#REF!)</f>
        <v>#REF!</v>
      </c>
      <c r="P189" s="32" t="e">
        <f>SUM(#REF!)</f>
        <v>#REF!</v>
      </c>
      <c r="Q189" s="32" t="e">
        <f t="shared" si="54"/>
        <v>#REF!</v>
      </c>
      <c r="R189" s="33" t="e">
        <f t="shared" si="55"/>
        <v>#REF!</v>
      </c>
      <c r="S189" s="32" t="e">
        <f>SUM(#REF!)</f>
        <v>#REF!</v>
      </c>
    </row>
    <row r="190" spans="1:19" s="11" customFormat="1" ht="15" x14ac:dyDescent="0.25">
      <c r="A190" s="40">
        <v>8</v>
      </c>
      <c r="B190" s="31" t="s">
        <v>192</v>
      </c>
      <c r="C190" s="32" t="e">
        <f t="shared" si="51"/>
        <v>#REF!</v>
      </c>
      <c r="D190" s="32" t="e">
        <f t="shared" si="48"/>
        <v>#REF!</v>
      </c>
      <c r="E190" s="28" t="e">
        <f>LARGE(F190:I190,1)-LARGE(F190:I190,2)</f>
        <v>#REF!</v>
      </c>
      <c r="F190" s="32" t="e">
        <f>SUM(#REF!)</f>
        <v>#REF!</v>
      </c>
      <c r="G190" s="32" t="e">
        <f>SUM(#REF!)</f>
        <v>#REF!</v>
      </c>
      <c r="H190" s="32" t="e">
        <f>SUM(#REF!)</f>
        <v>#REF!</v>
      </c>
      <c r="I190" s="32" t="e">
        <f>SUM(#REF!)</f>
        <v>#REF!</v>
      </c>
      <c r="J190" s="33" t="e">
        <f>F190/N190</f>
        <v>#REF!</v>
      </c>
      <c r="K190" s="33" t="e">
        <f>G190/N190</f>
        <v>#REF!</v>
      </c>
      <c r="L190" s="33" t="e">
        <f>H190/N190</f>
        <v>#REF!</v>
      </c>
      <c r="M190" s="33" t="e">
        <f>I190/N190</f>
        <v>#REF!</v>
      </c>
      <c r="N190" s="32" t="e">
        <f>F190+G190+H190+I190</f>
        <v>#REF!</v>
      </c>
      <c r="O190" s="32" t="e">
        <f>SUM(#REF!)</f>
        <v>#REF!</v>
      </c>
      <c r="P190" s="32" t="e">
        <f>SUM(#REF!)</f>
        <v>#REF!</v>
      </c>
      <c r="Q190" s="32" t="e">
        <f>N190+O190+P190</f>
        <v>#REF!</v>
      </c>
      <c r="R190" s="33" t="e">
        <f>Q190/S190</f>
        <v>#REF!</v>
      </c>
      <c r="S190" s="32" t="e">
        <f>SUM(#REF!)</f>
        <v>#REF!</v>
      </c>
    </row>
    <row r="191" spans="1:19" s="12" customFormat="1" ht="15" x14ac:dyDescent="0.25">
      <c r="A191" s="40">
        <v>9</v>
      </c>
      <c r="B191" s="31" t="s">
        <v>193</v>
      </c>
      <c r="C191" s="32" t="e">
        <f t="shared" si="51"/>
        <v>#REF!</v>
      </c>
      <c r="D191" s="32" t="e">
        <f t="shared" si="48"/>
        <v>#REF!</v>
      </c>
      <c r="E191" s="28" t="e">
        <f t="shared" ref="E191:E195" si="60">LARGE(F191:I191,1)-LARGE(F191:I191,2)</f>
        <v>#REF!</v>
      </c>
      <c r="F191" s="32" t="e">
        <f>SUM(#REF!)</f>
        <v>#REF!</v>
      </c>
      <c r="G191" s="32" t="e">
        <f>SUM(#REF!)</f>
        <v>#REF!</v>
      </c>
      <c r="H191" s="32" t="e">
        <f>SUM(#REF!)</f>
        <v>#REF!</v>
      </c>
      <c r="I191" s="32" t="e">
        <f>SUM(#REF!)</f>
        <v>#REF!</v>
      </c>
      <c r="J191" s="33" t="e">
        <f>F191/N191</f>
        <v>#REF!</v>
      </c>
      <c r="K191" s="33" t="e">
        <f>G191/N191</f>
        <v>#REF!</v>
      </c>
      <c r="L191" s="33" t="e">
        <f>H191/N191</f>
        <v>#REF!</v>
      </c>
      <c r="M191" s="33" t="e">
        <f>I191/N191</f>
        <v>#REF!</v>
      </c>
      <c r="N191" s="32" t="e">
        <f>F191+G191+H191+I191</f>
        <v>#REF!</v>
      </c>
      <c r="O191" s="32" t="e">
        <f>SUM(#REF!)</f>
        <v>#REF!</v>
      </c>
      <c r="P191" s="32" t="e">
        <f>SUM(#REF!)</f>
        <v>#REF!</v>
      </c>
      <c r="Q191" s="32" t="e">
        <f t="shared" ref="Q191:Q202" si="61">N191+O191+P191</f>
        <v>#REF!</v>
      </c>
      <c r="R191" s="33" t="e">
        <f t="shared" ref="R191:R202" si="62">Q191/S191</f>
        <v>#REF!</v>
      </c>
      <c r="S191" s="32" t="e">
        <f>SUM(#REF!)</f>
        <v>#REF!</v>
      </c>
    </row>
    <row r="192" spans="1:19" s="12" customFormat="1" ht="15" x14ac:dyDescent="0.25">
      <c r="A192" s="40">
        <v>10</v>
      </c>
      <c r="B192" s="31" t="s">
        <v>198</v>
      </c>
      <c r="C192" s="32" t="e">
        <f t="shared" si="51"/>
        <v>#REF!</v>
      </c>
      <c r="D192" s="32" t="e">
        <f t="shared" si="48"/>
        <v>#REF!</v>
      </c>
      <c r="E192" s="28" t="e">
        <f t="shared" si="60"/>
        <v>#REF!</v>
      </c>
      <c r="F192" s="32" t="e">
        <f>SUM(#REF!)</f>
        <v>#REF!</v>
      </c>
      <c r="G192" s="32" t="e">
        <f>SUM(#REF!)</f>
        <v>#REF!</v>
      </c>
      <c r="H192" s="32" t="e">
        <f>SUM(#REF!)</f>
        <v>#REF!</v>
      </c>
      <c r="I192" s="32" t="e">
        <f>SUM(#REF!)</f>
        <v>#REF!</v>
      </c>
      <c r="J192" s="33" t="e">
        <f>F192/N192</f>
        <v>#REF!</v>
      </c>
      <c r="K192" s="33" t="e">
        <f>G192/N192</f>
        <v>#REF!</v>
      </c>
      <c r="L192" s="33" t="e">
        <f>H192/N192</f>
        <v>#REF!</v>
      </c>
      <c r="M192" s="33" t="e">
        <f>I192/N192</f>
        <v>#REF!</v>
      </c>
      <c r="N192" s="32" t="e">
        <f>F192+G192+H192+I192</f>
        <v>#REF!</v>
      </c>
      <c r="O192" s="32" t="e">
        <f>SUM(#REF!)</f>
        <v>#REF!</v>
      </c>
      <c r="P192" s="32" t="e">
        <f>SUM(#REF!)</f>
        <v>#REF!</v>
      </c>
      <c r="Q192" s="32" t="e">
        <f t="shared" si="61"/>
        <v>#REF!</v>
      </c>
      <c r="R192" s="33" t="e">
        <f t="shared" si="62"/>
        <v>#REF!</v>
      </c>
      <c r="S192" s="32" t="e">
        <f>SUM(#REF!)</f>
        <v>#REF!</v>
      </c>
    </row>
    <row r="193" spans="1:19" s="11" customFormat="1" ht="15" x14ac:dyDescent="0.25">
      <c r="A193" s="40">
        <v>11</v>
      </c>
      <c r="B193" s="31" t="s">
        <v>197</v>
      </c>
      <c r="C193" s="32" t="e">
        <f t="shared" si="51"/>
        <v>#REF!</v>
      </c>
      <c r="D193" s="32" t="e">
        <f t="shared" si="48"/>
        <v>#REF!</v>
      </c>
      <c r="E193" s="28" t="e">
        <f t="shared" si="60"/>
        <v>#REF!</v>
      </c>
      <c r="F193" s="32" t="e">
        <f>SUM(#REF!)</f>
        <v>#REF!</v>
      </c>
      <c r="G193" s="32" t="e">
        <f>SUM(#REF!)</f>
        <v>#REF!</v>
      </c>
      <c r="H193" s="32" t="e">
        <f>SUM(#REF!)</f>
        <v>#REF!</v>
      </c>
      <c r="I193" s="32" t="e">
        <f>SUM(#REF!)</f>
        <v>#REF!</v>
      </c>
      <c r="J193" s="33" t="e">
        <f>F193/N193</f>
        <v>#REF!</v>
      </c>
      <c r="K193" s="33" t="e">
        <f>G193/N193</f>
        <v>#REF!</v>
      </c>
      <c r="L193" s="33" t="e">
        <f>H193/N193</f>
        <v>#REF!</v>
      </c>
      <c r="M193" s="33" t="e">
        <f>I193/N193</f>
        <v>#REF!</v>
      </c>
      <c r="N193" s="32" t="e">
        <f>F193+G193+H193+I193</f>
        <v>#REF!</v>
      </c>
      <c r="O193" s="32" t="e">
        <f>SUM(#REF!)</f>
        <v>#REF!</v>
      </c>
      <c r="P193" s="32" t="e">
        <f>SUM(#REF!)</f>
        <v>#REF!</v>
      </c>
      <c r="Q193" s="32" t="e">
        <f t="shared" si="61"/>
        <v>#REF!</v>
      </c>
      <c r="R193" s="33" t="e">
        <f t="shared" si="62"/>
        <v>#REF!</v>
      </c>
      <c r="S193" s="32" t="e">
        <f>SUM(#REF!)</f>
        <v>#REF!</v>
      </c>
    </row>
    <row r="194" spans="1:19" s="12" customFormat="1" ht="15" x14ac:dyDescent="0.25">
      <c r="A194" s="40">
        <v>12</v>
      </c>
      <c r="B194" s="31" t="s">
        <v>203</v>
      </c>
      <c r="C194" s="32" t="e">
        <f t="shared" si="51"/>
        <v>#REF!</v>
      </c>
      <c r="D194" s="32" t="e">
        <f t="shared" si="48"/>
        <v>#REF!</v>
      </c>
      <c r="E194" s="28" t="e">
        <f>LARGE(F194:I194,1)-LARGE(F194:I194,2)</f>
        <v>#REF!</v>
      </c>
      <c r="F194" s="32" t="e">
        <f>SUM(#REF!)</f>
        <v>#REF!</v>
      </c>
      <c r="G194" s="32" t="e">
        <f>SUM(#REF!)</f>
        <v>#REF!</v>
      </c>
      <c r="H194" s="32" t="e">
        <f>SUM(#REF!)</f>
        <v>#REF!</v>
      </c>
      <c r="I194" s="32" t="e">
        <f>SUM(#REF!)</f>
        <v>#REF!</v>
      </c>
      <c r="J194" s="33" t="e">
        <f>F194/N194</f>
        <v>#REF!</v>
      </c>
      <c r="K194" s="33" t="e">
        <f>G194/N194</f>
        <v>#REF!</v>
      </c>
      <c r="L194" s="33" t="e">
        <f>H194/N194</f>
        <v>#REF!</v>
      </c>
      <c r="M194" s="33" t="e">
        <f>I194/N194</f>
        <v>#REF!</v>
      </c>
      <c r="N194" s="32" t="e">
        <f>F194+G194+H194+I194</f>
        <v>#REF!</v>
      </c>
      <c r="O194" s="32" t="e">
        <f>SUM(#REF!)</f>
        <v>#REF!</v>
      </c>
      <c r="P194" s="32" t="e">
        <f>SUM(#REF!)</f>
        <v>#REF!</v>
      </c>
      <c r="Q194" s="32" t="e">
        <f t="shared" si="61"/>
        <v>#REF!</v>
      </c>
      <c r="R194" s="33" t="e">
        <f t="shared" si="62"/>
        <v>#REF!</v>
      </c>
      <c r="S194" s="32" t="e">
        <f>SUM(#REF!)</f>
        <v>#REF!</v>
      </c>
    </row>
    <row r="195" spans="1:19" s="12" customFormat="1" ht="15" x14ac:dyDescent="0.25">
      <c r="A195" s="40">
        <v>13</v>
      </c>
      <c r="B195" s="31" t="s">
        <v>200</v>
      </c>
      <c r="C195" s="32" t="e">
        <f t="shared" si="51"/>
        <v>#REF!</v>
      </c>
      <c r="D195" s="32" t="e">
        <f t="shared" si="48"/>
        <v>#REF!</v>
      </c>
      <c r="E195" s="28" t="e">
        <f t="shared" si="60"/>
        <v>#REF!</v>
      </c>
      <c r="F195" s="32" t="e">
        <f>SUM(#REF!)</f>
        <v>#REF!</v>
      </c>
      <c r="G195" s="32" t="e">
        <f>SUM(#REF!)</f>
        <v>#REF!</v>
      </c>
      <c r="H195" s="32" t="e">
        <f>SUM(#REF!)</f>
        <v>#REF!</v>
      </c>
      <c r="I195" s="32" t="e">
        <f>SUM(#REF!)</f>
        <v>#REF!</v>
      </c>
      <c r="J195" s="33" t="e">
        <f>F195/N195</f>
        <v>#REF!</v>
      </c>
      <c r="K195" s="33" t="e">
        <f>G195/N195</f>
        <v>#REF!</v>
      </c>
      <c r="L195" s="33" t="e">
        <f>H195/N195</f>
        <v>#REF!</v>
      </c>
      <c r="M195" s="33" t="e">
        <f>I195/N195</f>
        <v>#REF!</v>
      </c>
      <c r="N195" s="32" t="e">
        <f>F195+G195+H195+I195</f>
        <v>#REF!</v>
      </c>
      <c r="O195" s="32" t="e">
        <f>SUM(#REF!)</f>
        <v>#REF!</v>
      </c>
      <c r="P195" s="32" t="e">
        <f>SUM(#REF!)</f>
        <v>#REF!</v>
      </c>
      <c r="Q195" s="32" t="e">
        <f t="shared" si="61"/>
        <v>#REF!</v>
      </c>
      <c r="R195" s="33" t="e">
        <f t="shared" si="62"/>
        <v>#REF!</v>
      </c>
      <c r="S195" s="32" t="e">
        <f>SUM(#REF!)</f>
        <v>#REF!</v>
      </c>
    </row>
    <row r="196" spans="1:19" s="12" customFormat="1" ht="15" x14ac:dyDescent="0.25">
      <c r="A196" s="40">
        <v>14</v>
      </c>
      <c r="B196" s="31" t="s">
        <v>201</v>
      </c>
      <c r="C196" s="32" t="e">
        <f t="shared" si="51"/>
        <v>#REF!</v>
      </c>
      <c r="D196" s="32" t="e">
        <f t="shared" si="48"/>
        <v>#REF!</v>
      </c>
      <c r="E196" s="28" t="e">
        <f>LARGE(F196:I196,1)-LARGE(F196:I196,2)</f>
        <v>#REF!</v>
      </c>
      <c r="F196" s="32" t="e">
        <f>SUM(#REF!)</f>
        <v>#REF!</v>
      </c>
      <c r="G196" s="32" t="e">
        <f>SUM(#REF!)</f>
        <v>#REF!</v>
      </c>
      <c r="H196" s="32" t="e">
        <f>SUM(#REF!)</f>
        <v>#REF!</v>
      </c>
      <c r="I196" s="32" t="e">
        <f>SUM(#REF!)</f>
        <v>#REF!</v>
      </c>
      <c r="J196" s="33" t="e">
        <f>F196/N196</f>
        <v>#REF!</v>
      </c>
      <c r="K196" s="33" t="e">
        <f>G196/N196</f>
        <v>#REF!</v>
      </c>
      <c r="L196" s="33" t="e">
        <f>H196/N196</f>
        <v>#REF!</v>
      </c>
      <c r="M196" s="33" t="e">
        <f>I196/N196</f>
        <v>#REF!</v>
      </c>
      <c r="N196" s="32" t="e">
        <f>F196+G196+H196+I196</f>
        <v>#REF!</v>
      </c>
      <c r="O196" s="32" t="e">
        <f>SUM(#REF!)</f>
        <v>#REF!</v>
      </c>
      <c r="P196" s="32" t="e">
        <f>SUM(#REF!)</f>
        <v>#REF!</v>
      </c>
      <c r="Q196" s="32" t="e">
        <f t="shared" si="61"/>
        <v>#REF!</v>
      </c>
      <c r="R196" s="33" t="e">
        <f t="shared" si="62"/>
        <v>#REF!</v>
      </c>
      <c r="S196" s="32" t="e">
        <f>SUM(#REF!)</f>
        <v>#REF!</v>
      </c>
    </row>
    <row r="197" spans="1:19" s="12" customFormat="1" ht="30" x14ac:dyDescent="0.25">
      <c r="A197" s="40">
        <v>15</v>
      </c>
      <c r="B197" s="31" t="s">
        <v>199</v>
      </c>
      <c r="C197" s="32" t="e">
        <f t="shared" si="51"/>
        <v>#REF!</v>
      </c>
      <c r="D197" s="32" t="e">
        <f t="shared" si="48"/>
        <v>#REF!</v>
      </c>
      <c r="E197" s="28" t="e">
        <f t="shared" ref="E197" si="63">LARGE(F197:I197,1)-LARGE(F197:I197,2)</f>
        <v>#REF!</v>
      </c>
      <c r="F197" s="32" t="e">
        <f>SUM(#REF!)</f>
        <v>#REF!</v>
      </c>
      <c r="G197" s="32" t="e">
        <f>SUM(#REF!)</f>
        <v>#REF!</v>
      </c>
      <c r="H197" s="32" t="e">
        <f>SUM(#REF!)</f>
        <v>#REF!</v>
      </c>
      <c r="I197" s="32" t="e">
        <f>SUM(#REF!)</f>
        <v>#REF!</v>
      </c>
      <c r="J197" s="33" t="e">
        <f>F197/N197</f>
        <v>#REF!</v>
      </c>
      <c r="K197" s="33" t="e">
        <f>G197/N197</f>
        <v>#REF!</v>
      </c>
      <c r="L197" s="33" t="e">
        <f>H197/N197</f>
        <v>#REF!</v>
      </c>
      <c r="M197" s="33" t="e">
        <f>I197/N197</f>
        <v>#REF!</v>
      </c>
      <c r="N197" s="32" t="e">
        <f>F197+G197+H197+I197</f>
        <v>#REF!</v>
      </c>
      <c r="O197" s="32" t="e">
        <f>SUM(#REF!)</f>
        <v>#REF!</v>
      </c>
      <c r="P197" s="32" t="e">
        <f>SUM(#REF!)</f>
        <v>#REF!</v>
      </c>
      <c r="Q197" s="32" t="e">
        <f t="shared" si="61"/>
        <v>#REF!</v>
      </c>
      <c r="R197" s="33" t="e">
        <f t="shared" si="62"/>
        <v>#REF!</v>
      </c>
      <c r="S197" s="32" t="e">
        <f>SUM(#REF!)</f>
        <v>#REF!</v>
      </c>
    </row>
    <row r="198" spans="1:19" s="6" customFormat="1" ht="15" x14ac:dyDescent="0.25">
      <c r="A198" s="25" t="s">
        <v>40</v>
      </c>
      <c r="B198" s="26" t="s">
        <v>41</v>
      </c>
      <c r="C198" s="27" t="e">
        <f t="shared" si="51"/>
        <v>#REF!</v>
      </c>
      <c r="D198" s="27" t="e">
        <f t="shared" si="48"/>
        <v>#REF!</v>
      </c>
      <c r="E198" s="27" t="e">
        <f>LARGE(F198:I198,1)-LARGE(F198:I198,2)</f>
        <v>#REF!</v>
      </c>
      <c r="F198" s="27" t="e">
        <f>F199+F200+F201+F202+F203+F204+F205</f>
        <v>#REF!</v>
      </c>
      <c r="G198" s="27" t="e">
        <f>G199+G200+G201+G202+G203+G204+G205</f>
        <v>#REF!</v>
      </c>
      <c r="H198" s="27" t="e">
        <f>H199+H200+H201+H202+H203+H204+H205</f>
        <v>#REF!</v>
      </c>
      <c r="I198" s="27" t="e">
        <f>I199+I200+I201+I202+I203+I204+I205</f>
        <v>#REF!</v>
      </c>
      <c r="J198" s="29" t="e">
        <f>F198/N198</f>
        <v>#REF!</v>
      </c>
      <c r="K198" s="29" t="e">
        <f>G198/N198</f>
        <v>#REF!</v>
      </c>
      <c r="L198" s="29" t="e">
        <f>H198/N198</f>
        <v>#REF!</v>
      </c>
      <c r="M198" s="29" t="e">
        <f>I198/N198</f>
        <v>#REF!</v>
      </c>
      <c r="N198" s="27" t="e">
        <f>F198+G198+H198+I198</f>
        <v>#REF!</v>
      </c>
      <c r="O198" s="27" t="e">
        <f>O199+O200+O201+O202+O203+O204+O205</f>
        <v>#REF!</v>
      </c>
      <c r="P198" s="27" t="e">
        <f>P199+P200+P201+P202+P203+P204+P205</f>
        <v>#REF!</v>
      </c>
      <c r="Q198" s="27" t="e">
        <f t="shared" si="61"/>
        <v>#REF!</v>
      </c>
      <c r="R198" s="29" t="e">
        <f t="shared" si="62"/>
        <v>#REF!</v>
      </c>
      <c r="S198" s="27" t="e">
        <f>S199+S200+S201+S202+S203+S204+S205</f>
        <v>#REF!</v>
      </c>
    </row>
    <row r="199" spans="1:19" s="12" customFormat="1" ht="15" x14ac:dyDescent="0.25">
      <c r="A199" s="30" t="s">
        <v>275</v>
      </c>
      <c r="B199" s="31" t="s">
        <v>264</v>
      </c>
      <c r="C199" s="32" t="e">
        <f t="shared" si="51"/>
        <v>#REF!</v>
      </c>
      <c r="D199" s="32" t="e">
        <f t="shared" si="48"/>
        <v>#REF!</v>
      </c>
      <c r="E199" s="28" t="e">
        <f t="shared" ref="E199" si="64">LARGE(F199:I199,1)-LARGE(F199:I199,2)</f>
        <v>#REF!</v>
      </c>
      <c r="F199" s="32" t="e">
        <f>#REF!</f>
        <v>#REF!</v>
      </c>
      <c r="G199" s="32" t="e">
        <f>#REF!</f>
        <v>#REF!</v>
      </c>
      <c r="H199" s="32" t="e">
        <f>#REF!</f>
        <v>#REF!</v>
      </c>
      <c r="I199" s="32" t="e">
        <f>#REF!</f>
        <v>#REF!</v>
      </c>
      <c r="J199" s="33" t="e">
        <f>F199/N199</f>
        <v>#REF!</v>
      </c>
      <c r="K199" s="33" t="e">
        <f>G199/N199</f>
        <v>#REF!</v>
      </c>
      <c r="L199" s="33" t="e">
        <f>H199/N199</f>
        <v>#REF!</v>
      </c>
      <c r="M199" s="33" t="e">
        <f>I199/N199</f>
        <v>#REF!</v>
      </c>
      <c r="N199" s="32" t="e">
        <f>F199+G199+H199+I199</f>
        <v>#REF!</v>
      </c>
      <c r="O199" s="32" t="e">
        <f>#REF!</f>
        <v>#REF!</v>
      </c>
      <c r="P199" s="32" t="e">
        <f>#REF!</f>
        <v>#REF!</v>
      </c>
      <c r="Q199" s="32" t="e">
        <f t="shared" si="61"/>
        <v>#REF!</v>
      </c>
      <c r="R199" s="33" t="e">
        <f t="shared" si="62"/>
        <v>#REF!</v>
      </c>
      <c r="S199" s="32" t="e">
        <f>#REF!</f>
        <v>#REF!</v>
      </c>
    </row>
    <row r="200" spans="1:19" s="11" customFormat="1" ht="30" x14ac:dyDescent="0.25">
      <c r="A200" s="40">
        <v>1</v>
      </c>
      <c r="B200" s="31" t="s">
        <v>205</v>
      </c>
      <c r="C200" s="32" t="e">
        <f t="shared" si="51"/>
        <v>#REF!</v>
      </c>
      <c r="D200" s="32" t="e">
        <f t="shared" si="48"/>
        <v>#REF!</v>
      </c>
      <c r="E200" s="28" t="e">
        <f>LARGE(F200:I200,1)-LARGE(F200:I200,2)</f>
        <v>#REF!</v>
      </c>
      <c r="F200" s="32" t="e">
        <f>SUM(#REF!)</f>
        <v>#REF!</v>
      </c>
      <c r="G200" s="32" t="e">
        <f>SUM(#REF!)</f>
        <v>#REF!</v>
      </c>
      <c r="H200" s="32" t="e">
        <f>SUM(#REF!)</f>
        <v>#REF!</v>
      </c>
      <c r="I200" s="32" t="e">
        <f>SUM(#REF!)</f>
        <v>#REF!</v>
      </c>
      <c r="J200" s="33" t="e">
        <f>F200/N200</f>
        <v>#REF!</v>
      </c>
      <c r="K200" s="33" t="e">
        <f>G200/N200</f>
        <v>#REF!</v>
      </c>
      <c r="L200" s="33" t="e">
        <f>H200/N200</f>
        <v>#REF!</v>
      </c>
      <c r="M200" s="33" t="e">
        <f>I200/N200</f>
        <v>#REF!</v>
      </c>
      <c r="N200" s="32" t="e">
        <f>F200+G200+H200+I200</f>
        <v>#REF!</v>
      </c>
      <c r="O200" s="32" t="e">
        <f>SUM(#REF!)</f>
        <v>#REF!</v>
      </c>
      <c r="P200" s="32" t="e">
        <f>SUM(#REF!)</f>
        <v>#REF!</v>
      </c>
      <c r="Q200" s="32" t="e">
        <f>N200+O200+P200</f>
        <v>#REF!</v>
      </c>
      <c r="R200" s="33" t="e">
        <f>Q200/S200</f>
        <v>#REF!</v>
      </c>
      <c r="S200" s="32" t="e">
        <f>SUM(#REF!)</f>
        <v>#REF!</v>
      </c>
    </row>
    <row r="201" spans="1:19" s="12" customFormat="1" ht="15" x14ac:dyDescent="0.25">
      <c r="A201" s="40">
        <v>2</v>
      </c>
      <c r="B201" s="31" t="s">
        <v>207</v>
      </c>
      <c r="C201" s="32" t="e">
        <f t="shared" si="51"/>
        <v>#REF!</v>
      </c>
      <c r="D201" s="32" t="e">
        <f t="shared" si="48"/>
        <v>#REF!</v>
      </c>
      <c r="E201" s="28" t="e">
        <f t="shared" ref="E201" si="65">LARGE(F201:I201,1)-LARGE(F201:I201,2)</f>
        <v>#REF!</v>
      </c>
      <c r="F201" s="32" t="e">
        <f>SUM(#REF!)</f>
        <v>#REF!</v>
      </c>
      <c r="G201" s="32" t="e">
        <f>SUM(#REF!)</f>
        <v>#REF!</v>
      </c>
      <c r="H201" s="32" t="e">
        <f>SUM(#REF!)</f>
        <v>#REF!</v>
      </c>
      <c r="I201" s="32" t="e">
        <f>SUM(#REF!)</f>
        <v>#REF!</v>
      </c>
      <c r="J201" s="33" t="e">
        <f>F201/N201</f>
        <v>#REF!</v>
      </c>
      <c r="K201" s="33" t="e">
        <f>G201/N201</f>
        <v>#REF!</v>
      </c>
      <c r="L201" s="33" t="e">
        <f>H201/N201</f>
        <v>#REF!</v>
      </c>
      <c r="M201" s="33" t="e">
        <f>I201/N201</f>
        <v>#REF!</v>
      </c>
      <c r="N201" s="32" t="e">
        <f>F201+G201+H201+I201</f>
        <v>#REF!</v>
      </c>
      <c r="O201" s="32" t="e">
        <f>SUM(#REF!)</f>
        <v>#REF!</v>
      </c>
      <c r="P201" s="32" t="e">
        <f>SUM(#REF!)</f>
        <v>#REF!</v>
      </c>
      <c r="Q201" s="32" t="e">
        <f t="shared" si="61"/>
        <v>#REF!</v>
      </c>
      <c r="R201" s="33" t="e">
        <f t="shared" si="62"/>
        <v>#REF!</v>
      </c>
      <c r="S201" s="32" t="e">
        <f>SUM(#REF!)</f>
        <v>#REF!</v>
      </c>
    </row>
    <row r="202" spans="1:19" s="12" customFormat="1" ht="15" x14ac:dyDescent="0.25">
      <c r="A202" s="40">
        <v>3</v>
      </c>
      <c r="B202" s="31" t="s">
        <v>208</v>
      </c>
      <c r="C202" s="32" t="e">
        <f t="shared" si="51"/>
        <v>#REF!</v>
      </c>
      <c r="D202" s="32" t="e">
        <f t="shared" si="48"/>
        <v>#REF!</v>
      </c>
      <c r="E202" s="28" t="e">
        <f>LARGE(F202:I202,1)-LARGE(F202:I202,2)</f>
        <v>#REF!</v>
      </c>
      <c r="F202" s="32" t="e">
        <f>SUM(#REF!)</f>
        <v>#REF!</v>
      </c>
      <c r="G202" s="32" t="e">
        <f>SUM(#REF!)</f>
        <v>#REF!</v>
      </c>
      <c r="H202" s="32" t="e">
        <f>SUM(#REF!)</f>
        <v>#REF!</v>
      </c>
      <c r="I202" s="32" t="e">
        <f>SUM(#REF!)</f>
        <v>#REF!</v>
      </c>
      <c r="J202" s="33" t="e">
        <f>F202/N202</f>
        <v>#REF!</v>
      </c>
      <c r="K202" s="33" t="e">
        <f>G202/N202</f>
        <v>#REF!</v>
      </c>
      <c r="L202" s="33" t="e">
        <f>H202/N202</f>
        <v>#REF!</v>
      </c>
      <c r="M202" s="33" t="e">
        <f>I202/N202</f>
        <v>#REF!</v>
      </c>
      <c r="N202" s="32" t="e">
        <f>F202+G202+H202+I202</f>
        <v>#REF!</v>
      </c>
      <c r="O202" s="32" t="e">
        <f>SUM(#REF!)</f>
        <v>#REF!</v>
      </c>
      <c r="P202" s="32" t="e">
        <f>SUM(#REF!)</f>
        <v>#REF!</v>
      </c>
      <c r="Q202" s="32" t="e">
        <f t="shared" si="61"/>
        <v>#REF!</v>
      </c>
      <c r="R202" s="33" t="e">
        <f t="shared" si="62"/>
        <v>#REF!</v>
      </c>
      <c r="S202" s="32" t="e">
        <f>SUM(#REF!)</f>
        <v>#REF!</v>
      </c>
    </row>
    <row r="203" spans="1:19" s="11" customFormat="1" ht="15" x14ac:dyDescent="0.25">
      <c r="A203" s="40">
        <v>4</v>
      </c>
      <c r="B203" s="31" t="s">
        <v>78</v>
      </c>
      <c r="C203" s="32" t="e">
        <f t="shared" si="51"/>
        <v>#REF!</v>
      </c>
      <c r="D203" s="32" t="e">
        <f t="shared" si="48"/>
        <v>#REF!</v>
      </c>
      <c r="E203" s="28" t="e">
        <f>LARGE(F203:I203,1)-LARGE(F203:I203,2)</f>
        <v>#REF!</v>
      </c>
      <c r="F203" s="32" t="e">
        <f>SUM(#REF!)</f>
        <v>#REF!</v>
      </c>
      <c r="G203" s="32" t="e">
        <f>SUM(#REF!)</f>
        <v>#REF!</v>
      </c>
      <c r="H203" s="32" t="e">
        <f>SUM(#REF!)</f>
        <v>#REF!</v>
      </c>
      <c r="I203" s="32" t="e">
        <f>SUM(#REF!)</f>
        <v>#REF!</v>
      </c>
      <c r="J203" s="33" t="e">
        <f>F203/N203</f>
        <v>#REF!</v>
      </c>
      <c r="K203" s="33" t="e">
        <f>G203/N203</f>
        <v>#REF!</v>
      </c>
      <c r="L203" s="33" t="e">
        <f>H203/N203</f>
        <v>#REF!</v>
      </c>
      <c r="M203" s="33" t="e">
        <f>I203/N203</f>
        <v>#REF!</v>
      </c>
      <c r="N203" s="32" t="e">
        <f>F203+G203+H203+I203</f>
        <v>#REF!</v>
      </c>
      <c r="O203" s="32" t="e">
        <f>SUM(#REF!)</f>
        <v>#REF!</v>
      </c>
      <c r="P203" s="32" t="e">
        <f>SUM(#REF!)</f>
        <v>#REF!</v>
      </c>
      <c r="Q203" s="32" t="e">
        <f>N203+O203+P203</f>
        <v>#REF!</v>
      </c>
      <c r="R203" s="33" t="e">
        <f>Q203/S203</f>
        <v>#REF!</v>
      </c>
      <c r="S203" s="32" t="e">
        <f>SUM(#REF!)</f>
        <v>#REF!</v>
      </c>
    </row>
    <row r="204" spans="1:19" s="12" customFormat="1" ht="15" x14ac:dyDescent="0.25">
      <c r="A204" s="40">
        <v>5</v>
      </c>
      <c r="B204" s="31" t="s">
        <v>209</v>
      </c>
      <c r="C204" s="32" t="e">
        <f t="shared" si="51"/>
        <v>#REF!</v>
      </c>
      <c r="D204" s="32" t="e">
        <f t="shared" si="48"/>
        <v>#REF!</v>
      </c>
      <c r="E204" s="28" t="e">
        <f t="shared" ref="E204" si="66">LARGE(F204:I204,1)-LARGE(F204:I204,2)</f>
        <v>#REF!</v>
      </c>
      <c r="F204" s="32" t="e">
        <f>SUM(#REF!)</f>
        <v>#REF!</v>
      </c>
      <c r="G204" s="32" t="e">
        <f>SUM(#REF!)</f>
        <v>#REF!</v>
      </c>
      <c r="H204" s="32" t="e">
        <f>SUM(#REF!)</f>
        <v>#REF!</v>
      </c>
      <c r="I204" s="32" t="e">
        <f>SUM(#REF!)</f>
        <v>#REF!</v>
      </c>
      <c r="J204" s="33" t="e">
        <f>F204/N204</f>
        <v>#REF!</v>
      </c>
      <c r="K204" s="33" t="e">
        <f>G204/N204</f>
        <v>#REF!</v>
      </c>
      <c r="L204" s="33" t="e">
        <f>H204/N204</f>
        <v>#REF!</v>
      </c>
      <c r="M204" s="33" t="e">
        <f>I204/N204</f>
        <v>#REF!</v>
      </c>
      <c r="N204" s="32" t="e">
        <f>F204+G204+H204+I204</f>
        <v>#REF!</v>
      </c>
      <c r="O204" s="32" t="e">
        <f>SUM(#REF!)</f>
        <v>#REF!</v>
      </c>
      <c r="P204" s="32" t="e">
        <f>SUM(#REF!)</f>
        <v>#REF!</v>
      </c>
      <c r="Q204" s="32" t="e">
        <f t="shared" ref="Q204" si="67">N204+O204+P204</f>
        <v>#REF!</v>
      </c>
      <c r="R204" s="33" t="e">
        <f t="shared" ref="R204:R207" si="68">Q204/S204</f>
        <v>#REF!</v>
      </c>
      <c r="S204" s="32" t="e">
        <f>SUM(#REF!)</f>
        <v>#REF!</v>
      </c>
    </row>
    <row r="205" spans="1:19" s="11" customFormat="1" ht="30" x14ac:dyDescent="0.25">
      <c r="A205" s="40">
        <v>6</v>
      </c>
      <c r="B205" s="31" t="s">
        <v>210</v>
      </c>
      <c r="C205" s="32" t="e">
        <f t="shared" si="51"/>
        <v>#REF!</v>
      </c>
      <c r="D205" s="32" t="e">
        <f t="shared" si="48"/>
        <v>#REF!</v>
      </c>
      <c r="E205" s="28" t="e">
        <f>LARGE(F205:I205,1)-LARGE(F205:I205,2)</f>
        <v>#REF!</v>
      </c>
      <c r="F205" s="32" t="e">
        <f>SUM(#REF!)</f>
        <v>#REF!</v>
      </c>
      <c r="G205" s="32" t="e">
        <f>SUM(#REF!)</f>
        <v>#REF!</v>
      </c>
      <c r="H205" s="32" t="e">
        <f>SUM(#REF!)</f>
        <v>#REF!</v>
      </c>
      <c r="I205" s="32" t="e">
        <f>SUM(#REF!)</f>
        <v>#REF!</v>
      </c>
      <c r="J205" s="33" t="e">
        <f>F205/N205</f>
        <v>#REF!</v>
      </c>
      <c r="K205" s="33" t="e">
        <f>G205/N205</f>
        <v>#REF!</v>
      </c>
      <c r="L205" s="33" t="e">
        <f>H205/N205</f>
        <v>#REF!</v>
      </c>
      <c r="M205" s="33" t="e">
        <f>I205/N205</f>
        <v>#REF!</v>
      </c>
      <c r="N205" s="32" t="e">
        <f>F205+G205+H205+I205</f>
        <v>#REF!</v>
      </c>
      <c r="O205" s="32" t="e">
        <f>SUM(#REF!)</f>
        <v>#REF!</v>
      </c>
      <c r="P205" s="32" t="e">
        <f>SUM(#REF!)</f>
        <v>#REF!</v>
      </c>
      <c r="Q205" s="32" t="e">
        <f>N205+O205+P205</f>
        <v>#REF!</v>
      </c>
      <c r="R205" s="33" t="e">
        <f>Q205/S205</f>
        <v>#REF!</v>
      </c>
      <c r="S205" s="32" t="e">
        <f>SUM(#REF!)</f>
        <v>#REF!</v>
      </c>
    </row>
    <row r="206" spans="1:19" s="6" customFormat="1" ht="15" x14ac:dyDescent="0.25">
      <c r="A206" s="25" t="s">
        <v>42</v>
      </c>
      <c r="B206" s="26" t="s">
        <v>43</v>
      </c>
      <c r="C206" s="27" t="e">
        <f t="shared" si="51"/>
        <v>#REF!</v>
      </c>
      <c r="D206" s="27" t="e">
        <f t="shared" si="48"/>
        <v>#REF!</v>
      </c>
      <c r="E206" s="27" t="e">
        <f>LARGE(F206:I206,1)-LARGE(F206:I206,2)</f>
        <v>#REF!</v>
      </c>
      <c r="F206" s="27" t="e">
        <f>F207+F208+F209+F210+F211+F212+F213+F214+F215+F216+F217</f>
        <v>#REF!</v>
      </c>
      <c r="G206" s="27" t="e">
        <f>G207+G208+G209+G210+G211+G212+G213+G214+G215+G216+G217</f>
        <v>#REF!</v>
      </c>
      <c r="H206" s="27" t="e">
        <f>H207+H208+H209+H210+H211+H212+H213+H214+H215+H216+H217</f>
        <v>#REF!</v>
      </c>
      <c r="I206" s="27" t="e">
        <f>I207+I208+I209+I210+I211+I212+I213+I214+I215+I216+I217</f>
        <v>#REF!</v>
      </c>
      <c r="J206" s="29" t="e">
        <f>F206/N206</f>
        <v>#REF!</v>
      </c>
      <c r="K206" s="29" t="e">
        <f>G206/N206</f>
        <v>#REF!</v>
      </c>
      <c r="L206" s="29" t="e">
        <f>H206/N206</f>
        <v>#REF!</v>
      </c>
      <c r="M206" s="29" t="e">
        <f>I206/N206</f>
        <v>#REF!</v>
      </c>
      <c r="N206" s="27" t="e">
        <f>F206+G206+H206+I206</f>
        <v>#REF!</v>
      </c>
      <c r="O206" s="27" t="e">
        <f>O207+O208+O209+O210+O211+O212+O213+O214+O215+O216+O217</f>
        <v>#REF!</v>
      </c>
      <c r="P206" s="27" t="e">
        <f>P207+P208+P209+P210+P211+P212+P213+P214+P215+P216+P217</f>
        <v>#REF!</v>
      </c>
      <c r="Q206" s="27" t="e">
        <f t="shared" ref="Q206:Q207" si="69">N206+O206+P206</f>
        <v>#REF!</v>
      </c>
      <c r="R206" s="29" t="e">
        <f t="shared" si="68"/>
        <v>#REF!</v>
      </c>
      <c r="S206" s="27" t="e">
        <f>S207+S208+S209+S210+S211+S212+S213+S214+S215+S216+S217</f>
        <v>#REF!</v>
      </c>
    </row>
    <row r="207" spans="1:19" s="12" customFormat="1" ht="15" x14ac:dyDescent="0.25">
      <c r="A207" s="30" t="s">
        <v>275</v>
      </c>
      <c r="B207" s="31" t="s">
        <v>264</v>
      </c>
      <c r="C207" s="32" t="e">
        <f t="shared" si="51"/>
        <v>#REF!</v>
      </c>
      <c r="D207" s="32" t="e">
        <f t="shared" si="48"/>
        <v>#REF!</v>
      </c>
      <c r="E207" s="28" t="e">
        <f t="shared" ref="E207" si="70">LARGE(F207:I207,1)-LARGE(F207:I207,2)</f>
        <v>#REF!</v>
      </c>
      <c r="F207" s="32" t="e">
        <f>#REF!</f>
        <v>#REF!</v>
      </c>
      <c r="G207" s="32" t="e">
        <f>#REF!</f>
        <v>#REF!</v>
      </c>
      <c r="H207" s="32" t="e">
        <f>#REF!</f>
        <v>#REF!</v>
      </c>
      <c r="I207" s="32" t="e">
        <f>#REF!</f>
        <v>#REF!</v>
      </c>
      <c r="J207" s="33" t="e">
        <f>F207/N207</f>
        <v>#REF!</v>
      </c>
      <c r="K207" s="33" t="e">
        <f>G207/N207</f>
        <v>#REF!</v>
      </c>
      <c r="L207" s="33" t="e">
        <f>H207/N207</f>
        <v>#REF!</v>
      </c>
      <c r="M207" s="33" t="e">
        <f>I207/N207</f>
        <v>#REF!</v>
      </c>
      <c r="N207" s="32" t="e">
        <f>F207+G207+H207+I207</f>
        <v>#REF!</v>
      </c>
      <c r="O207" s="32" t="e">
        <f>#REF!</f>
        <v>#REF!</v>
      </c>
      <c r="P207" s="32" t="e">
        <f>#REF!</f>
        <v>#REF!</v>
      </c>
      <c r="Q207" s="32" t="e">
        <f t="shared" si="69"/>
        <v>#REF!</v>
      </c>
      <c r="R207" s="33" t="e">
        <f t="shared" si="68"/>
        <v>#REF!</v>
      </c>
      <c r="S207" s="32" t="e">
        <f>#REF!</f>
        <v>#REF!</v>
      </c>
    </row>
    <row r="208" spans="1:19" s="11" customFormat="1" ht="15" x14ac:dyDescent="0.25">
      <c r="A208" s="40">
        <v>1</v>
      </c>
      <c r="B208" s="31" t="s">
        <v>211</v>
      </c>
      <c r="C208" s="32" t="e">
        <f t="shared" si="51"/>
        <v>#REF!</v>
      </c>
      <c r="D208" s="32" t="e">
        <f t="shared" si="48"/>
        <v>#REF!</v>
      </c>
      <c r="E208" s="28" t="e">
        <f>LARGE(F208:I208,1)-LARGE(F208:I208,2)</f>
        <v>#REF!</v>
      </c>
      <c r="F208" s="32" t="e">
        <f>SUM(#REF!)</f>
        <v>#REF!</v>
      </c>
      <c r="G208" s="32" t="e">
        <f>SUM(#REF!)</f>
        <v>#REF!</v>
      </c>
      <c r="H208" s="32" t="e">
        <f>SUM(#REF!)</f>
        <v>#REF!</v>
      </c>
      <c r="I208" s="32" t="e">
        <f>SUM(#REF!)</f>
        <v>#REF!</v>
      </c>
      <c r="J208" s="33" t="e">
        <f>F208/N208</f>
        <v>#REF!</v>
      </c>
      <c r="K208" s="33" t="e">
        <f>G208/N208</f>
        <v>#REF!</v>
      </c>
      <c r="L208" s="33" t="e">
        <f>H208/N208</f>
        <v>#REF!</v>
      </c>
      <c r="M208" s="33" t="e">
        <f>I208/N208</f>
        <v>#REF!</v>
      </c>
      <c r="N208" s="32" t="e">
        <f>F208+G208+H208+I208</f>
        <v>#REF!</v>
      </c>
      <c r="O208" s="32" t="e">
        <f>SUM(#REF!)</f>
        <v>#REF!</v>
      </c>
      <c r="P208" s="32" t="e">
        <f>SUM(#REF!)</f>
        <v>#REF!</v>
      </c>
      <c r="Q208" s="32" t="e">
        <f>N208+O208+P208</f>
        <v>#REF!</v>
      </c>
      <c r="R208" s="33" t="e">
        <f>Q208/S208</f>
        <v>#REF!</v>
      </c>
      <c r="S208" s="32" t="e">
        <f>SUM(#REF!)</f>
        <v>#REF!</v>
      </c>
    </row>
    <row r="209" spans="1:19" s="12" customFormat="1" ht="15" x14ac:dyDescent="0.25">
      <c r="A209" s="40">
        <v>2</v>
      </c>
      <c r="B209" s="31" t="s">
        <v>212</v>
      </c>
      <c r="C209" s="32" t="e">
        <f t="shared" si="51"/>
        <v>#REF!</v>
      </c>
      <c r="D209" s="32" t="e">
        <f t="shared" si="48"/>
        <v>#REF!</v>
      </c>
      <c r="E209" s="28" t="e">
        <f t="shared" ref="E209:E210" si="71">LARGE(F209:I209,1)-LARGE(F209:I209,2)</f>
        <v>#REF!</v>
      </c>
      <c r="F209" s="32" t="e">
        <f>SUM(#REF!)</f>
        <v>#REF!</v>
      </c>
      <c r="G209" s="32" t="e">
        <f>SUM(#REF!)</f>
        <v>#REF!</v>
      </c>
      <c r="H209" s="32" t="e">
        <f>SUM(#REF!)</f>
        <v>#REF!</v>
      </c>
      <c r="I209" s="32" t="e">
        <f>SUM(#REF!)</f>
        <v>#REF!</v>
      </c>
      <c r="J209" s="33" t="e">
        <f>F209/N209</f>
        <v>#REF!</v>
      </c>
      <c r="K209" s="33" t="e">
        <f>G209/N209</f>
        <v>#REF!</v>
      </c>
      <c r="L209" s="33" t="e">
        <f>H209/N209</f>
        <v>#REF!</v>
      </c>
      <c r="M209" s="33" t="e">
        <f>I209/N209</f>
        <v>#REF!</v>
      </c>
      <c r="N209" s="32" t="e">
        <f>F209+G209+H209+I209</f>
        <v>#REF!</v>
      </c>
      <c r="O209" s="32" t="e">
        <f>SUM(#REF!)</f>
        <v>#REF!</v>
      </c>
      <c r="P209" s="32" t="e">
        <f>SUM(#REF!)</f>
        <v>#REF!</v>
      </c>
      <c r="Q209" s="32" t="e">
        <f t="shared" ref="Q209:Q231" si="72">N209+O209+P209</f>
        <v>#REF!</v>
      </c>
      <c r="R209" s="33" t="e">
        <f t="shared" ref="R209:R231" si="73">Q209/S209</f>
        <v>#REF!</v>
      </c>
      <c r="S209" s="32" t="e">
        <f>SUM(#REF!)</f>
        <v>#REF!</v>
      </c>
    </row>
    <row r="210" spans="1:19" s="12" customFormat="1" ht="15" x14ac:dyDescent="0.25">
      <c r="A210" s="40">
        <v>3</v>
      </c>
      <c r="B210" s="31" t="s">
        <v>206</v>
      </c>
      <c r="C210" s="32" t="e">
        <f t="shared" si="51"/>
        <v>#REF!</v>
      </c>
      <c r="D210" s="32" t="e">
        <f t="shared" si="48"/>
        <v>#REF!</v>
      </c>
      <c r="E210" s="28" t="e">
        <f t="shared" si="71"/>
        <v>#REF!</v>
      </c>
      <c r="F210" s="32" t="e">
        <f>SUM(#REF!)</f>
        <v>#REF!</v>
      </c>
      <c r="G210" s="32" t="e">
        <f>SUM(#REF!)</f>
        <v>#REF!</v>
      </c>
      <c r="H210" s="32" t="e">
        <f>SUM(#REF!)</f>
        <v>#REF!</v>
      </c>
      <c r="I210" s="32" t="e">
        <f>SUM(#REF!)</f>
        <v>#REF!</v>
      </c>
      <c r="J210" s="33" t="e">
        <f>F210/N210</f>
        <v>#REF!</v>
      </c>
      <c r="K210" s="33" t="e">
        <f>G210/N210</f>
        <v>#REF!</v>
      </c>
      <c r="L210" s="33" t="e">
        <f>H210/N210</f>
        <v>#REF!</v>
      </c>
      <c r="M210" s="33" t="e">
        <f>I210/N210</f>
        <v>#REF!</v>
      </c>
      <c r="N210" s="32" t="e">
        <f>F210+G210+H210+I210</f>
        <v>#REF!</v>
      </c>
      <c r="O210" s="32" t="e">
        <f>SUM(#REF!)</f>
        <v>#REF!</v>
      </c>
      <c r="P210" s="32" t="e">
        <f>SUM(#REF!)</f>
        <v>#REF!</v>
      </c>
      <c r="Q210" s="32" t="e">
        <f t="shared" si="72"/>
        <v>#REF!</v>
      </c>
      <c r="R210" s="33" t="e">
        <f t="shared" si="73"/>
        <v>#REF!</v>
      </c>
      <c r="S210" s="32" t="e">
        <f>SUM(#REF!)</f>
        <v>#REF!</v>
      </c>
    </row>
    <row r="211" spans="1:19" s="11" customFormat="1" ht="15" x14ac:dyDescent="0.25">
      <c r="A211" s="40">
        <v>4</v>
      </c>
      <c r="B211" s="31" t="s">
        <v>213</v>
      </c>
      <c r="C211" s="32" t="e">
        <f t="shared" si="51"/>
        <v>#REF!</v>
      </c>
      <c r="D211" s="32" t="e">
        <f t="shared" si="48"/>
        <v>#REF!</v>
      </c>
      <c r="E211" s="28" t="e">
        <f>LARGE(F211:I211,1)-LARGE(F211:I211,2)</f>
        <v>#REF!</v>
      </c>
      <c r="F211" s="32" t="e">
        <f>SUM(#REF!)</f>
        <v>#REF!</v>
      </c>
      <c r="G211" s="32" t="e">
        <f>SUM(#REF!)</f>
        <v>#REF!</v>
      </c>
      <c r="H211" s="32" t="e">
        <f>SUM(#REF!)</f>
        <v>#REF!</v>
      </c>
      <c r="I211" s="32" t="e">
        <f>SUM(#REF!)</f>
        <v>#REF!</v>
      </c>
      <c r="J211" s="33" t="e">
        <f>F211/N211</f>
        <v>#REF!</v>
      </c>
      <c r="K211" s="33" t="e">
        <f>G211/N211</f>
        <v>#REF!</v>
      </c>
      <c r="L211" s="33" t="e">
        <f>H211/N211</f>
        <v>#REF!</v>
      </c>
      <c r="M211" s="33" t="e">
        <f>I211/N211</f>
        <v>#REF!</v>
      </c>
      <c r="N211" s="32" t="e">
        <f>F211+G211+H211+I211</f>
        <v>#REF!</v>
      </c>
      <c r="O211" s="32" t="e">
        <f>SUM(#REF!)</f>
        <v>#REF!</v>
      </c>
      <c r="P211" s="32" t="e">
        <f>SUM(#REF!)</f>
        <v>#REF!</v>
      </c>
      <c r="Q211" s="32" t="e">
        <f>N211+O211+P211</f>
        <v>#REF!</v>
      </c>
      <c r="R211" s="33" t="e">
        <f>Q211/S211</f>
        <v>#REF!</v>
      </c>
      <c r="S211" s="32" t="e">
        <f>SUM(#REF!)</f>
        <v>#REF!</v>
      </c>
    </row>
    <row r="212" spans="1:19" s="11" customFormat="1" ht="15" x14ac:dyDescent="0.25">
      <c r="A212" s="40">
        <v>5</v>
      </c>
      <c r="B212" s="31" t="s">
        <v>214</v>
      </c>
      <c r="C212" s="32" t="e">
        <f t="shared" si="51"/>
        <v>#REF!</v>
      </c>
      <c r="D212" s="32" t="e">
        <f t="shared" si="48"/>
        <v>#REF!</v>
      </c>
      <c r="E212" s="28" t="e">
        <f>LARGE(F212:I212,1)-LARGE(F212:I212,2)</f>
        <v>#REF!</v>
      </c>
      <c r="F212" s="32" t="e">
        <f>SUM(#REF!)</f>
        <v>#REF!</v>
      </c>
      <c r="G212" s="32" t="e">
        <f>SUM(#REF!)</f>
        <v>#REF!</v>
      </c>
      <c r="H212" s="32" t="e">
        <f>SUM(#REF!)</f>
        <v>#REF!</v>
      </c>
      <c r="I212" s="32" t="e">
        <f>SUM(#REF!)</f>
        <v>#REF!</v>
      </c>
      <c r="J212" s="33" t="e">
        <f>F212/N212</f>
        <v>#REF!</v>
      </c>
      <c r="K212" s="33" t="e">
        <f>G212/N212</f>
        <v>#REF!</v>
      </c>
      <c r="L212" s="33" t="e">
        <f>H212/N212</f>
        <v>#REF!</v>
      </c>
      <c r="M212" s="33" t="e">
        <f>I212/N212</f>
        <v>#REF!</v>
      </c>
      <c r="N212" s="32" t="e">
        <f>F212+G212+H212+I212</f>
        <v>#REF!</v>
      </c>
      <c r="O212" s="32" t="e">
        <f>SUM(#REF!)</f>
        <v>#REF!</v>
      </c>
      <c r="P212" s="32" t="e">
        <f>SUM(#REF!)</f>
        <v>#REF!</v>
      </c>
      <c r="Q212" s="32" t="e">
        <f>N212+O212+P212</f>
        <v>#REF!</v>
      </c>
      <c r="R212" s="33" t="e">
        <f>Q212/S212</f>
        <v>#REF!</v>
      </c>
      <c r="S212" s="32" t="e">
        <f>SUM(#REF!)</f>
        <v>#REF!</v>
      </c>
    </row>
    <row r="213" spans="1:19" s="12" customFormat="1" ht="15" x14ac:dyDescent="0.25">
      <c r="A213" s="40">
        <v>6</v>
      </c>
      <c r="B213" s="31" t="s">
        <v>218</v>
      </c>
      <c r="C213" s="32" t="e">
        <f t="shared" si="51"/>
        <v>#REF!</v>
      </c>
      <c r="D213" s="32" t="e">
        <f t="shared" si="48"/>
        <v>#REF!</v>
      </c>
      <c r="E213" s="28" t="e">
        <f t="shared" ref="E213" si="74">LARGE(F213:I213,1)-LARGE(F213:I213,2)</f>
        <v>#REF!</v>
      </c>
      <c r="F213" s="32" t="e">
        <f>SUM(#REF!)</f>
        <v>#REF!</v>
      </c>
      <c r="G213" s="32" t="e">
        <f>SUM(#REF!)</f>
        <v>#REF!</v>
      </c>
      <c r="H213" s="32" t="e">
        <f>SUM(#REF!)</f>
        <v>#REF!</v>
      </c>
      <c r="I213" s="32" t="e">
        <f>SUM(#REF!)</f>
        <v>#REF!</v>
      </c>
      <c r="J213" s="33" t="e">
        <f>F213/N213</f>
        <v>#REF!</v>
      </c>
      <c r="K213" s="33" t="e">
        <f>G213/N213</f>
        <v>#REF!</v>
      </c>
      <c r="L213" s="33" t="e">
        <f>H213/N213</f>
        <v>#REF!</v>
      </c>
      <c r="M213" s="33" t="e">
        <f>I213/N213</f>
        <v>#REF!</v>
      </c>
      <c r="N213" s="32" t="e">
        <f>F213+G213+H213+I213</f>
        <v>#REF!</v>
      </c>
      <c r="O213" s="32" t="e">
        <f>SUM(#REF!)</f>
        <v>#REF!</v>
      </c>
      <c r="P213" s="32" t="e">
        <f>SUM(#REF!)</f>
        <v>#REF!</v>
      </c>
      <c r="Q213" s="32" t="e">
        <f t="shared" si="72"/>
        <v>#REF!</v>
      </c>
      <c r="R213" s="33" t="e">
        <f t="shared" si="73"/>
        <v>#REF!</v>
      </c>
      <c r="S213" s="32" t="e">
        <f>SUM(#REF!)</f>
        <v>#REF!</v>
      </c>
    </row>
    <row r="214" spans="1:19" s="11" customFormat="1" ht="30" x14ac:dyDescent="0.25">
      <c r="A214" s="40">
        <v>7</v>
      </c>
      <c r="B214" s="31" t="s">
        <v>216</v>
      </c>
      <c r="C214" s="32" t="e">
        <f t="shared" si="51"/>
        <v>#REF!</v>
      </c>
      <c r="D214" s="32" t="e">
        <f t="shared" si="48"/>
        <v>#REF!</v>
      </c>
      <c r="E214" s="28" t="e">
        <f>LARGE(F214:I214,1)-LARGE(F214:I214,2)</f>
        <v>#REF!</v>
      </c>
      <c r="F214" s="32" t="e">
        <f>SUM(#REF!)</f>
        <v>#REF!</v>
      </c>
      <c r="G214" s="32" t="e">
        <f>SUM(#REF!)</f>
        <v>#REF!</v>
      </c>
      <c r="H214" s="32" t="e">
        <f>SUM(#REF!)</f>
        <v>#REF!</v>
      </c>
      <c r="I214" s="32" t="e">
        <f>SUM(#REF!)</f>
        <v>#REF!</v>
      </c>
      <c r="J214" s="33" t="e">
        <f>F214/N214</f>
        <v>#REF!</v>
      </c>
      <c r="K214" s="33" t="e">
        <f>G214/N214</f>
        <v>#REF!</v>
      </c>
      <c r="L214" s="33" t="e">
        <f>H214/N214</f>
        <v>#REF!</v>
      </c>
      <c r="M214" s="33" t="e">
        <f>I214/N214</f>
        <v>#REF!</v>
      </c>
      <c r="N214" s="32" t="e">
        <f>F214+G214+H214+I214</f>
        <v>#REF!</v>
      </c>
      <c r="O214" s="32" t="e">
        <f>SUM(#REF!)</f>
        <v>#REF!</v>
      </c>
      <c r="P214" s="32" t="e">
        <f>SUM(#REF!)</f>
        <v>#REF!</v>
      </c>
      <c r="Q214" s="32" t="e">
        <f>N214+O214+P214</f>
        <v>#REF!</v>
      </c>
      <c r="R214" s="33" t="e">
        <f>Q214/S214</f>
        <v>#REF!</v>
      </c>
      <c r="S214" s="32" t="e">
        <f>SUM(#REF!)</f>
        <v>#REF!</v>
      </c>
    </row>
    <row r="215" spans="1:19" s="12" customFormat="1" ht="15" x14ac:dyDescent="0.25">
      <c r="A215" s="40">
        <v>8</v>
      </c>
      <c r="B215" s="31" t="s">
        <v>215</v>
      </c>
      <c r="C215" s="32" t="e">
        <f t="shared" si="51"/>
        <v>#REF!</v>
      </c>
      <c r="D215" s="32" t="e">
        <f t="shared" si="48"/>
        <v>#REF!</v>
      </c>
      <c r="E215" s="28" t="e">
        <f t="shared" ref="E215" si="75">LARGE(F215:I215,1)-LARGE(F215:I215,2)</f>
        <v>#REF!</v>
      </c>
      <c r="F215" s="32" t="e">
        <f>#REF!</f>
        <v>#REF!</v>
      </c>
      <c r="G215" s="32" t="e">
        <f>#REF!</f>
        <v>#REF!</v>
      </c>
      <c r="H215" s="32" t="e">
        <f>#REF!</f>
        <v>#REF!</v>
      </c>
      <c r="I215" s="32" t="e">
        <f>#REF!</f>
        <v>#REF!</v>
      </c>
      <c r="J215" s="33" t="e">
        <f>F215/N215</f>
        <v>#REF!</v>
      </c>
      <c r="K215" s="33" t="e">
        <f>G215/N215</f>
        <v>#REF!</v>
      </c>
      <c r="L215" s="33" t="e">
        <f>H215/N215</f>
        <v>#REF!</v>
      </c>
      <c r="M215" s="33" t="e">
        <f>I215/N215</f>
        <v>#REF!</v>
      </c>
      <c r="N215" s="32" t="e">
        <f>F215+G215+H215+I215</f>
        <v>#REF!</v>
      </c>
      <c r="O215" s="32" t="e">
        <f>#REF!</f>
        <v>#REF!</v>
      </c>
      <c r="P215" s="32" t="e">
        <f>#REF!</f>
        <v>#REF!</v>
      </c>
      <c r="Q215" s="32" t="e">
        <f t="shared" si="72"/>
        <v>#REF!</v>
      </c>
      <c r="R215" s="33" t="e">
        <f t="shared" si="73"/>
        <v>#REF!</v>
      </c>
      <c r="S215" s="32" t="e">
        <f>#REF!</f>
        <v>#REF!</v>
      </c>
    </row>
    <row r="216" spans="1:19" s="11" customFormat="1" ht="30" x14ac:dyDescent="0.25">
      <c r="A216" s="40">
        <v>9</v>
      </c>
      <c r="B216" s="31" t="s">
        <v>219</v>
      </c>
      <c r="C216" s="32" t="e">
        <f t="shared" si="51"/>
        <v>#REF!</v>
      </c>
      <c r="D216" s="32" t="e">
        <f t="shared" si="48"/>
        <v>#REF!</v>
      </c>
      <c r="E216" s="28" t="e">
        <f>LARGE(F216:I216,1)-LARGE(F216:I216,2)</f>
        <v>#REF!</v>
      </c>
      <c r="F216" s="32" t="e">
        <f>SUM(#REF!)</f>
        <v>#REF!</v>
      </c>
      <c r="G216" s="32" t="e">
        <f>SUM(#REF!)</f>
        <v>#REF!</v>
      </c>
      <c r="H216" s="32" t="e">
        <f>SUM(#REF!)</f>
        <v>#REF!</v>
      </c>
      <c r="I216" s="32" t="e">
        <f>SUM(#REF!)</f>
        <v>#REF!</v>
      </c>
      <c r="J216" s="33" t="e">
        <f>F216/N216</f>
        <v>#REF!</v>
      </c>
      <c r="K216" s="33" t="e">
        <f>G216/N216</f>
        <v>#REF!</v>
      </c>
      <c r="L216" s="33" t="e">
        <f>H216/N216</f>
        <v>#REF!</v>
      </c>
      <c r="M216" s="33" t="e">
        <f>I216/N216</f>
        <v>#REF!</v>
      </c>
      <c r="N216" s="32" t="e">
        <f>F216+G216+H216+I216</f>
        <v>#REF!</v>
      </c>
      <c r="O216" s="32" t="e">
        <f>SUM(#REF!)</f>
        <v>#REF!</v>
      </c>
      <c r="P216" s="32" t="e">
        <f>SUM(#REF!)</f>
        <v>#REF!</v>
      </c>
      <c r="Q216" s="32" t="e">
        <f>N216+O216+P216</f>
        <v>#REF!</v>
      </c>
      <c r="R216" s="33" t="e">
        <f>Q216/S216</f>
        <v>#REF!</v>
      </c>
      <c r="S216" s="32" t="e">
        <f>SUM(#REF!)</f>
        <v>#REF!</v>
      </c>
    </row>
    <row r="217" spans="1:19" s="12" customFormat="1" ht="15" x14ac:dyDescent="0.25">
      <c r="A217" s="40">
        <v>10</v>
      </c>
      <c r="B217" s="31" t="s">
        <v>217</v>
      </c>
      <c r="C217" s="32" t="e">
        <f t="shared" si="51"/>
        <v>#REF!</v>
      </c>
      <c r="D217" s="32" t="e">
        <f t="shared" si="48"/>
        <v>#REF!</v>
      </c>
      <c r="E217" s="28" t="e">
        <f>LARGE(F217:I217,1)-LARGE(F217:I217,2)</f>
        <v>#REF!</v>
      </c>
      <c r="F217" s="32" t="e">
        <f>SUM(#REF!)</f>
        <v>#REF!</v>
      </c>
      <c r="G217" s="32" t="e">
        <f>SUM(#REF!)</f>
        <v>#REF!</v>
      </c>
      <c r="H217" s="32" t="e">
        <f>SUM(#REF!)</f>
        <v>#REF!</v>
      </c>
      <c r="I217" s="32" t="e">
        <f>SUM(#REF!)</f>
        <v>#REF!</v>
      </c>
      <c r="J217" s="33" t="e">
        <f>F217/N217</f>
        <v>#REF!</v>
      </c>
      <c r="K217" s="33" t="e">
        <f>G217/N217</f>
        <v>#REF!</v>
      </c>
      <c r="L217" s="33" t="e">
        <f>H217/N217</f>
        <v>#REF!</v>
      </c>
      <c r="M217" s="33" t="e">
        <f>I217/N217</f>
        <v>#REF!</v>
      </c>
      <c r="N217" s="32" t="e">
        <f>F217+G217+H217+I217</f>
        <v>#REF!</v>
      </c>
      <c r="O217" s="32" t="e">
        <f>SUM(#REF!)</f>
        <v>#REF!</v>
      </c>
      <c r="P217" s="32" t="e">
        <f>SUM(#REF!)</f>
        <v>#REF!</v>
      </c>
      <c r="Q217" s="32" t="e">
        <f t="shared" si="72"/>
        <v>#REF!</v>
      </c>
      <c r="R217" s="33" t="e">
        <f t="shared" si="73"/>
        <v>#REF!</v>
      </c>
      <c r="S217" s="32" t="e">
        <f>SUM(#REF!)</f>
        <v>#REF!</v>
      </c>
    </row>
    <row r="218" spans="1:19" s="6" customFormat="1" ht="15" x14ac:dyDescent="0.25">
      <c r="A218" s="25" t="s">
        <v>44</v>
      </c>
      <c r="B218" s="26" t="s">
        <v>45</v>
      </c>
      <c r="C218" s="27" t="e">
        <f t="shared" si="51"/>
        <v>#REF!</v>
      </c>
      <c r="D218" s="27" t="e">
        <f t="shared" si="48"/>
        <v>#REF!</v>
      </c>
      <c r="E218" s="27" t="e">
        <f>LARGE(F218:I218,1)-LARGE(F218:I218,2)</f>
        <v>#REF!</v>
      </c>
      <c r="F218" s="27" t="e">
        <f>F219+F220+F221+F222+F223+F224+F225</f>
        <v>#REF!</v>
      </c>
      <c r="G218" s="27" t="e">
        <f>G219+G220+G221+G222+G223+G224+G225</f>
        <v>#REF!</v>
      </c>
      <c r="H218" s="27" t="e">
        <f>H219+H220+H221+H222+H223+H224+H225</f>
        <v>#REF!</v>
      </c>
      <c r="I218" s="27" t="e">
        <f>I219+I220+I221+I222+I223+I224+I225</f>
        <v>#REF!</v>
      </c>
      <c r="J218" s="29" t="e">
        <f>F218/N218</f>
        <v>#REF!</v>
      </c>
      <c r="K218" s="29" t="e">
        <f>G218/N218</f>
        <v>#REF!</v>
      </c>
      <c r="L218" s="29" t="e">
        <f>H218/N218</f>
        <v>#REF!</v>
      </c>
      <c r="M218" s="29" t="e">
        <f>I218/N218</f>
        <v>#REF!</v>
      </c>
      <c r="N218" s="27" t="e">
        <f>F218+G218+H218+I218</f>
        <v>#REF!</v>
      </c>
      <c r="O218" s="27" t="e">
        <f>O219+O220+O221+O222+O223+O224+O225</f>
        <v>#REF!</v>
      </c>
      <c r="P218" s="27" t="e">
        <f>P219+P220+P221+P222+P223+P224+P225</f>
        <v>#REF!</v>
      </c>
      <c r="Q218" s="27" t="e">
        <f t="shared" si="72"/>
        <v>#REF!</v>
      </c>
      <c r="R218" s="29" t="e">
        <f t="shared" si="73"/>
        <v>#REF!</v>
      </c>
      <c r="S218" s="27" t="e">
        <f>S219+S220+S221+S222+S223+S224+S225</f>
        <v>#REF!</v>
      </c>
    </row>
    <row r="219" spans="1:19" s="12" customFormat="1" ht="15" x14ac:dyDescent="0.25">
      <c r="A219" s="30" t="s">
        <v>275</v>
      </c>
      <c r="B219" s="31" t="s">
        <v>264</v>
      </c>
      <c r="C219" s="32" t="e">
        <f t="shared" si="51"/>
        <v>#REF!</v>
      </c>
      <c r="D219" s="32" t="e">
        <f t="shared" si="48"/>
        <v>#REF!</v>
      </c>
      <c r="E219" s="28" t="e">
        <f t="shared" ref="E219:E225" si="76">LARGE(F219:I219,1)-LARGE(F219:I219,2)</f>
        <v>#REF!</v>
      </c>
      <c r="F219" s="32" t="e">
        <f>#REF!</f>
        <v>#REF!</v>
      </c>
      <c r="G219" s="32" t="e">
        <f>#REF!</f>
        <v>#REF!</v>
      </c>
      <c r="H219" s="32" t="e">
        <f>#REF!</f>
        <v>#REF!</v>
      </c>
      <c r="I219" s="32" t="e">
        <f>#REF!</f>
        <v>#REF!</v>
      </c>
      <c r="J219" s="33" t="e">
        <f>F219/N219</f>
        <v>#REF!</v>
      </c>
      <c r="K219" s="33" t="e">
        <f>G219/N219</f>
        <v>#REF!</v>
      </c>
      <c r="L219" s="33" t="e">
        <f>H219/N219</f>
        <v>#REF!</v>
      </c>
      <c r="M219" s="33" t="e">
        <f>I219/N219</f>
        <v>#REF!</v>
      </c>
      <c r="N219" s="32" t="e">
        <f>F219+G219+H219+I219</f>
        <v>#REF!</v>
      </c>
      <c r="O219" s="32" t="e">
        <f>#REF!</f>
        <v>#REF!</v>
      </c>
      <c r="P219" s="32" t="e">
        <f>#REF!</f>
        <v>#REF!</v>
      </c>
      <c r="Q219" s="32" t="e">
        <f t="shared" si="72"/>
        <v>#REF!</v>
      </c>
      <c r="R219" s="33" t="e">
        <f t="shared" si="73"/>
        <v>#REF!</v>
      </c>
      <c r="S219" s="32" t="e">
        <f>#REF!</f>
        <v>#REF!</v>
      </c>
    </row>
    <row r="220" spans="1:19" s="12" customFormat="1" ht="15" x14ac:dyDescent="0.25">
      <c r="A220" s="40">
        <v>1</v>
      </c>
      <c r="B220" s="31" t="s">
        <v>220</v>
      </c>
      <c r="C220" s="32" t="e">
        <f t="shared" si="51"/>
        <v>#REF!</v>
      </c>
      <c r="D220" s="32" t="e">
        <f t="shared" si="48"/>
        <v>#REF!</v>
      </c>
      <c r="E220" s="28" t="e">
        <f t="shared" si="76"/>
        <v>#REF!</v>
      </c>
      <c r="F220" s="32" t="e">
        <f>SUM(#REF!)</f>
        <v>#REF!</v>
      </c>
      <c r="G220" s="32" t="e">
        <f>SUM(#REF!)</f>
        <v>#REF!</v>
      </c>
      <c r="H220" s="32" t="e">
        <f>SUM(#REF!)</f>
        <v>#REF!</v>
      </c>
      <c r="I220" s="32" t="e">
        <f>SUM(#REF!)</f>
        <v>#REF!</v>
      </c>
      <c r="J220" s="33" t="e">
        <f>F220/N220</f>
        <v>#REF!</v>
      </c>
      <c r="K220" s="33" t="e">
        <f>G220/N220</f>
        <v>#REF!</v>
      </c>
      <c r="L220" s="33" t="e">
        <f>H220/N220</f>
        <v>#REF!</v>
      </c>
      <c r="M220" s="33" t="e">
        <f>I220/N220</f>
        <v>#REF!</v>
      </c>
      <c r="N220" s="32" t="e">
        <f>F220+G220+H220+I220</f>
        <v>#REF!</v>
      </c>
      <c r="O220" s="32" t="e">
        <f>SUM(#REF!)</f>
        <v>#REF!</v>
      </c>
      <c r="P220" s="32" t="e">
        <f>SUM(#REF!)</f>
        <v>#REF!</v>
      </c>
      <c r="Q220" s="32" t="e">
        <f t="shared" si="72"/>
        <v>#REF!</v>
      </c>
      <c r="R220" s="33" t="e">
        <f t="shared" si="73"/>
        <v>#REF!</v>
      </c>
      <c r="S220" s="32" t="e">
        <f>SUM(#REF!)</f>
        <v>#REF!</v>
      </c>
    </row>
    <row r="221" spans="1:19" s="12" customFormat="1" ht="30" x14ac:dyDescent="0.25">
      <c r="A221" s="40">
        <v>2</v>
      </c>
      <c r="B221" s="31" t="s">
        <v>225</v>
      </c>
      <c r="C221" s="32" t="e">
        <f t="shared" si="51"/>
        <v>#REF!</v>
      </c>
      <c r="D221" s="32" t="e">
        <f t="shared" si="48"/>
        <v>#REF!</v>
      </c>
      <c r="E221" s="28" t="e">
        <f t="shared" si="76"/>
        <v>#REF!</v>
      </c>
      <c r="F221" s="32" t="e">
        <f>SUM(#REF!)</f>
        <v>#REF!</v>
      </c>
      <c r="G221" s="32" t="e">
        <f>SUM(#REF!)</f>
        <v>#REF!</v>
      </c>
      <c r="H221" s="32" t="e">
        <f>SUM(#REF!)</f>
        <v>#REF!</v>
      </c>
      <c r="I221" s="32" t="e">
        <f>SUM(#REF!)</f>
        <v>#REF!</v>
      </c>
      <c r="J221" s="33" t="e">
        <f>F221/N221</f>
        <v>#REF!</v>
      </c>
      <c r="K221" s="33" t="e">
        <f>G221/N221</f>
        <v>#REF!</v>
      </c>
      <c r="L221" s="33" t="e">
        <f>H221/N221</f>
        <v>#REF!</v>
      </c>
      <c r="M221" s="33" t="e">
        <f>I221/N221</f>
        <v>#REF!</v>
      </c>
      <c r="N221" s="32" t="e">
        <f>F221+G221+H221+I221</f>
        <v>#REF!</v>
      </c>
      <c r="O221" s="32" t="e">
        <f>SUM(#REF!)</f>
        <v>#REF!</v>
      </c>
      <c r="P221" s="32" t="e">
        <f>SUM(#REF!)</f>
        <v>#REF!</v>
      </c>
      <c r="Q221" s="32" t="e">
        <f t="shared" si="72"/>
        <v>#REF!</v>
      </c>
      <c r="R221" s="33" t="e">
        <f t="shared" si="73"/>
        <v>#REF!</v>
      </c>
      <c r="S221" s="32" t="e">
        <f>SUM(#REF!)</f>
        <v>#REF!</v>
      </c>
    </row>
    <row r="222" spans="1:19" s="12" customFormat="1" ht="15" x14ac:dyDescent="0.25">
      <c r="A222" s="40">
        <v>3</v>
      </c>
      <c r="B222" s="31" t="s">
        <v>221</v>
      </c>
      <c r="C222" s="32" t="e">
        <f t="shared" si="51"/>
        <v>#REF!</v>
      </c>
      <c r="D222" s="32" t="e">
        <f t="shared" si="48"/>
        <v>#REF!</v>
      </c>
      <c r="E222" s="28" t="e">
        <f t="shared" si="76"/>
        <v>#REF!</v>
      </c>
      <c r="F222" s="32" t="e">
        <f>SUM(#REF!)</f>
        <v>#REF!</v>
      </c>
      <c r="G222" s="32" t="e">
        <f>SUM(#REF!)</f>
        <v>#REF!</v>
      </c>
      <c r="H222" s="32" t="e">
        <f>SUM(#REF!)</f>
        <v>#REF!</v>
      </c>
      <c r="I222" s="32" t="e">
        <f>SUM(#REF!)</f>
        <v>#REF!</v>
      </c>
      <c r="J222" s="33" t="e">
        <f>F222/N222</f>
        <v>#REF!</v>
      </c>
      <c r="K222" s="33" t="e">
        <f>G222/N222</f>
        <v>#REF!</v>
      </c>
      <c r="L222" s="33" t="e">
        <f>H222/N222</f>
        <v>#REF!</v>
      </c>
      <c r="M222" s="33" t="e">
        <f>I222/N222</f>
        <v>#REF!</v>
      </c>
      <c r="N222" s="32" t="e">
        <f>F222+G222+H222+I222</f>
        <v>#REF!</v>
      </c>
      <c r="O222" s="32" t="e">
        <f>SUM(#REF!)</f>
        <v>#REF!</v>
      </c>
      <c r="P222" s="32" t="e">
        <f>SUM(#REF!)</f>
        <v>#REF!</v>
      </c>
      <c r="Q222" s="32" t="e">
        <f t="shared" si="72"/>
        <v>#REF!</v>
      </c>
      <c r="R222" s="33" t="e">
        <f t="shared" si="73"/>
        <v>#REF!</v>
      </c>
      <c r="S222" s="32" t="e">
        <f>SUM(#REF!)</f>
        <v>#REF!</v>
      </c>
    </row>
    <row r="223" spans="1:19" s="12" customFormat="1" ht="15" x14ac:dyDescent="0.25">
      <c r="A223" s="40">
        <v>4</v>
      </c>
      <c r="B223" s="31" t="s">
        <v>222</v>
      </c>
      <c r="C223" s="32" t="e">
        <f t="shared" si="51"/>
        <v>#REF!</v>
      </c>
      <c r="D223" s="32" t="e">
        <f t="shared" si="48"/>
        <v>#REF!</v>
      </c>
      <c r="E223" s="28" t="e">
        <f t="shared" si="76"/>
        <v>#REF!</v>
      </c>
      <c r="F223" s="32" t="e">
        <f>SUM(#REF!)</f>
        <v>#REF!</v>
      </c>
      <c r="G223" s="32" t="e">
        <f>SUM(#REF!)</f>
        <v>#REF!</v>
      </c>
      <c r="H223" s="32" t="e">
        <f>SUM(#REF!)</f>
        <v>#REF!</v>
      </c>
      <c r="I223" s="32" t="e">
        <f>SUM(#REF!)</f>
        <v>#REF!</v>
      </c>
      <c r="J223" s="33" t="e">
        <f>F223/N223</f>
        <v>#REF!</v>
      </c>
      <c r="K223" s="33" t="e">
        <f>G223/N223</f>
        <v>#REF!</v>
      </c>
      <c r="L223" s="33" t="e">
        <f>H223/N223</f>
        <v>#REF!</v>
      </c>
      <c r="M223" s="33" t="e">
        <f>I223/N223</f>
        <v>#REF!</v>
      </c>
      <c r="N223" s="32" t="e">
        <f>F223+G223+H223+I223</f>
        <v>#REF!</v>
      </c>
      <c r="O223" s="32" t="e">
        <f>SUM(#REF!)</f>
        <v>#REF!</v>
      </c>
      <c r="P223" s="32" t="e">
        <f>SUM(#REF!)</f>
        <v>#REF!</v>
      </c>
      <c r="Q223" s="32" t="e">
        <f t="shared" si="72"/>
        <v>#REF!</v>
      </c>
      <c r="R223" s="33" t="e">
        <f t="shared" si="73"/>
        <v>#REF!</v>
      </c>
      <c r="S223" s="32" t="e">
        <f>SUM(#REF!)</f>
        <v>#REF!</v>
      </c>
    </row>
    <row r="224" spans="1:19" s="12" customFormat="1" ht="15" x14ac:dyDescent="0.25">
      <c r="A224" s="40">
        <v>5</v>
      </c>
      <c r="B224" s="31" t="s">
        <v>223</v>
      </c>
      <c r="C224" s="32" t="e">
        <f t="shared" si="51"/>
        <v>#REF!</v>
      </c>
      <c r="D224" s="32" t="e">
        <f t="shared" ref="D224:D274" si="77">IF(AND(LARGE(F224:I224,1)=LARGE(F224:I224,2)),"TIED",IF(LARGE(F224:I224,2)=F224,"BN",IF(LARGE(F224:I224,2)=G224,"PH",IF(LARGE(F224:I224,2)=H224,"PN","BEBAS"))))</f>
        <v>#REF!</v>
      </c>
      <c r="E224" s="28" t="e">
        <f t="shared" si="76"/>
        <v>#REF!</v>
      </c>
      <c r="F224" s="32" t="e">
        <f>SUM(#REF!)</f>
        <v>#REF!</v>
      </c>
      <c r="G224" s="32" t="e">
        <f>SUM(#REF!)</f>
        <v>#REF!</v>
      </c>
      <c r="H224" s="32" t="e">
        <f>SUM(#REF!)</f>
        <v>#REF!</v>
      </c>
      <c r="I224" s="32" t="e">
        <f>SUM(#REF!)</f>
        <v>#REF!</v>
      </c>
      <c r="J224" s="33" t="e">
        <f>F224/N224</f>
        <v>#REF!</v>
      </c>
      <c r="K224" s="33" t="e">
        <f>G224/N224</f>
        <v>#REF!</v>
      </c>
      <c r="L224" s="33" t="e">
        <f>H224/N224</f>
        <v>#REF!</v>
      </c>
      <c r="M224" s="33" t="e">
        <f>I224/N224</f>
        <v>#REF!</v>
      </c>
      <c r="N224" s="32" t="e">
        <f>F224+G224+H224+I224</f>
        <v>#REF!</v>
      </c>
      <c r="O224" s="32" t="e">
        <f>SUM(#REF!)</f>
        <v>#REF!</v>
      </c>
      <c r="P224" s="32" t="e">
        <f>SUM(#REF!)</f>
        <v>#REF!</v>
      </c>
      <c r="Q224" s="32" t="e">
        <f t="shared" si="72"/>
        <v>#REF!</v>
      </c>
      <c r="R224" s="33" t="e">
        <f t="shared" si="73"/>
        <v>#REF!</v>
      </c>
      <c r="S224" s="32" t="e">
        <f>SUM(#REF!)</f>
        <v>#REF!</v>
      </c>
    </row>
    <row r="225" spans="1:19" s="12" customFormat="1" ht="15" x14ac:dyDescent="0.25">
      <c r="A225" s="40">
        <v>6</v>
      </c>
      <c r="B225" s="31" t="s">
        <v>224</v>
      </c>
      <c r="C225" s="32" t="e">
        <f t="shared" si="51"/>
        <v>#REF!</v>
      </c>
      <c r="D225" s="32" t="e">
        <f t="shared" si="77"/>
        <v>#REF!</v>
      </c>
      <c r="E225" s="28" t="e">
        <f t="shared" si="76"/>
        <v>#REF!</v>
      </c>
      <c r="F225" s="32" t="e">
        <f>SUM(#REF!)</f>
        <v>#REF!</v>
      </c>
      <c r="G225" s="32" t="e">
        <f>SUM(#REF!)</f>
        <v>#REF!</v>
      </c>
      <c r="H225" s="32" t="e">
        <f>SUM(#REF!)</f>
        <v>#REF!</v>
      </c>
      <c r="I225" s="32" t="e">
        <f>SUM(#REF!)</f>
        <v>#REF!</v>
      </c>
      <c r="J225" s="33" t="e">
        <f>F225/N225</f>
        <v>#REF!</v>
      </c>
      <c r="K225" s="33" t="e">
        <f>G225/N225</f>
        <v>#REF!</v>
      </c>
      <c r="L225" s="33" t="e">
        <f>H225/N225</f>
        <v>#REF!</v>
      </c>
      <c r="M225" s="33" t="e">
        <f>I225/N225</f>
        <v>#REF!</v>
      </c>
      <c r="N225" s="32" t="e">
        <f>F225+G225+H225+I225</f>
        <v>#REF!</v>
      </c>
      <c r="O225" s="32" t="e">
        <f>SUM(#REF!)</f>
        <v>#REF!</v>
      </c>
      <c r="P225" s="32" t="e">
        <f>SUM(#REF!)</f>
        <v>#REF!</v>
      </c>
      <c r="Q225" s="32" t="e">
        <f t="shared" si="72"/>
        <v>#REF!</v>
      </c>
      <c r="R225" s="33" t="e">
        <f t="shared" si="73"/>
        <v>#REF!</v>
      </c>
      <c r="S225" s="32" t="e">
        <f>SUM(#REF!)</f>
        <v>#REF!</v>
      </c>
    </row>
    <row r="226" spans="1:19" s="5" customFormat="1" ht="15.75" x14ac:dyDescent="0.25">
      <c r="A226" s="48" t="s">
        <v>307</v>
      </c>
      <c r="B226" s="49" t="s">
        <v>308</v>
      </c>
      <c r="C226" s="23"/>
      <c r="D226" s="23"/>
      <c r="E226" s="23"/>
      <c r="F226" s="23"/>
      <c r="G226" s="23"/>
      <c r="H226" s="23"/>
      <c r="I226" s="23"/>
      <c r="J226" s="24"/>
      <c r="K226" s="24"/>
      <c r="L226" s="24"/>
      <c r="M226" s="24"/>
      <c r="N226" s="23"/>
      <c r="O226" s="23"/>
      <c r="P226" s="23"/>
      <c r="Q226" s="23"/>
      <c r="R226" s="24"/>
      <c r="S226" s="23"/>
    </row>
    <row r="227" spans="1:19" s="6" customFormat="1" ht="15" x14ac:dyDescent="0.25">
      <c r="A227" s="25" t="s">
        <v>46</v>
      </c>
      <c r="B227" s="26" t="s">
        <v>47</v>
      </c>
      <c r="C227" s="27" t="e">
        <f t="shared" ref="C227:C274" si="78">IF(AND(LARGE(F227:I227,1)=LARGE(F227:I227,2)),"TIED",IF(LARGE(F227:I227,1)=F227,"BN",IF(LARGE(F227:I227,1)=G227,"PH",IF(LARGE(F227:I227,1)=H227,"PN","BEBAS"))))</f>
        <v>#REF!</v>
      </c>
      <c r="D227" s="27" t="e">
        <f t="shared" si="77"/>
        <v>#REF!</v>
      </c>
      <c r="E227" s="27" t="e">
        <f>LARGE(F227:I227,1)-LARGE(F227:I227,2)</f>
        <v>#REF!</v>
      </c>
      <c r="F227" s="27" t="e">
        <f>F228+F229+F230+F231+F232+F233+F234+F235+F236+F237</f>
        <v>#REF!</v>
      </c>
      <c r="G227" s="27" t="e">
        <f>G228+G229+G230+G231+G232+G233+G234+G235+G236+G237</f>
        <v>#REF!</v>
      </c>
      <c r="H227" s="27" t="e">
        <f>H228+H229+H230+H231+H232+H233+H234+H235+H236+H237</f>
        <v>#REF!</v>
      </c>
      <c r="I227" s="27" t="e">
        <f>I228+I229+I230+I231+I232+I233+I234+I235+I236+I237</f>
        <v>#REF!</v>
      </c>
      <c r="J227" s="29" t="e">
        <f>F227/N227</f>
        <v>#REF!</v>
      </c>
      <c r="K227" s="29" t="e">
        <f>G227/N227</f>
        <v>#REF!</v>
      </c>
      <c r="L227" s="29" t="e">
        <f>H227/N227</f>
        <v>#REF!</v>
      </c>
      <c r="M227" s="29" t="e">
        <f>I227/N227</f>
        <v>#REF!</v>
      </c>
      <c r="N227" s="27" t="e">
        <f>F227+G227+H227+I227</f>
        <v>#REF!</v>
      </c>
      <c r="O227" s="27" t="e">
        <f>O228+O229+O230+O231+O232+O233+O234+O235+O236+O237</f>
        <v>#REF!</v>
      </c>
      <c r="P227" s="27" t="e">
        <f>P228+P229+P230+P231+P232+P233+P234+P235+P236+P237</f>
        <v>#REF!</v>
      </c>
      <c r="Q227" s="27" t="e">
        <f t="shared" si="72"/>
        <v>#REF!</v>
      </c>
      <c r="R227" s="29" t="e">
        <f t="shared" si="73"/>
        <v>#REF!</v>
      </c>
      <c r="S227" s="27" t="e">
        <f>S228+S229+S230+S231+S232+S233+S234+S235+S236+S237</f>
        <v>#REF!</v>
      </c>
    </row>
    <row r="228" spans="1:19" s="12" customFormat="1" ht="15" x14ac:dyDescent="0.25">
      <c r="A228" s="30" t="s">
        <v>275</v>
      </c>
      <c r="B228" s="31" t="s">
        <v>264</v>
      </c>
      <c r="C228" s="32" t="e">
        <f t="shared" si="78"/>
        <v>#REF!</v>
      </c>
      <c r="D228" s="32" t="e">
        <f t="shared" si="77"/>
        <v>#REF!</v>
      </c>
      <c r="E228" s="28" t="e">
        <f t="shared" ref="E228:E231" si="79">LARGE(F228:I228,1)-LARGE(F228:I228,2)</f>
        <v>#REF!</v>
      </c>
      <c r="F228" s="32" t="e">
        <f>#REF!</f>
        <v>#REF!</v>
      </c>
      <c r="G228" s="32" t="e">
        <f>#REF!</f>
        <v>#REF!</v>
      </c>
      <c r="H228" s="32" t="e">
        <f>#REF!</f>
        <v>#REF!</v>
      </c>
      <c r="I228" s="32" t="e">
        <f>#REF!</f>
        <v>#REF!</v>
      </c>
      <c r="J228" s="33" t="e">
        <f>F228/N228</f>
        <v>#REF!</v>
      </c>
      <c r="K228" s="33" t="e">
        <f>G228/N228</f>
        <v>#REF!</v>
      </c>
      <c r="L228" s="33" t="e">
        <f>H228/N228</f>
        <v>#REF!</v>
      </c>
      <c r="M228" s="33" t="e">
        <f>I228/N228</f>
        <v>#REF!</v>
      </c>
      <c r="N228" s="32" t="e">
        <f>F228+G228+H228+I228</f>
        <v>#REF!</v>
      </c>
      <c r="O228" s="32" t="e">
        <f>#REF!</f>
        <v>#REF!</v>
      </c>
      <c r="P228" s="32" t="e">
        <f>#REF!</f>
        <v>#REF!</v>
      </c>
      <c r="Q228" s="32" t="e">
        <f t="shared" si="72"/>
        <v>#REF!</v>
      </c>
      <c r="R228" s="33" t="e">
        <f t="shared" si="73"/>
        <v>#REF!</v>
      </c>
      <c r="S228" s="32" t="e">
        <f>#REF!</f>
        <v>#REF!</v>
      </c>
    </row>
    <row r="229" spans="1:19" s="12" customFormat="1" ht="15" x14ac:dyDescent="0.25">
      <c r="A229" s="40">
        <v>1</v>
      </c>
      <c r="B229" s="31" t="s">
        <v>226</v>
      </c>
      <c r="C229" s="32" t="e">
        <f t="shared" si="78"/>
        <v>#REF!</v>
      </c>
      <c r="D229" s="32" t="e">
        <f t="shared" si="77"/>
        <v>#REF!</v>
      </c>
      <c r="E229" s="28" t="e">
        <f t="shared" si="79"/>
        <v>#REF!</v>
      </c>
      <c r="F229" s="32" t="e">
        <f>SUM(#REF!)</f>
        <v>#REF!</v>
      </c>
      <c r="G229" s="32" t="e">
        <f>SUM(#REF!)</f>
        <v>#REF!</v>
      </c>
      <c r="H229" s="32" t="e">
        <f>SUM(#REF!)</f>
        <v>#REF!</v>
      </c>
      <c r="I229" s="32" t="e">
        <f>SUM(#REF!)</f>
        <v>#REF!</v>
      </c>
      <c r="J229" s="33" t="e">
        <f>F229/N229</f>
        <v>#REF!</v>
      </c>
      <c r="K229" s="33" t="e">
        <f>G229/N229</f>
        <v>#REF!</v>
      </c>
      <c r="L229" s="33" t="e">
        <f>H229/N229</f>
        <v>#REF!</v>
      </c>
      <c r="M229" s="33" t="e">
        <f>I229/N229</f>
        <v>#REF!</v>
      </c>
      <c r="N229" s="32" t="e">
        <f>F229+G229+H229+I229</f>
        <v>#REF!</v>
      </c>
      <c r="O229" s="32" t="e">
        <f>SUM(#REF!)</f>
        <v>#REF!</v>
      </c>
      <c r="P229" s="32" t="e">
        <f>SUM(#REF!)</f>
        <v>#REF!</v>
      </c>
      <c r="Q229" s="32" t="e">
        <f t="shared" si="72"/>
        <v>#REF!</v>
      </c>
      <c r="R229" s="33" t="e">
        <f t="shared" si="73"/>
        <v>#REF!</v>
      </c>
      <c r="S229" s="32" t="e">
        <f>SUM(#REF!)</f>
        <v>#REF!</v>
      </c>
    </row>
    <row r="230" spans="1:19" s="12" customFormat="1" ht="15" x14ac:dyDescent="0.25">
      <c r="A230" s="40">
        <v>2</v>
      </c>
      <c r="B230" s="31" t="s">
        <v>227</v>
      </c>
      <c r="C230" s="32" t="e">
        <f t="shared" si="78"/>
        <v>#REF!</v>
      </c>
      <c r="D230" s="32" t="e">
        <f t="shared" si="77"/>
        <v>#REF!</v>
      </c>
      <c r="E230" s="28" t="e">
        <f t="shared" si="79"/>
        <v>#REF!</v>
      </c>
      <c r="F230" s="32" t="e">
        <f>#REF!</f>
        <v>#REF!</v>
      </c>
      <c r="G230" s="32" t="e">
        <f>#REF!</f>
        <v>#REF!</v>
      </c>
      <c r="H230" s="32" t="e">
        <f>#REF!</f>
        <v>#REF!</v>
      </c>
      <c r="I230" s="32" t="e">
        <f>#REF!</f>
        <v>#REF!</v>
      </c>
      <c r="J230" s="33" t="e">
        <f>F230/N230</f>
        <v>#REF!</v>
      </c>
      <c r="K230" s="33" t="e">
        <f>G230/N230</f>
        <v>#REF!</v>
      </c>
      <c r="L230" s="33" t="e">
        <f>H230/N230</f>
        <v>#REF!</v>
      </c>
      <c r="M230" s="33" t="e">
        <f>I230/N230</f>
        <v>#REF!</v>
      </c>
      <c r="N230" s="32" t="e">
        <f>F230+G230+H230+I230</f>
        <v>#REF!</v>
      </c>
      <c r="O230" s="32" t="e">
        <f>#REF!</f>
        <v>#REF!</v>
      </c>
      <c r="P230" s="32" t="e">
        <f>#REF!</f>
        <v>#REF!</v>
      </c>
      <c r="Q230" s="32" t="e">
        <f t="shared" si="72"/>
        <v>#REF!</v>
      </c>
      <c r="R230" s="33" t="e">
        <f t="shared" si="73"/>
        <v>#REF!</v>
      </c>
      <c r="S230" s="32" t="e">
        <f>#REF!</f>
        <v>#REF!</v>
      </c>
    </row>
    <row r="231" spans="1:19" s="12" customFormat="1" ht="15" x14ac:dyDescent="0.25">
      <c r="A231" s="40">
        <v>3</v>
      </c>
      <c r="B231" s="31" t="s">
        <v>228</v>
      </c>
      <c r="C231" s="32" t="e">
        <f t="shared" si="78"/>
        <v>#REF!</v>
      </c>
      <c r="D231" s="32" t="e">
        <f t="shared" si="77"/>
        <v>#REF!</v>
      </c>
      <c r="E231" s="28" t="e">
        <f t="shared" si="79"/>
        <v>#REF!</v>
      </c>
      <c r="F231" s="32" t="e">
        <f>SUM(#REF!)</f>
        <v>#REF!</v>
      </c>
      <c r="G231" s="32" t="e">
        <f>SUM(#REF!)</f>
        <v>#REF!</v>
      </c>
      <c r="H231" s="32" t="e">
        <f>SUM(#REF!)</f>
        <v>#REF!</v>
      </c>
      <c r="I231" s="32" t="e">
        <f>SUM(#REF!)</f>
        <v>#REF!</v>
      </c>
      <c r="J231" s="33" t="e">
        <f>F231/N231</f>
        <v>#REF!</v>
      </c>
      <c r="K231" s="33" t="e">
        <f>G231/N231</f>
        <v>#REF!</v>
      </c>
      <c r="L231" s="33" t="e">
        <f>H231/N231</f>
        <v>#REF!</v>
      </c>
      <c r="M231" s="33" t="e">
        <f>I231/N231</f>
        <v>#REF!</v>
      </c>
      <c r="N231" s="32" t="e">
        <f>F231+G231+H231+I231</f>
        <v>#REF!</v>
      </c>
      <c r="O231" s="32" t="e">
        <f>SUM(#REF!)</f>
        <v>#REF!</v>
      </c>
      <c r="P231" s="32" t="e">
        <f>SUM(#REF!)</f>
        <v>#REF!</v>
      </c>
      <c r="Q231" s="32" t="e">
        <f t="shared" si="72"/>
        <v>#REF!</v>
      </c>
      <c r="R231" s="33" t="e">
        <f t="shared" si="73"/>
        <v>#REF!</v>
      </c>
      <c r="S231" s="32" t="e">
        <f>SUM(#REF!)</f>
        <v>#REF!</v>
      </c>
    </row>
    <row r="232" spans="1:19" s="11" customFormat="1" ht="15" x14ac:dyDescent="0.25">
      <c r="A232" s="40">
        <v>4</v>
      </c>
      <c r="B232" s="31" t="s">
        <v>233</v>
      </c>
      <c r="C232" s="32" t="e">
        <f t="shared" si="78"/>
        <v>#REF!</v>
      </c>
      <c r="D232" s="32" t="e">
        <f t="shared" si="77"/>
        <v>#REF!</v>
      </c>
      <c r="E232" s="28" t="e">
        <f>LARGE(F232:I232,1)-LARGE(F232:I232,2)</f>
        <v>#REF!</v>
      </c>
      <c r="F232" s="32" t="e">
        <f>SUM(#REF!)</f>
        <v>#REF!</v>
      </c>
      <c r="G232" s="32" t="e">
        <f>SUM(#REF!)</f>
        <v>#REF!</v>
      </c>
      <c r="H232" s="32" t="e">
        <f>SUM(#REF!)</f>
        <v>#REF!</v>
      </c>
      <c r="I232" s="32" t="e">
        <f>SUM(#REF!)</f>
        <v>#REF!</v>
      </c>
      <c r="J232" s="33" t="e">
        <f>F232/N232</f>
        <v>#REF!</v>
      </c>
      <c r="K232" s="33" t="e">
        <f>G232/N232</f>
        <v>#REF!</v>
      </c>
      <c r="L232" s="33" t="e">
        <f>H232/N232</f>
        <v>#REF!</v>
      </c>
      <c r="M232" s="33" t="e">
        <f>I232/N232</f>
        <v>#REF!</v>
      </c>
      <c r="N232" s="32" t="e">
        <f>F232+G232+H232+I232</f>
        <v>#REF!</v>
      </c>
      <c r="O232" s="32" t="e">
        <f>SUM(#REF!)</f>
        <v>#REF!</v>
      </c>
      <c r="P232" s="32" t="e">
        <f>SUM(#REF!)</f>
        <v>#REF!</v>
      </c>
      <c r="Q232" s="32" t="e">
        <f>N232+O232+P232</f>
        <v>#REF!</v>
      </c>
      <c r="R232" s="33" t="e">
        <f>Q232/S232</f>
        <v>#REF!</v>
      </c>
      <c r="S232" s="32" t="e">
        <f>SUM(#REF!)</f>
        <v>#REF!</v>
      </c>
    </row>
    <row r="233" spans="1:19" s="12" customFormat="1" ht="15" x14ac:dyDescent="0.25">
      <c r="A233" s="40">
        <v>5</v>
      </c>
      <c r="B233" s="31" t="s">
        <v>229</v>
      </c>
      <c r="C233" s="32" t="e">
        <f t="shared" si="78"/>
        <v>#REF!</v>
      </c>
      <c r="D233" s="32" t="e">
        <f t="shared" si="77"/>
        <v>#REF!</v>
      </c>
      <c r="E233" s="28" t="e">
        <f t="shared" ref="E233:E237" si="80">LARGE(F233:I233,1)-LARGE(F233:I233,2)</f>
        <v>#REF!</v>
      </c>
      <c r="F233" s="32" t="e">
        <f>SUM(#REF!)</f>
        <v>#REF!</v>
      </c>
      <c r="G233" s="32" t="e">
        <f>SUM(#REF!)</f>
        <v>#REF!</v>
      </c>
      <c r="H233" s="32" t="e">
        <f>SUM(#REF!)</f>
        <v>#REF!</v>
      </c>
      <c r="I233" s="32" t="e">
        <f>SUM(#REF!)</f>
        <v>#REF!</v>
      </c>
      <c r="J233" s="33" t="e">
        <f>F233/N233</f>
        <v>#REF!</v>
      </c>
      <c r="K233" s="33" t="e">
        <f>G233/N233</f>
        <v>#REF!</v>
      </c>
      <c r="L233" s="33" t="e">
        <f>H233/N233</f>
        <v>#REF!</v>
      </c>
      <c r="M233" s="33" t="e">
        <f>I233/N233</f>
        <v>#REF!</v>
      </c>
      <c r="N233" s="32" t="e">
        <f>F233+G233+H233+I233</f>
        <v>#REF!</v>
      </c>
      <c r="O233" s="32" t="e">
        <f>SUM(#REF!)</f>
        <v>#REF!</v>
      </c>
      <c r="P233" s="32" t="e">
        <f>SUM(#REF!)</f>
        <v>#REF!</v>
      </c>
      <c r="Q233" s="32" t="e">
        <f t="shared" ref="Q233:Q239" si="81">N233+O233+P233</f>
        <v>#REF!</v>
      </c>
      <c r="R233" s="33" t="e">
        <f t="shared" ref="R233:R274" si="82">Q233/S233</f>
        <v>#REF!</v>
      </c>
      <c r="S233" s="32" t="e">
        <f>SUM(#REF!)</f>
        <v>#REF!</v>
      </c>
    </row>
    <row r="234" spans="1:19" s="12" customFormat="1" ht="15" x14ac:dyDescent="0.25">
      <c r="A234" s="40">
        <v>6</v>
      </c>
      <c r="B234" s="31" t="s">
        <v>230</v>
      </c>
      <c r="C234" s="32" t="e">
        <f t="shared" si="78"/>
        <v>#REF!</v>
      </c>
      <c r="D234" s="32" t="e">
        <f t="shared" si="77"/>
        <v>#REF!</v>
      </c>
      <c r="E234" s="28" t="e">
        <f t="shared" si="80"/>
        <v>#REF!</v>
      </c>
      <c r="F234" s="32" t="e">
        <f>SUM(#REF!)</f>
        <v>#REF!</v>
      </c>
      <c r="G234" s="32" t="e">
        <f>SUM(#REF!)</f>
        <v>#REF!</v>
      </c>
      <c r="H234" s="32" t="e">
        <f>SUM(#REF!)</f>
        <v>#REF!</v>
      </c>
      <c r="I234" s="32" t="e">
        <f>SUM(#REF!)</f>
        <v>#REF!</v>
      </c>
      <c r="J234" s="33" t="e">
        <f>F234/N234</f>
        <v>#REF!</v>
      </c>
      <c r="K234" s="33" t="e">
        <f>G234/N234</f>
        <v>#REF!</v>
      </c>
      <c r="L234" s="33" t="e">
        <f>H234/N234</f>
        <v>#REF!</v>
      </c>
      <c r="M234" s="33" t="e">
        <f>I234/N234</f>
        <v>#REF!</v>
      </c>
      <c r="N234" s="32" t="e">
        <f>F234+G234+H234+I234</f>
        <v>#REF!</v>
      </c>
      <c r="O234" s="32" t="e">
        <f>SUM(#REF!)</f>
        <v>#REF!</v>
      </c>
      <c r="P234" s="32" t="e">
        <f>SUM(#REF!)</f>
        <v>#REF!</v>
      </c>
      <c r="Q234" s="32" t="e">
        <f t="shared" si="81"/>
        <v>#REF!</v>
      </c>
      <c r="R234" s="33" t="e">
        <f t="shared" si="82"/>
        <v>#REF!</v>
      </c>
      <c r="S234" s="32" t="e">
        <f>SUM(#REF!)</f>
        <v>#REF!</v>
      </c>
    </row>
    <row r="235" spans="1:19" s="12" customFormat="1" ht="15" x14ac:dyDescent="0.25">
      <c r="A235" s="40">
        <v>7</v>
      </c>
      <c r="B235" s="31" t="s">
        <v>234</v>
      </c>
      <c r="C235" s="32" t="e">
        <f t="shared" si="78"/>
        <v>#REF!</v>
      </c>
      <c r="D235" s="32" t="e">
        <f t="shared" si="77"/>
        <v>#REF!</v>
      </c>
      <c r="E235" s="28" t="e">
        <f t="shared" si="80"/>
        <v>#REF!</v>
      </c>
      <c r="F235" s="32" t="e">
        <f>SUM(#REF!)</f>
        <v>#REF!</v>
      </c>
      <c r="G235" s="32" t="e">
        <f>SUM(#REF!)</f>
        <v>#REF!</v>
      </c>
      <c r="H235" s="32" t="e">
        <f>SUM(#REF!)</f>
        <v>#REF!</v>
      </c>
      <c r="I235" s="32" t="e">
        <f>SUM(#REF!)</f>
        <v>#REF!</v>
      </c>
      <c r="J235" s="33" t="e">
        <f>F235/N235</f>
        <v>#REF!</v>
      </c>
      <c r="K235" s="33" t="e">
        <f>G235/N235</f>
        <v>#REF!</v>
      </c>
      <c r="L235" s="33" t="e">
        <f>H235/N235</f>
        <v>#REF!</v>
      </c>
      <c r="M235" s="33" t="e">
        <f>I235/N235</f>
        <v>#REF!</v>
      </c>
      <c r="N235" s="32" t="e">
        <f>F235+G235+H235+I235</f>
        <v>#REF!</v>
      </c>
      <c r="O235" s="32" t="e">
        <f>SUM(#REF!)</f>
        <v>#REF!</v>
      </c>
      <c r="P235" s="32" t="e">
        <f>SUM(#REF!)</f>
        <v>#REF!</v>
      </c>
      <c r="Q235" s="32" t="e">
        <f t="shared" si="81"/>
        <v>#REF!</v>
      </c>
      <c r="R235" s="33" t="e">
        <f t="shared" si="82"/>
        <v>#REF!</v>
      </c>
      <c r="S235" s="32" t="e">
        <f>SUM(#REF!)</f>
        <v>#REF!</v>
      </c>
    </row>
    <row r="236" spans="1:19" s="12" customFormat="1" ht="15" x14ac:dyDescent="0.25">
      <c r="A236" s="40">
        <v>8</v>
      </c>
      <c r="B236" s="31" t="s">
        <v>231</v>
      </c>
      <c r="C236" s="32" t="e">
        <f t="shared" si="78"/>
        <v>#REF!</v>
      </c>
      <c r="D236" s="32" t="e">
        <f t="shared" si="77"/>
        <v>#REF!</v>
      </c>
      <c r="E236" s="28" t="e">
        <f t="shared" si="80"/>
        <v>#REF!</v>
      </c>
      <c r="F236" s="32" t="e">
        <f>SUM(#REF!)</f>
        <v>#REF!</v>
      </c>
      <c r="G236" s="32" t="e">
        <f>SUM(#REF!)</f>
        <v>#REF!</v>
      </c>
      <c r="H236" s="32" t="e">
        <f>SUM(#REF!)</f>
        <v>#REF!</v>
      </c>
      <c r="I236" s="32" t="e">
        <f>SUM(#REF!)</f>
        <v>#REF!</v>
      </c>
      <c r="J236" s="33" t="e">
        <f>F236/N236</f>
        <v>#REF!</v>
      </c>
      <c r="K236" s="33" t="e">
        <f>G236/N236</f>
        <v>#REF!</v>
      </c>
      <c r="L236" s="33" t="e">
        <f>H236/N236</f>
        <v>#REF!</v>
      </c>
      <c r="M236" s="33" t="e">
        <f>I236/N236</f>
        <v>#REF!</v>
      </c>
      <c r="N236" s="32" t="e">
        <f>F236+G236+H236+I236</f>
        <v>#REF!</v>
      </c>
      <c r="O236" s="32" t="e">
        <f>SUM(#REF!)</f>
        <v>#REF!</v>
      </c>
      <c r="P236" s="32" t="e">
        <f>SUM(#REF!)</f>
        <v>#REF!</v>
      </c>
      <c r="Q236" s="32" t="e">
        <f t="shared" si="81"/>
        <v>#REF!</v>
      </c>
      <c r="R236" s="33" t="e">
        <f t="shared" si="82"/>
        <v>#REF!</v>
      </c>
      <c r="S236" s="32" t="e">
        <f>SUM(#REF!)</f>
        <v>#REF!</v>
      </c>
    </row>
    <row r="237" spans="1:19" s="12" customFormat="1" ht="15" x14ac:dyDescent="0.25">
      <c r="A237" s="40">
        <v>9</v>
      </c>
      <c r="B237" s="31" t="s">
        <v>232</v>
      </c>
      <c r="C237" s="32" t="e">
        <f t="shared" si="78"/>
        <v>#REF!</v>
      </c>
      <c r="D237" s="32" t="e">
        <f t="shared" si="77"/>
        <v>#REF!</v>
      </c>
      <c r="E237" s="28" t="e">
        <f t="shared" si="80"/>
        <v>#REF!</v>
      </c>
      <c r="F237" s="32" t="e">
        <f>SUM(#REF!)</f>
        <v>#REF!</v>
      </c>
      <c r="G237" s="32" t="e">
        <f>SUM(#REF!)</f>
        <v>#REF!</v>
      </c>
      <c r="H237" s="32" t="e">
        <f>SUM(#REF!)</f>
        <v>#REF!</v>
      </c>
      <c r="I237" s="32" t="e">
        <f>SUM(#REF!)</f>
        <v>#REF!</v>
      </c>
      <c r="J237" s="33" t="e">
        <f>F237/N237</f>
        <v>#REF!</v>
      </c>
      <c r="K237" s="33" t="e">
        <f>G237/N237</f>
        <v>#REF!</v>
      </c>
      <c r="L237" s="33" t="e">
        <f>H237/N237</f>
        <v>#REF!</v>
      </c>
      <c r="M237" s="33" t="e">
        <f>I237/N237</f>
        <v>#REF!</v>
      </c>
      <c r="N237" s="32" t="e">
        <f>F237+G237+H237+I237</f>
        <v>#REF!</v>
      </c>
      <c r="O237" s="32" t="e">
        <f>SUM(#REF!)</f>
        <v>#REF!</v>
      </c>
      <c r="P237" s="32" t="e">
        <f>SUM(#REF!)</f>
        <v>#REF!</v>
      </c>
      <c r="Q237" s="32" t="e">
        <f t="shared" si="81"/>
        <v>#REF!</v>
      </c>
      <c r="R237" s="33" t="e">
        <f t="shared" si="82"/>
        <v>#REF!</v>
      </c>
      <c r="S237" s="32" t="e">
        <f>SUM(#REF!)</f>
        <v>#REF!</v>
      </c>
    </row>
    <row r="238" spans="1:19" s="6" customFormat="1" ht="15" x14ac:dyDescent="0.25">
      <c r="A238" s="25" t="s">
        <v>48</v>
      </c>
      <c r="B238" s="26" t="s">
        <v>49</v>
      </c>
      <c r="C238" s="27" t="e">
        <f t="shared" si="78"/>
        <v>#REF!</v>
      </c>
      <c r="D238" s="27" t="e">
        <f t="shared" si="77"/>
        <v>#REF!</v>
      </c>
      <c r="E238" s="27" t="e">
        <f>LARGE(F238:I238,1)-LARGE(F238:I238,2)</f>
        <v>#REF!</v>
      </c>
      <c r="F238" s="27" t="e">
        <f>F239+F240+F241+F242+F243+F244+F245+F246+F247+F248+F249</f>
        <v>#REF!</v>
      </c>
      <c r="G238" s="27" t="e">
        <f>G239+G240+G241+G242+G243+G244+G245+G246+G247+G248+G249</f>
        <v>#REF!</v>
      </c>
      <c r="H238" s="27" t="e">
        <f>H239+H240+H241+H242+H243+H244+H245+H246+H247+H248+H249</f>
        <v>#REF!</v>
      </c>
      <c r="I238" s="27" t="e">
        <f>I239+I240+I241+I242+I243+I244+I245+I246+I247+I248+I249</f>
        <v>#REF!</v>
      </c>
      <c r="J238" s="29" t="e">
        <f>F238/N238</f>
        <v>#REF!</v>
      </c>
      <c r="K238" s="29" t="e">
        <f>G238/N238</f>
        <v>#REF!</v>
      </c>
      <c r="L238" s="29" t="e">
        <f>H238/N238</f>
        <v>#REF!</v>
      </c>
      <c r="M238" s="29" t="e">
        <f>I238/N238</f>
        <v>#REF!</v>
      </c>
      <c r="N238" s="27" t="e">
        <f>F238+G238+H238+I238</f>
        <v>#REF!</v>
      </c>
      <c r="O238" s="27" t="e">
        <f>O239+O240+O241+O242+O243+O244+O245+O246+O247+O248+O249</f>
        <v>#REF!</v>
      </c>
      <c r="P238" s="27" t="e">
        <f>P239+P240+P241+P242+P243+P244+P245+P246+P247+P248+P249</f>
        <v>#REF!</v>
      </c>
      <c r="Q238" s="27" t="e">
        <f t="shared" si="81"/>
        <v>#REF!</v>
      </c>
      <c r="R238" s="29" t="e">
        <f t="shared" si="82"/>
        <v>#REF!</v>
      </c>
      <c r="S238" s="27" t="e">
        <f>S239+S240+S241+S242+S243+S244+S245+S246+S247+S248+S249</f>
        <v>#REF!</v>
      </c>
    </row>
    <row r="239" spans="1:19" s="12" customFormat="1" ht="15" x14ac:dyDescent="0.25">
      <c r="A239" s="30" t="s">
        <v>275</v>
      </c>
      <c r="B239" s="31" t="s">
        <v>264</v>
      </c>
      <c r="C239" s="32" t="e">
        <f t="shared" si="78"/>
        <v>#REF!</v>
      </c>
      <c r="D239" s="32" t="e">
        <f t="shared" si="77"/>
        <v>#REF!</v>
      </c>
      <c r="E239" s="28" t="e">
        <f t="shared" ref="E239" si="83">LARGE(F239:I239,1)-LARGE(F239:I239,2)</f>
        <v>#REF!</v>
      </c>
      <c r="F239" s="32" t="e">
        <f>#REF!</f>
        <v>#REF!</v>
      </c>
      <c r="G239" s="32" t="e">
        <f>#REF!</f>
        <v>#REF!</v>
      </c>
      <c r="H239" s="32" t="e">
        <f>#REF!</f>
        <v>#REF!</v>
      </c>
      <c r="I239" s="32" t="e">
        <f>#REF!</f>
        <v>#REF!</v>
      </c>
      <c r="J239" s="33" t="e">
        <f>F239/N239</f>
        <v>#REF!</v>
      </c>
      <c r="K239" s="33" t="e">
        <f>G239/N239</f>
        <v>#REF!</v>
      </c>
      <c r="L239" s="33" t="e">
        <f>H239/N239</f>
        <v>#REF!</v>
      </c>
      <c r="M239" s="33" t="e">
        <f>I239/N239</f>
        <v>#REF!</v>
      </c>
      <c r="N239" s="32" t="e">
        <f>F239+G239+H239+I239</f>
        <v>#REF!</v>
      </c>
      <c r="O239" s="32" t="e">
        <f>#REF!</f>
        <v>#REF!</v>
      </c>
      <c r="P239" s="32" t="e">
        <f>#REF!</f>
        <v>#REF!</v>
      </c>
      <c r="Q239" s="32" t="e">
        <f t="shared" si="81"/>
        <v>#REF!</v>
      </c>
      <c r="R239" s="33" t="e">
        <f t="shared" si="82"/>
        <v>#REF!</v>
      </c>
      <c r="S239" s="32" t="e">
        <f>#REF!</f>
        <v>#REF!</v>
      </c>
    </row>
    <row r="240" spans="1:19" s="11" customFormat="1" ht="15" x14ac:dyDescent="0.25">
      <c r="A240" s="40">
        <v>1</v>
      </c>
      <c r="B240" s="31" t="s">
        <v>235</v>
      </c>
      <c r="C240" s="32" t="e">
        <f t="shared" si="78"/>
        <v>#REF!</v>
      </c>
      <c r="D240" s="32" t="e">
        <f t="shared" si="77"/>
        <v>#REF!</v>
      </c>
      <c r="E240" s="28" t="e">
        <f>LARGE(F240:I240,1)-LARGE(F240:I240,2)</f>
        <v>#REF!</v>
      </c>
      <c r="F240" s="32" t="e">
        <f>SUM(#REF!)</f>
        <v>#REF!</v>
      </c>
      <c r="G240" s="32" t="e">
        <f>SUM(#REF!)</f>
        <v>#REF!</v>
      </c>
      <c r="H240" s="32" t="e">
        <f>SUM(#REF!)</f>
        <v>#REF!</v>
      </c>
      <c r="I240" s="32" t="e">
        <f>SUM(#REF!)</f>
        <v>#REF!</v>
      </c>
      <c r="J240" s="33" t="e">
        <f>F240/N240</f>
        <v>#REF!</v>
      </c>
      <c r="K240" s="33" t="e">
        <f>G240/N240</f>
        <v>#REF!</v>
      </c>
      <c r="L240" s="33" t="e">
        <f>H240/N240</f>
        <v>#REF!</v>
      </c>
      <c r="M240" s="33" t="e">
        <f>I240/N240</f>
        <v>#REF!</v>
      </c>
      <c r="N240" s="32" t="e">
        <f>F240+G240+H240+I240</f>
        <v>#REF!</v>
      </c>
      <c r="O240" s="32" t="e">
        <f>SUM(#REF!)</f>
        <v>#REF!</v>
      </c>
      <c r="P240" s="32" t="e">
        <f>SUM(#REF!)</f>
        <v>#REF!</v>
      </c>
      <c r="Q240" s="32" t="e">
        <f>N240+O240+P240</f>
        <v>#REF!</v>
      </c>
      <c r="R240" s="33" t="e">
        <f>Q240/S240</f>
        <v>#REF!</v>
      </c>
      <c r="S240" s="32" t="e">
        <f>SUM(#REF!)</f>
        <v>#REF!</v>
      </c>
    </row>
    <row r="241" spans="1:19" s="12" customFormat="1" ht="15" x14ac:dyDescent="0.25">
      <c r="A241" s="40">
        <v>2</v>
      </c>
      <c r="B241" s="31" t="s">
        <v>237</v>
      </c>
      <c r="C241" s="32" t="e">
        <f t="shared" si="78"/>
        <v>#REF!</v>
      </c>
      <c r="D241" s="32" t="e">
        <f t="shared" si="77"/>
        <v>#REF!</v>
      </c>
      <c r="E241" s="28" t="e">
        <f t="shared" ref="E241" si="84">LARGE(F241:I241,1)-LARGE(F241:I241,2)</f>
        <v>#REF!</v>
      </c>
      <c r="F241" s="32" t="e">
        <f>SUM(#REF!)</f>
        <v>#REF!</v>
      </c>
      <c r="G241" s="32" t="e">
        <f>SUM(#REF!)</f>
        <v>#REF!</v>
      </c>
      <c r="H241" s="32" t="e">
        <f>SUM(#REF!)</f>
        <v>#REF!</v>
      </c>
      <c r="I241" s="32" t="e">
        <f>SUM(#REF!)</f>
        <v>#REF!</v>
      </c>
      <c r="J241" s="33" t="e">
        <f>F241/N241</f>
        <v>#REF!</v>
      </c>
      <c r="K241" s="33" t="e">
        <f>G241/N241</f>
        <v>#REF!</v>
      </c>
      <c r="L241" s="33" t="e">
        <f>H241/N241</f>
        <v>#REF!</v>
      </c>
      <c r="M241" s="33" t="e">
        <f>I241/N241</f>
        <v>#REF!</v>
      </c>
      <c r="N241" s="32" t="e">
        <f>F241+G241+H241+I241</f>
        <v>#REF!</v>
      </c>
      <c r="O241" s="32" t="e">
        <f>SUM(#REF!)</f>
        <v>#REF!</v>
      </c>
      <c r="P241" s="32" t="e">
        <f>SUM(#REF!)</f>
        <v>#REF!</v>
      </c>
      <c r="Q241" s="32" t="e">
        <f t="shared" ref="Q241:Q242" si="85">N241+O241+P241</f>
        <v>#REF!</v>
      </c>
      <c r="R241" s="33" t="e">
        <f t="shared" si="82"/>
        <v>#REF!</v>
      </c>
      <c r="S241" s="32" t="e">
        <f>SUM(#REF!)</f>
        <v>#REF!</v>
      </c>
    </row>
    <row r="242" spans="1:19" s="12" customFormat="1" ht="15" x14ac:dyDescent="0.25">
      <c r="A242" s="40">
        <v>3</v>
      </c>
      <c r="B242" s="31" t="s">
        <v>236</v>
      </c>
      <c r="C242" s="32" t="e">
        <f t="shared" si="78"/>
        <v>#REF!</v>
      </c>
      <c r="D242" s="32" t="e">
        <f t="shared" si="77"/>
        <v>#REF!</v>
      </c>
      <c r="E242" s="28" t="e">
        <f>LARGE(F242:I242,1)-LARGE(F242:I242,2)</f>
        <v>#REF!</v>
      </c>
      <c r="F242" s="32" t="e">
        <f>SUM(#REF!)</f>
        <v>#REF!</v>
      </c>
      <c r="G242" s="32" t="e">
        <f>SUM(#REF!)</f>
        <v>#REF!</v>
      </c>
      <c r="H242" s="32" t="e">
        <f>SUM(#REF!)</f>
        <v>#REF!</v>
      </c>
      <c r="I242" s="32" t="e">
        <f>SUM(#REF!)</f>
        <v>#REF!</v>
      </c>
      <c r="J242" s="33" t="e">
        <f>F242/N242</f>
        <v>#REF!</v>
      </c>
      <c r="K242" s="33" t="e">
        <f>G242/N242</f>
        <v>#REF!</v>
      </c>
      <c r="L242" s="33" t="e">
        <f>H242/N242</f>
        <v>#REF!</v>
      </c>
      <c r="M242" s="33" t="e">
        <f>I242/N242</f>
        <v>#REF!</v>
      </c>
      <c r="N242" s="32" t="e">
        <f>F242+G242+H242+I242</f>
        <v>#REF!</v>
      </c>
      <c r="O242" s="32" t="e">
        <f>SUM(#REF!)</f>
        <v>#REF!</v>
      </c>
      <c r="P242" s="32" t="e">
        <f>SUM(#REF!)</f>
        <v>#REF!</v>
      </c>
      <c r="Q242" s="32" t="e">
        <f t="shared" si="85"/>
        <v>#REF!</v>
      </c>
      <c r="R242" s="33" t="e">
        <f t="shared" si="82"/>
        <v>#REF!</v>
      </c>
      <c r="S242" s="32" t="e">
        <f>SUM(#REF!)</f>
        <v>#REF!</v>
      </c>
    </row>
    <row r="243" spans="1:19" s="11" customFormat="1" ht="15" x14ac:dyDescent="0.25">
      <c r="A243" s="40">
        <v>4</v>
      </c>
      <c r="B243" s="31" t="s">
        <v>243</v>
      </c>
      <c r="C243" s="32" t="e">
        <f t="shared" si="78"/>
        <v>#REF!</v>
      </c>
      <c r="D243" s="32" t="e">
        <f t="shared" si="77"/>
        <v>#REF!</v>
      </c>
      <c r="E243" s="28" t="e">
        <f>LARGE(F243:I243,1)-LARGE(F243:I243,2)</f>
        <v>#REF!</v>
      </c>
      <c r="F243" s="32" t="e">
        <f>SUM(#REF!)</f>
        <v>#REF!</v>
      </c>
      <c r="G243" s="32" t="e">
        <f>SUM(#REF!)</f>
        <v>#REF!</v>
      </c>
      <c r="H243" s="32" t="e">
        <f>SUM(#REF!)</f>
        <v>#REF!</v>
      </c>
      <c r="I243" s="32" t="e">
        <f>SUM(#REF!)</f>
        <v>#REF!</v>
      </c>
      <c r="J243" s="33" t="e">
        <f>F243/N243</f>
        <v>#REF!</v>
      </c>
      <c r="K243" s="33" t="e">
        <f>G243/N243</f>
        <v>#REF!</v>
      </c>
      <c r="L243" s="33" t="e">
        <f>H243/N243</f>
        <v>#REF!</v>
      </c>
      <c r="M243" s="33" t="e">
        <f>I243/N243</f>
        <v>#REF!</v>
      </c>
      <c r="N243" s="32" t="e">
        <f>F243+G243+H243+I243</f>
        <v>#REF!</v>
      </c>
      <c r="O243" s="32" t="e">
        <f>SUM(#REF!)</f>
        <v>#REF!</v>
      </c>
      <c r="P243" s="32" t="e">
        <f>SUM(#REF!)</f>
        <v>#REF!</v>
      </c>
      <c r="Q243" s="32" t="e">
        <f>N243+O243+P243</f>
        <v>#REF!</v>
      </c>
      <c r="R243" s="33" t="e">
        <f>Q243/S243</f>
        <v>#REF!</v>
      </c>
      <c r="S243" s="32" t="e">
        <f>SUM(#REF!)</f>
        <v>#REF!</v>
      </c>
    </row>
    <row r="244" spans="1:19" s="12" customFormat="1" ht="15" x14ac:dyDescent="0.25">
      <c r="A244" s="40">
        <v>5</v>
      </c>
      <c r="B244" s="31" t="s">
        <v>241</v>
      </c>
      <c r="C244" s="32" t="e">
        <f t="shared" si="78"/>
        <v>#REF!</v>
      </c>
      <c r="D244" s="32" t="e">
        <f t="shared" si="77"/>
        <v>#REF!</v>
      </c>
      <c r="E244" s="28" t="e">
        <f t="shared" ref="E244:E249" si="86">LARGE(F244:I244,1)-LARGE(F244:I244,2)</f>
        <v>#REF!</v>
      </c>
      <c r="F244" s="32" t="e">
        <f>SUM(#REF!)</f>
        <v>#REF!</v>
      </c>
      <c r="G244" s="32" t="e">
        <f>SUM(#REF!)</f>
        <v>#REF!</v>
      </c>
      <c r="H244" s="32" t="e">
        <f>SUM(#REF!)</f>
        <v>#REF!</v>
      </c>
      <c r="I244" s="32" t="e">
        <f>SUM(#REF!)</f>
        <v>#REF!</v>
      </c>
      <c r="J244" s="33" t="e">
        <f>F244/N244</f>
        <v>#REF!</v>
      </c>
      <c r="K244" s="33" t="e">
        <f>G244/N244</f>
        <v>#REF!</v>
      </c>
      <c r="L244" s="33" t="e">
        <f>H244/N244</f>
        <v>#REF!</v>
      </c>
      <c r="M244" s="33" t="e">
        <f>I244/N244</f>
        <v>#REF!</v>
      </c>
      <c r="N244" s="32" t="e">
        <f>F244+G244+H244+I244</f>
        <v>#REF!</v>
      </c>
      <c r="O244" s="32" t="e">
        <f>SUM(#REF!)</f>
        <v>#REF!</v>
      </c>
      <c r="P244" s="32" t="e">
        <f>SUM(#REF!)</f>
        <v>#REF!</v>
      </c>
      <c r="Q244" s="32" t="e">
        <f t="shared" ref="Q244:Q274" si="87">N244+O244+P244</f>
        <v>#REF!</v>
      </c>
      <c r="R244" s="33" t="e">
        <f t="shared" si="82"/>
        <v>#REF!</v>
      </c>
      <c r="S244" s="32" t="e">
        <f>SUM(#REF!)</f>
        <v>#REF!</v>
      </c>
    </row>
    <row r="245" spans="1:19" s="12" customFormat="1" ht="15" x14ac:dyDescent="0.25">
      <c r="A245" s="40">
        <v>6</v>
      </c>
      <c r="B245" s="31" t="s">
        <v>238</v>
      </c>
      <c r="C245" s="32" t="e">
        <f t="shared" si="78"/>
        <v>#REF!</v>
      </c>
      <c r="D245" s="32" t="e">
        <f t="shared" si="77"/>
        <v>#REF!</v>
      </c>
      <c r="E245" s="28" t="e">
        <f t="shared" si="86"/>
        <v>#REF!</v>
      </c>
      <c r="F245" s="32" t="e">
        <f>#REF!</f>
        <v>#REF!</v>
      </c>
      <c r="G245" s="32" t="e">
        <f>#REF!</f>
        <v>#REF!</v>
      </c>
      <c r="H245" s="32" t="e">
        <f>#REF!</f>
        <v>#REF!</v>
      </c>
      <c r="I245" s="32" t="e">
        <f>#REF!</f>
        <v>#REF!</v>
      </c>
      <c r="J245" s="33" t="e">
        <f>F245/N245</f>
        <v>#REF!</v>
      </c>
      <c r="K245" s="33" t="e">
        <f>G245/N245</f>
        <v>#REF!</v>
      </c>
      <c r="L245" s="33" t="e">
        <f>H245/N245</f>
        <v>#REF!</v>
      </c>
      <c r="M245" s="33" t="e">
        <f>I245/N245</f>
        <v>#REF!</v>
      </c>
      <c r="N245" s="32" t="e">
        <f>F245+G245+H245+I245</f>
        <v>#REF!</v>
      </c>
      <c r="O245" s="32" t="e">
        <f>#REF!</f>
        <v>#REF!</v>
      </c>
      <c r="P245" s="32" t="e">
        <f>#REF!</f>
        <v>#REF!</v>
      </c>
      <c r="Q245" s="32" t="e">
        <f t="shared" si="87"/>
        <v>#REF!</v>
      </c>
      <c r="R245" s="33" t="e">
        <f t="shared" si="82"/>
        <v>#REF!</v>
      </c>
      <c r="S245" s="32" t="e">
        <f>#REF!</f>
        <v>#REF!</v>
      </c>
    </row>
    <row r="246" spans="1:19" s="12" customFormat="1" ht="15" x14ac:dyDescent="0.25">
      <c r="A246" s="40">
        <v>7</v>
      </c>
      <c r="B246" s="31" t="s">
        <v>239</v>
      </c>
      <c r="C246" s="32" t="e">
        <f t="shared" si="78"/>
        <v>#REF!</v>
      </c>
      <c r="D246" s="32" t="e">
        <f t="shared" si="77"/>
        <v>#REF!</v>
      </c>
      <c r="E246" s="28" t="e">
        <f t="shared" si="86"/>
        <v>#REF!</v>
      </c>
      <c r="F246" s="32" t="e">
        <f>SUM(#REF!)</f>
        <v>#REF!</v>
      </c>
      <c r="G246" s="32" t="e">
        <f>SUM(#REF!)</f>
        <v>#REF!</v>
      </c>
      <c r="H246" s="32" t="e">
        <f>SUM(#REF!)</f>
        <v>#REF!</v>
      </c>
      <c r="I246" s="32" t="e">
        <f>SUM(#REF!)</f>
        <v>#REF!</v>
      </c>
      <c r="J246" s="33" t="e">
        <f>F246/N246</f>
        <v>#REF!</v>
      </c>
      <c r="K246" s="33" t="e">
        <f>G246/N246</f>
        <v>#REF!</v>
      </c>
      <c r="L246" s="33" t="e">
        <f>H246/N246</f>
        <v>#REF!</v>
      </c>
      <c r="M246" s="33" t="e">
        <f>I246/N246</f>
        <v>#REF!</v>
      </c>
      <c r="N246" s="32" t="e">
        <f>F246+G246+H246+I246</f>
        <v>#REF!</v>
      </c>
      <c r="O246" s="32" t="e">
        <f>SUM(#REF!)</f>
        <v>#REF!</v>
      </c>
      <c r="P246" s="32" t="e">
        <f>SUM(#REF!)</f>
        <v>#REF!</v>
      </c>
      <c r="Q246" s="32" t="e">
        <f t="shared" si="87"/>
        <v>#REF!</v>
      </c>
      <c r="R246" s="33" t="e">
        <f t="shared" si="82"/>
        <v>#REF!</v>
      </c>
      <c r="S246" s="32" t="e">
        <f>SUM(#REF!)</f>
        <v>#REF!</v>
      </c>
    </row>
    <row r="247" spans="1:19" s="12" customFormat="1" ht="15" x14ac:dyDescent="0.25">
      <c r="A247" s="40">
        <v>8</v>
      </c>
      <c r="B247" s="31" t="s">
        <v>240</v>
      </c>
      <c r="C247" s="32" t="e">
        <f t="shared" si="78"/>
        <v>#REF!</v>
      </c>
      <c r="D247" s="32" t="e">
        <f t="shared" si="77"/>
        <v>#REF!</v>
      </c>
      <c r="E247" s="28" t="e">
        <f t="shared" si="86"/>
        <v>#REF!</v>
      </c>
      <c r="F247" s="32" t="e">
        <f>SUM(#REF!)</f>
        <v>#REF!</v>
      </c>
      <c r="G247" s="32" t="e">
        <f>SUM(#REF!)</f>
        <v>#REF!</v>
      </c>
      <c r="H247" s="32" t="e">
        <f>SUM(#REF!)</f>
        <v>#REF!</v>
      </c>
      <c r="I247" s="32" t="e">
        <f>SUM(#REF!)</f>
        <v>#REF!</v>
      </c>
      <c r="J247" s="33" t="e">
        <f>F247/N247</f>
        <v>#REF!</v>
      </c>
      <c r="K247" s="33" t="e">
        <f>G247/N247</f>
        <v>#REF!</v>
      </c>
      <c r="L247" s="33" t="e">
        <f>H247/N247</f>
        <v>#REF!</v>
      </c>
      <c r="M247" s="33" t="e">
        <f>I247/N247</f>
        <v>#REF!</v>
      </c>
      <c r="N247" s="32" t="e">
        <f>F247+G247+H247+I247</f>
        <v>#REF!</v>
      </c>
      <c r="O247" s="32" t="e">
        <f>SUM(#REF!)</f>
        <v>#REF!</v>
      </c>
      <c r="P247" s="32" t="e">
        <f>SUM(#REF!)</f>
        <v>#REF!</v>
      </c>
      <c r="Q247" s="32" t="e">
        <f t="shared" si="87"/>
        <v>#REF!</v>
      </c>
      <c r="R247" s="33" t="e">
        <f t="shared" si="82"/>
        <v>#REF!</v>
      </c>
      <c r="S247" s="32" t="e">
        <f>SUM(#REF!)</f>
        <v>#REF!</v>
      </c>
    </row>
    <row r="248" spans="1:19" s="12" customFormat="1" ht="15" x14ac:dyDescent="0.25">
      <c r="A248" s="40">
        <v>9</v>
      </c>
      <c r="B248" s="31" t="s">
        <v>253</v>
      </c>
      <c r="C248" s="32" t="e">
        <f t="shared" si="78"/>
        <v>#REF!</v>
      </c>
      <c r="D248" s="32" t="e">
        <f t="shared" si="77"/>
        <v>#REF!</v>
      </c>
      <c r="E248" s="28" t="e">
        <f t="shared" si="86"/>
        <v>#REF!</v>
      </c>
      <c r="F248" s="32" t="e">
        <f>SUM(#REF!)</f>
        <v>#REF!</v>
      </c>
      <c r="G248" s="32" t="e">
        <f>SUM(#REF!)</f>
        <v>#REF!</v>
      </c>
      <c r="H248" s="32" t="e">
        <f>SUM(#REF!)</f>
        <v>#REF!</v>
      </c>
      <c r="I248" s="32" t="e">
        <f>SUM(#REF!)</f>
        <v>#REF!</v>
      </c>
      <c r="J248" s="33" t="e">
        <f>F248/N248</f>
        <v>#REF!</v>
      </c>
      <c r="K248" s="33" t="e">
        <f>G248/N248</f>
        <v>#REF!</v>
      </c>
      <c r="L248" s="33" t="e">
        <f>H248/N248</f>
        <v>#REF!</v>
      </c>
      <c r="M248" s="33" t="e">
        <f>I248/N248</f>
        <v>#REF!</v>
      </c>
      <c r="N248" s="32" t="e">
        <f>F248+G248+H248+I248</f>
        <v>#REF!</v>
      </c>
      <c r="O248" s="32" t="e">
        <f>SUM(#REF!)</f>
        <v>#REF!</v>
      </c>
      <c r="P248" s="32" t="e">
        <f>SUM(#REF!)</f>
        <v>#REF!</v>
      </c>
      <c r="Q248" s="32" t="e">
        <f t="shared" si="87"/>
        <v>#REF!</v>
      </c>
      <c r="R248" s="33" t="e">
        <f t="shared" si="82"/>
        <v>#REF!</v>
      </c>
      <c r="S248" s="32" t="e">
        <f>SUM(#REF!)</f>
        <v>#REF!</v>
      </c>
    </row>
    <row r="249" spans="1:19" s="12" customFormat="1" ht="15" x14ac:dyDescent="0.25">
      <c r="A249" s="40">
        <v>10</v>
      </c>
      <c r="B249" s="31" t="s">
        <v>242</v>
      </c>
      <c r="C249" s="32" t="e">
        <f t="shared" si="78"/>
        <v>#REF!</v>
      </c>
      <c r="D249" s="32" t="e">
        <f t="shared" si="77"/>
        <v>#REF!</v>
      </c>
      <c r="E249" s="28" t="e">
        <f t="shared" si="86"/>
        <v>#REF!</v>
      </c>
      <c r="F249" s="32" t="e">
        <f>SUM(#REF!)</f>
        <v>#REF!</v>
      </c>
      <c r="G249" s="32" t="e">
        <f>SUM(#REF!)</f>
        <v>#REF!</v>
      </c>
      <c r="H249" s="32" t="e">
        <f>SUM(#REF!)</f>
        <v>#REF!</v>
      </c>
      <c r="I249" s="32" t="e">
        <f>SUM(#REF!)</f>
        <v>#REF!</v>
      </c>
      <c r="J249" s="33" t="e">
        <f>F249/N249</f>
        <v>#REF!</v>
      </c>
      <c r="K249" s="33" t="e">
        <f>G249/N249</f>
        <v>#REF!</v>
      </c>
      <c r="L249" s="33" t="e">
        <f>H249/N249</f>
        <v>#REF!</v>
      </c>
      <c r="M249" s="33" t="e">
        <f>I249/N249</f>
        <v>#REF!</v>
      </c>
      <c r="N249" s="32" t="e">
        <f>F249+G249+H249+I249</f>
        <v>#REF!</v>
      </c>
      <c r="O249" s="32" t="e">
        <f>SUM(#REF!)</f>
        <v>#REF!</v>
      </c>
      <c r="P249" s="32" t="e">
        <f>SUM(#REF!)</f>
        <v>#REF!</v>
      </c>
      <c r="Q249" s="32" t="e">
        <f t="shared" si="87"/>
        <v>#REF!</v>
      </c>
      <c r="R249" s="33" t="e">
        <f t="shared" si="82"/>
        <v>#REF!</v>
      </c>
      <c r="S249" s="32" t="e">
        <f>SUM(#REF!)</f>
        <v>#REF!</v>
      </c>
    </row>
    <row r="250" spans="1:19" s="6" customFormat="1" ht="15" x14ac:dyDescent="0.25">
      <c r="A250" s="25" t="s">
        <v>50</v>
      </c>
      <c r="B250" s="26" t="s">
        <v>51</v>
      </c>
      <c r="C250" s="27" t="e">
        <f t="shared" si="78"/>
        <v>#REF!</v>
      </c>
      <c r="D250" s="27" t="e">
        <f t="shared" si="77"/>
        <v>#REF!</v>
      </c>
      <c r="E250" s="27" t="e">
        <f>LARGE(F250:I250,1)-LARGE(F250:I250,2)</f>
        <v>#REF!</v>
      </c>
      <c r="F250" s="27" t="e">
        <f>F251+F252+F253+F254+F255+F256+F257+F258</f>
        <v>#REF!</v>
      </c>
      <c r="G250" s="27" t="e">
        <f>G251+G252+G253+G254+G255+G256+G257+G258</f>
        <v>#REF!</v>
      </c>
      <c r="H250" s="27" t="e">
        <f>H251+H252+H253+H254+H255+H256+H257+H258</f>
        <v>#REF!</v>
      </c>
      <c r="I250" s="27" t="e">
        <f>I251+I252+I253+I254+I255+I256+I257+I258</f>
        <v>#REF!</v>
      </c>
      <c r="J250" s="29" t="e">
        <f>F250/N250</f>
        <v>#REF!</v>
      </c>
      <c r="K250" s="29" t="e">
        <f>G250/N250</f>
        <v>#REF!</v>
      </c>
      <c r="L250" s="29" t="e">
        <f>H250/N250</f>
        <v>#REF!</v>
      </c>
      <c r="M250" s="29" t="e">
        <f>I250/N250</f>
        <v>#REF!</v>
      </c>
      <c r="N250" s="27" t="e">
        <f>F250+G250+H250+I250</f>
        <v>#REF!</v>
      </c>
      <c r="O250" s="27" t="e">
        <f>O251+O252+O253+O254+O255+O256+O257+O258</f>
        <v>#REF!</v>
      </c>
      <c r="P250" s="27" t="e">
        <f>P251+P252+P253+P254+P255+P256+P257+P258</f>
        <v>#REF!</v>
      </c>
      <c r="Q250" s="27" t="e">
        <f t="shared" si="87"/>
        <v>#REF!</v>
      </c>
      <c r="R250" s="29" t="e">
        <f t="shared" si="82"/>
        <v>#REF!</v>
      </c>
      <c r="S250" s="27" t="e">
        <f>S251+S252+S253+S254+S255+S256+S257+S258</f>
        <v>#REF!</v>
      </c>
    </row>
    <row r="251" spans="1:19" s="12" customFormat="1" ht="15" x14ac:dyDescent="0.25">
      <c r="A251" s="30" t="s">
        <v>275</v>
      </c>
      <c r="B251" s="31" t="s">
        <v>264</v>
      </c>
      <c r="C251" s="32" t="e">
        <f t="shared" si="78"/>
        <v>#REF!</v>
      </c>
      <c r="D251" s="32" t="e">
        <f t="shared" si="77"/>
        <v>#REF!</v>
      </c>
      <c r="E251" s="28" t="e">
        <f t="shared" ref="E251:E258" si="88">LARGE(F251:I251,1)-LARGE(F251:I251,2)</f>
        <v>#REF!</v>
      </c>
      <c r="F251" s="32" t="e">
        <f>#REF!</f>
        <v>#REF!</v>
      </c>
      <c r="G251" s="32" t="e">
        <f>#REF!</f>
        <v>#REF!</v>
      </c>
      <c r="H251" s="32" t="e">
        <f>#REF!</f>
        <v>#REF!</v>
      </c>
      <c r="I251" s="32" t="e">
        <f>#REF!</f>
        <v>#REF!</v>
      </c>
      <c r="J251" s="33" t="e">
        <f>F251/N251</f>
        <v>#REF!</v>
      </c>
      <c r="K251" s="33" t="e">
        <f>G251/N251</f>
        <v>#REF!</v>
      </c>
      <c r="L251" s="33" t="e">
        <f>H251/N251</f>
        <v>#REF!</v>
      </c>
      <c r="M251" s="33" t="e">
        <f>I251/N251</f>
        <v>#REF!</v>
      </c>
      <c r="N251" s="32" t="e">
        <f>F251+G251+H251+I251</f>
        <v>#REF!</v>
      </c>
      <c r="O251" s="32" t="e">
        <f>#REF!</f>
        <v>#REF!</v>
      </c>
      <c r="P251" s="32" t="e">
        <f>#REF!</f>
        <v>#REF!</v>
      </c>
      <c r="Q251" s="32" t="e">
        <f t="shared" si="87"/>
        <v>#REF!</v>
      </c>
      <c r="R251" s="33" t="e">
        <f t="shared" si="82"/>
        <v>#REF!</v>
      </c>
      <c r="S251" s="32" t="e">
        <f>#REF!</f>
        <v>#REF!</v>
      </c>
    </row>
    <row r="252" spans="1:19" s="12" customFormat="1" ht="15" x14ac:dyDescent="0.25">
      <c r="A252" s="40">
        <v>1</v>
      </c>
      <c r="B252" s="31" t="s">
        <v>244</v>
      </c>
      <c r="C252" s="32" t="e">
        <f t="shared" si="78"/>
        <v>#REF!</v>
      </c>
      <c r="D252" s="32" t="e">
        <f t="shared" si="77"/>
        <v>#REF!</v>
      </c>
      <c r="E252" s="28" t="e">
        <f t="shared" si="88"/>
        <v>#REF!</v>
      </c>
      <c r="F252" s="32" t="e">
        <f>SUM(#REF!)</f>
        <v>#REF!</v>
      </c>
      <c r="G252" s="32" t="e">
        <f>SUM(#REF!)</f>
        <v>#REF!</v>
      </c>
      <c r="H252" s="32" t="e">
        <f>SUM(#REF!)</f>
        <v>#REF!</v>
      </c>
      <c r="I252" s="32" t="e">
        <f>SUM(#REF!)</f>
        <v>#REF!</v>
      </c>
      <c r="J252" s="33" t="e">
        <f>F252/N252</f>
        <v>#REF!</v>
      </c>
      <c r="K252" s="33" t="e">
        <f>G252/N252</f>
        <v>#REF!</v>
      </c>
      <c r="L252" s="33" t="e">
        <f>H252/N252</f>
        <v>#REF!</v>
      </c>
      <c r="M252" s="33" t="e">
        <f>I252/N252</f>
        <v>#REF!</v>
      </c>
      <c r="N252" s="32" t="e">
        <f>F252+G252+H252+I252</f>
        <v>#REF!</v>
      </c>
      <c r="O252" s="32" t="e">
        <f>SUM(#REF!)</f>
        <v>#REF!</v>
      </c>
      <c r="P252" s="32" t="e">
        <f>SUM(#REF!)</f>
        <v>#REF!</v>
      </c>
      <c r="Q252" s="32" t="e">
        <f t="shared" si="87"/>
        <v>#REF!</v>
      </c>
      <c r="R252" s="33" t="e">
        <f t="shared" si="82"/>
        <v>#REF!</v>
      </c>
      <c r="S252" s="32" t="e">
        <f>SUM(#REF!)</f>
        <v>#REF!</v>
      </c>
    </row>
    <row r="253" spans="1:19" s="12" customFormat="1" ht="15" x14ac:dyDescent="0.25">
      <c r="A253" s="40">
        <v>2</v>
      </c>
      <c r="B253" s="31" t="s">
        <v>245</v>
      </c>
      <c r="C253" s="32" t="e">
        <f t="shared" si="78"/>
        <v>#REF!</v>
      </c>
      <c r="D253" s="32" t="e">
        <f t="shared" si="77"/>
        <v>#REF!</v>
      </c>
      <c r="E253" s="28" t="e">
        <f t="shared" si="88"/>
        <v>#REF!</v>
      </c>
      <c r="F253" s="32" t="e">
        <f>SUM(#REF!)</f>
        <v>#REF!</v>
      </c>
      <c r="G253" s="32" t="e">
        <f>SUM(#REF!)</f>
        <v>#REF!</v>
      </c>
      <c r="H253" s="32" t="e">
        <f>SUM(#REF!)</f>
        <v>#REF!</v>
      </c>
      <c r="I253" s="32" t="e">
        <f>SUM(#REF!)</f>
        <v>#REF!</v>
      </c>
      <c r="J253" s="33" t="e">
        <f>F253/N253</f>
        <v>#REF!</v>
      </c>
      <c r="K253" s="33" t="e">
        <f>G253/N253</f>
        <v>#REF!</v>
      </c>
      <c r="L253" s="33" t="e">
        <f>H253/N253</f>
        <v>#REF!</v>
      </c>
      <c r="M253" s="33" t="e">
        <f>I253/N253</f>
        <v>#REF!</v>
      </c>
      <c r="N253" s="32" t="e">
        <f>F253+G253+H253+I253</f>
        <v>#REF!</v>
      </c>
      <c r="O253" s="32" t="e">
        <f>SUM(#REF!)</f>
        <v>#REF!</v>
      </c>
      <c r="P253" s="32" t="e">
        <f>SUM(#REF!)</f>
        <v>#REF!</v>
      </c>
      <c r="Q253" s="32" t="e">
        <f t="shared" si="87"/>
        <v>#REF!</v>
      </c>
      <c r="R253" s="33" t="e">
        <f t="shared" si="82"/>
        <v>#REF!</v>
      </c>
      <c r="S253" s="32" t="e">
        <f>SUM(#REF!)</f>
        <v>#REF!</v>
      </c>
    </row>
    <row r="254" spans="1:19" s="12" customFormat="1" ht="15" x14ac:dyDescent="0.25">
      <c r="A254" s="40">
        <v>3</v>
      </c>
      <c r="B254" s="31" t="s">
        <v>251</v>
      </c>
      <c r="C254" s="32" t="e">
        <f t="shared" si="78"/>
        <v>#REF!</v>
      </c>
      <c r="D254" s="32" t="e">
        <f t="shared" si="77"/>
        <v>#REF!</v>
      </c>
      <c r="E254" s="28" t="e">
        <f t="shared" si="88"/>
        <v>#REF!</v>
      </c>
      <c r="F254" s="32" t="e">
        <f>SUM(#REF!)</f>
        <v>#REF!</v>
      </c>
      <c r="G254" s="32" t="e">
        <f>SUM(#REF!)</f>
        <v>#REF!</v>
      </c>
      <c r="H254" s="32" t="e">
        <f>SUM(#REF!)</f>
        <v>#REF!</v>
      </c>
      <c r="I254" s="32" t="e">
        <f>SUM(#REF!)</f>
        <v>#REF!</v>
      </c>
      <c r="J254" s="33" t="e">
        <f>F254/N254</f>
        <v>#REF!</v>
      </c>
      <c r="K254" s="33" t="e">
        <f>G254/N254</f>
        <v>#REF!</v>
      </c>
      <c r="L254" s="33" t="e">
        <f>H254/N254</f>
        <v>#REF!</v>
      </c>
      <c r="M254" s="33" t="e">
        <f>I254/N254</f>
        <v>#REF!</v>
      </c>
      <c r="N254" s="32" t="e">
        <f>F254+G254+H254+I254</f>
        <v>#REF!</v>
      </c>
      <c r="O254" s="32" t="e">
        <f>SUM(#REF!)</f>
        <v>#REF!</v>
      </c>
      <c r="P254" s="32" t="e">
        <f>SUM(#REF!)</f>
        <v>#REF!</v>
      </c>
      <c r="Q254" s="32" t="e">
        <f t="shared" si="87"/>
        <v>#REF!</v>
      </c>
      <c r="R254" s="33" t="e">
        <f t="shared" si="82"/>
        <v>#REF!</v>
      </c>
      <c r="S254" s="32" t="e">
        <f>SUM(#REF!)</f>
        <v>#REF!</v>
      </c>
    </row>
    <row r="255" spans="1:19" s="12" customFormat="1" ht="15" x14ac:dyDescent="0.25">
      <c r="A255" s="40">
        <v>4</v>
      </c>
      <c r="B255" s="31" t="s">
        <v>246</v>
      </c>
      <c r="C255" s="32" t="e">
        <f t="shared" si="78"/>
        <v>#REF!</v>
      </c>
      <c r="D255" s="32" t="e">
        <f t="shared" si="77"/>
        <v>#REF!</v>
      </c>
      <c r="E255" s="28" t="e">
        <f t="shared" si="88"/>
        <v>#REF!</v>
      </c>
      <c r="F255" s="32" t="e">
        <f>SUM(#REF!)</f>
        <v>#REF!</v>
      </c>
      <c r="G255" s="32" t="e">
        <f>SUM(#REF!)</f>
        <v>#REF!</v>
      </c>
      <c r="H255" s="32" t="e">
        <f>SUM(#REF!)</f>
        <v>#REF!</v>
      </c>
      <c r="I255" s="32" t="e">
        <f>SUM(#REF!)</f>
        <v>#REF!</v>
      </c>
      <c r="J255" s="33" t="e">
        <f>F255/N255</f>
        <v>#REF!</v>
      </c>
      <c r="K255" s="33" t="e">
        <f>G255/N255</f>
        <v>#REF!</v>
      </c>
      <c r="L255" s="33" t="e">
        <f>H255/N255</f>
        <v>#REF!</v>
      </c>
      <c r="M255" s="33" t="e">
        <f>I255/N255</f>
        <v>#REF!</v>
      </c>
      <c r="N255" s="32" t="e">
        <f>F255+G255+H255+I255</f>
        <v>#REF!</v>
      </c>
      <c r="O255" s="32" t="e">
        <f>SUM(#REF!)</f>
        <v>#REF!</v>
      </c>
      <c r="P255" s="32" t="e">
        <f>SUM(#REF!)</f>
        <v>#REF!</v>
      </c>
      <c r="Q255" s="32" t="e">
        <f t="shared" si="87"/>
        <v>#REF!</v>
      </c>
      <c r="R255" s="33" t="e">
        <f t="shared" si="82"/>
        <v>#REF!</v>
      </c>
      <c r="S255" s="32" t="e">
        <f>SUM(#REF!)</f>
        <v>#REF!</v>
      </c>
    </row>
    <row r="256" spans="1:19" s="12" customFormat="1" ht="15" x14ac:dyDescent="0.25">
      <c r="A256" s="40">
        <v>5</v>
      </c>
      <c r="B256" s="31" t="s">
        <v>247</v>
      </c>
      <c r="C256" s="32" t="e">
        <f t="shared" si="78"/>
        <v>#REF!</v>
      </c>
      <c r="D256" s="32" t="e">
        <f t="shared" si="77"/>
        <v>#REF!</v>
      </c>
      <c r="E256" s="28" t="e">
        <f t="shared" si="88"/>
        <v>#REF!</v>
      </c>
      <c r="F256" s="32" t="e">
        <f>SUM(#REF!)</f>
        <v>#REF!</v>
      </c>
      <c r="G256" s="32" t="e">
        <f>SUM(#REF!)</f>
        <v>#REF!</v>
      </c>
      <c r="H256" s="32" t="e">
        <f>SUM(#REF!)</f>
        <v>#REF!</v>
      </c>
      <c r="I256" s="32" t="e">
        <f>SUM(#REF!)</f>
        <v>#REF!</v>
      </c>
      <c r="J256" s="33" t="e">
        <f>F256/N256</f>
        <v>#REF!</v>
      </c>
      <c r="K256" s="33" t="e">
        <f>G256/N256</f>
        <v>#REF!</v>
      </c>
      <c r="L256" s="33" t="e">
        <f>H256/N256</f>
        <v>#REF!</v>
      </c>
      <c r="M256" s="33" t="e">
        <f>I256/N256</f>
        <v>#REF!</v>
      </c>
      <c r="N256" s="32" t="e">
        <f>F256+G256+H256+I256</f>
        <v>#REF!</v>
      </c>
      <c r="O256" s="32" t="e">
        <f>SUM(#REF!)</f>
        <v>#REF!</v>
      </c>
      <c r="P256" s="32" t="e">
        <f>SUM(#REF!)</f>
        <v>#REF!</v>
      </c>
      <c r="Q256" s="32" t="e">
        <f t="shared" si="87"/>
        <v>#REF!</v>
      </c>
      <c r="R256" s="33" t="e">
        <f t="shared" si="82"/>
        <v>#REF!</v>
      </c>
      <c r="S256" s="32" t="e">
        <f>SUM(#REF!)</f>
        <v>#REF!</v>
      </c>
    </row>
    <row r="257" spans="1:19" s="12" customFormat="1" ht="15" x14ac:dyDescent="0.25">
      <c r="A257" s="40">
        <v>6</v>
      </c>
      <c r="B257" s="31" t="s">
        <v>248</v>
      </c>
      <c r="C257" s="32" t="e">
        <f t="shared" si="78"/>
        <v>#REF!</v>
      </c>
      <c r="D257" s="32" t="e">
        <f t="shared" si="77"/>
        <v>#REF!</v>
      </c>
      <c r="E257" s="28" t="e">
        <f t="shared" si="88"/>
        <v>#REF!</v>
      </c>
      <c r="F257" s="32" t="e">
        <f>SUM(#REF!)</f>
        <v>#REF!</v>
      </c>
      <c r="G257" s="32" t="e">
        <f>SUM(#REF!)</f>
        <v>#REF!</v>
      </c>
      <c r="H257" s="32" t="e">
        <f>SUM(#REF!)</f>
        <v>#REF!</v>
      </c>
      <c r="I257" s="32" t="e">
        <f>SUM(#REF!)</f>
        <v>#REF!</v>
      </c>
      <c r="J257" s="33" t="e">
        <f>F257/N257</f>
        <v>#REF!</v>
      </c>
      <c r="K257" s="33" t="e">
        <f>G257/N257</f>
        <v>#REF!</v>
      </c>
      <c r="L257" s="33" t="e">
        <f>H257/N257</f>
        <v>#REF!</v>
      </c>
      <c r="M257" s="33" t="e">
        <f>I257/N257</f>
        <v>#REF!</v>
      </c>
      <c r="N257" s="32" t="e">
        <f>F257+G257+H257+I257</f>
        <v>#REF!</v>
      </c>
      <c r="O257" s="32" t="e">
        <f>SUM(#REF!)</f>
        <v>#REF!</v>
      </c>
      <c r="P257" s="32" t="e">
        <f>SUM(#REF!)</f>
        <v>#REF!</v>
      </c>
      <c r="Q257" s="32" t="e">
        <f t="shared" si="87"/>
        <v>#REF!</v>
      </c>
      <c r="R257" s="33" t="e">
        <f t="shared" si="82"/>
        <v>#REF!</v>
      </c>
      <c r="S257" s="32" t="e">
        <f>SUM(#REF!)</f>
        <v>#REF!</v>
      </c>
    </row>
    <row r="258" spans="1:19" s="12" customFormat="1" ht="15" x14ac:dyDescent="0.25">
      <c r="A258" s="40">
        <v>7</v>
      </c>
      <c r="B258" s="31" t="s">
        <v>249</v>
      </c>
      <c r="C258" s="32" t="e">
        <f t="shared" si="78"/>
        <v>#REF!</v>
      </c>
      <c r="D258" s="32" t="e">
        <f t="shared" si="77"/>
        <v>#REF!</v>
      </c>
      <c r="E258" s="28" t="e">
        <f t="shared" si="88"/>
        <v>#REF!</v>
      </c>
      <c r="F258" s="32" t="e">
        <f>SUM(#REF!)</f>
        <v>#REF!</v>
      </c>
      <c r="G258" s="32" t="e">
        <f>SUM(#REF!)</f>
        <v>#REF!</v>
      </c>
      <c r="H258" s="32" t="e">
        <f>SUM(#REF!)</f>
        <v>#REF!</v>
      </c>
      <c r="I258" s="32" t="e">
        <f>SUM(#REF!)</f>
        <v>#REF!</v>
      </c>
      <c r="J258" s="33" t="e">
        <f>F258/N258</f>
        <v>#REF!</v>
      </c>
      <c r="K258" s="33" t="e">
        <f>G258/N258</f>
        <v>#REF!</v>
      </c>
      <c r="L258" s="33" t="e">
        <f>H258/N258</f>
        <v>#REF!</v>
      </c>
      <c r="M258" s="33" t="e">
        <f>I258/N258</f>
        <v>#REF!</v>
      </c>
      <c r="N258" s="32" t="e">
        <f>F258+G258+H258+I258</f>
        <v>#REF!</v>
      </c>
      <c r="O258" s="32" t="e">
        <f>SUM(#REF!)</f>
        <v>#REF!</v>
      </c>
      <c r="P258" s="32" t="e">
        <f>SUM(#REF!)</f>
        <v>#REF!</v>
      </c>
      <c r="Q258" s="32" t="e">
        <f t="shared" si="87"/>
        <v>#REF!</v>
      </c>
      <c r="R258" s="33" t="e">
        <f t="shared" si="82"/>
        <v>#REF!</v>
      </c>
      <c r="S258" s="32" t="e">
        <f>SUM(#REF!)</f>
        <v>#REF!</v>
      </c>
    </row>
    <row r="259" spans="1:19" s="6" customFormat="1" ht="15" x14ac:dyDescent="0.25">
      <c r="A259" s="25" t="s">
        <v>52</v>
      </c>
      <c r="B259" s="26" t="s">
        <v>53</v>
      </c>
      <c r="C259" s="27" t="e">
        <f t="shared" si="78"/>
        <v>#REF!</v>
      </c>
      <c r="D259" s="27" t="e">
        <f t="shared" si="77"/>
        <v>#REF!</v>
      </c>
      <c r="E259" s="27" t="e">
        <f>LARGE(F259:I259,1)-LARGE(F259:I259,2)</f>
        <v>#REF!</v>
      </c>
      <c r="F259" s="27" t="e">
        <f>F260+F261+F262+F263+F264+F265+F266+F267</f>
        <v>#REF!</v>
      </c>
      <c r="G259" s="27" t="e">
        <f>G260+G261+G262+G263+G264+G265+G266+G267</f>
        <v>#REF!</v>
      </c>
      <c r="H259" s="27" t="e">
        <f>H260+H261+H262+H263+H264+H265+H266+H267</f>
        <v>#REF!</v>
      </c>
      <c r="I259" s="27" t="e">
        <f>I260+I261+I262+I263+I264+I265+I266+I267</f>
        <v>#REF!</v>
      </c>
      <c r="J259" s="29" t="e">
        <f>F259/N259</f>
        <v>#REF!</v>
      </c>
      <c r="K259" s="29" t="e">
        <f>G259/N259</f>
        <v>#REF!</v>
      </c>
      <c r="L259" s="29" t="e">
        <f>H259/N259</f>
        <v>#REF!</v>
      </c>
      <c r="M259" s="29" t="e">
        <f>I259/N259</f>
        <v>#REF!</v>
      </c>
      <c r="N259" s="27" t="e">
        <f>F259+G259+H259+I259</f>
        <v>#REF!</v>
      </c>
      <c r="O259" s="27" t="e">
        <f>O260+O261+O262+O263+O264+O265+O266+O267</f>
        <v>#REF!</v>
      </c>
      <c r="P259" s="27" t="e">
        <f>P260+P261+P262+P263+P264+P265+P266+P267</f>
        <v>#REF!</v>
      </c>
      <c r="Q259" s="27" t="e">
        <f t="shared" si="87"/>
        <v>#REF!</v>
      </c>
      <c r="R259" s="29" t="e">
        <f t="shared" si="82"/>
        <v>#REF!</v>
      </c>
      <c r="S259" s="27" t="e">
        <f>S260+S261+S262+S263+S264+S265+S266+S267</f>
        <v>#REF!</v>
      </c>
    </row>
    <row r="260" spans="1:19" s="12" customFormat="1" ht="15" x14ac:dyDescent="0.25">
      <c r="A260" s="30" t="s">
        <v>275</v>
      </c>
      <c r="B260" s="31" t="s">
        <v>264</v>
      </c>
      <c r="C260" s="32" t="e">
        <f t="shared" si="78"/>
        <v>#REF!</v>
      </c>
      <c r="D260" s="32" t="e">
        <f t="shared" si="77"/>
        <v>#REF!</v>
      </c>
      <c r="E260" s="28" t="e">
        <f t="shared" ref="E260" si="89">LARGE(F260:I260,1)-LARGE(F260:I260,2)</f>
        <v>#REF!</v>
      </c>
      <c r="F260" s="32" t="e">
        <f>#REF!</f>
        <v>#REF!</v>
      </c>
      <c r="G260" s="32" t="e">
        <f>#REF!</f>
        <v>#REF!</v>
      </c>
      <c r="H260" s="32" t="e">
        <f>#REF!</f>
        <v>#REF!</v>
      </c>
      <c r="I260" s="32" t="e">
        <f>#REF!</f>
        <v>#REF!</v>
      </c>
      <c r="J260" s="33" t="e">
        <f>F260/N260</f>
        <v>#REF!</v>
      </c>
      <c r="K260" s="33" t="e">
        <f>G260/N260</f>
        <v>#REF!</v>
      </c>
      <c r="L260" s="33" t="e">
        <f>H260/N260</f>
        <v>#REF!</v>
      </c>
      <c r="M260" s="33" t="e">
        <f>I260/N260</f>
        <v>#REF!</v>
      </c>
      <c r="N260" s="32" t="e">
        <f>F260+G260+H260+I260</f>
        <v>#REF!</v>
      </c>
      <c r="O260" s="32" t="e">
        <f>#REF!</f>
        <v>#REF!</v>
      </c>
      <c r="P260" s="32" t="e">
        <f>#REF!</f>
        <v>#REF!</v>
      </c>
      <c r="Q260" s="32" t="e">
        <f t="shared" si="87"/>
        <v>#REF!</v>
      </c>
      <c r="R260" s="33" t="e">
        <f t="shared" si="82"/>
        <v>#REF!</v>
      </c>
      <c r="S260" s="32" t="e">
        <f>#REF!</f>
        <v>#REF!</v>
      </c>
    </row>
    <row r="261" spans="1:19" s="12" customFormat="1" ht="15" x14ac:dyDescent="0.25">
      <c r="A261" s="40">
        <v>1</v>
      </c>
      <c r="B261" s="31" t="s">
        <v>252</v>
      </c>
      <c r="C261" s="32" t="e">
        <f t="shared" si="78"/>
        <v>#REF!</v>
      </c>
      <c r="D261" s="32" t="e">
        <f t="shared" si="77"/>
        <v>#REF!</v>
      </c>
      <c r="E261" s="28" t="e">
        <f>LARGE(F261:I261,1)-LARGE(F261:I261,2)</f>
        <v>#REF!</v>
      </c>
      <c r="F261" s="32" t="e">
        <f>SUM(#REF!)</f>
        <v>#REF!</v>
      </c>
      <c r="G261" s="32" t="e">
        <f>SUM(#REF!)</f>
        <v>#REF!</v>
      </c>
      <c r="H261" s="32" t="e">
        <f>SUM(#REF!)</f>
        <v>#REF!</v>
      </c>
      <c r="I261" s="32" t="e">
        <f>SUM(#REF!)</f>
        <v>#REF!</v>
      </c>
      <c r="J261" s="33" t="e">
        <f>F261/N261</f>
        <v>#REF!</v>
      </c>
      <c r="K261" s="33" t="e">
        <f>G261/N261</f>
        <v>#REF!</v>
      </c>
      <c r="L261" s="33" t="e">
        <f>H261/N261</f>
        <v>#REF!</v>
      </c>
      <c r="M261" s="33" t="e">
        <f>I261/N261</f>
        <v>#REF!</v>
      </c>
      <c r="N261" s="32" t="e">
        <f>F261+G261+H261+I261</f>
        <v>#REF!</v>
      </c>
      <c r="O261" s="32" t="e">
        <f>SUM(#REF!)</f>
        <v>#REF!</v>
      </c>
      <c r="P261" s="32" t="e">
        <f>SUM(#REF!)</f>
        <v>#REF!</v>
      </c>
      <c r="Q261" s="32" t="e">
        <f t="shared" si="87"/>
        <v>#REF!</v>
      </c>
      <c r="R261" s="33" t="e">
        <f t="shared" si="82"/>
        <v>#REF!</v>
      </c>
      <c r="S261" s="32" t="e">
        <f>SUM(#REF!)</f>
        <v>#REF!</v>
      </c>
    </row>
    <row r="262" spans="1:19" s="12" customFormat="1" ht="15" x14ac:dyDescent="0.25">
      <c r="A262" s="40">
        <v>2</v>
      </c>
      <c r="B262" s="31" t="s">
        <v>254</v>
      </c>
      <c r="C262" s="32" t="e">
        <f t="shared" si="78"/>
        <v>#REF!</v>
      </c>
      <c r="D262" s="32" t="e">
        <f t="shared" si="77"/>
        <v>#REF!</v>
      </c>
      <c r="E262" s="28" t="e">
        <f>LARGE(F262:I262,1)-LARGE(F262:I262,2)</f>
        <v>#REF!</v>
      </c>
      <c r="F262" s="32" t="e">
        <f>SUM(#REF!)</f>
        <v>#REF!</v>
      </c>
      <c r="G262" s="32" t="e">
        <f>SUM(#REF!)</f>
        <v>#REF!</v>
      </c>
      <c r="H262" s="32" t="e">
        <f>SUM(#REF!)</f>
        <v>#REF!</v>
      </c>
      <c r="I262" s="32" t="e">
        <f>SUM(#REF!)</f>
        <v>#REF!</v>
      </c>
      <c r="J262" s="33" t="e">
        <f>F262/N262</f>
        <v>#REF!</v>
      </c>
      <c r="K262" s="33" t="e">
        <f>G262/N262</f>
        <v>#REF!</v>
      </c>
      <c r="L262" s="33" t="e">
        <f>H262/N262</f>
        <v>#REF!</v>
      </c>
      <c r="M262" s="33" t="e">
        <f>I262/N262</f>
        <v>#REF!</v>
      </c>
      <c r="N262" s="32" t="e">
        <f>F262+G262+H262+I262</f>
        <v>#REF!</v>
      </c>
      <c r="O262" s="32" t="e">
        <f>SUM(#REF!)</f>
        <v>#REF!</v>
      </c>
      <c r="P262" s="32" t="e">
        <f>SUM(#REF!)</f>
        <v>#REF!</v>
      </c>
      <c r="Q262" s="32" t="e">
        <f t="shared" si="87"/>
        <v>#REF!</v>
      </c>
      <c r="R262" s="33" t="e">
        <f t="shared" si="82"/>
        <v>#REF!</v>
      </c>
      <c r="S262" s="32" t="e">
        <f>SUM(#REF!)</f>
        <v>#REF!</v>
      </c>
    </row>
    <row r="263" spans="1:19" s="12" customFormat="1" ht="15" x14ac:dyDescent="0.25">
      <c r="A263" s="40">
        <v>3</v>
      </c>
      <c r="B263" s="31" t="s">
        <v>255</v>
      </c>
      <c r="C263" s="32" t="e">
        <f t="shared" si="78"/>
        <v>#REF!</v>
      </c>
      <c r="D263" s="32" t="e">
        <f t="shared" si="77"/>
        <v>#REF!</v>
      </c>
      <c r="E263" s="28" t="e">
        <f t="shared" ref="E263:E267" si="90">LARGE(F263:I263,1)-LARGE(F263:I263,2)</f>
        <v>#REF!</v>
      </c>
      <c r="F263" s="32" t="e">
        <f>SUM(#REF!)</f>
        <v>#REF!</v>
      </c>
      <c r="G263" s="32" t="e">
        <f>SUM(#REF!)</f>
        <v>#REF!</v>
      </c>
      <c r="H263" s="32" t="e">
        <f>SUM(#REF!)</f>
        <v>#REF!</v>
      </c>
      <c r="I263" s="32" t="e">
        <f>SUM(#REF!)</f>
        <v>#REF!</v>
      </c>
      <c r="J263" s="33" t="e">
        <f>F263/N263</f>
        <v>#REF!</v>
      </c>
      <c r="K263" s="33" t="e">
        <f>G263/N263</f>
        <v>#REF!</v>
      </c>
      <c r="L263" s="33" t="e">
        <f>H263/N263</f>
        <v>#REF!</v>
      </c>
      <c r="M263" s="33" t="e">
        <f>I263/N263</f>
        <v>#REF!</v>
      </c>
      <c r="N263" s="32" t="e">
        <f>F263+G263+H263+I263</f>
        <v>#REF!</v>
      </c>
      <c r="O263" s="32" t="e">
        <f>SUM(#REF!)</f>
        <v>#REF!</v>
      </c>
      <c r="P263" s="32" t="e">
        <f>SUM(#REF!)</f>
        <v>#REF!</v>
      </c>
      <c r="Q263" s="32" t="e">
        <f t="shared" si="87"/>
        <v>#REF!</v>
      </c>
      <c r="R263" s="33" t="e">
        <f t="shared" si="82"/>
        <v>#REF!</v>
      </c>
      <c r="S263" s="32" t="e">
        <f>SUM(#REF!)</f>
        <v>#REF!</v>
      </c>
    </row>
    <row r="264" spans="1:19" s="12" customFormat="1" ht="15" x14ac:dyDescent="0.25">
      <c r="A264" s="40">
        <v>4</v>
      </c>
      <c r="B264" s="31" t="s">
        <v>256</v>
      </c>
      <c r="C264" s="32" t="e">
        <f t="shared" si="78"/>
        <v>#REF!</v>
      </c>
      <c r="D264" s="32" t="e">
        <f t="shared" si="77"/>
        <v>#REF!</v>
      </c>
      <c r="E264" s="28" t="e">
        <f t="shared" si="90"/>
        <v>#REF!</v>
      </c>
      <c r="F264" s="32" t="e">
        <f>SUM(#REF!)</f>
        <v>#REF!</v>
      </c>
      <c r="G264" s="32" t="e">
        <f>SUM(#REF!)</f>
        <v>#REF!</v>
      </c>
      <c r="H264" s="32" t="e">
        <f>SUM(#REF!)</f>
        <v>#REF!</v>
      </c>
      <c r="I264" s="32" t="e">
        <f>SUM(#REF!)</f>
        <v>#REF!</v>
      </c>
      <c r="J264" s="33" t="e">
        <f>F264/N264</f>
        <v>#REF!</v>
      </c>
      <c r="K264" s="33" t="e">
        <f>G264/N264</f>
        <v>#REF!</v>
      </c>
      <c r="L264" s="33" t="e">
        <f>H264/N264</f>
        <v>#REF!</v>
      </c>
      <c r="M264" s="33" t="e">
        <f>I264/N264</f>
        <v>#REF!</v>
      </c>
      <c r="N264" s="32" t="e">
        <f>F264+G264+H264+I264</f>
        <v>#REF!</v>
      </c>
      <c r="O264" s="32" t="e">
        <f>SUM(#REF!)</f>
        <v>#REF!</v>
      </c>
      <c r="P264" s="32" t="e">
        <f>SUM(#REF!)</f>
        <v>#REF!</v>
      </c>
      <c r="Q264" s="32" t="e">
        <f t="shared" si="87"/>
        <v>#REF!</v>
      </c>
      <c r="R264" s="33" t="e">
        <f t="shared" si="82"/>
        <v>#REF!</v>
      </c>
      <c r="S264" s="32" t="e">
        <f>SUM(#REF!)</f>
        <v>#REF!</v>
      </c>
    </row>
    <row r="265" spans="1:19" s="12" customFormat="1" ht="15" x14ac:dyDescent="0.25">
      <c r="A265" s="40">
        <v>5</v>
      </c>
      <c r="B265" s="31" t="s">
        <v>250</v>
      </c>
      <c r="C265" s="32" t="e">
        <f t="shared" si="78"/>
        <v>#REF!</v>
      </c>
      <c r="D265" s="32" t="e">
        <f t="shared" si="77"/>
        <v>#REF!</v>
      </c>
      <c r="E265" s="28" t="e">
        <f t="shared" si="90"/>
        <v>#REF!</v>
      </c>
      <c r="F265" s="32" t="e">
        <f>SUM(#REF!)</f>
        <v>#REF!</v>
      </c>
      <c r="G265" s="32" t="e">
        <f>SUM(#REF!)</f>
        <v>#REF!</v>
      </c>
      <c r="H265" s="32" t="e">
        <f>SUM(#REF!)</f>
        <v>#REF!</v>
      </c>
      <c r="I265" s="32" t="e">
        <f>SUM(#REF!)</f>
        <v>#REF!</v>
      </c>
      <c r="J265" s="33" t="e">
        <f>F265/N265</f>
        <v>#REF!</v>
      </c>
      <c r="K265" s="33" t="e">
        <f>G265/N265</f>
        <v>#REF!</v>
      </c>
      <c r="L265" s="33" t="e">
        <f>H265/N265</f>
        <v>#REF!</v>
      </c>
      <c r="M265" s="33" t="e">
        <f>I265/N265</f>
        <v>#REF!</v>
      </c>
      <c r="N265" s="32" t="e">
        <f>F265+G265+H265+I265</f>
        <v>#REF!</v>
      </c>
      <c r="O265" s="32" t="e">
        <f>SUM(#REF!)</f>
        <v>#REF!</v>
      </c>
      <c r="P265" s="32" t="e">
        <f>SUM(#REF!)</f>
        <v>#REF!</v>
      </c>
      <c r="Q265" s="32" t="e">
        <f t="shared" si="87"/>
        <v>#REF!</v>
      </c>
      <c r="R265" s="33" t="e">
        <f t="shared" si="82"/>
        <v>#REF!</v>
      </c>
      <c r="S265" s="32" t="e">
        <f>SUM(#REF!)</f>
        <v>#REF!</v>
      </c>
    </row>
    <row r="266" spans="1:19" s="12" customFormat="1" ht="15" x14ac:dyDescent="0.25">
      <c r="A266" s="40">
        <v>6</v>
      </c>
      <c r="B266" s="31" t="s">
        <v>258</v>
      </c>
      <c r="C266" s="32" t="e">
        <f t="shared" si="78"/>
        <v>#REF!</v>
      </c>
      <c r="D266" s="32" t="e">
        <f t="shared" si="77"/>
        <v>#REF!</v>
      </c>
      <c r="E266" s="28" t="e">
        <f t="shared" si="90"/>
        <v>#REF!</v>
      </c>
      <c r="F266" s="32" t="e">
        <f>SUM(#REF!)</f>
        <v>#REF!</v>
      </c>
      <c r="G266" s="32" t="e">
        <f>SUM(#REF!)</f>
        <v>#REF!</v>
      </c>
      <c r="H266" s="32" t="e">
        <f>SUM(#REF!)</f>
        <v>#REF!</v>
      </c>
      <c r="I266" s="32" t="e">
        <f>SUM(#REF!)</f>
        <v>#REF!</v>
      </c>
      <c r="J266" s="33" t="e">
        <f>F266/N266</f>
        <v>#REF!</v>
      </c>
      <c r="K266" s="33" t="e">
        <f>G266/N266</f>
        <v>#REF!</v>
      </c>
      <c r="L266" s="33" t="e">
        <f>H266/N266</f>
        <v>#REF!</v>
      </c>
      <c r="M266" s="33" t="e">
        <f>I266/N266</f>
        <v>#REF!</v>
      </c>
      <c r="N266" s="32" t="e">
        <f>F266+G266+H266+I266</f>
        <v>#REF!</v>
      </c>
      <c r="O266" s="32" t="e">
        <f>SUM(#REF!)</f>
        <v>#REF!</v>
      </c>
      <c r="P266" s="32" t="e">
        <f>SUM(#REF!)</f>
        <v>#REF!</v>
      </c>
      <c r="Q266" s="32" t="e">
        <f t="shared" si="87"/>
        <v>#REF!</v>
      </c>
      <c r="R266" s="33" t="e">
        <f t="shared" si="82"/>
        <v>#REF!</v>
      </c>
      <c r="S266" s="32" t="e">
        <f>SUM(#REF!)</f>
        <v>#REF!</v>
      </c>
    </row>
    <row r="267" spans="1:19" s="12" customFormat="1" ht="15" x14ac:dyDescent="0.25">
      <c r="A267" s="40">
        <v>7</v>
      </c>
      <c r="B267" s="31" t="s">
        <v>257</v>
      </c>
      <c r="C267" s="32" t="e">
        <f t="shared" si="78"/>
        <v>#REF!</v>
      </c>
      <c r="D267" s="32" t="e">
        <f t="shared" si="77"/>
        <v>#REF!</v>
      </c>
      <c r="E267" s="28" t="e">
        <f t="shared" si="90"/>
        <v>#REF!</v>
      </c>
      <c r="F267" s="32" t="e">
        <f>SUM(#REF!)</f>
        <v>#REF!</v>
      </c>
      <c r="G267" s="32" t="e">
        <f>SUM(#REF!)</f>
        <v>#REF!</v>
      </c>
      <c r="H267" s="32" t="e">
        <f>SUM(#REF!)</f>
        <v>#REF!</v>
      </c>
      <c r="I267" s="32" t="e">
        <f>SUM(#REF!)</f>
        <v>#REF!</v>
      </c>
      <c r="J267" s="33" t="e">
        <f>F267/N267</f>
        <v>#REF!</v>
      </c>
      <c r="K267" s="33" t="e">
        <f>G267/N267</f>
        <v>#REF!</v>
      </c>
      <c r="L267" s="33" t="e">
        <f>H267/N267</f>
        <v>#REF!</v>
      </c>
      <c r="M267" s="33" t="e">
        <f>I267/N267</f>
        <v>#REF!</v>
      </c>
      <c r="N267" s="32" t="e">
        <f>F267+G267+H267+I267</f>
        <v>#REF!</v>
      </c>
      <c r="O267" s="32" t="e">
        <f>SUM(#REF!)</f>
        <v>#REF!</v>
      </c>
      <c r="P267" s="32" t="e">
        <f>SUM(#REF!)</f>
        <v>#REF!</v>
      </c>
      <c r="Q267" s="32" t="e">
        <f t="shared" si="87"/>
        <v>#REF!</v>
      </c>
      <c r="R267" s="33" t="e">
        <f t="shared" si="82"/>
        <v>#REF!</v>
      </c>
      <c r="S267" s="32" t="e">
        <f>SUM(#REF!)</f>
        <v>#REF!</v>
      </c>
    </row>
    <row r="268" spans="1:19" s="6" customFormat="1" ht="15" x14ac:dyDescent="0.25">
      <c r="A268" s="25" t="s">
        <v>54</v>
      </c>
      <c r="B268" s="26" t="s">
        <v>55</v>
      </c>
      <c r="C268" s="27" t="e">
        <f t="shared" si="78"/>
        <v>#REF!</v>
      </c>
      <c r="D268" s="27" t="e">
        <f t="shared" si="77"/>
        <v>#REF!</v>
      </c>
      <c r="E268" s="27" t="e">
        <f>LARGE(F268:I268,1)-LARGE(F268:I268,2)</f>
        <v>#REF!</v>
      </c>
      <c r="F268" s="27" t="e">
        <f>F269+F270+F271+F272+F273+F274</f>
        <v>#REF!</v>
      </c>
      <c r="G268" s="27" t="e">
        <f>G269+G270+G271+G272+G273+G274</f>
        <v>#REF!</v>
      </c>
      <c r="H268" s="27" t="e">
        <f>H269+H270+H271+H272+H273+H274</f>
        <v>#REF!</v>
      </c>
      <c r="I268" s="27" t="e">
        <f>I269+I270+I271+I272+I273+I274</f>
        <v>#REF!</v>
      </c>
      <c r="J268" s="29" t="e">
        <f>F268/N268</f>
        <v>#REF!</v>
      </c>
      <c r="K268" s="29" t="e">
        <f>G268/N268</f>
        <v>#REF!</v>
      </c>
      <c r="L268" s="29" t="e">
        <f>H268/N268</f>
        <v>#REF!</v>
      </c>
      <c r="M268" s="29" t="e">
        <f>I268/N268</f>
        <v>#REF!</v>
      </c>
      <c r="N268" s="27" t="e">
        <f>F268+G268+H268+I268</f>
        <v>#REF!</v>
      </c>
      <c r="O268" s="27" t="e">
        <f>O269+O270+O271+O272+O273+O274</f>
        <v>#REF!</v>
      </c>
      <c r="P268" s="27" t="e">
        <f>P269+P270+P271+P272+P273+P274</f>
        <v>#REF!</v>
      </c>
      <c r="Q268" s="27" t="e">
        <f t="shared" si="87"/>
        <v>#REF!</v>
      </c>
      <c r="R268" s="29" t="e">
        <f t="shared" si="82"/>
        <v>#REF!</v>
      </c>
      <c r="S268" s="27" t="e">
        <f>S269+S270+S271+S272+S273+S274</f>
        <v>#REF!</v>
      </c>
    </row>
    <row r="269" spans="1:19" s="12" customFormat="1" ht="15" x14ac:dyDescent="0.25">
      <c r="A269" s="30" t="s">
        <v>275</v>
      </c>
      <c r="B269" s="31" t="s">
        <v>264</v>
      </c>
      <c r="C269" s="32" t="e">
        <f t="shared" si="78"/>
        <v>#REF!</v>
      </c>
      <c r="D269" s="32" t="e">
        <f t="shared" si="77"/>
        <v>#REF!</v>
      </c>
      <c r="E269" s="28" t="e">
        <f t="shared" ref="E269" si="91">LARGE(F269:I269,1)-LARGE(F269:I269,2)</f>
        <v>#REF!</v>
      </c>
      <c r="F269" s="32" t="e">
        <f>#REF!</f>
        <v>#REF!</v>
      </c>
      <c r="G269" s="32" t="e">
        <f>#REF!</f>
        <v>#REF!</v>
      </c>
      <c r="H269" s="32" t="e">
        <f>#REF!</f>
        <v>#REF!</v>
      </c>
      <c r="I269" s="32" t="e">
        <f>#REF!</f>
        <v>#REF!</v>
      </c>
      <c r="J269" s="33" t="e">
        <f>F269/N269</f>
        <v>#REF!</v>
      </c>
      <c r="K269" s="33" t="e">
        <f>G269/N269</f>
        <v>#REF!</v>
      </c>
      <c r="L269" s="33" t="e">
        <f>H269/N269</f>
        <v>#REF!</v>
      </c>
      <c r="M269" s="33" t="e">
        <f>I269/N269</f>
        <v>#REF!</v>
      </c>
      <c r="N269" s="32" t="e">
        <f>F269+G269+H269+I269</f>
        <v>#REF!</v>
      </c>
      <c r="O269" s="32" t="e">
        <f>#REF!</f>
        <v>#REF!</v>
      </c>
      <c r="P269" s="32" t="e">
        <f>#REF!</f>
        <v>#REF!</v>
      </c>
      <c r="Q269" s="32" t="e">
        <f t="shared" si="87"/>
        <v>#REF!</v>
      </c>
      <c r="R269" s="33" t="e">
        <f t="shared" si="82"/>
        <v>#REF!</v>
      </c>
      <c r="S269" s="32" t="e">
        <f>#REF!</f>
        <v>#REF!</v>
      </c>
    </row>
    <row r="270" spans="1:19" s="12" customFormat="1" ht="15" x14ac:dyDescent="0.25">
      <c r="A270" s="40">
        <v>1</v>
      </c>
      <c r="B270" s="31" t="s">
        <v>259</v>
      </c>
      <c r="C270" s="32" t="e">
        <f t="shared" si="78"/>
        <v>#REF!</v>
      </c>
      <c r="D270" s="32" t="e">
        <f t="shared" si="77"/>
        <v>#REF!</v>
      </c>
      <c r="E270" s="28" t="e">
        <f>LARGE(F270:I270,1)-LARGE(F270:I270,2)</f>
        <v>#REF!</v>
      </c>
      <c r="F270" s="32" t="e">
        <f>SUM(#REF!)</f>
        <v>#REF!</v>
      </c>
      <c r="G270" s="32" t="e">
        <f>SUM(#REF!)</f>
        <v>#REF!</v>
      </c>
      <c r="H270" s="32" t="e">
        <f>SUM(#REF!)</f>
        <v>#REF!</v>
      </c>
      <c r="I270" s="32" t="e">
        <f>SUM(#REF!)</f>
        <v>#REF!</v>
      </c>
      <c r="J270" s="33" t="e">
        <f>F270/N270</f>
        <v>#REF!</v>
      </c>
      <c r="K270" s="33" t="e">
        <f>G270/N270</f>
        <v>#REF!</v>
      </c>
      <c r="L270" s="33" t="e">
        <f>H270/N270</f>
        <v>#REF!</v>
      </c>
      <c r="M270" s="33" t="e">
        <f>I270/N270</f>
        <v>#REF!</v>
      </c>
      <c r="N270" s="32" t="e">
        <f>F270+G270+H270+I270</f>
        <v>#REF!</v>
      </c>
      <c r="O270" s="32" t="e">
        <f>SUM(#REF!)</f>
        <v>#REF!</v>
      </c>
      <c r="P270" s="32" t="e">
        <f>SUM(#REF!)</f>
        <v>#REF!</v>
      </c>
      <c r="Q270" s="32" t="e">
        <f t="shared" si="87"/>
        <v>#REF!</v>
      </c>
      <c r="R270" s="33" t="e">
        <f t="shared" si="82"/>
        <v>#REF!</v>
      </c>
      <c r="S270" s="32" t="e">
        <f>SUM(#REF!)</f>
        <v>#REF!</v>
      </c>
    </row>
    <row r="271" spans="1:19" s="12" customFormat="1" ht="15" x14ac:dyDescent="0.25">
      <c r="A271" s="40">
        <v>2</v>
      </c>
      <c r="B271" s="31" t="s">
        <v>260</v>
      </c>
      <c r="C271" s="32" t="e">
        <f t="shared" si="78"/>
        <v>#REF!</v>
      </c>
      <c r="D271" s="32" t="e">
        <f t="shared" si="77"/>
        <v>#REF!</v>
      </c>
      <c r="E271" s="28" t="e">
        <f t="shared" ref="E271:E274" si="92">LARGE(F271:I271,1)-LARGE(F271:I271,2)</f>
        <v>#REF!</v>
      </c>
      <c r="F271" s="32" t="e">
        <f>SUM(#REF!)</f>
        <v>#REF!</v>
      </c>
      <c r="G271" s="32" t="e">
        <f>SUM(#REF!)</f>
        <v>#REF!</v>
      </c>
      <c r="H271" s="32" t="e">
        <f>SUM(#REF!)</f>
        <v>#REF!</v>
      </c>
      <c r="I271" s="32" t="e">
        <f>SUM(#REF!)</f>
        <v>#REF!</v>
      </c>
      <c r="J271" s="33" t="e">
        <f>F271/N271</f>
        <v>#REF!</v>
      </c>
      <c r="K271" s="33" t="e">
        <f>G271/N271</f>
        <v>#REF!</v>
      </c>
      <c r="L271" s="33" t="e">
        <f>H271/N271</f>
        <v>#REF!</v>
      </c>
      <c r="M271" s="33" t="e">
        <f>I271/N271</f>
        <v>#REF!</v>
      </c>
      <c r="N271" s="32" t="e">
        <f>F271+G271+H271+I271</f>
        <v>#REF!</v>
      </c>
      <c r="O271" s="32" t="e">
        <f>SUM(#REF!)</f>
        <v>#REF!</v>
      </c>
      <c r="P271" s="32" t="e">
        <f>SUM(#REF!)</f>
        <v>#REF!</v>
      </c>
      <c r="Q271" s="32" t="e">
        <f t="shared" si="87"/>
        <v>#REF!</v>
      </c>
      <c r="R271" s="33" t="e">
        <f t="shared" si="82"/>
        <v>#REF!</v>
      </c>
      <c r="S271" s="32" t="e">
        <f>SUM(#REF!)</f>
        <v>#REF!</v>
      </c>
    </row>
    <row r="272" spans="1:19" s="12" customFormat="1" ht="15" x14ac:dyDescent="0.25">
      <c r="A272" s="40">
        <v>3</v>
      </c>
      <c r="B272" s="31" t="s">
        <v>263</v>
      </c>
      <c r="C272" s="32" t="e">
        <f t="shared" si="78"/>
        <v>#REF!</v>
      </c>
      <c r="D272" s="32" t="e">
        <f t="shared" si="77"/>
        <v>#REF!</v>
      </c>
      <c r="E272" s="28" t="e">
        <f t="shared" si="92"/>
        <v>#REF!</v>
      </c>
      <c r="F272" s="32" t="e">
        <f>SUM(#REF!)</f>
        <v>#REF!</v>
      </c>
      <c r="G272" s="32" t="e">
        <f>SUM(#REF!)</f>
        <v>#REF!</v>
      </c>
      <c r="H272" s="32" t="e">
        <f>SUM(#REF!)</f>
        <v>#REF!</v>
      </c>
      <c r="I272" s="32" t="e">
        <f>SUM(#REF!)</f>
        <v>#REF!</v>
      </c>
      <c r="J272" s="33" t="e">
        <f>F272/N272</f>
        <v>#REF!</v>
      </c>
      <c r="K272" s="33" t="e">
        <f>G272/N272</f>
        <v>#REF!</v>
      </c>
      <c r="L272" s="33" t="e">
        <f>H272/N272</f>
        <v>#REF!</v>
      </c>
      <c r="M272" s="33" t="e">
        <f>I272/N272</f>
        <v>#REF!</v>
      </c>
      <c r="N272" s="32" t="e">
        <f>F272+G272+H272+I272</f>
        <v>#REF!</v>
      </c>
      <c r="O272" s="32" t="e">
        <f>SUM(#REF!)</f>
        <v>#REF!</v>
      </c>
      <c r="P272" s="32" t="e">
        <f>SUM(#REF!)</f>
        <v>#REF!</v>
      </c>
      <c r="Q272" s="32" t="e">
        <f t="shared" si="87"/>
        <v>#REF!</v>
      </c>
      <c r="R272" s="33" t="e">
        <f t="shared" si="82"/>
        <v>#REF!</v>
      </c>
      <c r="S272" s="32" t="e">
        <f>SUM(#REF!)</f>
        <v>#REF!</v>
      </c>
    </row>
    <row r="273" spans="1:19" s="12" customFormat="1" ht="15" x14ac:dyDescent="0.25">
      <c r="A273" s="40">
        <v>4</v>
      </c>
      <c r="B273" s="31" t="s">
        <v>261</v>
      </c>
      <c r="C273" s="32" t="e">
        <f t="shared" si="78"/>
        <v>#REF!</v>
      </c>
      <c r="D273" s="32" t="e">
        <f t="shared" si="77"/>
        <v>#REF!</v>
      </c>
      <c r="E273" s="28" t="e">
        <f t="shared" si="92"/>
        <v>#REF!</v>
      </c>
      <c r="F273" s="32" t="e">
        <f>SUM(#REF!)</f>
        <v>#REF!</v>
      </c>
      <c r="G273" s="32" t="e">
        <f>SUM(#REF!)</f>
        <v>#REF!</v>
      </c>
      <c r="H273" s="32" t="e">
        <f>SUM(#REF!)</f>
        <v>#REF!</v>
      </c>
      <c r="I273" s="32" t="e">
        <f>SUM(#REF!)</f>
        <v>#REF!</v>
      </c>
      <c r="J273" s="33" t="e">
        <f>F273/N273</f>
        <v>#REF!</v>
      </c>
      <c r="K273" s="33" t="e">
        <f>G273/N273</f>
        <v>#REF!</v>
      </c>
      <c r="L273" s="33" t="e">
        <f>H273/N273</f>
        <v>#REF!</v>
      </c>
      <c r="M273" s="33" t="e">
        <f>I273/N273</f>
        <v>#REF!</v>
      </c>
      <c r="N273" s="32" t="e">
        <f>F273+G273+H273+I273</f>
        <v>#REF!</v>
      </c>
      <c r="O273" s="32" t="e">
        <f>SUM(#REF!)</f>
        <v>#REF!</v>
      </c>
      <c r="P273" s="32" t="e">
        <f>SUM(#REF!)</f>
        <v>#REF!</v>
      </c>
      <c r="Q273" s="32" t="e">
        <f t="shared" si="87"/>
        <v>#REF!</v>
      </c>
      <c r="R273" s="33" t="e">
        <f t="shared" si="82"/>
        <v>#REF!</v>
      </c>
      <c r="S273" s="32" t="e">
        <f>SUM(#REF!)</f>
        <v>#REF!</v>
      </c>
    </row>
    <row r="274" spans="1:19" s="12" customFormat="1" ht="15" x14ac:dyDescent="0.25">
      <c r="A274" s="40">
        <v>5</v>
      </c>
      <c r="B274" s="31" t="s">
        <v>262</v>
      </c>
      <c r="C274" s="32" t="e">
        <f t="shared" si="78"/>
        <v>#REF!</v>
      </c>
      <c r="D274" s="32" t="e">
        <f t="shared" si="77"/>
        <v>#REF!</v>
      </c>
      <c r="E274" s="28" t="e">
        <f t="shared" si="92"/>
        <v>#REF!</v>
      </c>
      <c r="F274" s="32" t="e">
        <f>SUM(#REF!)</f>
        <v>#REF!</v>
      </c>
      <c r="G274" s="32" t="e">
        <f>SUM(#REF!)</f>
        <v>#REF!</v>
      </c>
      <c r="H274" s="32" t="e">
        <f>SUM(#REF!)</f>
        <v>#REF!</v>
      </c>
      <c r="I274" s="32" t="e">
        <f>SUM(#REF!)</f>
        <v>#REF!</v>
      </c>
      <c r="J274" s="33" t="e">
        <f>F274/N274</f>
        <v>#REF!</v>
      </c>
      <c r="K274" s="33" t="e">
        <f>G274/N274</f>
        <v>#REF!</v>
      </c>
      <c r="L274" s="33" t="e">
        <f>H274/N274</f>
        <v>#REF!</v>
      </c>
      <c r="M274" s="33" t="e">
        <f>I274/N274</f>
        <v>#REF!</v>
      </c>
      <c r="N274" s="32" t="e">
        <f>F274+G274+H274+I274</f>
        <v>#REF!</v>
      </c>
      <c r="O274" s="32" t="e">
        <f>SUM(#REF!)</f>
        <v>#REF!</v>
      </c>
      <c r="P274" s="32" t="e">
        <f>SUM(#REF!)</f>
        <v>#REF!</v>
      </c>
      <c r="Q274" s="32" t="e">
        <f t="shared" si="87"/>
        <v>#REF!</v>
      </c>
      <c r="R274" s="33" t="e">
        <f t="shared" si="82"/>
        <v>#REF!</v>
      </c>
      <c r="S274" s="32" t="e">
        <f>SUM(#REF!)</f>
        <v>#REF!</v>
      </c>
    </row>
    <row r="275" spans="1:19" s="1" customFormat="1" x14ac:dyDescent="0.25">
      <c r="A275" s="3"/>
      <c r="C275" s="3"/>
      <c r="D275" s="3"/>
      <c r="E275" s="14"/>
      <c r="J275" s="10"/>
      <c r="K275" s="10"/>
      <c r="L275" s="10"/>
      <c r="M275" s="10"/>
      <c r="R275" s="10"/>
    </row>
    <row r="276" spans="1:19" s="1" customFormat="1" x14ac:dyDescent="0.25">
      <c r="A276" s="3"/>
      <c r="C276" s="3"/>
      <c r="D276" s="3"/>
      <c r="E276" s="14"/>
      <c r="J276" s="10"/>
      <c r="K276" s="10"/>
      <c r="L276" s="10"/>
      <c r="M276" s="10"/>
      <c r="R276" s="10"/>
    </row>
    <row r="277" spans="1:19" s="1" customFormat="1" x14ac:dyDescent="0.25">
      <c r="A277" s="3"/>
      <c r="C277" s="3"/>
      <c r="D277" s="3"/>
      <c r="E277" s="14"/>
      <c r="J277" s="10"/>
      <c r="K277" s="10"/>
      <c r="L277" s="10"/>
      <c r="M277" s="10"/>
      <c r="R277" s="10"/>
    </row>
    <row r="278" spans="1:19" s="1" customFormat="1" x14ac:dyDescent="0.25">
      <c r="A278" s="3"/>
      <c r="C278" s="3"/>
      <c r="D278" s="3"/>
      <c r="E278" s="14"/>
      <c r="J278" s="10"/>
      <c r="K278" s="10"/>
      <c r="L278" s="10"/>
      <c r="M278" s="10"/>
      <c r="R278" s="10"/>
    </row>
    <row r="279" spans="1:19" s="1" customFormat="1" x14ac:dyDescent="0.25">
      <c r="A279" s="3"/>
      <c r="C279" s="3"/>
      <c r="D279" s="3"/>
      <c r="E279" s="14"/>
      <c r="J279" s="10"/>
      <c r="K279" s="10"/>
      <c r="L279" s="10"/>
      <c r="M279" s="10"/>
      <c r="R279" s="10"/>
    </row>
    <row r="280" spans="1:19" s="1" customFormat="1" x14ac:dyDescent="0.25">
      <c r="A280" s="3"/>
      <c r="C280" s="3"/>
      <c r="D280" s="3"/>
      <c r="E280" s="14"/>
      <c r="J280" s="10"/>
      <c r="K280" s="10"/>
      <c r="L280" s="10"/>
      <c r="M280" s="10"/>
      <c r="R280" s="10"/>
    </row>
    <row r="281" spans="1:19" s="1" customFormat="1" x14ac:dyDescent="0.25">
      <c r="A281" s="3"/>
      <c r="C281" s="3"/>
      <c r="D281" s="3"/>
      <c r="E281" s="14"/>
      <c r="J281" s="10"/>
      <c r="K281" s="10"/>
      <c r="L281" s="10"/>
      <c r="M281" s="10"/>
      <c r="R281" s="10"/>
    </row>
    <row r="282" spans="1:19" s="1" customFormat="1" x14ac:dyDescent="0.25">
      <c r="A282" s="3"/>
      <c r="C282" s="3"/>
      <c r="D282" s="3"/>
      <c r="E282" s="14"/>
      <c r="J282" s="10"/>
      <c r="K282" s="10"/>
      <c r="L282" s="10"/>
      <c r="M282" s="10"/>
      <c r="R282" s="10"/>
    </row>
    <row r="283" spans="1:19" s="1" customFormat="1" x14ac:dyDescent="0.25">
      <c r="A283" s="3"/>
      <c r="C283" s="3"/>
      <c r="D283" s="3"/>
      <c r="E283" s="14"/>
      <c r="J283" s="10"/>
      <c r="K283" s="10"/>
      <c r="L283" s="10"/>
      <c r="M283" s="10"/>
      <c r="R283" s="10"/>
    </row>
    <row r="284" spans="1:19" s="1" customFormat="1" x14ac:dyDescent="0.25">
      <c r="A284" s="3"/>
      <c r="C284" s="3"/>
      <c r="D284" s="3"/>
      <c r="E284" s="14"/>
      <c r="J284" s="10"/>
      <c r="K284" s="10"/>
      <c r="L284" s="10"/>
      <c r="M284" s="10"/>
      <c r="R284" s="10"/>
    </row>
    <row r="285" spans="1:19" s="1" customFormat="1" x14ac:dyDescent="0.25">
      <c r="A285" s="3"/>
      <c r="C285" s="3"/>
      <c r="D285" s="3"/>
      <c r="E285" s="14"/>
      <c r="J285" s="10"/>
      <c r="K285" s="10"/>
      <c r="L285" s="10"/>
      <c r="M285" s="10"/>
      <c r="R285" s="10"/>
    </row>
    <row r="286" spans="1:19" s="1" customFormat="1" x14ac:dyDescent="0.25">
      <c r="A286" s="3"/>
      <c r="C286" s="3"/>
      <c r="D286" s="3"/>
      <c r="E286" s="14"/>
      <c r="J286" s="10"/>
      <c r="K286" s="10"/>
      <c r="L286" s="10"/>
      <c r="M286" s="10"/>
      <c r="R286" s="10"/>
    </row>
    <row r="287" spans="1:19" s="1" customFormat="1" x14ac:dyDescent="0.25">
      <c r="A287" s="3"/>
      <c r="C287" s="3"/>
      <c r="D287" s="3"/>
      <c r="E287" s="14"/>
      <c r="J287" s="10"/>
      <c r="K287" s="10"/>
      <c r="L287" s="10"/>
      <c r="M287" s="10"/>
      <c r="R287" s="10"/>
    </row>
    <row r="288" spans="1:19" s="1" customFormat="1" x14ac:dyDescent="0.25">
      <c r="A288" s="3"/>
      <c r="C288" s="3"/>
      <c r="D288" s="3"/>
      <c r="E288" s="14"/>
      <c r="J288" s="10"/>
      <c r="K288" s="10"/>
      <c r="L288" s="10"/>
      <c r="M288" s="10"/>
      <c r="R288" s="10"/>
    </row>
    <row r="289" spans="1:18" s="1" customFormat="1" x14ac:dyDescent="0.25">
      <c r="A289" s="3"/>
      <c r="C289" s="3"/>
      <c r="D289" s="3"/>
      <c r="E289" s="14"/>
      <c r="J289" s="10"/>
      <c r="K289" s="10"/>
      <c r="L289" s="10"/>
      <c r="M289" s="10"/>
      <c r="R289" s="10"/>
    </row>
    <row r="290" spans="1:18" s="1" customFormat="1" x14ac:dyDescent="0.25">
      <c r="A290" s="3"/>
      <c r="C290" s="3"/>
      <c r="D290" s="3"/>
      <c r="E290" s="14"/>
      <c r="J290" s="10"/>
      <c r="K290" s="10"/>
      <c r="L290" s="10"/>
      <c r="M290" s="10"/>
      <c r="R290" s="10"/>
    </row>
    <row r="291" spans="1:18" s="1" customFormat="1" x14ac:dyDescent="0.25">
      <c r="A291" s="3"/>
      <c r="C291" s="3"/>
      <c r="D291" s="3"/>
      <c r="E291" s="14"/>
      <c r="J291" s="10"/>
      <c r="K291" s="10"/>
      <c r="L291" s="10"/>
      <c r="M291" s="10"/>
      <c r="R291" s="10"/>
    </row>
    <row r="292" spans="1:18" s="1" customFormat="1" x14ac:dyDescent="0.25">
      <c r="A292" s="3"/>
      <c r="C292" s="3"/>
      <c r="D292" s="3"/>
      <c r="E292" s="14"/>
      <c r="J292" s="10"/>
      <c r="K292" s="10"/>
      <c r="L292" s="10"/>
      <c r="M292" s="10"/>
      <c r="R292" s="10"/>
    </row>
    <row r="293" spans="1:18" s="1" customFormat="1" x14ac:dyDescent="0.25">
      <c r="A293" s="3"/>
      <c r="C293" s="3"/>
      <c r="D293" s="3"/>
      <c r="E293" s="14"/>
      <c r="J293" s="10"/>
      <c r="K293" s="10"/>
      <c r="L293" s="10"/>
      <c r="M293" s="10"/>
      <c r="R293" s="10"/>
    </row>
    <row r="294" spans="1:18" s="1" customFormat="1" x14ac:dyDescent="0.25">
      <c r="A294" s="3"/>
      <c r="C294" s="3"/>
      <c r="D294" s="3"/>
      <c r="E294" s="14"/>
      <c r="J294" s="10"/>
      <c r="K294" s="10"/>
      <c r="L294" s="10"/>
      <c r="M294" s="10"/>
      <c r="R294" s="10"/>
    </row>
    <row r="295" spans="1:18" s="1" customFormat="1" x14ac:dyDescent="0.25">
      <c r="A295" s="3"/>
      <c r="C295" s="3"/>
      <c r="D295" s="3"/>
      <c r="E295" s="14"/>
      <c r="J295" s="10"/>
      <c r="K295" s="10"/>
      <c r="L295" s="10"/>
      <c r="M295" s="10"/>
      <c r="R295" s="10"/>
    </row>
    <row r="296" spans="1:18" s="1" customFormat="1" x14ac:dyDescent="0.25">
      <c r="A296" s="3"/>
      <c r="C296" s="3"/>
      <c r="D296" s="3"/>
      <c r="E296" s="14"/>
      <c r="J296" s="10"/>
      <c r="K296" s="10"/>
      <c r="L296" s="10"/>
      <c r="M296" s="10"/>
      <c r="R296" s="10"/>
    </row>
    <row r="297" spans="1:18" s="1" customFormat="1" x14ac:dyDescent="0.25">
      <c r="A297" s="3"/>
      <c r="C297" s="3"/>
      <c r="D297" s="3"/>
      <c r="E297" s="14"/>
      <c r="J297" s="10"/>
      <c r="K297" s="10"/>
      <c r="L297" s="10"/>
      <c r="M297" s="10"/>
      <c r="R297" s="10"/>
    </row>
    <row r="298" spans="1:18" s="1" customFormat="1" x14ac:dyDescent="0.25">
      <c r="A298" s="3"/>
      <c r="C298" s="3"/>
      <c r="D298" s="3"/>
      <c r="E298" s="14"/>
      <c r="J298" s="10"/>
      <c r="K298" s="10"/>
      <c r="L298" s="10"/>
      <c r="M298" s="10"/>
      <c r="R298" s="10"/>
    </row>
    <row r="299" spans="1:18" s="1" customFormat="1" x14ac:dyDescent="0.25">
      <c r="A299" s="3"/>
      <c r="C299" s="3"/>
      <c r="D299" s="3"/>
      <c r="E299" s="14"/>
      <c r="J299" s="10"/>
      <c r="K299" s="10"/>
      <c r="L299" s="10"/>
      <c r="M299" s="10"/>
      <c r="R299" s="10"/>
    </row>
    <row r="300" spans="1:18" s="1" customFormat="1" x14ac:dyDescent="0.25">
      <c r="A300" s="3"/>
      <c r="C300" s="3"/>
      <c r="D300" s="3"/>
      <c r="E300" s="14"/>
      <c r="J300" s="10"/>
      <c r="K300" s="10"/>
      <c r="L300" s="10"/>
      <c r="M300" s="10"/>
      <c r="R300" s="10"/>
    </row>
    <row r="301" spans="1:18" s="1" customFormat="1" x14ac:dyDescent="0.25">
      <c r="A301" s="3"/>
      <c r="C301" s="3"/>
      <c r="D301" s="3"/>
      <c r="E301" s="14"/>
      <c r="J301" s="10"/>
      <c r="K301" s="10"/>
      <c r="L301" s="10"/>
      <c r="M301" s="10"/>
      <c r="R301" s="10"/>
    </row>
    <row r="302" spans="1:18" s="1" customFormat="1" x14ac:dyDescent="0.25">
      <c r="A302" s="3"/>
      <c r="C302" s="3"/>
      <c r="D302" s="3"/>
      <c r="E302" s="14"/>
      <c r="J302" s="10"/>
      <c r="K302" s="10"/>
      <c r="L302" s="10"/>
      <c r="M302" s="10"/>
      <c r="R302" s="10"/>
    </row>
    <row r="303" spans="1:18" s="1" customFormat="1" x14ac:dyDescent="0.25">
      <c r="A303" s="3"/>
      <c r="C303" s="3"/>
      <c r="D303" s="3"/>
      <c r="E303" s="14"/>
      <c r="J303" s="10"/>
      <c r="K303" s="10"/>
      <c r="L303" s="10"/>
      <c r="M303" s="10"/>
      <c r="R303" s="10"/>
    </row>
    <row r="304" spans="1:18" s="1" customFormat="1" x14ac:dyDescent="0.25">
      <c r="A304" s="3"/>
      <c r="C304" s="3"/>
      <c r="D304" s="3"/>
      <c r="E304" s="14"/>
      <c r="J304" s="10"/>
      <c r="K304" s="10"/>
      <c r="L304" s="10"/>
      <c r="M304" s="10"/>
      <c r="R304" s="10"/>
    </row>
    <row r="305" spans="1:18" s="1" customFormat="1" x14ac:dyDescent="0.25">
      <c r="A305" s="3"/>
      <c r="C305" s="3"/>
      <c r="D305" s="3"/>
      <c r="E305" s="14"/>
      <c r="J305" s="10"/>
      <c r="K305" s="10"/>
      <c r="L305" s="10"/>
      <c r="M305" s="10"/>
      <c r="R305" s="10"/>
    </row>
    <row r="306" spans="1:18" s="1" customFormat="1" x14ac:dyDescent="0.25">
      <c r="A306" s="3"/>
      <c r="C306" s="3"/>
      <c r="D306" s="3"/>
      <c r="E306" s="14"/>
      <c r="J306" s="10"/>
      <c r="K306" s="10"/>
      <c r="L306" s="10"/>
      <c r="M306" s="10"/>
      <c r="R306" s="10"/>
    </row>
    <row r="307" spans="1:18" s="1" customFormat="1" x14ac:dyDescent="0.25">
      <c r="A307" s="3"/>
      <c r="C307" s="3"/>
      <c r="D307" s="3"/>
      <c r="E307" s="14"/>
      <c r="J307" s="10"/>
      <c r="K307" s="10"/>
      <c r="L307" s="10"/>
      <c r="M307" s="10"/>
      <c r="R307" s="10"/>
    </row>
    <row r="308" spans="1:18" s="1" customFormat="1" x14ac:dyDescent="0.25">
      <c r="A308" s="3"/>
      <c r="C308" s="3"/>
      <c r="D308" s="3"/>
      <c r="E308" s="14"/>
      <c r="J308" s="10"/>
      <c r="K308" s="10"/>
      <c r="L308" s="10"/>
      <c r="M308" s="10"/>
      <c r="R308" s="10"/>
    </row>
    <row r="309" spans="1:18" s="1" customFormat="1" x14ac:dyDescent="0.25">
      <c r="A309" s="3"/>
      <c r="C309" s="3"/>
      <c r="D309" s="3"/>
      <c r="E309" s="14"/>
      <c r="J309" s="10"/>
      <c r="K309" s="10"/>
      <c r="L309" s="10"/>
      <c r="M309" s="10"/>
      <c r="R309" s="10"/>
    </row>
    <row r="310" spans="1:18" s="1" customFormat="1" x14ac:dyDescent="0.25">
      <c r="A310" s="3"/>
      <c r="C310" s="3"/>
      <c r="D310" s="3"/>
      <c r="E310" s="14"/>
      <c r="J310" s="10"/>
      <c r="K310" s="10"/>
      <c r="L310" s="10"/>
      <c r="M310" s="10"/>
      <c r="R310" s="10"/>
    </row>
    <row r="311" spans="1:18" s="1" customFormat="1" x14ac:dyDescent="0.25">
      <c r="A311" s="3"/>
      <c r="C311" s="3"/>
      <c r="D311" s="3"/>
      <c r="E311" s="14"/>
      <c r="J311" s="10"/>
      <c r="K311" s="10"/>
      <c r="L311" s="10"/>
      <c r="M311" s="10"/>
      <c r="R311" s="10"/>
    </row>
    <row r="312" spans="1:18" s="1" customFormat="1" x14ac:dyDescent="0.25">
      <c r="A312" s="3"/>
      <c r="C312" s="3"/>
      <c r="D312" s="3"/>
      <c r="E312" s="14"/>
      <c r="J312" s="10"/>
      <c r="K312" s="10"/>
      <c r="L312" s="10"/>
      <c r="M312" s="10"/>
      <c r="R312" s="10"/>
    </row>
    <row r="313" spans="1:18" s="1" customFormat="1" x14ac:dyDescent="0.25">
      <c r="A313" s="3"/>
      <c r="C313" s="3"/>
      <c r="D313" s="3"/>
      <c r="E313" s="14"/>
      <c r="J313" s="10"/>
      <c r="K313" s="10"/>
      <c r="L313" s="10"/>
      <c r="M313" s="10"/>
      <c r="R313" s="10"/>
    </row>
    <row r="314" spans="1:18" s="1" customFormat="1" x14ac:dyDescent="0.25">
      <c r="A314" s="3"/>
      <c r="C314" s="3"/>
      <c r="D314" s="3"/>
      <c r="E314" s="14"/>
      <c r="J314" s="10"/>
      <c r="K314" s="10"/>
      <c r="L314" s="10"/>
      <c r="M314" s="10"/>
      <c r="R314" s="10"/>
    </row>
    <row r="315" spans="1:18" s="1" customFormat="1" x14ac:dyDescent="0.25">
      <c r="A315" s="3"/>
      <c r="C315" s="3"/>
      <c r="D315" s="3"/>
      <c r="E315" s="14"/>
      <c r="J315" s="10"/>
      <c r="K315" s="10"/>
      <c r="L315" s="10"/>
      <c r="M315" s="10"/>
      <c r="R315" s="10"/>
    </row>
    <row r="316" spans="1:18" s="1" customFormat="1" x14ac:dyDescent="0.25">
      <c r="A316" s="3"/>
      <c r="C316" s="3"/>
      <c r="D316" s="3"/>
      <c r="E316" s="14"/>
      <c r="J316" s="10"/>
      <c r="K316" s="10"/>
      <c r="L316" s="10"/>
      <c r="M316" s="10"/>
      <c r="R316" s="10"/>
    </row>
    <row r="317" spans="1:18" s="1" customFormat="1" x14ac:dyDescent="0.25">
      <c r="A317" s="3"/>
      <c r="C317" s="3"/>
      <c r="D317" s="3"/>
      <c r="E317" s="14"/>
      <c r="J317" s="10"/>
      <c r="K317" s="10"/>
      <c r="L317" s="10"/>
      <c r="M317" s="10"/>
      <c r="R317" s="10"/>
    </row>
    <row r="318" spans="1:18" s="1" customFormat="1" x14ac:dyDescent="0.25">
      <c r="A318" s="3"/>
      <c r="C318" s="3"/>
      <c r="D318" s="3"/>
      <c r="E318" s="14"/>
      <c r="J318" s="10"/>
      <c r="K318" s="10"/>
      <c r="L318" s="10"/>
      <c r="M318" s="10"/>
      <c r="R318" s="10"/>
    </row>
    <row r="319" spans="1:18" s="1" customFormat="1" x14ac:dyDescent="0.25">
      <c r="A319" s="3"/>
      <c r="C319" s="3"/>
      <c r="D319" s="3"/>
      <c r="E319" s="14"/>
      <c r="J319" s="10"/>
      <c r="K319" s="10"/>
      <c r="L319" s="10"/>
      <c r="M319" s="10"/>
      <c r="R319" s="10"/>
    </row>
    <row r="320" spans="1:18" s="1" customFormat="1" x14ac:dyDescent="0.25">
      <c r="A320" s="3"/>
      <c r="C320" s="3"/>
      <c r="D320" s="3"/>
      <c r="E320" s="14"/>
      <c r="J320" s="10"/>
      <c r="K320" s="10"/>
      <c r="L320" s="10"/>
      <c r="M320" s="10"/>
      <c r="R320" s="10"/>
    </row>
    <row r="321" spans="1:18" s="1" customFormat="1" x14ac:dyDescent="0.25">
      <c r="A321" s="3"/>
      <c r="C321" s="3"/>
      <c r="D321" s="3"/>
      <c r="E321" s="14"/>
      <c r="J321" s="10"/>
      <c r="K321" s="10"/>
      <c r="L321" s="10"/>
      <c r="M321" s="10"/>
      <c r="R321" s="10"/>
    </row>
    <row r="322" spans="1:18" s="1" customFormat="1" x14ac:dyDescent="0.25">
      <c r="A322" s="3"/>
      <c r="C322" s="3"/>
      <c r="D322" s="3"/>
      <c r="E322" s="14"/>
      <c r="J322" s="10"/>
      <c r="K322" s="10"/>
      <c r="L322" s="10"/>
      <c r="M322" s="10"/>
      <c r="R322" s="10"/>
    </row>
    <row r="323" spans="1:18" s="1" customFormat="1" x14ac:dyDescent="0.25">
      <c r="A323" s="3"/>
      <c r="C323" s="3"/>
      <c r="D323" s="3"/>
      <c r="E323" s="14"/>
      <c r="J323" s="10"/>
      <c r="K323" s="10"/>
      <c r="L323" s="10"/>
      <c r="M323" s="10"/>
      <c r="R323" s="10"/>
    </row>
    <row r="324" spans="1:18" s="1" customFormat="1" x14ac:dyDescent="0.25">
      <c r="A324" s="3"/>
      <c r="C324" s="3"/>
      <c r="D324" s="3"/>
      <c r="E324" s="14"/>
      <c r="J324" s="10"/>
      <c r="K324" s="10"/>
      <c r="L324" s="10"/>
      <c r="M324" s="10"/>
      <c r="R324" s="10"/>
    </row>
    <row r="325" spans="1:18" s="1" customFormat="1" x14ac:dyDescent="0.25">
      <c r="A325" s="3"/>
      <c r="C325" s="3"/>
      <c r="D325" s="3"/>
      <c r="E325" s="14"/>
      <c r="J325" s="10"/>
      <c r="K325" s="10"/>
      <c r="L325" s="10"/>
      <c r="M325" s="10"/>
      <c r="R325" s="10"/>
    </row>
    <row r="326" spans="1:18" s="1" customFormat="1" x14ac:dyDescent="0.25">
      <c r="A326" s="3"/>
      <c r="C326" s="3"/>
      <c r="D326" s="3"/>
      <c r="E326" s="14"/>
      <c r="J326" s="10"/>
      <c r="K326" s="10"/>
      <c r="L326" s="10"/>
      <c r="M326" s="10"/>
      <c r="R326" s="10"/>
    </row>
    <row r="327" spans="1:18" s="1" customFormat="1" x14ac:dyDescent="0.25">
      <c r="A327" s="3"/>
      <c r="C327" s="3"/>
      <c r="D327" s="3"/>
      <c r="E327" s="14"/>
      <c r="J327" s="10"/>
      <c r="K327" s="10"/>
      <c r="L327" s="10"/>
      <c r="M327" s="10"/>
      <c r="R327" s="10"/>
    </row>
    <row r="328" spans="1:18" s="1" customFormat="1" x14ac:dyDescent="0.25">
      <c r="A328" s="3"/>
      <c r="C328" s="3"/>
      <c r="D328" s="3"/>
      <c r="E328" s="14"/>
      <c r="J328" s="10"/>
      <c r="K328" s="10"/>
      <c r="L328" s="10"/>
      <c r="M328" s="10"/>
      <c r="R328" s="10"/>
    </row>
    <row r="329" spans="1:18" s="1" customFormat="1" x14ac:dyDescent="0.25">
      <c r="A329" s="3"/>
      <c r="C329" s="3"/>
      <c r="D329" s="3"/>
      <c r="E329" s="14"/>
      <c r="J329" s="10"/>
      <c r="K329" s="10"/>
      <c r="L329" s="10"/>
      <c r="M329" s="10"/>
      <c r="R329" s="10"/>
    </row>
    <row r="330" spans="1:18" s="1" customFormat="1" x14ac:dyDescent="0.25">
      <c r="A330" s="3"/>
      <c r="C330" s="3"/>
      <c r="D330" s="3"/>
      <c r="E330" s="14"/>
      <c r="J330" s="10"/>
      <c r="K330" s="10"/>
      <c r="L330" s="10"/>
      <c r="M330" s="10"/>
      <c r="R330" s="10"/>
    </row>
    <row r="331" spans="1:18" s="1" customFormat="1" x14ac:dyDescent="0.25">
      <c r="A331" s="3"/>
      <c r="C331" s="3"/>
      <c r="D331" s="3"/>
      <c r="E331" s="14"/>
      <c r="J331" s="10"/>
      <c r="K331" s="10"/>
      <c r="L331" s="10"/>
      <c r="M331" s="10"/>
      <c r="R331" s="10"/>
    </row>
    <row r="332" spans="1:18" s="1" customFormat="1" x14ac:dyDescent="0.25">
      <c r="A332" s="3"/>
      <c r="C332" s="3"/>
      <c r="D332" s="3"/>
      <c r="E332" s="14"/>
      <c r="J332" s="10"/>
      <c r="K332" s="10"/>
      <c r="L332" s="10"/>
      <c r="M332" s="10"/>
      <c r="R332" s="10"/>
    </row>
    <row r="333" spans="1:18" s="1" customFormat="1" x14ac:dyDescent="0.25">
      <c r="A333" s="3"/>
      <c r="C333" s="3"/>
      <c r="D333" s="3"/>
      <c r="E333" s="14"/>
      <c r="J333" s="10"/>
      <c r="K333" s="10"/>
      <c r="L333" s="10"/>
      <c r="M333" s="10"/>
      <c r="R333" s="10"/>
    </row>
    <row r="334" spans="1:18" s="1" customFormat="1" x14ac:dyDescent="0.25">
      <c r="A334" s="3"/>
      <c r="C334" s="3"/>
      <c r="D334" s="3"/>
      <c r="E334" s="14"/>
      <c r="J334" s="10"/>
      <c r="K334" s="10"/>
      <c r="L334" s="10"/>
      <c r="M334" s="10"/>
      <c r="R334" s="10"/>
    </row>
    <row r="335" spans="1:18" s="1" customFormat="1" x14ac:dyDescent="0.25">
      <c r="A335" s="3"/>
      <c r="C335" s="3"/>
      <c r="D335" s="3"/>
      <c r="E335" s="14"/>
      <c r="J335" s="10"/>
      <c r="K335" s="10"/>
      <c r="L335" s="10"/>
      <c r="M335" s="10"/>
      <c r="R335" s="10"/>
    </row>
    <row r="336" spans="1:18" s="1" customFormat="1" x14ac:dyDescent="0.25">
      <c r="A336" s="3"/>
      <c r="C336" s="3"/>
      <c r="D336" s="3"/>
      <c r="E336" s="14"/>
      <c r="J336" s="10"/>
      <c r="K336" s="10"/>
      <c r="L336" s="10"/>
      <c r="M336" s="10"/>
      <c r="R336" s="10"/>
    </row>
    <row r="337" spans="1:18" s="1" customFormat="1" x14ac:dyDescent="0.25">
      <c r="A337" s="3"/>
      <c r="C337" s="3"/>
      <c r="D337" s="3"/>
      <c r="E337" s="14"/>
      <c r="J337" s="10"/>
      <c r="K337" s="10"/>
      <c r="L337" s="10"/>
      <c r="M337" s="10"/>
      <c r="R337" s="10"/>
    </row>
    <row r="338" spans="1:18" s="1" customFormat="1" x14ac:dyDescent="0.25">
      <c r="A338" s="3"/>
      <c r="C338" s="3"/>
      <c r="D338" s="3"/>
      <c r="E338" s="14"/>
      <c r="J338" s="10"/>
      <c r="K338" s="10"/>
      <c r="L338" s="10"/>
      <c r="M338" s="10"/>
      <c r="R338" s="10"/>
    </row>
    <row r="339" spans="1:18" s="1" customFormat="1" x14ac:dyDescent="0.25">
      <c r="A339" s="3"/>
      <c r="C339" s="3"/>
      <c r="D339" s="3"/>
      <c r="E339" s="14"/>
      <c r="J339" s="10"/>
      <c r="K339" s="10"/>
      <c r="L339" s="10"/>
      <c r="M339" s="10"/>
      <c r="R339" s="10"/>
    </row>
    <row r="340" spans="1:18" s="1" customFormat="1" x14ac:dyDescent="0.25">
      <c r="A340" s="3"/>
      <c r="C340" s="3"/>
      <c r="D340" s="3"/>
      <c r="E340" s="14"/>
      <c r="J340" s="10"/>
      <c r="K340" s="10"/>
      <c r="L340" s="10"/>
      <c r="M340" s="10"/>
      <c r="R340" s="10"/>
    </row>
    <row r="341" spans="1:18" s="1" customFormat="1" x14ac:dyDescent="0.25">
      <c r="A341" s="3"/>
      <c r="C341" s="3"/>
      <c r="D341" s="3"/>
      <c r="E341" s="14"/>
      <c r="J341" s="10"/>
      <c r="K341" s="10"/>
      <c r="L341" s="10"/>
      <c r="M341" s="10"/>
      <c r="R341" s="10"/>
    </row>
    <row r="342" spans="1:18" s="1" customFormat="1" x14ac:dyDescent="0.25">
      <c r="A342" s="3"/>
      <c r="C342" s="3"/>
      <c r="D342" s="3"/>
      <c r="E342" s="14"/>
      <c r="J342" s="10"/>
      <c r="K342" s="10"/>
      <c r="L342" s="10"/>
      <c r="M342" s="10"/>
      <c r="R342" s="10"/>
    </row>
    <row r="343" spans="1:18" s="1" customFormat="1" x14ac:dyDescent="0.25">
      <c r="A343" s="3"/>
      <c r="C343" s="3"/>
      <c r="D343" s="3"/>
      <c r="E343" s="14"/>
      <c r="J343" s="10"/>
      <c r="K343" s="10"/>
      <c r="L343" s="10"/>
      <c r="M343" s="10"/>
      <c r="R343" s="10"/>
    </row>
    <row r="344" spans="1:18" s="1" customFormat="1" x14ac:dyDescent="0.25">
      <c r="A344" s="3"/>
      <c r="C344" s="3"/>
      <c r="D344" s="3"/>
      <c r="E344" s="14"/>
      <c r="J344" s="10"/>
      <c r="K344" s="10"/>
      <c r="L344" s="10"/>
      <c r="M344" s="10"/>
      <c r="R344" s="10"/>
    </row>
    <row r="345" spans="1:18" s="1" customFormat="1" x14ac:dyDescent="0.25">
      <c r="A345" s="3"/>
      <c r="C345" s="3"/>
      <c r="D345" s="3"/>
      <c r="E345" s="14"/>
      <c r="J345" s="10"/>
      <c r="K345" s="10"/>
      <c r="L345" s="10"/>
      <c r="M345" s="10"/>
      <c r="R345" s="10"/>
    </row>
    <row r="346" spans="1:18" s="1" customFormat="1" x14ac:dyDescent="0.25">
      <c r="A346" s="3"/>
      <c r="C346" s="3"/>
      <c r="D346" s="3"/>
      <c r="E346" s="14"/>
      <c r="J346" s="10"/>
      <c r="K346" s="10"/>
      <c r="L346" s="10"/>
      <c r="M346" s="10"/>
      <c r="R346" s="10"/>
    </row>
    <row r="347" spans="1:18" s="1" customFormat="1" x14ac:dyDescent="0.25">
      <c r="A347" s="3"/>
      <c r="C347" s="3"/>
      <c r="D347" s="3"/>
      <c r="E347" s="14"/>
      <c r="J347" s="10"/>
      <c r="K347" s="10"/>
      <c r="L347" s="10"/>
      <c r="M347" s="10"/>
      <c r="R347" s="10"/>
    </row>
    <row r="348" spans="1:18" s="1" customFormat="1" x14ac:dyDescent="0.25">
      <c r="A348" s="3"/>
      <c r="C348" s="3"/>
      <c r="D348" s="3"/>
      <c r="E348" s="14"/>
      <c r="J348" s="10"/>
      <c r="K348" s="10"/>
      <c r="L348" s="10"/>
      <c r="M348" s="10"/>
      <c r="R348" s="10"/>
    </row>
    <row r="349" spans="1:18" s="1" customFormat="1" x14ac:dyDescent="0.25">
      <c r="A349" s="3"/>
      <c r="C349" s="3"/>
      <c r="D349" s="3"/>
      <c r="E349" s="14"/>
      <c r="J349" s="10"/>
      <c r="K349" s="10"/>
      <c r="L349" s="10"/>
      <c r="M349" s="10"/>
      <c r="R349" s="10"/>
    </row>
    <row r="350" spans="1:18" s="1" customFormat="1" x14ac:dyDescent="0.25">
      <c r="A350" s="3"/>
      <c r="C350" s="3"/>
      <c r="D350" s="3"/>
      <c r="E350" s="14"/>
      <c r="J350" s="10"/>
      <c r="K350" s="10"/>
      <c r="L350" s="10"/>
      <c r="M350" s="10"/>
      <c r="R350" s="10"/>
    </row>
    <row r="351" spans="1:18" s="1" customFormat="1" x14ac:dyDescent="0.25">
      <c r="A351" s="3"/>
      <c r="C351" s="3"/>
      <c r="D351" s="3"/>
      <c r="E351" s="14"/>
      <c r="J351" s="10"/>
      <c r="K351" s="10"/>
      <c r="L351" s="10"/>
      <c r="M351" s="10"/>
      <c r="R351" s="10"/>
    </row>
    <row r="352" spans="1:18" s="1" customFormat="1" x14ac:dyDescent="0.25">
      <c r="A352" s="3"/>
      <c r="C352" s="3"/>
      <c r="D352" s="3"/>
      <c r="E352" s="14"/>
      <c r="J352" s="10"/>
      <c r="K352" s="10"/>
      <c r="L352" s="10"/>
      <c r="M352" s="10"/>
      <c r="R352" s="10"/>
    </row>
    <row r="353" spans="1:18" s="1" customFormat="1" x14ac:dyDescent="0.25">
      <c r="A353" s="3"/>
      <c r="C353" s="3"/>
      <c r="D353" s="3"/>
      <c r="E353" s="14"/>
      <c r="J353" s="10"/>
      <c r="K353" s="10"/>
      <c r="L353" s="10"/>
      <c r="M353" s="10"/>
      <c r="R353" s="10"/>
    </row>
    <row r="354" spans="1:18" s="1" customFormat="1" x14ac:dyDescent="0.25">
      <c r="A354" s="3"/>
      <c r="C354" s="3"/>
      <c r="D354" s="3"/>
      <c r="E354" s="14"/>
      <c r="J354" s="10"/>
      <c r="K354" s="10"/>
      <c r="L354" s="10"/>
      <c r="M354" s="10"/>
      <c r="R354" s="10"/>
    </row>
    <row r="355" spans="1:18" s="1" customFormat="1" x14ac:dyDescent="0.25">
      <c r="A355" s="3"/>
      <c r="C355" s="3"/>
      <c r="D355" s="3"/>
      <c r="E355" s="14"/>
      <c r="J355" s="10"/>
      <c r="K355" s="10"/>
      <c r="L355" s="10"/>
      <c r="M355" s="10"/>
      <c r="R355" s="10"/>
    </row>
    <row r="356" spans="1:18" s="1" customFormat="1" x14ac:dyDescent="0.25">
      <c r="A356" s="3"/>
      <c r="C356" s="3"/>
      <c r="D356" s="3"/>
      <c r="E356" s="14"/>
      <c r="J356" s="10"/>
      <c r="K356" s="10"/>
      <c r="L356" s="10"/>
      <c r="M356" s="10"/>
      <c r="R356" s="10"/>
    </row>
    <row r="357" spans="1:18" s="1" customFormat="1" x14ac:dyDescent="0.25">
      <c r="A357" s="3"/>
      <c r="C357" s="3"/>
      <c r="D357" s="3"/>
      <c r="E357" s="14"/>
      <c r="J357" s="10"/>
      <c r="K357" s="10"/>
      <c r="L357" s="10"/>
      <c r="M357" s="10"/>
      <c r="R357" s="10"/>
    </row>
    <row r="358" spans="1:18" s="1" customFormat="1" x14ac:dyDescent="0.25">
      <c r="A358" s="3"/>
      <c r="C358" s="3"/>
      <c r="D358" s="3"/>
      <c r="E358" s="14"/>
      <c r="J358" s="10"/>
      <c r="K358" s="10"/>
      <c r="L358" s="10"/>
      <c r="M358" s="10"/>
      <c r="R358" s="10"/>
    </row>
    <row r="359" spans="1:18" s="1" customFormat="1" x14ac:dyDescent="0.25">
      <c r="A359" s="3"/>
      <c r="C359" s="3"/>
      <c r="D359" s="3"/>
      <c r="E359" s="14"/>
      <c r="J359" s="10"/>
      <c r="K359" s="10"/>
      <c r="L359" s="10"/>
      <c r="M359" s="10"/>
      <c r="R359" s="10"/>
    </row>
    <row r="360" spans="1:18" s="1" customFormat="1" x14ac:dyDescent="0.25">
      <c r="A360" s="3"/>
      <c r="C360" s="3"/>
      <c r="D360" s="3"/>
      <c r="E360" s="14"/>
      <c r="J360" s="10"/>
      <c r="K360" s="10"/>
      <c r="L360" s="10"/>
      <c r="M360" s="10"/>
      <c r="R360" s="10"/>
    </row>
    <row r="361" spans="1:18" s="1" customFormat="1" x14ac:dyDescent="0.25">
      <c r="A361" s="3"/>
      <c r="C361" s="3"/>
      <c r="D361" s="3"/>
      <c r="E361" s="14"/>
      <c r="J361" s="10"/>
      <c r="K361" s="10"/>
      <c r="L361" s="10"/>
      <c r="M361" s="10"/>
      <c r="R361" s="10"/>
    </row>
    <row r="362" spans="1:18" s="1" customFormat="1" x14ac:dyDescent="0.25">
      <c r="A362" s="3"/>
      <c r="C362" s="3"/>
      <c r="D362" s="3"/>
      <c r="E362" s="14"/>
      <c r="J362" s="10"/>
      <c r="K362" s="10"/>
      <c r="L362" s="10"/>
      <c r="M362" s="10"/>
      <c r="R362" s="10"/>
    </row>
    <row r="363" spans="1:18" s="1" customFormat="1" x14ac:dyDescent="0.25">
      <c r="A363" s="3"/>
      <c r="C363" s="3"/>
      <c r="D363" s="3"/>
      <c r="E363" s="14"/>
      <c r="J363" s="10"/>
      <c r="K363" s="10"/>
      <c r="L363" s="10"/>
      <c r="M363" s="10"/>
      <c r="R363" s="10"/>
    </row>
    <row r="364" spans="1:18" s="1" customFormat="1" x14ac:dyDescent="0.25">
      <c r="A364" s="3"/>
      <c r="C364" s="3"/>
      <c r="D364" s="3"/>
      <c r="E364" s="14"/>
      <c r="J364" s="10"/>
      <c r="K364" s="10"/>
      <c r="L364" s="10"/>
      <c r="M364" s="10"/>
      <c r="R364" s="10"/>
    </row>
    <row r="365" spans="1:18" s="1" customFormat="1" x14ac:dyDescent="0.25">
      <c r="A365" s="3"/>
      <c r="C365" s="3"/>
      <c r="D365" s="3"/>
      <c r="E365" s="14"/>
      <c r="J365" s="10"/>
      <c r="K365" s="10"/>
      <c r="L365" s="10"/>
      <c r="M365" s="10"/>
      <c r="R365" s="10"/>
    </row>
    <row r="366" spans="1:18" s="1" customFormat="1" x14ac:dyDescent="0.25">
      <c r="A366" s="3"/>
      <c r="C366" s="3"/>
      <c r="D366" s="3"/>
      <c r="E366" s="14"/>
      <c r="J366" s="10"/>
      <c r="K366" s="10"/>
      <c r="L366" s="10"/>
      <c r="M366" s="10"/>
      <c r="R366" s="10"/>
    </row>
    <row r="367" spans="1:18" s="1" customFormat="1" x14ac:dyDescent="0.25">
      <c r="A367" s="3"/>
      <c r="C367" s="3"/>
      <c r="D367" s="3"/>
      <c r="E367" s="14"/>
      <c r="J367" s="10"/>
      <c r="K367" s="10"/>
      <c r="L367" s="10"/>
      <c r="M367" s="10"/>
      <c r="R367" s="10"/>
    </row>
    <row r="368" spans="1:18" s="1" customFormat="1" x14ac:dyDescent="0.25">
      <c r="A368" s="3"/>
      <c r="C368" s="3"/>
      <c r="D368" s="3"/>
      <c r="E368" s="14"/>
      <c r="J368" s="10"/>
      <c r="K368" s="10"/>
      <c r="L368" s="10"/>
      <c r="M368" s="10"/>
      <c r="R368" s="10"/>
    </row>
    <row r="369" spans="1:18" s="1" customFormat="1" x14ac:dyDescent="0.25">
      <c r="A369" s="3"/>
      <c r="C369" s="3"/>
      <c r="D369" s="3"/>
      <c r="E369" s="14"/>
      <c r="J369" s="10"/>
      <c r="K369" s="10"/>
      <c r="L369" s="10"/>
      <c r="M369" s="10"/>
      <c r="R369" s="10"/>
    </row>
    <row r="370" spans="1:18" s="1" customFormat="1" x14ac:dyDescent="0.25">
      <c r="A370" s="3"/>
      <c r="C370" s="3"/>
      <c r="D370" s="3"/>
      <c r="E370" s="14"/>
      <c r="J370" s="10"/>
      <c r="K370" s="10"/>
      <c r="L370" s="10"/>
      <c r="M370" s="10"/>
      <c r="R370" s="10"/>
    </row>
    <row r="371" spans="1:18" s="1" customFormat="1" x14ac:dyDescent="0.25">
      <c r="A371" s="3"/>
      <c r="C371" s="3"/>
      <c r="D371" s="3"/>
      <c r="E371" s="14"/>
      <c r="J371" s="10"/>
      <c r="K371" s="10"/>
      <c r="L371" s="10"/>
      <c r="M371" s="10"/>
      <c r="R371" s="10"/>
    </row>
    <row r="372" spans="1:18" s="1" customFormat="1" x14ac:dyDescent="0.25">
      <c r="A372" s="3"/>
      <c r="C372" s="3"/>
      <c r="D372" s="3"/>
      <c r="E372" s="14"/>
      <c r="J372" s="10"/>
      <c r="K372" s="10"/>
      <c r="L372" s="10"/>
      <c r="M372" s="10"/>
      <c r="R372" s="10"/>
    </row>
    <row r="373" spans="1:18" s="1" customFormat="1" x14ac:dyDescent="0.25">
      <c r="A373" s="3"/>
      <c r="C373" s="3"/>
      <c r="D373" s="3"/>
      <c r="E373" s="14"/>
      <c r="J373" s="10"/>
      <c r="K373" s="10"/>
      <c r="L373" s="10"/>
      <c r="M373" s="10"/>
      <c r="R373" s="10"/>
    </row>
    <row r="374" spans="1:18" s="1" customFormat="1" x14ac:dyDescent="0.25">
      <c r="A374" s="3"/>
      <c r="C374" s="3"/>
      <c r="D374" s="3"/>
      <c r="E374" s="14"/>
      <c r="J374" s="10"/>
      <c r="K374" s="10"/>
      <c r="L374" s="10"/>
      <c r="M374" s="10"/>
      <c r="R374" s="10"/>
    </row>
    <row r="375" spans="1:18" s="1" customFormat="1" x14ac:dyDescent="0.25">
      <c r="A375" s="3"/>
      <c r="C375" s="3"/>
      <c r="D375" s="3"/>
      <c r="E375" s="14"/>
      <c r="J375" s="10"/>
      <c r="K375" s="10"/>
      <c r="L375" s="10"/>
      <c r="M375" s="10"/>
      <c r="R375" s="10"/>
    </row>
    <row r="376" spans="1:18" s="1" customFormat="1" x14ac:dyDescent="0.25">
      <c r="A376" s="3"/>
      <c r="C376" s="3"/>
      <c r="D376" s="3"/>
      <c r="E376" s="14"/>
      <c r="J376" s="10"/>
      <c r="K376" s="10"/>
      <c r="L376" s="10"/>
      <c r="M376" s="10"/>
      <c r="R376" s="10"/>
    </row>
    <row r="377" spans="1:18" s="1" customFormat="1" x14ac:dyDescent="0.25">
      <c r="A377" s="3"/>
      <c r="C377" s="3"/>
      <c r="D377" s="3"/>
      <c r="E377" s="14"/>
      <c r="J377" s="10"/>
      <c r="K377" s="10"/>
      <c r="L377" s="10"/>
      <c r="M377" s="10"/>
      <c r="R377" s="10"/>
    </row>
    <row r="378" spans="1:18" s="1" customFormat="1" x14ac:dyDescent="0.25">
      <c r="A378" s="3"/>
      <c r="C378" s="3"/>
      <c r="D378" s="3"/>
      <c r="E378" s="14"/>
      <c r="J378" s="10"/>
      <c r="K378" s="10"/>
      <c r="L378" s="10"/>
      <c r="M378" s="10"/>
      <c r="R378" s="10"/>
    </row>
    <row r="379" spans="1:18" s="1" customFormat="1" x14ac:dyDescent="0.25">
      <c r="A379" s="3"/>
      <c r="C379" s="3"/>
      <c r="D379" s="3"/>
      <c r="E379" s="14"/>
      <c r="J379" s="10"/>
      <c r="K379" s="10"/>
      <c r="L379" s="10"/>
      <c r="M379" s="10"/>
      <c r="R379" s="10"/>
    </row>
    <row r="380" spans="1:18" s="1" customFormat="1" x14ac:dyDescent="0.25">
      <c r="A380" s="3"/>
      <c r="C380" s="3"/>
      <c r="D380" s="3"/>
      <c r="E380" s="14"/>
      <c r="J380" s="10"/>
      <c r="K380" s="10"/>
      <c r="L380" s="10"/>
      <c r="M380" s="10"/>
      <c r="R380" s="10"/>
    </row>
    <row r="381" spans="1:18" s="1" customFormat="1" x14ac:dyDescent="0.25">
      <c r="A381" s="3"/>
      <c r="C381" s="3"/>
      <c r="D381" s="3"/>
      <c r="E381" s="14"/>
      <c r="J381" s="10"/>
      <c r="K381" s="10"/>
      <c r="L381" s="10"/>
      <c r="M381" s="10"/>
      <c r="R381" s="10"/>
    </row>
    <row r="382" spans="1:18" s="1" customFormat="1" x14ac:dyDescent="0.25">
      <c r="A382" s="3"/>
      <c r="C382" s="3"/>
      <c r="D382" s="3"/>
      <c r="E382" s="14"/>
      <c r="J382" s="10"/>
      <c r="K382" s="10"/>
      <c r="L382" s="10"/>
      <c r="M382" s="10"/>
      <c r="R382" s="10"/>
    </row>
    <row r="383" spans="1:18" s="1" customFormat="1" x14ac:dyDescent="0.25">
      <c r="A383" s="3"/>
      <c r="C383" s="3"/>
      <c r="D383" s="3"/>
      <c r="E383" s="14"/>
      <c r="J383" s="10"/>
      <c r="K383" s="10"/>
      <c r="L383" s="10"/>
      <c r="M383" s="10"/>
      <c r="R383" s="10"/>
    </row>
    <row r="384" spans="1:18" s="1" customFormat="1" x14ac:dyDescent="0.25">
      <c r="A384" s="3"/>
      <c r="C384" s="3"/>
      <c r="D384" s="3"/>
      <c r="E384" s="14"/>
      <c r="J384" s="10"/>
      <c r="K384" s="10"/>
      <c r="L384" s="10"/>
      <c r="M384" s="10"/>
      <c r="R384" s="10"/>
    </row>
    <row r="385" spans="1:18" s="1" customFormat="1" x14ac:dyDescent="0.25">
      <c r="A385" s="3"/>
      <c r="C385" s="3"/>
      <c r="D385" s="3"/>
      <c r="E385" s="14"/>
      <c r="J385" s="10"/>
      <c r="K385" s="10"/>
      <c r="L385" s="10"/>
      <c r="M385" s="10"/>
      <c r="R385" s="10"/>
    </row>
    <row r="386" spans="1:18" s="1" customFormat="1" x14ac:dyDescent="0.25">
      <c r="A386" s="3"/>
      <c r="C386" s="3"/>
      <c r="D386" s="3"/>
      <c r="E386" s="14"/>
      <c r="J386" s="10"/>
      <c r="K386" s="10"/>
      <c r="L386" s="10"/>
      <c r="M386" s="10"/>
      <c r="R386" s="10"/>
    </row>
    <row r="387" spans="1:18" s="1" customFormat="1" x14ac:dyDescent="0.25">
      <c r="A387" s="3"/>
      <c r="C387" s="3"/>
      <c r="D387" s="3"/>
      <c r="E387" s="14"/>
      <c r="J387" s="10"/>
      <c r="K387" s="10"/>
      <c r="L387" s="10"/>
      <c r="M387" s="10"/>
      <c r="R387" s="10"/>
    </row>
    <row r="388" spans="1:18" s="1" customFormat="1" x14ac:dyDescent="0.25">
      <c r="A388" s="3"/>
      <c r="C388" s="3"/>
      <c r="D388" s="3"/>
      <c r="E388" s="14"/>
      <c r="J388" s="10"/>
      <c r="K388" s="10"/>
      <c r="L388" s="10"/>
      <c r="M388" s="10"/>
      <c r="R388" s="10"/>
    </row>
    <row r="389" spans="1:18" s="1" customFormat="1" x14ac:dyDescent="0.25">
      <c r="A389" s="3"/>
      <c r="C389" s="3"/>
      <c r="D389" s="3"/>
      <c r="E389" s="14"/>
      <c r="J389" s="10"/>
      <c r="K389" s="10"/>
      <c r="L389" s="10"/>
      <c r="M389" s="10"/>
      <c r="R389" s="10"/>
    </row>
    <row r="390" spans="1:18" s="1" customFormat="1" x14ac:dyDescent="0.25">
      <c r="A390" s="3"/>
      <c r="C390" s="3"/>
      <c r="D390" s="3"/>
      <c r="E390" s="14"/>
      <c r="J390" s="10"/>
      <c r="K390" s="10"/>
      <c r="L390" s="10"/>
      <c r="M390" s="10"/>
      <c r="R390" s="10"/>
    </row>
    <row r="391" spans="1:18" s="1" customFormat="1" x14ac:dyDescent="0.25">
      <c r="A391" s="3"/>
      <c r="C391" s="3"/>
      <c r="D391" s="3"/>
      <c r="E391" s="14"/>
      <c r="J391" s="10"/>
      <c r="K391" s="10"/>
      <c r="L391" s="10"/>
      <c r="M391" s="10"/>
      <c r="R391" s="10"/>
    </row>
    <row r="392" spans="1:18" s="1" customFormat="1" x14ac:dyDescent="0.25">
      <c r="A392" s="3"/>
      <c r="C392" s="3"/>
      <c r="D392" s="3"/>
      <c r="E392" s="14"/>
      <c r="J392" s="10"/>
      <c r="K392" s="10"/>
      <c r="L392" s="10"/>
      <c r="M392" s="10"/>
      <c r="R392" s="10"/>
    </row>
    <row r="393" spans="1:18" s="1" customFormat="1" x14ac:dyDescent="0.25">
      <c r="A393" s="3"/>
      <c r="C393" s="3"/>
      <c r="D393" s="3"/>
      <c r="E393" s="14"/>
      <c r="J393" s="10"/>
      <c r="K393" s="10"/>
      <c r="L393" s="10"/>
      <c r="M393" s="10"/>
      <c r="R393" s="10"/>
    </row>
    <row r="394" spans="1:18" s="1" customFormat="1" x14ac:dyDescent="0.25">
      <c r="A394" s="3"/>
      <c r="C394" s="3"/>
      <c r="D394" s="3"/>
      <c r="E394" s="14"/>
      <c r="J394" s="10"/>
      <c r="K394" s="10"/>
      <c r="L394" s="10"/>
      <c r="M394" s="10"/>
      <c r="R394" s="10"/>
    </row>
    <row r="395" spans="1:18" s="1" customFormat="1" x14ac:dyDescent="0.25">
      <c r="A395" s="3"/>
      <c r="C395" s="3"/>
      <c r="D395" s="3"/>
      <c r="E395" s="14"/>
      <c r="J395" s="10"/>
      <c r="K395" s="10"/>
      <c r="L395" s="10"/>
      <c r="M395" s="10"/>
      <c r="R395" s="10"/>
    </row>
    <row r="396" spans="1:18" s="1" customFormat="1" x14ac:dyDescent="0.25">
      <c r="A396" s="3"/>
      <c r="C396" s="3"/>
      <c r="D396" s="3"/>
      <c r="E396" s="14"/>
      <c r="J396" s="10"/>
      <c r="K396" s="10"/>
      <c r="L396" s="10"/>
      <c r="M396" s="10"/>
      <c r="R396" s="10"/>
    </row>
    <row r="397" spans="1:18" s="1" customFormat="1" x14ac:dyDescent="0.25">
      <c r="A397" s="3"/>
      <c r="C397" s="3"/>
      <c r="D397" s="3"/>
      <c r="E397" s="14"/>
      <c r="J397" s="10"/>
      <c r="K397" s="10"/>
      <c r="L397" s="10"/>
      <c r="M397" s="10"/>
      <c r="R397" s="10"/>
    </row>
    <row r="398" spans="1:18" s="1" customFormat="1" x14ac:dyDescent="0.25">
      <c r="A398" s="3"/>
      <c r="C398" s="3"/>
      <c r="D398" s="3"/>
      <c r="E398" s="14"/>
      <c r="J398" s="10"/>
      <c r="K398" s="10"/>
      <c r="L398" s="10"/>
      <c r="M398" s="10"/>
      <c r="R398" s="10"/>
    </row>
    <row r="399" spans="1:18" s="1" customFormat="1" x14ac:dyDescent="0.25">
      <c r="A399" s="3"/>
      <c r="C399" s="3"/>
      <c r="D399" s="3"/>
      <c r="E399" s="14"/>
      <c r="J399" s="10"/>
      <c r="K399" s="10"/>
      <c r="L399" s="10"/>
      <c r="M399" s="10"/>
      <c r="R399" s="10"/>
    </row>
    <row r="400" spans="1:18" s="1" customFormat="1" x14ac:dyDescent="0.25">
      <c r="A400" s="3"/>
      <c r="C400" s="3"/>
      <c r="D400" s="3"/>
      <c r="E400" s="14"/>
      <c r="J400" s="10"/>
      <c r="K400" s="10"/>
      <c r="L400" s="10"/>
      <c r="M400" s="10"/>
      <c r="R400" s="10"/>
    </row>
    <row r="401" spans="1:18" s="1" customFormat="1" x14ac:dyDescent="0.25">
      <c r="A401" s="3"/>
      <c r="C401" s="3"/>
      <c r="D401" s="3"/>
      <c r="E401" s="14"/>
      <c r="J401" s="10"/>
      <c r="K401" s="10"/>
      <c r="L401" s="10"/>
      <c r="M401" s="10"/>
      <c r="R401" s="10"/>
    </row>
    <row r="402" spans="1:18" s="1" customFormat="1" x14ac:dyDescent="0.25">
      <c r="A402" s="3"/>
      <c r="C402" s="3"/>
      <c r="D402" s="3"/>
      <c r="E402" s="14"/>
      <c r="J402" s="10"/>
      <c r="K402" s="10"/>
      <c r="L402" s="10"/>
      <c r="M402" s="10"/>
      <c r="R402" s="10"/>
    </row>
    <row r="403" spans="1:18" s="1" customFormat="1" x14ac:dyDescent="0.25">
      <c r="A403" s="3"/>
      <c r="C403" s="3"/>
      <c r="D403" s="3"/>
      <c r="E403" s="14"/>
      <c r="J403" s="10"/>
      <c r="K403" s="10"/>
      <c r="L403" s="10"/>
      <c r="M403" s="10"/>
      <c r="R403" s="10"/>
    </row>
    <row r="404" spans="1:18" s="1" customFormat="1" x14ac:dyDescent="0.25">
      <c r="A404" s="3"/>
      <c r="C404" s="3"/>
      <c r="D404" s="3"/>
      <c r="E404" s="14"/>
      <c r="J404" s="10"/>
      <c r="K404" s="10"/>
      <c r="L404" s="10"/>
      <c r="M404" s="10"/>
      <c r="R404" s="10"/>
    </row>
    <row r="405" spans="1:18" s="1" customFormat="1" x14ac:dyDescent="0.25">
      <c r="A405" s="3"/>
      <c r="C405" s="3"/>
      <c r="D405" s="3"/>
      <c r="E405" s="14"/>
      <c r="J405" s="10"/>
      <c r="K405" s="10"/>
      <c r="L405" s="10"/>
      <c r="M405" s="10"/>
      <c r="R405" s="10"/>
    </row>
    <row r="406" spans="1:18" s="1" customFormat="1" x14ac:dyDescent="0.25">
      <c r="A406" s="3"/>
      <c r="C406" s="3"/>
      <c r="D406" s="3"/>
      <c r="E406" s="14"/>
      <c r="J406" s="10"/>
      <c r="K406" s="10"/>
      <c r="L406" s="10"/>
      <c r="M406" s="10"/>
      <c r="R406" s="10"/>
    </row>
    <row r="407" spans="1:18" s="1" customFormat="1" x14ac:dyDescent="0.25">
      <c r="A407" s="3"/>
      <c r="C407" s="3"/>
      <c r="D407" s="3"/>
      <c r="E407" s="14"/>
      <c r="J407" s="10"/>
      <c r="K407" s="10"/>
      <c r="L407" s="10"/>
      <c r="M407" s="10"/>
      <c r="R407" s="10"/>
    </row>
    <row r="408" spans="1:18" s="1" customFormat="1" x14ac:dyDescent="0.25">
      <c r="A408" s="3"/>
      <c r="C408" s="3"/>
      <c r="D408" s="3"/>
      <c r="E408" s="14"/>
      <c r="J408" s="10"/>
      <c r="K408" s="10"/>
      <c r="L408" s="10"/>
      <c r="M408" s="10"/>
      <c r="R408" s="10"/>
    </row>
    <row r="409" spans="1:18" s="1" customFormat="1" x14ac:dyDescent="0.25">
      <c r="A409" s="3"/>
      <c r="C409" s="3"/>
      <c r="D409" s="3"/>
      <c r="E409" s="14"/>
      <c r="J409" s="10"/>
      <c r="K409" s="10"/>
      <c r="L409" s="10"/>
      <c r="M409" s="10"/>
      <c r="R409" s="10"/>
    </row>
    <row r="410" spans="1:18" s="1" customFormat="1" x14ac:dyDescent="0.25">
      <c r="A410" s="3"/>
      <c r="C410" s="3"/>
      <c r="D410" s="3"/>
      <c r="E410" s="14"/>
      <c r="J410" s="10"/>
      <c r="K410" s="10"/>
      <c r="L410" s="10"/>
      <c r="M410" s="10"/>
      <c r="R410" s="10"/>
    </row>
    <row r="411" spans="1:18" s="1" customFormat="1" x14ac:dyDescent="0.25">
      <c r="A411" s="3"/>
      <c r="C411" s="3"/>
      <c r="D411" s="3"/>
      <c r="E411" s="14"/>
      <c r="J411" s="10"/>
      <c r="K411" s="10"/>
      <c r="L411" s="10"/>
      <c r="M411" s="10"/>
      <c r="R411" s="10"/>
    </row>
    <row r="412" spans="1:18" s="1" customFormat="1" x14ac:dyDescent="0.25">
      <c r="A412" s="3"/>
      <c r="C412" s="3"/>
      <c r="D412" s="3"/>
      <c r="E412" s="14"/>
      <c r="J412" s="10"/>
      <c r="K412" s="10"/>
      <c r="L412" s="10"/>
      <c r="M412" s="10"/>
      <c r="R412" s="10"/>
    </row>
    <row r="413" spans="1:18" s="1" customFormat="1" x14ac:dyDescent="0.25">
      <c r="A413" s="3"/>
      <c r="C413" s="3"/>
      <c r="D413" s="3"/>
      <c r="E413" s="14"/>
      <c r="J413" s="10"/>
      <c r="K413" s="10"/>
      <c r="L413" s="10"/>
      <c r="M413" s="10"/>
      <c r="R413" s="10"/>
    </row>
    <row r="414" spans="1:18" s="1" customFormat="1" x14ac:dyDescent="0.25">
      <c r="A414" s="3"/>
      <c r="C414" s="3"/>
      <c r="D414" s="3"/>
      <c r="E414" s="14"/>
      <c r="J414" s="10"/>
      <c r="K414" s="10"/>
      <c r="L414" s="10"/>
      <c r="M414" s="10"/>
      <c r="R414" s="10"/>
    </row>
    <row r="415" spans="1:18" s="1" customFormat="1" x14ac:dyDescent="0.25">
      <c r="A415" s="3"/>
      <c r="C415" s="3"/>
      <c r="D415" s="3"/>
      <c r="E415" s="14"/>
      <c r="J415" s="10"/>
      <c r="K415" s="10"/>
      <c r="L415" s="10"/>
      <c r="M415" s="10"/>
      <c r="R415" s="10"/>
    </row>
    <row r="416" spans="1:18" s="1" customFormat="1" x14ac:dyDescent="0.25">
      <c r="A416" s="3"/>
      <c r="C416" s="3"/>
      <c r="D416" s="3"/>
      <c r="E416" s="14"/>
      <c r="J416" s="10"/>
      <c r="K416" s="10"/>
      <c r="L416" s="10"/>
      <c r="M416" s="10"/>
      <c r="R416" s="10"/>
    </row>
    <row r="417" spans="1:18" s="1" customFormat="1" x14ac:dyDescent="0.25">
      <c r="A417" s="3"/>
      <c r="C417" s="3"/>
      <c r="D417" s="3"/>
      <c r="E417" s="14"/>
      <c r="J417" s="10"/>
      <c r="K417" s="10"/>
      <c r="L417" s="10"/>
      <c r="M417" s="10"/>
      <c r="R417" s="10"/>
    </row>
    <row r="418" spans="1:18" s="1" customFormat="1" x14ac:dyDescent="0.25">
      <c r="A418" s="3"/>
      <c r="C418" s="3"/>
      <c r="D418" s="3"/>
      <c r="E418" s="14"/>
      <c r="J418" s="10"/>
      <c r="K418" s="10"/>
      <c r="L418" s="10"/>
      <c r="M418" s="10"/>
      <c r="R418" s="10"/>
    </row>
    <row r="419" spans="1:18" s="1" customFormat="1" x14ac:dyDescent="0.25">
      <c r="A419" s="3"/>
      <c r="C419" s="3"/>
      <c r="D419" s="3"/>
      <c r="E419" s="14"/>
      <c r="J419" s="10"/>
      <c r="K419" s="10"/>
      <c r="L419" s="10"/>
      <c r="M419" s="10"/>
      <c r="R419" s="10"/>
    </row>
    <row r="420" spans="1:18" s="1" customFormat="1" x14ac:dyDescent="0.25">
      <c r="A420" s="3"/>
      <c r="C420" s="3"/>
      <c r="D420" s="3"/>
      <c r="E420" s="14"/>
      <c r="J420" s="10"/>
      <c r="K420" s="10"/>
      <c r="L420" s="10"/>
      <c r="M420" s="10"/>
      <c r="R420" s="10"/>
    </row>
    <row r="421" spans="1:18" s="1" customFormat="1" x14ac:dyDescent="0.25">
      <c r="A421" s="3"/>
      <c r="C421" s="3"/>
      <c r="D421" s="3"/>
      <c r="E421" s="14"/>
      <c r="J421" s="10"/>
      <c r="K421" s="10"/>
      <c r="L421" s="10"/>
      <c r="M421" s="10"/>
      <c r="R421" s="10"/>
    </row>
    <row r="422" spans="1:18" s="1" customFormat="1" x14ac:dyDescent="0.25">
      <c r="A422" s="3"/>
      <c r="C422" s="3"/>
      <c r="D422" s="3"/>
      <c r="E422" s="14"/>
      <c r="J422" s="10"/>
      <c r="K422" s="10"/>
      <c r="L422" s="10"/>
      <c r="M422" s="10"/>
      <c r="R422" s="10"/>
    </row>
    <row r="423" spans="1:18" s="1" customFormat="1" x14ac:dyDescent="0.25">
      <c r="A423" s="3"/>
      <c r="C423" s="3"/>
      <c r="D423" s="3"/>
      <c r="E423" s="14"/>
      <c r="J423" s="10"/>
      <c r="K423" s="10"/>
      <c r="L423" s="10"/>
      <c r="M423" s="10"/>
      <c r="R423" s="10"/>
    </row>
    <row r="424" spans="1:18" s="1" customFormat="1" x14ac:dyDescent="0.25">
      <c r="A424" s="3"/>
      <c r="C424" s="3"/>
      <c r="D424" s="3"/>
      <c r="E424" s="14"/>
      <c r="J424" s="10"/>
      <c r="K424" s="10"/>
      <c r="L424" s="10"/>
      <c r="M424" s="10"/>
      <c r="R424" s="10"/>
    </row>
    <row r="425" spans="1:18" s="1" customFormat="1" x14ac:dyDescent="0.25">
      <c r="A425" s="3"/>
      <c r="C425" s="3"/>
      <c r="D425" s="3"/>
      <c r="E425" s="14"/>
      <c r="J425" s="10"/>
      <c r="K425" s="10"/>
      <c r="L425" s="10"/>
      <c r="M425" s="10"/>
      <c r="R425" s="10"/>
    </row>
    <row r="426" spans="1:18" s="1" customFormat="1" x14ac:dyDescent="0.25">
      <c r="A426" s="3"/>
      <c r="C426" s="3"/>
      <c r="D426" s="3"/>
      <c r="E426" s="14"/>
      <c r="J426" s="10"/>
      <c r="K426" s="10"/>
      <c r="L426" s="10"/>
      <c r="M426" s="10"/>
      <c r="R426" s="10"/>
    </row>
    <row r="427" spans="1:18" s="1" customFormat="1" x14ac:dyDescent="0.25">
      <c r="A427" s="3"/>
      <c r="C427" s="3"/>
      <c r="D427" s="3"/>
      <c r="E427" s="14"/>
      <c r="J427" s="10"/>
      <c r="K427" s="10"/>
      <c r="L427" s="10"/>
      <c r="M427" s="10"/>
      <c r="R427" s="10"/>
    </row>
    <row r="428" spans="1:18" s="1" customFormat="1" x14ac:dyDescent="0.25">
      <c r="A428" s="3"/>
      <c r="C428" s="3"/>
      <c r="D428" s="3"/>
      <c r="E428" s="14"/>
      <c r="J428" s="10"/>
      <c r="K428" s="10"/>
      <c r="L428" s="10"/>
      <c r="M428" s="10"/>
      <c r="R428" s="10"/>
    </row>
    <row r="429" spans="1:18" s="1" customFormat="1" x14ac:dyDescent="0.25">
      <c r="A429" s="3"/>
      <c r="C429" s="3"/>
      <c r="D429" s="3"/>
      <c r="E429" s="14"/>
      <c r="J429" s="10"/>
      <c r="K429" s="10"/>
      <c r="L429" s="10"/>
      <c r="M429" s="10"/>
      <c r="R429" s="10"/>
    </row>
    <row r="430" spans="1:18" s="1" customFormat="1" x14ac:dyDescent="0.25">
      <c r="A430" s="3"/>
      <c r="C430" s="3"/>
      <c r="D430" s="3"/>
      <c r="E430" s="14"/>
      <c r="J430" s="10"/>
      <c r="K430" s="10"/>
      <c r="L430" s="10"/>
      <c r="M430" s="10"/>
      <c r="R430" s="10"/>
    </row>
    <row r="431" spans="1:18" s="1" customFormat="1" x14ac:dyDescent="0.25">
      <c r="A431" s="3"/>
      <c r="C431" s="3"/>
      <c r="D431" s="3"/>
      <c r="E431" s="14"/>
      <c r="J431" s="10"/>
      <c r="K431" s="10"/>
      <c r="L431" s="10"/>
      <c r="M431" s="10"/>
      <c r="R431" s="10"/>
    </row>
    <row r="432" spans="1:18" s="1" customFormat="1" x14ac:dyDescent="0.25">
      <c r="A432" s="3"/>
      <c r="C432" s="3"/>
      <c r="D432" s="3"/>
      <c r="E432" s="14"/>
      <c r="J432" s="10"/>
      <c r="K432" s="10"/>
      <c r="L432" s="10"/>
      <c r="M432" s="10"/>
      <c r="R432" s="10"/>
    </row>
    <row r="433" spans="1:18" s="1" customFormat="1" x14ac:dyDescent="0.25">
      <c r="A433" s="3"/>
      <c r="C433" s="3"/>
      <c r="D433" s="3"/>
      <c r="E433" s="14"/>
      <c r="J433" s="10"/>
      <c r="K433" s="10"/>
      <c r="L433" s="10"/>
      <c r="M433" s="10"/>
      <c r="R433" s="10"/>
    </row>
    <row r="434" spans="1:18" s="1" customFormat="1" x14ac:dyDescent="0.25">
      <c r="A434" s="3"/>
      <c r="C434" s="3"/>
      <c r="D434" s="3"/>
      <c r="E434" s="14"/>
      <c r="J434" s="10"/>
      <c r="K434" s="10"/>
      <c r="L434" s="10"/>
      <c r="M434" s="10"/>
      <c r="R434" s="10"/>
    </row>
    <row r="435" spans="1:18" s="1" customFormat="1" x14ac:dyDescent="0.25">
      <c r="A435" s="3"/>
      <c r="C435" s="3"/>
      <c r="D435" s="3"/>
      <c r="E435" s="14"/>
      <c r="J435" s="10"/>
      <c r="K435" s="10"/>
      <c r="L435" s="10"/>
      <c r="M435" s="10"/>
      <c r="R435" s="10"/>
    </row>
    <row r="436" spans="1:18" s="1" customFormat="1" x14ac:dyDescent="0.25">
      <c r="A436" s="3"/>
      <c r="C436" s="3"/>
      <c r="D436" s="3"/>
      <c r="E436" s="14"/>
      <c r="J436" s="10"/>
      <c r="K436" s="10"/>
      <c r="L436" s="10"/>
      <c r="M436" s="10"/>
      <c r="R436" s="10"/>
    </row>
    <row r="437" spans="1:18" s="1" customFormat="1" x14ac:dyDescent="0.25">
      <c r="A437" s="3"/>
      <c r="C437" s="3"/>
      <c r="D437" s="3"/>
      <c r="E437" s="14"/>
      <c r="J437" s="10"/>
      <c r="K437" s="10"/>
      <c r="L437" s="10"/>
      <c r="M437" s="10"/>
      <c r="R437" s="10"/>
    </row>
    <row r="438" spans="1:18" s="1" customFormat="1" x14ac:dyDescent="0.25">
      <c r="A438" s="3"/>
      <c r="C438" s="3"/>
      <c r="D438" s="3"/>
      <c r="E438" s="14"/>
      <c r="J438" s="10"/>
      <c r="K438" s="10"/>
      <c r="L438" s="10"/>
      <c r="M438" s="10"/>
      <c r="R438" s="10"/>
    </row>
    <row r="439" spans="1:18" s="1" customFormat="1" x14ac:dyDescent="0.25">
      <c r="A439" s="3"/>
      <c r="C439" s="3"/>
      <c r="D439" s="3"/>
      <c r="E439" s="14"/>
      <c r="J439" s="10"/>
      <c r="K439" s="10"/>
      <c r="L439" s="10"/>
      <c r="M439" s="10"/>
      <c r="R439" s="10"/>
    </row>
    <row r="440" spans="1:18" s="1" customFormat="1" x14ac:dyDescent="0.25">
      <c r="A440" s="3"/>
      <c r="C440" s="3"/>
      <c r="D440" s="3"/>
      <c r="E440" s="14"/>
      <c r="J440" s="10"/>
      <c r="K440" s="10"/>
      <c r="L440" s="10"/>
      <c r="M440" s="10"/>
      <c r="R440" s="10"/>
    </row>
    <row r="441" spans="1:18" s="1" customFormat="1" x14ac:dyDescent="0.25">
      <c r="A441" s="3"/>
      <c r="C441" s="3"/>
      <c r="D441" s="3"/>
      <c r="E441" s="14"/>
      <c r="J441" s="10"/>
      <c r="K441" s="10"/>
      <c r="L441" s="10"/>
      <c r="M441" s="10"/>
      <c r="R441" s="10"/>
    </row>
    <row r="442" spans="1:18" s="1" customFormat="1" x14ac:dyDescent="0.25">
      <c r="A442" s="3"/>
      <c r="C442" s="3"/>
      <c r="D442" s="3"/>
      <c r="E442" s="14"/>
      <c r="J442" s="10"/>
      <c r="K442" s="10"/>
      <c r="L442" s="10"/>
      <c r="M442" s="10"/>
      <c r="R442" s="10"/>
    </row>
    <row r="443" spans="1:18" s="1" customFormat="1" x14ac:dyDescent="0.25">
      <c r="A443" s="3"/>
      <c r="C443" s="3"/>
      <c r="D443" s="3"/>
      <c r="E443" s="14"/>
      <c r="J443" s="10"/>
      <c r="K443" s="10"/>
      <c r="L443" s="10"/>
      <c r="M443" s="10"/>
      <c r="R443" s="10"/>
    </row>
    <row r="444" spans="1:18" s="1" customFormat="1" x14ac:dyDescent="0.25">
      <c r="A444" s="3"/>
      <c r="C444" s="3"/>
      <c r="D444" s="3"/>
      <c r="E444" s="14"/>
      <c r="J444" s="10"/>
      <c r="K444" s="10"/>
      <c r="L444" s="10"/>
      <c r="M444" s="10"/>
      <c r="R444" s="10"/>
    </row>
    <row r="445" spans="1:18" s="1" customFormat="1" x14ac:dyDescent="0.25">
      <c r="A445" s="3"/>
      <c r="C445" s="3"/>
      <c r="D445" s="3"/>
      <c r="E445" s="14"/>
      <c r="J445" s="10"/>
      <c r="K445" s="10"/>
      <c r="L445" s="10"/>
      <c r="M445" s="10"/>
      <c r="R445" s="10"/>
    </row>
    <row r="446" spans="1:18" s="1" customFormat="1" x14ac:dyDescent="0.25">
      <c r="A446" s="3"/>
      <c r="C446" s="3"/>
      <c r="D446" s="3"/>
      <c r="E446" s="14"/>
      <c r="J446" s="10"/>
      <c r="K446" s="10"/>
      <c r="L446" s="10"/>
      <c r="M446" s="10"/>
      <c r="R446" s="10"/>
    </row>
    <row r="447" spans="1:18" s="1" customFormat="1" x14ac:dyDescent="0.25">
      <c r="A447" s="3"/>
      <c r="C447" s="3"/>
      <c r="D447" s="3"/>
      <c r="E447" s="14"/>
      <c r="J447" s="10"/>
      <c r="K447" s="10"/>
      <c r="L447" s="10"/>
      <c r="M447" s="10"/>
      <c r="R447" s="10"/>
    </row>
    <row r="448" spans="1:18" s="1" customFormat="1" x14ac:dyDescent="0.25">
      <c r="A448" s="3"/>
      <c r="C448" s="3"/>
      <c r="D448" s="3"/>
      <c r="E448" s="14"/>
      <c r="J448" s="10"/>
      <c r="K448" s="10"/>
      <c r="L448" s="10"/>
      <c r="M448" s="10"/>
      <c r="R448" s="10"/>
    </row>
    <row r="449" spans="1:18" s="1" customFormat="1" x14ac:dyDescent="0.25">
      <c r="A449" s="3"/>
      <c r="C449" s="3"/>
      <c r="D449" s="3"/>
      <c r="E449" s="14"/>
      <c r="J449" s="10"/>
      <c r="K449" s="10"/>
      <c r="L449" s="10"/>
      <c r="M449" s="10"/>
      <c r="R449" s="10"/>
    </row>
    <row r="450" spans="1:18" s="1" customFormat="1" x14ac:dyDescent="0.25">
      <c r="A450" s="3"/>
      <c r="C450" s="3"/>
      <c r="D450" s="3"/>
      <c r="E450" s="14"/>
      <c r="J450" s="10"/>
      <c r="K450" s="10"/>
      <c r="L450" s="10"/>
      <c r="M450" s="10"/>
      <c r="R450" s="10"/>
    </row>
    <row r="451" spans="1:18" s="1" customFormat="1" x14ac:dyDescent="0.25">
      <c r="A451" s="3"/>
      <c r="C451" s="3"/>
      <c r="D451" s="3"/>
      <c r="E451" s="14"/>
      <c r="J451" s="10"/>
      <c r="K451" s="10"/>
      <c r="L451" s="10"/>
      <c r="M451" s="10"/>
      <c r="R451" s="10"/>
    </row>
    <row r="452" spans="1:18" s="1" customFormat="1" x14ac:dyDescent="0.25">
      <c r="A452" s="3"/>
      <c r="C452" s="3"/>
      <c r="D452" s="3"/>
      <c r="E452" s="14"/>
      <c r="J452" s="10"/>
      <c r="K452" s="10"/>
      <c r="L452" s="10"/>
      <c r="M452" s="10"/>
      <c r="R452" s="10"/>
    </row>
    <row r="453" spans="1:18" s="1" customFormat="1" x14ac:dyDescent="0.25">
      <c r="A453" s="3"/>
      <c r="C453" s="3"/>
      <c r="D453" s="3"/>
      <c r="E453" s="14"/>
      <c r="J453" s="10"/>
      <c r="K453" s="10"/>
      <c r="L453" s="10"/>
      <c r="M453" s="10"/>
      <c r="R453" s="10"/>
    </row>
    <row r="454" spans="1:18" s="1" customFormat="1" x14ac:dyDescent="0.25">
      <c r="A454" s="3"/>
      <c r="C454" s="3"/>
      <c r="D454" s="3"/>
      <c r="E454" s="14"/>
      <c r="J454" s="10"/>
      <c r="K454" s="10"/>
      <c r="L454" s="10"/>
      <c r="M454" s="10"/>
      <c r="R454" s="10"/>
    </row>
    <row r="455" spans="1:18" s="1" customFormat="1" x14ac:dyDescent="0.25">
      <c r="A455" s="3"/>
      <c r="C455" s="3"/>
      <c r="D455" s="3"/>
      <c r="E455" s="14"/>
      <c r="J455" s="10"/>
      <c r="K455" s="10"/>
      <c r="L455" s="10"/>
      <c r="M455" s="10"/>
      <c r="R455" s="10"/>
    </row>
    <row r="456" spans="1:18" s="1" customFormat="1" x14ac:dyDescent="0.25">
      <c r="A456" s="3"/>
      <c r="C456" s="3"/>
      <c r="D456" s="3"/>
      <c r="E456" s="14"/>
      <c r="J456" s="10"/>
      <c r="K456" s="10"/>
      <c r="L456" s="10"/>
      <c r="M456" s="10"/>
      <c r="R456" s="10"/>
    </row>
    <row r="457" spans="1:18" s="1" customFormat="1" x14ac:dyDescent="0.25">
      <c r="A457" s="3"/>
      <c r="C457" s="3"/>
      <c r="D457" s="3"/>
      <c r="E457" s="14"/>
      <c r="J457" s="10"/>
      <c r="K457" s="10"/>
      <c r="L457" s="10"/>
      <c r="M457" s="10"/>
      <c r="R457" s="10"/>
    </row>
    <row r="458" spans="1:18" s="1" customFormat="1" x14ac:dyDescent="0.25">
      <c r="A458" s="3"/>
      <c r="C458" s="3"/>
      <c r="D458" s="3"/>
      <c r="E458" s="14"/>
      <c r="J458" s="10"/>
      <c r="K458" s="10"/>
      <c r="L458" s="10"/>
      <c r="M458" s="10"/>
      <c r="R458" s="10"/>
    </row>
    <row r="459" spans="1:18" s="1" customFormat="1" x14ac:dyDescent="0.25">
      <c r="A459" s="3"/>
      <c r="C459" s="3"/>
      <c r="D459" s="3"/>
      <c r="E459" s="14"/>
      <c r="J459" s="10"/>
      <c r="K459" s="10"/>
      <c r="L459" s="10"/>
      <c r="M459" s="10"/>
      <c r="R459" s="10"/>
    </row>
    <row r="460" spans="1:18" s="1" customFormat="1" x14ac:dyDescent="0.25">
      <c r="A460" s="3"/>
      <c r="C460" s="3"/>
      <c r="D460" s="3"/>
      <c r="E460" s="14"/>
      <c r="J460" s="10"/>
      <c r="K460" s="10"/>
      <c r="L460" s="10"/>
      <c r="M460" s="10"/>
      <c r="R460" s="10"/>
    </row>
    <row r="461" spans="1:18" s="1" customFormat="1" x14ac:dyDescent="0.25">
      <c r="A461" s="3"/>
      <c r="C461" s="3"/>
      <c r="D461" s="3"/>
      <c r="E461" s="14"/>
      <c r="J461" s="10"/>
      <c r="K461" s="10"/>
      <c r="L461" s="10"/>
      <c r="M461" s="10"/>
      <c r="R461" s="10"/>
    </row>
    <row r="462" spans="1:18" s="1" customFormat="1" x14ac:dyDescent="0.25">
      <c r="A462" s="3"/>
      <c r="C462" s="3"/>
      <c r="D462" s="3"/>
      <c r="E462" s="14"/>
      <c r="J462" s="10"/>
      <c r="K462" s="10"/>
      <c r="L462" s="10"/>
      <c r="M462" s="10"/>
      <c r="R462" s="10"/>
    </row>
    <row r="463" spans="1:18" s="1" customFormat="1" x14ac:dyDescent="0.25">
      <c r="A463" s="3"/>
      <c r="C463" s="3"/>
      <c r="D463" s="3"/>
      <c r="E463" s="14"/>
      <c r="J463" s="10"/>
      <c r="K463" s="10"/>
      <c r="L463" s="10"/>
      <c r="M463" s="10"/>
      <c r="R463" s="10"/>
    </row>
    <row r="464" spans="1:18" s="1" customFormat="1" x14ac:dyDescent="0.25">
      <c r="A464" s="3"/>
      <c r="C464" s="3"/>
      <c r="D464" s="3"/>
      <c r="E464" s="14"/>
      <c r="J464" s="10"/>
      <c r="K464" s="10"/>
      <c r="L464" s="10"/>
      <c r="M464" s="10"/>
      <c r="R464" s="10"/>
    </row>
    <row r="465" spans="1:18" s="1" customFormat="1" x14ac:dyDescent="0.25">
      <c r="A465" s="3"/>
      <c r="C465" s="3"/>
      <c r="D465" s="3"/>
      <c r="E465" s="14"/>
      <c r="J465" s="10"/>
      <c r="K465" s="10"/>
      <c r="L465" s="10"/>
      <c r="M465" s="10"/>
      <c r="R465" s="10"/>
    </row>
    <row r="466" spans="1:18" s="1" customFormat="1" x14ac:dyDescent="0.25">
      <c r="A466" s="3"/>
      <c r="C466" s="3"/>
      <c r="D466" s="3"/>
      <c r="E466" s="14"/>
      <c r="J466" s="10"/>
      <c r="K466" s="10"/>
      <c r="L466" s="10"/>
      <c r="M466" s="10"/>
      <c r="R466" s="10"/>
    </row>
    <row r="467" spans="1:18" s="1" customFormat="1" x14ac:dyDescent="0.25">
      <c r="A467" s="3"/>
      <c r="C467" s="3"/>
      <c r="D467" s="3"/>
      <c r="E467" s="14"/>
      <c r="J467" s="10"/>
      <c r="K467" s="10"/>
      <c r="L467" s="10"/>
      <c r="M467" s="10"/>
      <c r="R467" s="10"/>
    </row>
    <row r="468" spans="1:18" s="1" customFormat="1" x14ac:dyDescent="0.25">
      <c r="A468" s="3"/>
      <c r="C468" s="3"/>
      <c r="D468" s="3"/>
      <c r="E468" s="14"/>
      <c r="J468" s="10"/>
      <c r="K468" s="10"/>
      <c r="L468" s="10"/>
      <c r="M468" s="10"/>
      <c r="R468" s="10"/>
    </row>
    <row r="469" spans="1:18" s="1" customFormat="1" x14ac:dyDescent="0.25">
      <c r="A469" s="3"/>
      <c r="C469" s="3"/>
      <c r="D469" s="3"/>
      <c r="E469" s="14"/>
      <c r="J469" s="10"/>
      <c r="K469" s="10"/>
      <c r="L469" s="10"/>
      <c r="M469" s="10"/>
      <c r="R469" s="10"/>
    </row>
    <row r="470" spans="1:18" s="1" customFormat="1" x14ac:dyDescent="0.25">
      <c r="A470" s="3"/>
      <c r="C470" s="3"/>
      <c r="D470" s="3"/>
      <c r="E470" s="14"/>
      <c r="J470" s="10"/>
      <c r="K470" s="10"/>
      <c r="L470" s="10"/>
      <c r="M470" s="10"/>
      <c r="R470" s="10"/>
    </row>
    <row r="471" spans="1:18" s="1" customFormat="1" x14ac:dyDescent="0.25">
      <c r="A471" s="3"/>
      <c r="C471" s="3"/>
      <c r="D471" s="3"/>
      <c r="E471" s="14"/>
      <c r="J471" s="10"/>
      <c r="K471" s="10"/>
      <c r="L471" s="10"/>
      <c r="M471" s="10"/>
      <c r="R471" s="10"/>
    </row>
    <row r="472" spans="1:18" s="1" customFormat="1" x14ac:dyDescent="0.25">
      <c r="A472" s="3"/>
      <c r="C472" s="3"/>
      <c r="D472" s="3"/>
      <c r="E472" s="14"/>
      <c r="J472" s="10"/>
      <c r="K472" s="10"/>
      <c r="L472" s="10"/>
      <c r="M472" s="10"/>
      <c r="R472" s="10"/>
    </row>
    <row r="473" spans="1:18" s="1" customFormat="1" x14ac:dyDescent="0.25">
      <c r="A473" s="3"/>
      <c r="C473" s="3"/>
      <c r="D473" s="3"/>
      <c r="E473" s="14"/>
      <c r="J473" s="10"/>
      <c r="K473" s="10"/>
      <c r="L473" s="10"/>
      <c r="M473" s="10"/>
      <c r="R473" s="10"/>
    </row>
    <row r="474" spans="1:18" s="1" customFormat="1" x14ac:dyDescent="0.25">
      <c r="A474" s="3"/>
      <c r="C474" s="3"/>
      <c r="D474" s="3"/>
      <c r="E474" s="14"/>
      <c r="J474" s="10"/>
      <c r="K474" s="10"/>
      <c r="L474" s="10"/>
      <c r="M474" s="10"/>
      <c r="R474" s="10"/>
    </row>
    <row r="475" spans="1:18" s="1" customFormat="1" x14ac:dyDescent="0.25">
      <c r="A475" s="3"/>
      <c r="C475" s="3"/>
      <c r="D475" s="3"/>
      <c r="E475" s="14"/>
      <c r="J475" s="10"/>
      <c r="K475" s="10"/>
      <c r="L475" s="10"/>
      <c r="M475" s="10"/>
      <c r="R475" s="10"/>
    </row>
    <row r="476" spans="1:18" s="1" customFormat="1" x14ac:dyDescent="0.25">
      <c r="A476" s="3"/>
      <c r="C476" s="3"/>
      <c r="D476" s="3"/>
      <c r="E476" s="14"/>
      <c r="J476" s="10"/>
      <c r="K476" s="10"/>
      <c r="L476" s="10"/>
      <c r="M476" s="10"/>
      <c r="R476" s="10"/>
    </row>
    <row r="477" spans="1:18" s="1" customFormat="1" x14ac:dyDescent="0.25">
      <c r="A477" s="3"/>
      <c r="C477" s="3"/>
      <c r="D477" s="3"/>
      <c r="E477" s="14"/>
      <c r="J477" s="10"/>
      <c r="K477" s="10"/>
      <c r="L477" s="10"/>
      <c r="M477" s="10"/>
      <c r="R477" s="10"/>
    </row>
    <row r="478" spans="1:18" s="1" customFormat="1" x14ac:dyDescent="0.25">
      <c r="A478" s="3"/>
      <c r="C478" s="3"/>
      <c r="D478" s="3"/>
      <c r="E478" s="14"/>
      <c r="J478" s="10"/>
      <c r="K478" s="10"/>
      <c r="L478" s="10"/>
      <c r="M478" s="10"/>
      <c r="R478" s="10"/>
    </row>
    <row r="479" spans="1:18" s="1" customFormat="1" x14ac:dyDescent="0.25">
      <c r="A479" s="3"/>
      <c r="C479" s="3"/>
      <c r="D479" s="3"/>
      <c r="E479" s="14"/>
      <c r="J479" s="10"/>
      <c r="K479" s="10"/>
      <c r="L479" s="10"/>
      <c r="M479" s="10"/>
      <c r="R479" s="10"/>
    </row>
    <row r="480" spans="1:18" s="1" customFormat="1" x14ac:dyDescent="0.25">
      <c r="A480" s="3"/>
      <c r="C480" s="3"/>
      <c r="D480" s="3"/>
      <c r="E480" s="14"/>
      <c r="J480" s="10"/>
      <c r="K480" s="10"/>
      <c r="L480" s="10"/>
      <c r="M480" s="10"/>
      <c r="R480" s="10"/>
    </row>
    <row r="481" spans="1:18" s="1" customFormat="1" x14ac:dyDescent="0.25">
      <c r="A481" s="3"/>
      <c r="C481" s="3"/>
      <c r="D481" s="3"/>
      <c r="E481" s="14"/>
      <c r="J481" s="10"/>
      <c r="K481" s="10"/>
      <c r="L481" s="10"/>
      <c r="M481" s="10"/>
      <c r="R481" s="10"/>
    </row>
    <row r="482" spans="1:18" s="1" customFormat="1" x14ac:dyDescent="0.25">
      <c r="A482" s="3"/>
      <c r="C482" s="3"/>
      <c r="D482" s="3"/>
      <c r="E482" s="14"/>
      <c r="J482" s="10"/>
      <c r="K482" s="10"/>
      <c r="L482" s="10"/>
      <c r="M482" s="10"/>
      <c r="R482" s="10"/>
    </row>
    <row r="483" spans="1:18" s="1" customFormat="1" x14ac:dyDescent="0.25">
      <c r="A483" s="3"/>
      <c r="C483" s="3"/>
      <c r="D483" s="3"/>
      <c r="E483" s="14"/>
      <c r="J483" s="10"/>
      <c r="K483" s="10"/>
      <c r="L483" s="10"/>
      <c r="M483" s="10"/>
      <c r="R483" s="10"/>
    </row>
    <row r="484" spans="1:18" s="1" customFormat="1" x14ac:dyDescent="0.25">
      <c r="A484" s="3"/>
      <c r="C484" s="3"/>
      <c r="D484" s="3"/>
      <c r="E484" s="14"/>
      <c r="J484" s="10"/>
      <c r="K484" s="10"/>
      <c r="L484" s="10"/>
      <c r="M484" s="10"/>
      <c r="R484" s="10"/>
    </row>
    <row r="485" spans="1:18" s="1" customFormat="1" x14ac:dyDescent="0.25">
      <c r="A485" s="3"/>
      <c r="C485" s="3"/>
      <c r="D485" s="3"/>
      <c r="E485" s="14"/>
      <c r="J485" s="10"/>
      <c r="K485" s="10"/>
      <c r="L485" s="10"/>
      <c r="M485" s="10"/>
      <c r="R485" s="10"/>
    </row>
    <row r="486" spans="1:18" s="1" customFormat="1" x14ac:dyDescent="0.25">
      <c r="A486" s="3"/>
      <c r="C486" s="3"/>
      <c r="D486" s="3"/>
      <c r="E486" s="14"/>
      <c r="J486" s="10"/>
      <c r="K486" s="10"/>
      <c r="L486" s="10"/>
      <c r="M486" s="10"/>
      <c r="R486" s="10"/>
    </row>
    <row r="487" spans="1:18" s="1" customFormat="1" x14ac:dyDescent="0.25">
      <c r="A487" s="3"/>
      <c r="C487" s="3"/>
      <c r="D487" s="3"/>
      <c r="E487" s="14"/>
      <c r="J487" s="10"/>
      <c r="K487" s="10"/>
      <c r="L487" s="10"/>
      <c r="M487" s="10"/>
      <c r="R487" s="10"/>
    </row>
    <row r="488" spans="1:18" s="1" customFormat="1" x14ac:dyDescent="0.25">
      <c r="A488" s="3"/>
      <c r="C488" s="3"/>
      <c r="D488" s="3"/>
      <c r="E488" s="14"/>
      <c r="J488" s="10"/>
      <c r="K488" s="10"/>
      <c r="L488" s="10"/>
      <c r="M488" s="10"/>
      <c r="R488" s="10"/>
    </row>
    <row r="489" spans="1:18" s="1" customFormat="1" x14ac:dyDescent="0.25">
      <c r="A489" s="3"/>
      <c r="C489" s="3"/>
      <c r="D489" s="3"/>
      <c r="E489" s="14"/>
      <c r="J489" s="10"/>
      <c r="K489" s="10"/>
      <c r="L489" s="10"/>
      <c r="M489" s="10"/>
      <c r="R489" s="10"/>
    </row>
    <row r="490" spans="1:18" s="1" customFormat="1" x14ac:dyDescent="0.25">
      <c r="A490" s="3"/>
      <c r="C490" s="3"/>
      <c r="D490" s="3"/>
      <c r="E490" s="14"/>
      <c r="J490" s="10"/>
      <c r="K490" s="10"/>
      <c r="L490" s="10"/>
      <c r="M490" s="10"/>
      <c r="R490" s="10"/>
    </row>
    <row r="491" spans="1:18" s="1" customFormat="1" x14ac:dyDescent="0.25">
      <c r="A491" s="3"/>
      <c r="C491" s="3"/>
      <c r="D491" s="3"/>
      <c r="E491" s="14"/>
      <c r="J491" s="10"/>
      <c r="K491" s="10"/>
      <c r="L491" s="10"/>
      <c r="M491" s="10"/>
      <c r="R491" s="10"/>
    </row>
    <row r="492" spans="1:18" s="1" customFormat="1" x14ac:dyDescent="0.25">
      <c r="A492" s="3"/>
      <c r="C492" s="3"/>
      <c r="D492" s="3"/>
      <c r="E492" s="14"/>
      <c r="J492" s="10"/>
      <c r="K492" s="10"/>
      <c r="L492" s="10"/>
      <c r="M492" s="10"/>
      <c r="R492" s="10"/>
    </row>
    <row r="493" spans="1:18" s="1" customFormat="1" x14ac:dyDescent="0.25">
      <c r="A493" s="3"/>
      <c r="C493" s="3"/>
      <c r="D493" s="3"/>
      <c r="E493" s="14"/>
      <c r="J493" s="10"/>
      <c r="K493" s="10"/>
      <c r="L493" s="10"/>
      <c r="M493" s="10"/>
      <c r="R493" s="10"/>
    </row>
    <row r="494" spans="1:18" s="1" customFormat="1" x14ac:dyDescent="0.25">
      <c r="A494" s="3"/>
      <c r="C494" s="3"/>
      <c r="D494" s="3"/>
      <c r="E494" s="14"/>
      <c r="J494" s="10"/>
      <c r="K494" s="10"/>
      <c r="L494" s="10"/>
      <c r="M494" s="10"/>
      <c r="R494" s="10"/>
    </row>
    <row r="495" spans="1:18" s="1" customFormat="1" x14ac:dyDescent="0.25">
      <c r="A495" s="3"/>
      <c r="C495" s="3"/>
      <c r="D495" s="3"/>
      <c r="E495" s="14"/>
      <c r="J495" s="10"/>
      <c r="K495" s="10"/>
      <c r="L495" s="10"/>
      <c r="M495" s="10"/>
      <c r="R495" s="10"/>
    </row>
    <row r="496" spans="1:18" s="1" customFormat="1" x14ac:dyDescent="0.25">
      <c r="A496" s="3"/>
      <c r="C496" s="3"/>
      <c r="D496" s="3"/>
      <c r="E496" s="14"/>
      <c r="J496" s="10"/>
      <c r="K496" s="10"/>
      <c r="L496" s="10"/>
      <c r="M496" s="10"/>
      <c r="R496" s="10"/>
    </row>
    <row r="497" spans="1:18" s="1" customFormat="1" x14ac:dyDescent="0.25">
      <c r="A497" s="3"/>
      <c r="C497" s="3"/>
      <c r="D497" s="3"/>
      <c r="E497" s="14"/>
      <c r="J497" s="10"/>
      <c r="K497" s="10"/>
      <c r="L497" s="10"/>
      <c r="M497" s="10"/>
      <c r="R497" s="10"/>
    </row>
    <row r="498" spans="1:18" s="1" customFormat="1" x14ac:dyDescent="0.25">
      <c r="A498" s="3"/>
      <c r="C498" s="3"/>
      <c r="D498" s="3"/>
      <c r="E498" s="14"/>
      <c r="J498" s="10"/>
      <c r="K498" s="10"/>
      <c r="L498" s="10"/>
      <c r="M498" s="10"/>
      <c r="R498" s="10"/>
    </row>
    <row r="499" spans="1:18" s="1" customFormat="1" x14ac:dyDescent="0.25">
      <c r="A499" s="3"/>
      <c r="C499" s="3"/>
      <c r="D499" s="3"/>
      <c r="E499" s="14"/>
      <c r="J499" s="10"/>
      <c r="K499" s="10"/>
      <c r="L499" s="10"/>
      <c r="M499" s="10"/>
      <c r="R499" s="10"/>
    </row>
    <row r="500" spans="1:18" s="1" customFormat="1" x14ac:dyDescent="0.25">
      <c r="A500" s="3"/>
      <c r="C500" s="3"/>
      <c r="D500" s="3"/>
      <c r="E500" s="14"/>
      <c r="J500" s="10"/>
      <c r="K500" s="10"/>
      <c r="L500" s="10"/>
      <c r="M500" s="10"/>
      <c r="R500" s="10"/>
    </row>
    <row r="501" spans="1:18" s="1" customFormat="1" x14ac:dyDescent="0.25">
      <c r="A501" s="3"/>
      <c r="C501" s="3"/>
      <c r="D501" s="3"/>
      <c r="E501" s="14"/>
      <c r="J501" s="10"/>
      <c r="K501" s="10"/>
      <c r="L501" s="10"/>
      <c r="M501" s="10"/>
      <c r="R501" s="10"/>
    </row>
    <row r="502" spans="1:18" s="1" customFormat="1" x14ac:dyDescent="0.25">
      <c r="A502" s="3"/>
      <c r="C502" s="3"/>
      <c r="D502" s="3"/>
      <c r="E502" s="14"/>
      <c r="J502" s="10"/>
      <c r="K502" s="10"/>
      <c r="L502" s="10"/>
      <c r="M502" s="10"/>
      <c r="R502" s="10"/>
    </row>
    <row r="503" spans="1:18" s="1" customFormat="1" x14ac:dyDescent="0.25">
      <c r="A503" s="3"/>
      <c r="C503" s="3"/>
      <c r="D503" s="3"/>
      <c r="E503" s="14"/>
      <c r="J503" s="10"/>
      <c r="K503" s="10"/>
      <c r="L503" s="10"/>
      <c r="M503" s="10"/>
      <c r="R503" s="10"/>
    </row>
    <row r="504" spans="1:18" s="1" customFormat="1" x14ac:dyDescent="0.25">
      <c r="A504" s="3"/>
      <c r="C504" s="3"/>
      <c r="D504" s="3"/>
      <c r="E504" s="14"/>
      <c r="J504" s="10"/>
      <c r="K504" s="10"/>
      <c r="L504" s="10"/>
      <c r="M504" s="10"/>
      <c r="R504" s="10"/>
    </row>
    <row r="505" spans="1:18" s="1" customFormat="1" x14ac:dyDescent="0.25">
      <c r="A505" s="3"/>
      <c r="C505" s="3"/>
      <c r="D505" s="3"/>
      <c r="E505" s="14"/>
      <c r="J505" s="10"/>
      <c r="K505" s="10"/>
      <c r="L505" s="10"/>
      <c r="M505" s="10"/>
      <c r="R505" s="10"/>
    </row>
    <row r="506" spans="1:18" s="1" customFormat="1" x14ac:dyDescent="0.25">
      <c r="A506" s="3"/>
      <c r="C506" s="3"/>
      <c r="D506" s="3"/>
      <c r="E506" s="14"/>
      <c r="J506" s="10"/>
      <c r="K506" s="10"/>
      <c r="L506" s="10"/>
      <c r="M506" s="10"/>
      <c r="R506" s="10"/>
    </row>
    <row r="507" spans="1:18" s="1" customFormat="1" x14ac:dyDescent="0.25">
      <c r="A507" s="3"/>
      <c r="C507" s="3"/>
      <c r="D507" s="3"/>
      <c r="E507" s="14"/>
      <c r="J507" s="10"/>
      <c r="K507" s="10"/>
      <c r="L507" s="10"/>
      <c r="M507" s="10"/>
      <c r="R507" s="10"/>
    </row>
    <row r="508" spans="1:18" s="1" customFormat="1" x14ac:dyDescent="0.25">
      <c r="A508" s="3"/>
      <c r="C508" s="3"/>
      <c r="D508" s="3"/>
      <c r="E508" s="14"/>
      <c r="J508" s="10"/>
      <c r="K508" s="10"/>
      <c r="L508" s="10"/>
      <c r="M508" s="10"/>
      <c r="R508" s="10"/>
    </row>
    <row r="509" spans="1:18" s="1" customFormat="1" x14ac:dyDescent="0.25">
      <c r="A509" s="3"/>
      <c r="C509" s="3"/>
      <c r="D509" s="3"/>
      <c r="E509" s="14"/>
      <c r="J509" s="10"/>
      <c r="K509" s="10"/>
      <c r="L509" s="10"/>
      <c r="M509" s="10"/>
      <c r="R509" s="10"/>
    </row>
    <row r="510" spans="1:18" s="1" customFormat="1" x14ac:dyDescent="0.25">
      <c r="A510" s="3"/>
      <c r="C510" s="3"/>
      <c r="D510" s="3"/>
      <c r="E510" s="14"/>
      <c r="J510" s="10"/>
      <c r="K510" s="10"/>
      <c r="L510" s="10"/>
      <c r="M510" s="10"/>
      <c r="R510" s="10"/>
    </row>
    <row r="511" spans="1:18" s="1" customFormat="1" x14ac:dyDescent="0.25">
      <c r="A511" s="3"/>
      <c r="C511" s="3"/>
      <c r="D511" s="3"/>
      <c r="E511" s="14"/>
      <c r="J511" s="10"/>
      <c r="K511" s="10"/>
      <c r="L511" s="10"/>
      <c r="M511" s="10"/>
      <c r="R511" s="10"/>
    </row>
    <row r="512" spans="1:18" s="1" customFormat="1" x14ac:dyDescent="0.25">
      <c r="A512" s="3"/>
      <c r="C512" s="3"/>
      <c r="D512" s="3"/>
      <c r="E512" s="14"/>
      <c r="J512" s="10"/>
      <c r="K512" s="10"/>
      <c r="L512" s="10"/>
      <c r="M512" s="10"/>
      <c r="R512" s="10"/>
    </row>
    <row r="513" spans="1:18" s="1" customFormat="1" x14ac:dyDescent="0.25">
      <c r="A513" s="3"/>
      <c r="C513" s="3"/>
      <c r="D513" s="3"/>
      <c r="E513" s="14"/>
      <c r="J513" s="10"/>
      <c r="K513" s="10"/>
      <c r="L513" s="10"/>
      <c r="M513" s="10"/>
      <c r="R513" s="10"/>
    </row>
    <row r="514" spans="1:18" s="1" customFormat="1" x14ac:dyDescent="0.25">
      <c r="A514" s="3"/>
      <c r="C514" s="3"/>
      <c r="D514" s="3"/>
      <c r="E514" s="14"/>
      <c r="J514" s="10"/>
      <c r="K514" s="10"/>
      <c r="L514" s="10"/>
      <c r="M514" s="10"/>
      <c r="R514" s="10"/>
    </row>
    <row r="515" spans="1:18" s="1" customFormat="1" x14ac:dyDescent="0.25">
      <c r="A515" s="3"/>
      <c r="C515" s="3"/>
      <c r="D515" s="3"/>
      <c r="E515" s="14"/>
      <c r="J515" s="10"/>
      <c r="K515" s="10"/>
      <c r="L515" s="10"/>
      <c r="M515" s="10"/>
      <c r="R515" s="10"/>
    </row>
    <row r="516" spans="1:18" s="1" customFormat="1" x14ac:dyDescent="0.25">
      <c r="A516" s="3"/>
      <c r="C516" s="3"/>
      <c r="D516" s="3"/>
      <c r="E516" s="14"/>
      <c r="J516" s="10"/>
      <c r="K516" s="10"/>
      <c r="L516" s="10"/>
      <c r="M516" s="10"/>
      <c r="R516" s="10"/>
    </row>
    <row r="517" spans="1:18" s="1" customFormat="1" x14ac:dyDescent="0.25">
      <c r="A517" s="3"/>
      <c r="C517" s="3"/>
      <c r="D517" s="3"/>
      <c r="E517" s="14"/>
      <c r="J517" s="10"/>
      <c r="K517" s="10"/>
      <c r="L517" s="10"/>
      <c r="M517" s="10"/>
      <c r="R517" s="10"/>
    </row>
    <row r="518" spans="1:18" s="1" customFormat="1" x14ac:dyDescent="0.25">
      <c r="A518" s="3"/>
      <c r="C518" s="3"/>
      <c r="D518" s="3"/>
      <c r="E518" s="14"/>
      <c r="J518" s="10"/>
      <c r="K518" s="10"/>
      <c r="L518" s="10"/>
      <c r="M518" s="10"/>
      <c r="R518" s="10"/>
    </row>
    <row r="519" spans="1:18" s="1" customFormat="1" x14ac:dyDescent="0.25">
      <c r="A519" s="3"/>
      <c r="C519" s="3"/>
      <c r="D519" s="3"/>
      <c r="E519" s="14"/>
      <c r="J519" s="10"/>
      <c r="K519" s="10"/>
      <c r="L519" s="10"/>
      <c r="M519" s="10"/>
      <c r="R519" s="10"/>
    </row>
    <row r="520" spans="1:18" s="1" customFormat="1" x14ac:dyDescent="0.25">
      <c r="A520" s="3"/>
      <c r="C520" s="3"/>
      <c r="D520" s="3"/>
      <c r="E520" s="14"/>
      <c r="J520" s="10"/>
      <c r="K520" s="10"/>
      <c r="L520" s="10"/>
      <c r="M520" s="10"/>
      <c r="R520" s="10"/>
    </row>
    <row r="521" spans="1:18" s="1" customFormat="1" x14ac:dyDescent="0.25">
      <c r="A521" s="3"/>
      <c r="C521" s="3"/>
      <c r="D521" s="3"/>
      <c r="E521" s="14"/>
      <c r="J521" s="10"/>
      <c r="K521" s="10"/>
      <c r="L521" s="10"/>
      <c r="M521" s="10"/>
      <c r="R521" s="10"/>
    </row>
    <row r="522" spans="1:18" s="1" customFormat="1" x14ac:dyDescent="0.25">
      <c r="A522" s="3"/>
      <c r="C522" s="3"/>
      <c r="D522" s="3"/>
      <c r="E522" s="14"/>
      <c r="J522" s="10"/>
      <c r="K522" s="10"/>
      <c r="L522" s="10"/>
      <c r="M522" s="10"/>
      <c r="R522" s="10"/>
    </row>
    <row r="523" spans="1:18" s="1" customFormat="1" x14ac:dyDescent="0.25">
      <c r="A523" s="3"/>
      <c r="C523" s="3"/>
      <c r="D523" s="3"/>
      <c r="E523" s="14"/>
      <c r="J523" s="10"/>
      <c r="K523" s="10"/>
      <c r="L523" s="10"/>
      <c r="M523" s="10"/>
      <c r="R523" s="10"/>
    </row>
    <row r="524" spans="1:18" s="1" customFormat="1" x14ac:dyDescent="0.25">
      <c r="A524" s="3"/>
      <c r="C524" s="3"/>
      <c r="D524" s="3"/>
      <c r="E524" s="14"/>
      <c r="J524" s="10"/>
      <c r="K524" s="10"/>
      <c r="L524" s="10"/>
      <c r="M524" s="10"/>
      <c r="R524" s="10"/>
    </row>
    <row r="525" spans="1:18" s="1" customFormat="1" x14ac:dyDescent="0.25">
      <c r="A525" s="3"/>
      <c r="C525" s="3"/>
      <c r="D525" s="3"/>
      <c r="E525" s="14"/>
      <c r="J525" s="10"/>
      <c r="K525" s="10"/>
      <c r="L525" s="10"/>
      <c r="M525" s="10"/>
      <c r="R525" s="10"/>
    </row>
    <row r="526" spans="1:18" s="1" customFormat="1" x14ac:dyDescent="0.25">
      <c r="A526" s="3"/>
      <c r="C526" s="3"/>
      <c r="D526" s="3"/>
      <c r="E526" s="14"/>
      <c r="J526" s="10"/>
      <c r="K526" s="10"/>
      <c r="L526" s="10"/>
      <c r="M526" s="10"/>
      <c r="R526" s="10"/>
    </row>
    <row r="527" spans="1:18" s="1" customFormat="1" x14ac:dyDescent="0.25">
      <c r="A527" s="3"/>
      <c r="C527" s="3"/>
      <c r="D527" s="3"/>
      <c r="E527" s="14"/>
      <c r="J527" s="10"/>
      <c r="K527" s="10"/>
      <c r="L527" s="10"/>
      <c r="M527" s="10"/>
      <c r="R527" s="10"/>
    </row>
    <row r="528" spans="1:18" s="1" customFormat="1" x14ac:dyDescent="0.25">
      <c r="A528" s="3"/>
      <c r="C528" s="3"/>
      <c r="D528" s="3"/>
      <c r="E528" s="14"/>
      <c r="J528" s="10"/>
      <c r="K528" s="10"/>
      <c r="L528" s="10"/>
      <c r="M528" s="10"/>
      <c r="R528" s="10"/>
    </row>
    <row r="529" spans="1:18" s="1" customFormat="1" x14ac:dyDescent="0.25">
      <c r="A529" s="3"/>
      <c r="C529" s="3"/>
      <c r="D529" s="3"/>
      <c r="E529" s="14"/>
      <c r="J529" s="10"/>
      <c r="K529" s="10"/>
      <c r="L529" s="10"/>
      <c r="M529" s="10"/>
      <c r="R529" s="10"/>
    </row>
    <row r="530" spans="1:18" s="1" customFormat="1" x14ac:dyDescent="0.25">
      <c r="A530" s="3"/>
      <c r="C530" s="3"/>
      <c r="D530" s="3"/>
      <c r="E530" s="14"/>
      <c r="J530" s="10"/>
      <c r="K530" s="10"/>
      <c r="L530" s="10"/>
      <c r="M530" s="10"/>
      <c r="R530" s="10"/>
    </row>
    <row r="531" spans="1:18" s="1" customFormat="1" x14ac:dyDescent="0.25">
      <c r="A531" s="3"/>
      <c r="C531" s="3"/>
      <c r="D531" s="3"/>
      <c r="E531" s="14"/>
      <c r="J531" s="10"/>
      <c r="K531" s="10"/>
      <c r="L531" s="10"/>
      <c r="M531" s="10"/>
      <c r="R531" s="10"/>
    </row>
    <row r="532" spans="1:18" s="1" customFormat="1" x14ac:dyDescent="0.25">
      <c r="A532" s="3"/>
      <c r="C532" s="3"/>
      <c r="D532" s="3"/>
      <c r="E532" s="14"/>
      <c r="J532" s="10"/>
      <c r="K532" s="10"/>
      <c r="L532" s="10"/>
      <c r="M532" s="10"/>
      <c r="R532" s="10"/>
    </row>
    <row r="533" spans="1:18" s="1" customFormat="1" x14ac:dyDescent="0.25">
      <c r="A533" s="3"/>
      <c r="C533" s="3"/>
      <c r="D533" s="3"/>
      <c r="E533" s="14"/>
      <c r="J533" s="10"/>
      <c r="K533" s="10"/>
      <c r="L533" s="10"/>
      <c r="M533" s="10"/>
      <c r="R533" s="10"/>
    </row>
    <row r="534" spans="1:18" s="1" customFormat="1" x14ac:dyDescent="0.25">
      <c r="A534" s="3"/>
      <c r="C534" s="3"/>
      <c r="D534" s="3"/>
      <c r="E534" s="14"/>
      <c r="J534" s="10"/>
      <c r="K534" s="10"/>
      <c r="L534" s="10"/>
      <c r="M534" s="10"/>
      <c r="R534" s="10"/>
    </row>
    <row r="535" spans="1:18" s="1" customFormat="1" x14ac:dyDescent="0.25">
      <c r="A535" s="3"/>
      <c r="C535" s="3"/>
      <c r="D535" s="3"/>
      <c r="E535" s="14"/>
      <c r="J535" s="10"/>
      <c r="K535" s="10"/>
      <c r="L535" s="10"/>
      <c r="M535" s="10"/>
      <c r="R535" s="10"/>
    </row>
    <row r="536" spans="1:18" s="1" customFormat="1" x14ac:dyDescent="0.25">
      <c r="A536" s="3"/>
      <c r="C536" s="3"/>
      <c r="D536" s="3"/>
      <c r="E536" s="14"/>
      <c r="J536" s="10"/>
      <c r="K536" s="10"/>
      <c r="L536" s="10"/>
      <c r="M536" s="10"/>
      <c r="R536" s="10"/>
    </row>
    <row r="537" spans="1:18" s="1" customFormat="1" x14ac:dyDescent="0.25">
      <c r="A537" s="3"/>
      <c r="C537" s="3"/>
      <c r="D537" s="3"/>
      <c r="E537" s="14"/>
      <c r="J537" s="10"/>
      <c r="K537" s="10"/>
      <c r="L537" s="10"/>
      <c r="M537" s="10"/>
      <c r="R537" s="10"/>
    </row>
    <row r="538" spans="1:18" s="1" customFormat="1" x14ac:dyDescent="0.25">
      <c r="A538" s="3"/>
      <c r="C538" s="3"/>
      <c r="D538" s="3"/>
      <c r="E538" s="14"/>
      <c r="J538" s="10"/>
      <c r="K538" s="10"/>
      <c r="L538" s="10"/>
      <c r="M538" s="10"/>
      <c r="R538" s="10"/>
    </row>
    <row r="539" spans="1:18" s="1" customFormat="1" x14ac:dyDescent="0.25">
      <c r="A539" s="3"/>
      <c r="C539" s="3"/>
      <c r="D539" s="3"/>
      <c r="E539" s="14"/>
      <c r="J539" s="10"/>
      <c r="K539" s="10"/>
      <c r="L539" s="10"/>
      <c r="M539" s="10"/>
      <c r="R539" s="10"/>
    </row>
    <row r="540" spans="1:18" s="1" customFormat="1" x14ac:dyDescent="0.25">
      <c r="A540" s="3"/>
      <c r="C540" s="3"/>
      <c r="D540" s="3"/>
      <c r="E540" s="14"/>
      <c r="J540" s="10"/>
      <c r="K540" s="10"/>
      <c r="L540" s="10"/>
      <c r="M540" s="10"/>
      <c r="R540" s="10"/>
    </row>
    <row r="541" spans="1:18" s="1" customFormat="1" x14ac:dyDescent="0.25">
      <c r="A541" s="3"/>
      <c r="C541" s="3"/>
      <c r="D541" s="3"/>
      <c r="E541" s="14"/>
      <c r="J541" s="10"/>
      <c r="K541" s="10"/>
      <c r="L541" s="10"/>
      <c r="M541" s="10"/>
      <c r="R541" s="10"/>
    </row>
    <row r="542" spans="1:18" s="1" customFormat="1" x14ac:dyDescent="0.25">
      <c r="A542" s="3"/>
      <c r="C542" s="3"/>
      <c r="D542" s="3"/>
      <c r="E542" s="14"/>
      <c r="J542" s="10"/>
      <c r="K542" s="10"/>
      <c r="L542" s="10"/>
      <c r="M542" s="10"/>
      <c r="R542" s="10"/>
    </row>
    <row r="543" spans="1:18" s="1" customFormat="1" x14ac:dyDescent="0.25">
      <c r="A543" s="3"/>
      <c r="C543" s="3"/>
      <c r="D543" s="3"/>
      <c r="E543" s="14"/>
      <c r="J543" s="10"/>
      <c r="K543" s="10"/>
      <c r="L543" s="10"/>
      <c r="M543" s="10"/>
      <c r="R543" s="10"/>
    </row>
    <row r="544" spans="1:18" s="1" customFormat="1" x14ac:dyDescent="0.25">
      <c r="A544" s="3"/>
      <c r="C544" s="3"/>
      <c r="D544" s="3"/>
      <c r="E544" s="14"/>
      <c r="J544" s="10"/>
      <c r="K544" s="10"/>
      <c r="L544" s="10"/>
      <c r="M544" s="10"/>
      <c r="R544" s="10"/>
    </row>
    <row r="545" spans="1:18" s="1" customFormat="1" x14ac:dyDescent="0.25">
      <c r="A545" s="3"/>
      <c r="C545" s="3"/>
      <c r="D545" s="3"/>
      <c r="E545" s="14"/>
      <c r="J545" s="10"/>
      <c r="K545" s="10"/>
      <c r="L545" s="10"/>
      <c r="M545" s="10"/>
      <c r="R545" s="10"/>
    </row>
    <row r="546" spans="1:18" s="1" customFormat="1" x14ac:dyDescent="0.25">
      <c r="A546" s="3"/>
      <c r="C546" s="3"/>
      <c r="D546" s="3"/>
      <c r="E546" s="14"/>
      <c r="J546" s="10"/>
      <c r="K546" s="10"/>
      <c r="L546" s="10"/>
      <c r="M546" s="10"/>
      <c r="R546" s="10"/>
    </row>
    <row r="547" spans="1:18" s="1" customFormat="1" x14ac:dyDescent="0.25">
      <c r="A547" s="3"/>
      <c r="C547" s="3"/>
      <c r="D547" s="3"/>
      <c r="E547" s="14"/>
      <c r="J547" s="10"/>
      <c r="K547" s="10"/>
      <c r="L547" s="10"/>
      <c r="M547" s="10"/>
      <c r="R547" s="10"/>
    </row>
    <row r="548" spans="1:18" s="1" customFormat="1" x14ac:dyDescent="0.25">
      <c r="A548" s="3"/>
      <c r="C548" s="3"/>
      <c r="D548" s="3"/>
      <c r="E548" s="14"/>
      <c r="J548" s="10"/>
      <c r="K548" s="10"/>
      <c r="L548" s="10"/>
      <c r="M548" s="10"/>
      <c r="R548" s="10"/>
    </row>
    <row r="549" spans="1:18" s="1" customFormat="1" x14ac:dyDescent="0.25">
      <c r="A549" s="3"/>
      <c r="C549" s="3"/>
      <c r="D549" s="3"/>
      <c r="E549" s="14"/>
      <c r="J549" s="10"/>
      <c r="K549" s="10"/>
      <c r="L549" s="10"/>
      <c r="M549" s="10"/>
      <c r="R549" s="10"/>
    </row>
    <row r="550" spans="1:18" s="1" customFormat="1" x14ac:dyDescent="0.25">
      <c r="A550" s="3"/>
      <c r="C550" s="3"/>
      <c r="D550" s="3"/>
      <c r="E550" s="14"/>
      <c r="J550" s="10"/>
      <c r="K550" s="10"/>
      <c r="L550" s="10"/>
      <c r="M550" s="10"/>
      <c r="R550" s="10"/>
    </row>
    <row r="551" spans="1:18" s="1" customFormat="1" x14ac:dyDescent="0.25">
      <c r="A551" s="3"/>
      <c r="C551" s="3"/>
      <c r="D551" s="3"/>
      <c r="E551" s="14"/>
      <c r="J551" s="10"/>
      <c r="K551" s="10"/>
      <c r="L551" s="10"/>
      <c r="M551" s="10"/>
      <c r="R551" s="10"/>
    </row>
    <row r="552" spans="1:18" s="1" customFormat="1" x14ac:dyDescent="0.25">
      <c r="A552" s="3"/>
      <c r="C552" s="3"/>
      <c r="D552" s="3"/>
      <c r="E552" s="14"/>
      <c r="J552" s="10"/>
      <c r="K552" s="10"/>
      <c r="L552" s="10"/>
      <c r="M552" s="10"/>
      <c r="R552" s="10"/>
    </row>
    <row r="553" spans="1:18" s="1" customFormat="1" x14ac:dyDescent="0.25">
      <c r="A553" s="3"/>
      <c r="C553" s="3"/>
      <c r="D553" s="3"/>
      <c r="E553" s="14"/>
      <c r="J553" s="10"/>
      <c r="K553" s="10"/>
      <c r="L553" s="10"/>
      <c r="M553" s="10"/>
      <c r="R553" s="10"/>
    </row>
    <row r="554" spans="1:18" s="1" customFormat="1" x14ac:dyDescent="0.25">
      <c r="A554" s="3"/>
      <c r="C554" s="3"/>
      <c r="D554" s="3"/>
      <c r="E554" s="14"/>
      <c r="J554" s="10"/>
      <c r="K554" s="10"/>
      <c r="L554" s="10"/>
      <c r="M554" s="10"/>
      <c r="R554" s="10"/>
    </row>
    <row r="555" spans="1:18" s="1" customFormat="1" x14ac:dyDescent="0.25">
      <c r="A555" s="3"/>
      <c r="C555" s="3"/>
      <c r="D555" s="3"/>
      <c r="E555" s="14"/>
      <c r="J555" s="10"/>
      <c r="K555" s="10"/>
      <c r="L555" s="10"/>
      <c r="M555" s="10"/>
      <c r="R555" s="10"/>
    </row>
    <row r="556" spans="1:18" s="1" customFormat="1" x14ac:dyDescent="0.25">
      <c r="A556" s="3"/>
      <c r="C556" s="3"/>
      <c r="D556" s="3"/>
      <c r="E556" s="14"/>
      <c r="J556" s="10"/>
      <c r="K556" s="10"/>
      <c r="L556" s="10"/>
      <c r="M556" s="10"/>
      <c r="R556" s="10"/>
    </row>
    <row r="557" spans="1:18" s="1" customFormat="1" x14ac:dyDescent="0.25">
      <c r="A557" s="3"/>
      <c r="C557" s="3"/>
      <c r="D557" s="3"/>
      <c r="E557" s="14"/>
      <c r="J557" s="10"/>
      <c r="K557" s="10"/>
      <c r="L557" s="10"/>
      <c r="M557" s="10"/>
      <c r="R557" s="10"/>
    </row>
    <row r="558" spans="1:18" s="1" customFormat="1" x14ac:dyDescent="0.25">
      <c r="A558" s="3"/>
      <c r="C558" s="3"/>
      <c r="D558" s="3"/>
      <c r="E558" s="14"/>
      <c r="J558" s="10"/>
      <c r="K558" s="10"/>
      <c r="L558" s="10"/>
      <c r="M558" s="10"/>
      <c r="R558" s="10"/>
    </row>
    <row r="559" spans="1:18" s="1" customFormat="1" x14ac:dyDescent="0.25">
      <c r="A559" s="3"/>
      <c r="C559" s="3"/>
      <c r="D559" s="3"/>
      <c r="E559" s="14"/>
      <c r="J559" s="10"/>
      <c r="K559" s="10"/>
      <c r="L559" s="10"/>
      <c r="M559" s="10"/>
      <c r="R559" s="10"/>
    </row>
    <row r="560" spans="1:18" s="1" customFormat="1" x14ac:dyDescent="0.25">
      <c r="A560" s="3"/>
      <c r="C560" s="3"/>
      <c r="D560" s="3"/>
      <c r="E560" s="14"/>
      <c r="J560" s="10"/>
      <c r="K560" s="10"/>
      <c r="L560" s="10"/>
      <c r="M560" s="10"/>
      <c r="R560" s="10"/>
    </row>
    <row r="561" spans="1:18" s="1" customFormat="1" x14ac:dyDescent="0.25">
      <c r="A561" s="3"/>
      <c r="C561" s="3"/>
      <c r="D561" s="3"/>
      <c r="E561" s="14"/>
      <c r="J561" s="10"/>
      <c r="K561" s="10"/>
      <c r="L561" s="10"/>
      <c r="M561" s="10"/>
      <c r="R561" s="10"/>
    </row>
    <row r="562" spans="1:18" s="1" customFormat="1" x14ac:dyDescent="0.25">
      <c r="A562" s="3"/>
      <c r="C562" s="3"/>
      <c r="D562" s="3"/>
      <c r="E562" s="14"/>
      <c r="J562" s="10"/>
      <c r="K562" s="10"/>
      <c r="L562" s="10"/>
      <c r="M562" s="10"/>
      <c r="R562" s="10"/>
    </row>
    <row r="563" spans="1:18" s="1" customFormat="1" x14ac:dyDescent="0.25">
      <c r="A563" s="3"/>
      <c r="C563" s="3"/>
      <c r="D563" s="3"/>
      <c r="E563" s="14"/>
      <c r="J563" s="10"/>
      <c r="K563" s="10"/>
      <c r="L563" s="10"/>
      <c r="M563" s="10"/>
      <c r="R563" s="10"/>
    </row>
    <row r="564" spans="1:18" s="1" customFormat="1" x14ac:dyDescent="0.25">
      <c r="A564" s="3"/>
      <c r="C564" s="3"/>
      <c r="D564" s="3"/>
      <c r="E564" s="14"/>
      <c r="J564" s="10"/>
      <c r="K564" s="10"/>
      <c r="L564" s="10"/>
      <c r="M564" s="10"/>
      <c r="R564" s="10"/>
    </row>
    <row r="565" spans="1:18" s="1" customFormat="1" x14ac:dyDescent="0.25">
      <c r="A565" s="3"/>
      <c r="C565" s="3"/>
      <c r="D565" s="3"/>
      <c r="E565" s="14"/>
      <c r="J565" s="10"/>
      <c r="K565" s="10"/>
      <c r="L565" s="10"/>
      <c r="M565" s="10"/>
      <c r="R565" s="10"/>
    </row>
    <row r="566" spans="1:18" s="1" customFormat="1" x14ac:dyDescent="0.25">
      <c r="A566" s="3"/>
      <c r="C566" s="3"/>
      <c r="D566" s="3"/>
      <c r="E566" s="14"/>
      <c r="J566" s="10"/>
      <c r="K566" s="10"/>
      <c r="L566" s="10"/>
      <c r="M566" s="10"/>
      <c r="R566" s="10"/>
    </row>
    <row r="567" spans="1:18" s="1" customFormat="1" x14ac:dyDescent="0.25">
      <c r="A567" s="3"/>
      <c r="C567" s="3"/>
      <c r="D567" s="3"/>
      <c r="E567" s="14"/>
      <c r="J567" s="10"/>
      <c r="K567" s="10"/>
      <c r="L567" s="10"/>
      <c r="M567" s="10"/>
      <c r="R567" s="10"/>
    </row>
    <row r="568" spans="1:18" s="1" customFormat="1" x14ac:dyDescent="0.25">
      <c r="A568" s="3"/>
      <c r="C568" s="3"/>
      <c r="D568" s="3"/>
      <c r="E568" s="14"/>
      <c r="J568" s="10"/>
      <c r="K568" s="10"/>
      <c r="L568" s="10"/>
      <c r="M568" s="10"/>
      <c r="R568" s="10"/>
    </row>
    <row r="569" spans="1:18" s="1" customFormat="1" x14ac:dyDescent="0.25">
      <c r="A569" s="3"/>
      <c r="C569" s="3"/>
      <c r="D569" s="3"/>
      <c r="E569" s="14"/>
      <c r="J569" s="10"/>
      <c r="K569" s="10"/>
      <c r="L569" s="10"/>
      <c r="M569" s="10"/>
      <c r="R569" s="10"/>
    </row>
    <row r="570" spans="1:18" s="1" customFormat="1" x14ac:dyDescent="0.25">
      <c r="A570" s="3"/>
      <c r="C570" s="3"/>
      <c r="D570" s="3"/>
      <c r="E570" s="14"/>
      <c r="J570" s="10"/>
      <c r="K570" s="10"/>
      <c r="L570" s="10"/>
      <c r="M570" s="10"/>
      <c r="R570" s="10"/>
    </row>
    <row r="571" spans="1:18" s="1" customFormat="1" x14ac:dyDescent="0.25">
      <c r="A571" s="3"/>
      <c r="C571" s="3"/>
      <c r="D571" s="3"/>
      <c r="E571" s="14"/>
      <c r="J571" s="10"/>
      <c r="K571" s="10"/>
      <c r="L571" s="10"/>
      <c r="M571" s="10"/>
      <c r="R571" s="10"/>
    </row>
    <row r="572" spans="1:18" s="1" customFormat="1" x14ac:dyDescent="0.25">
      <c r="A572" s="3"/>
      <c r="C572" s="3"/>
      <c r="D572" s="3"/>
      <c r="E572" s="14"/>
      <c r="J572" s="10"/>
      <c r="K572" s="10"/>
      <c r="L572" s="10"/>
      <c r="M572" s="10"/>
      <c r="R572" s="10"/>
    </row>
    <row r="573" spans="1:18" s="1" customFormat="1" x14ac:dyDescent="0.25">
      <c r="A573" s="3"/>
      <c r="C573" s="3"/>
      <c r="D573" s="3"/>
      <c r="E573" s="14"/>
      <c r="J573" s="10"/>
      <c r="K573" s="10"/>
      <c r="L573" s="10"/>
      <c r="M573" s="10"/>
      <c r="R573" s="10"/>
    </row>
    <row r="574" spans="1:18" s="1" customFormat="1" x14ac:dyDescent="0.25">
      <c r="A574" s="3"/>
      <c r="C574" s="3"/>
      <c r="D574" s="3"/>
      <c r="E574" s="14"/>
      <c r="J574" s="10"/>
      <c r="K574" s="10"/>
      <c r="L574" s="10"/>
      <c r="M574" s="10"/>
      <c r="R574" s="10"/>
    </row>
    <row r="575" spans="1:18" s="1" customFormat="1" x14ac:dyDescent="0.25">
      <c r="A575" s="3"/>
      <c r="C575" s="3"/>
      <c r="D575" s="3"/>
      <c r="E575" s="14"/>
      <c r="J575" s="10"/>
      <c r="K575" s="10"/>
      <c r="L575" s="10"/>
      <c r="M575" s="10"/>
      <c r="R575" s="10"/>
    </row>
    <row r="576" spans="1:18" s="1" customFormat="1" x14ac:dyDescent="0.25">
      <c r="A576" s="3"/>
      <c r="C576" s="3"/>
      <c r="D576" s="3"/>
      <c r="E576" s="14"/>
      <c r="J576" s="10"/>
      <c r="K576" s="10"/>
      <c r="L576" s="10"/>
      <c r="M576" s="10"/>
      <c r="R576" s="10"/>
    </row>
    <row r="577" spans="1:18" s="1" customFormat="1" x14ac:dyDescent="0.25">
      <c r="A577" s="3"/>
      <c r="C577" s="3"/>
      <c r="D577" s="3"/>
      <c r="E577" s="14"/>
      <c r="J577" s="10"/>
      <c r="K577" s="10"/>
      <c r="L577" s="10"/>
      <c r="M577" s="10"/>
      <c r="R577" s="10"/>
    </row>
    <row r="578" spans="1:18" s="1" customFormat="1" x14ac:dyDescent="0.25">
      <c r="A578" s="3"/>
      <c r="C578" s="3"/>
      <c r="D578" s="3"/>
      <c r="E578" s="14"/>
      <c r="J578" s="10"/>
      <c r="K578" s="10"/>
      <c r="L578" s="10"/>
      <c r="M578" s="10"/>
      <c r="R578" s="10"/>
    </row>
    <row r="579" spans="1:18" s="1" customFormat="1" x14ac:dyDescent="0.25">
      <c r="A579" s="3"/>
      <c r="C579" s="3"/>
      <c r="D579" s="3"/>
      <c r="E579" s="14"/>
      <c r="J579" s="10"/>
      <c r="K579" s="10"/>
      <c r="L579" s="10"/>
      <c r="M579" s="10"/>
      <c r="R579" s="10"/>
    </row>
    <row r="580" spans="1:18" s="1" customFormat="1" x14ac:dyDescent="0.25">
      <c r="A580" s="3"/>
      <c r="C580" s="3"/>
      <c r="D580" s="3"/>
      <c r="E580" s="14"/>
      <c r="J580" s="10"/>
      <c r="K580" s="10"/>
      <c r="L580" s="10"/>
      <c r="M580" s="10"/>
      <c r="R580" s="10"/>
    </row>
    <row r="581" spans="1:18" s="1" customFormat="1" x14ac:dyDescent="0.25">
      <c r="A581" s="3"/>
      <c r="C581" s="3"/>
      <c r="D581" s="3"/>
      <c r="E581" s="14"/>
      <c r="J581" s="10"/>
      <c r="K581" s="10"/>
      <c r="L581" s="10"/>
      <c r="M581" s="10"/>
      <c r="R581" s="10"/>
    </row>
    <row r="582" spans="1:18" s="1" customFormat="1" x14ac:dyDescent="0.25">
      <c r="A582" s="3"/>
      <c r="C582" s="3"/>
      <c r="D582" s="3"/>
      <c r="E582" s="14"/>
      <c r="J582" s="10"/>
      <c r="K582" s="10"/>
      <c r="L582" s="10"/>
      <c r="M582" s="10"/>
      <c r="R582" s="10"/>
    </row>
    <row r="583" spans="1:18" s="1" customFormat="1" x14ac:dyDescent="0.25">
      <c r="A583" s="3"/>
      <c r="C583" s="3"/>
      <c r="D583" s="3"/>
      <c r="E583" s="14"/>
      <c r="J583" s="10"/>
      <c r="K583" s="10"/>
      <c r="L583" s="10"/>
      <c r="M583" s="10"/>
      <c r="R583" s="10"/>
    </row>
    <row r="584" spans="1:18" s="1" customFormat="1" x14ac:dyDescent="0.25">
      <c r="A584" s="3"/>
      <c r="C584" s="3"/>
      <c r="D584" s="3"/>
      <c r="E584" s="14"/>
      <c r="J584" s="10"/>
      <c r="K584" s="10"/>
      <c r="L584" s="10"/>
      <c r="M584" s="10"/>
      <c r="R584" s="10"/>
    </row>
    <row r="585" spans="1:18" s="1" customFormat="1" x14ac:dyDescent="0.25">
      <c r="A585" s="3"/>
      <c r="C585" s="3"/>
      <c r="D585" s="3"/>
      <c r="E585" s="14"/>
      <c r="J585" s="10"/>
      <c r="K585" s="10"/>
      <c r="L585" s="10"/>
      <c r="M585" s="10"/>
      <c r="R585" s="10"/>
    </row>
    <row r="586" spans="1:18" s="1" customFormat="1" x14ac:dyDescent="0.25">
      <c r="A586" s="3"/>
      <c r="C586" s="3"/>
      <c r="D586" s="3"/>
      <c r="E586" s="14"/>
      <c r="J586" s="10"/>
      <c r="K586" s="10"/>
      <c r="L586" s="10"/>
      <c r="M586" s="10"/>
      <c r="R586" s="10"/>
    </row>
    <row r="587" spans="1:18" s="1" customFormat="1" x14ac:dyDescent="0.25">
      <c r="A587" s="3"/>
      <c r="C587" s="3"/>
      <c r="D587" s="3"/>
      <c r="E587" s="14"/>
      <c r="J587" s="10"/>
      <c r="K587" s="10"/>
      <c r="L587" s="10"/>
      <c r="M587" s="10"/>
      <c r="R587" s="10"/>
    </row>
    <row r="588" spans="1:18" s="1" customFormat="1" x14ac:dyDescent="0.25">
      <c r="A588" s="3"/>
      <c r="C588" s="3"/>
      <c r="D588" s="3"/>
      <c r="E588" s="14"/>
      <c r="J588" s="10"/>
      <c r="K588" s="10"/>
      <c r="L588" s="10"/>
      <c r="M588" s="10"/>
      <c r="R588" s="10"/>
    </row>
    <row r="589" spans="1:18" s="1" customFormat="1" x14ac:dyDescent="0.25">
      <c r="A589" s="3"/>
      <c r="C589" s="3"/>
      <c r="D589" s="3"/>
      <c r="E589" s="14"/>
      <c r="J589" s="10"/>
      <c r="K589" s="10"/>
      <c r="L589" s="10"/>
      <c r="M589" s="10"/>
      <c r="R589" s="10"/>
    </row>
    <row r="590" spans="1:18" s="1" customFormat="1" x14ac:dyDescent="0.25">
      <c r="A590" s="3"/>
      <c r="C590" s="3"/>
      <c r="D590" s="3"/>
      <c r="E590" s="14"/>
      <c r="J590" s="10"/>
      <c r="K590" s="10"/>
      <c r="L590" s="10"/>
      <c r="M590" s="10"/>
      <c r="R590" s="10"/>
    </row>
    <row r="591" spans="1:18" s="1" customFormat="1" x14ac:dyDescent="0.25">
      <c r="A591" s="3"/>
      <c r="C591" s="3"/>
      <c r="D591" s="3"/>
      <c r="E591" s="14"/>
      <c r="J591" s="10"/>
      <c r="K591" s="10"/>
      <c r="L591" s="10"/>
      <c r="M591" s="10"/>
      <c r="R591" s="10"/>
    </row>
    <row r="592" spans="1:18" s="1" customFormat="1" x14ac:dyDescent="0.25">
      <c r="A592" s="3"/>
      <c r="C592" s="3"/>
      <c r="D592" s="3"/>
      <c r="E592" s="14"/>
      <c r="J592" s="10"/>
      <c r="K592" s="10"/>
      <c r="L592" s="10"/>
      <c r="M592" s="10"/>
      <c r="R592" s="10"/>
    </row>
    <row r="593" spans="1:18" s="1" customFormat="1" x14ac:dyDescent="0.25">
      <c r="A593" s="3"/>
      <c r="C593" s="3"/>
      <c r="D593" s="3"/>
      <c r="E593" s="14"/>
      <c r="J593" s="10"/>
      <c r="K593" s="10"/>
      <c r="L593" s="10"/>
      <c r="M593" s="10"/>
      <c r="R593" s="10"/>
    </row>
    <row r="594" spans="1:18" s="1" customFormat="1" x14ac:dyDescent="0.25">
      <c r="A594" s="3"/>
      <c r="C594" s="3"/>
      <c r="D594" s="3"/>
      <c r="E594" s="14"/>
      <c r="J594" s="10"/>
      <c r="K594" s="10"/>
      <c r="L594" s="10"/>
      <c r="M594" s="10"/>
      <c r="R594" s="10"/>
    </row>
    <row r="595" spans="1:18" s="1" customFormat="1" x14ac:dyDescent="0.25">
      <c r="A595" s="3"/>
      <c r="C595" s="3"/>
      <c r="D595" s="3"/>
      <c r="E595" s="14"/>
      <c r="J595" s="10"/>
      <c r="K595" s="10"/>
      <c r="L595" s="10"/>
      <c r="M595" s="10"/>
      <c r="R595" s="10"/>
    </row>
    <row r="596" spans="1:18" s="1" customFormat="1" x14ac:dyDescent="0.25">
      <c r="A596" s="3"/>
      <c r="C596" s="3"/>
      <c r="D596" s="3"/>
      <c r="E596" s="14"/>
      <c r="J596" s="10"/>
      <c r="K596" s="10"/>
      <c r="L596" s="10"/>
      <c r="M596" s="10"/>
      <c r="R596" s="10"/>
    </row>
    <row r="597" spans="1:18" s="1" customFormat="1" x14ac:dyDescent="0.25">
      <c r="A597" s="3"/>
      <c r="C597" s="3"/>
      <c r="D597" s="3"/>
      <c r="E597" s="14"/>
      <c r="J597" s="10"/>
      <c r="K597" s="10"/>
      <c r="L597" s="10"/>
      <c r="M597" s="10"/>
      <c r="R597" s="10"/>
    </row>
    <row r="598" spans="1:18" s="1" customFormat="1" x14ac:dyDescent="0.25">
      <c r="A598" s="3"/>
      <c r="C598" s="3"/>
      <c r="D598" s="3"/>
      <c r="E598" s="14"/>
      <c r="J598" s="10"/>
      <c r="K598" s="10"/>
      <c r="L598" s="10"/>
      <c r="M598" s="10"/>
      <c r="R598" s="10"/>
    </row>
    <row r="599" spans="1:18" s="1" customFormat="1" x14ac:dyDescent="0.25">
      <c r="A599" s="3"/>
      <c r="C599" s="3"/>
      <c r="D599" s="3"/>
      <c r="E599" s="14"/>
      <c r="J599" s="10"/>
      <c r="K599" s="10"/>
      <c r="L599" s="10"/>
      <c r="M599" s="10"/>
      <c r="R599" s="10"/>
    </row>
    <row r="600" spans="1:18" s="1" customFormat="1" x14ac:dyDescent="0.25">
      <c r="A600" s="3"/>
      <c r="C600" s="3"/>
      <c r="D600" s="3"/>
      <c r="E600" s="14"/>
      <c r="J600" s="10"/>
      <c r="K600" s="10"/>
      <c r="L600" s="10"/>
      <c r="M600" s="10"/>
      <c r="R600" s="10"/>
    </row>
    <row r="601" spans="1:18" s="1" customFormat="1" x14ac:dyDescent="0.25">
      <c r="A601" s="3"/>
      <c r="C601" s="3"/>
      <c r="D601" s="3"/>
      <c r="E601" s="14"/>
      <c r="J601" s="10"/>
      <c r="K601" s="10"/>
      <c r="L601" s="10"/>
      <c r="M601" s="10"/>
      <c r="R601" s="10"/>
    </row>
    <row r="602" spans="1:18" s="1" customFormat="1" x14ac:dyDescent="0.25">
      <c r="A602" s="3"/>
      <c r="C602" s="3"/>
      <c r="D602" s="3"/>
      <c r="E602" s="14"/>
      <c r="J602" s="10"/>
      <c r="K602" s="10"/>
      <c r="L602" s="10"/>
      <c r="M602" s="10"/>
      <c r="R602" s="10"/>
    </row>
    <row r="603" spans="1:18" s="1" customFormat="1" x14ac:dyDescent="0.25">
      <c r="A603" s="3"/>
      <c r="C603" s="3"/>
      <c r="D603" s="3"/>
      <c r="E603" s="14"/>
      <c r="J603" s="10"/>
      <c r="K603" s="10"/>
      <c r="L603" s="10"/>
      <c r="M603" s="10"/>
      <c r="R603" s="10"/>
    </row>
    <row r="604" spans="1:18" s="1" customFormat="1" x14ac:dyDescent="0.25">
      <c r="A604" s="3"/>
      <c r="C604" s="3"/>
      <c r="D604" s="3"/>
      <c r="E604" s="14"/>
      <c r="J604" s="10"/>
      <c r="K604" s="10"/>
      <c r="L604" s="10"/>
      <c r="M604" s="10"/>
      <c r="R604" s="10"/>
    </row>
    <row r="605" spans="1:18" s="1" customFormat="1" x14ac:dyDescent="0.25">
      <c r="A605" s="3"/>
      <c r="C605" s="3"/>
      <c r="D605" s="3"/>
      <c r="E605" s="14"/>
      <c r="J605" s="10"/>
      <c r="K605" s="10"/>
      <c r="L605" s="10"/>
      <c r="M605" s="10"/>
      <c r="R605" s="10"/>
    </row>
    <row r="606" spans="1:18" s="1" customFormat="1" x14ac:dyDescent="0.25">
      <c r="A606" s="3"/>
      <c r="C606" s="3"/>
      <c r="D606" s="3"/>
      <c r="E606" s="14"/>
      <c r="J606" s="10"/>
      <c r="K606" s="10"/>
      <c r="L606" s="10"/>
      <c r="M606" s="10"/>
      <c r="R606" s="10"/>
    </row>
    <row r="607" spans="1:18" s="1" customFormat="1" x14ac:dyDescent="0.25">
      <c r="A607" s="3"/>
      <c r="C607" s="3"/>
      <c r="D607" s="3"/>
      <c r="E607" s="14"/>
      <c r="J607" s="10"/>
      <c r="K607" s="10"/>
      <c r="L607" s="10"/>
      <c r="M607" s="10"/>
      <c r="R607" s="10"/>
    </row>
    <row r="608" spans="1:18" s="1" customFormat="1" x14ac:dyDescent="0.25">
      <c r="A608" s="3"/>
      <c r="C608" s="3"/>
      <c r="D608" s="3"/>
      <c r="E608" s="14"/>
      <c r="J608" s="10"/>
      <c r="K608" s="10"/>
      <c r="L608" s="10"/>
      <c r="M608" s="10"/>
      <c r="R608" s="10"/>
    </row>
    <row r="609" spans="1:18" s="1" customFormat="1" x14ac:dyDescent="0.25">
      <c r="A609" s="3"/>
      <c r="C609" s="3"/>
      <c r="D609" s="3"/>
      <c r="E609" s="14"/>
      <c r="J609" s="10"/>
      <c r="K609" s="10"/>
      <c r="L609" s="10"/>
      <c r="M609" s="10"/>
      <c r="R609" s="10"/>
    </row>
    <row r="610" spans="1:18" s="1" customFormat="1" x14ac:dyDescent="0.25">
      <c r="A610" s="3"/>
      <c r="C610" s="3"/>
      <c r="D610" s="3"/>
      <c r="E610" s="14"/>
      <c r="J610" s="10"/>
      <c r="K610" s="10"/>
      <c r="L610" s="10"/>
      <c r="M610" s="10"/>
      <c r="R610" s="10"/>
    </row>
    <row r="611" spans="1:18" s="1" customFormat="1" x14ac:dyDescent="0.25">
      <c r="A611" s="3"/>
      <c r="C611" s="3"/>
      <c r="D611" s="3"/>
      <c r="E611" s="14"/>
      <c r="J611" s="10"/>
      <c r="K611" s="10"/>
      <c r="L611" s="10"/>
      <c r="M611" s="10"/>
      <c r="R611" s="10"/>
    </row>
    <row r="612" spans="1:18" s="1" customFormat="1" x14ac:dyDescent="0.25">
      <c r="A612" s="3"/>
      <c r="C612" s="3"/>
      <c r="D612" s="3"/>
      <c r="E612" s="14"/>
      <c r="J612" s="10"/>
      <c r="K612" s="10"/>
      <c r="L612" s="10"/>
      <c r="M612" s="10"/>
      <c r="R612" s="10"/>
    </row>
    <row r="613" spans="1:18" s="1" customFormat="1" x14ac:dyDescent="0.25">
      <c r="A613" s="3"/>
      <c r="C613" s="3"/>
      <c r="D613" s="3"/>
      <c r="E613" s="14"/>
      <c r="J613" s="10"/>
      <c r="K613" s="10"/>
      <c r="L613" s="10"/>
      <c r="M613" s="10"/>
      <c r="R613" s="10"/>
    </row>
    <row r="614" spans="1:18" s="1" customFormat="1" x14ac:dyDescent="0.25">
      <c r="A614" s="3"/>
      <c r="C614" s="3"/>
      <c r="D614" s="3"/>
      <c r="E614" s="14"/>
      <c r="J614" s="10"/>
      <c r="K614" s="10"/>
      <c r="L614" s="10"/>
      <c r="M614" s="10"/>
      <c r="R614" s="10"/>
    </row>
    <row r="615" spans="1:18" s="1" customFormat="1" x14ac:dyDescent="0.25">
      <c r="A615" s="3"/>
      <c r="C615" s="3"/>
      <c r="D615" s="3"/>
      <c r="E615" s="14"/>
      <c r="J615" s="10"/>
      <c r="K615" s="10"/>
      <c r="L615" s="10"/>
      <c r="M615" s="10"/>
      <c r="R615" s="10"/>
    </row>
    <row r="616" spans="1:18" s="1" customFormat="1" x14ac:dyDescent="0.25">
      <c r="A616" s="3"/>
      <c r="C616" s="3"/>
      <c r="D616" s="3"/>
      <c r="E616" s="14"/>
      <c r="J616" s="10"/>
      <c r="K616" s="10"/>
      <c r="L616" s="10"/>
      <c r="M616" s="10"/>
      <c r="R616" s="10"/>
    </row>
    <row r="617" spans="1:18" s="1" customFormat="1" x14ac:dyDescent="0.25">
      <c r="A617" s="3"/>
      <c r="C617" s="3"/>
      <c r="D617" s="3"/>
      <c r="E617" s="14"/>
      <c r="J617" s="10"/>
      <c r="K617" s="10"/>
      <c r="L617" s="10"/>
      <c r="M617" s="10"/>
      <c r="R617" s="10"/>
    </row>
    <row r="618" spans="1:18" s="1" customFormat="1" x14ac:dyDescent="0.25">
      <c r="A618" s="3"/>
      <c r="C618" s="3"/>
      <c r="D618" s="3"/>
      <c r="E618" s="14"/>
      <c r="J618" s="10"/>
      <c r="K618" s="10"/>
      <c r="L618" s="10"/>
      <c r="M618" s="10"/>
      <c r="R618" s="10"/>
    </row>
    <row r="619" spans="1:18" s="1" customFormat="1" x14ac:dyDescent="0.25">
      <c r="A619" s="3"/>
      <c r="C619" s="3"/>
      <c r="D619" s="3"/>
      <c r="E619" s="14"/>
      <c r="J619" s="10"/>
      <c r="K619" s="10"/>
      <c r="L619" s="10"/>
      <c r="M619" s="10"/>
      <c r="R619" s="10"/>
    </row>
    <row r="620" spans="1:18" s="1" customFormat="1" x14ac:dyDescent="0.25">
      <c r="A620" s="3"/>
      <c r="C620" s="3"/>
      <c r="D620" s="3"/>
      <c r="E620" s="14"/>
      <c r="J620" s="10"/>
      <c r="K620" s="10"/>
      <c r="L620" s="10"/>
      <c r="M620" s="10"/>
      <c r="R620" s="10"/>
    </row>
    <row r="621" spans="1:18" s="1" customFormat="1" x14ac:dyDescent="0.25">
      <c r="A621" s="3"/>
      <c r="C621" s="3"/>
      <c r="D621" s="3"/>
      <c r="E621" s="14"/>
      <c r="J621" s="10"/>
      <c r="K621" s="10"/>
      <c r="L621" s="10"/>
      <c r="M621" s="10"/>
      <c r="R621" s="10"/>
    </row>
    <row r="622" spans="1:18" s="1" customFormat="1" x14ac:dyDescent="0.25">
      <c r="A622" s="3"/>
      <c r="C622" s="3"/>
      <c r="D622" s="3"/>
      <c r="E622" s="14"/>
      <c r="J622" s="10"/>
      <c r="K622" s="10"/>
      <c r="L622" s="10"/>
      <c r="M622" s="10"/>
      <c r="R622" s="10"/>
    </row>
    <row r="623" spans="1:18" s="1" customFormat="1" x14ac:dyDescent="0.25">
      <c r="A623" s="3"/>
      <c r="C623" s="3"/>
      <c r="D623" s="3"/>
      <c r="E623" s="14"/>
      <c r="J623" s="10"/>
      <c r="K623" s="10"/>
      <c r="L623" s="10"/>
      <c r="M623" s="10"/>
      <c r="R623" s="10"/>
    </row>
    <row r="624" spans="1:18" s="1" customFormat="1" x14ac:dyDescent="0.25">
      <c r="A624" s="3"/>
      <c r="C624" s="3"/>
      <c r="D624" s="3"/>
      <c r="E624" s="14"/>
      <c r="J624" s="10"/>
      <c r="K624" s="10"/>
      <c r="L624" s="10"/>
      <c r="M624" s="10"/>
      <c r="R624" s="10"/>
    </row>
    <row r="625" spans="1:18" s="1" customFormat="1" x14ac:dyDescent="0.25">
      <c r="A625" s="3"/>
      <c r="C625" s="3"/>
      <c r="D625" s="3"/>
      <c r="E625" s="14"/>
      <c r="J625" s="10"/>
      <c r="K625" s="10"/>
      <c r="L625" s="10"/>
      <c r="M625" s="10"/>
      <c r="R625" s="10"/>
    </row>
    <row r="626" spans="1:18" s="1" customFormat="1" x14ac:dyDescent="0.25">
      <c r="A626" s="3"/>
      <c r="C626" s="3"/>
      <c r="D626" s="3"/>
      <c r="E626" s="14"/>
      <c r="J626" s="10"/>
      <c r="K626" s="10"/>
      <c r="L626" s="10"/>
      <c r="M626" s="10"/>
      <c r="R626" s="10"/>
    </row>
    <row r="627" spans="1:18" s="1" customFormat="1" x14ac:dyDescent="0.25">
      <c r="A627" s="3"/>
      <c r="C627" s="3"/>
      <c r="D627" s="3"/>
      <c r="E627" s="14"/>
      <c r="J627" s="10"/>
      <c r="K627" s="10"/>
      <c r="L627" s="10"/>
      <c r="M627" s="10"/>
      <c r="R627" s="10"/>
    </row>
    <row r="628" spans="1:18" s="1" customFormat="1" x14ac:dyDescent="0.25">
      <c r="A628" s="3"/>
      <c r="C628" s="3"/>
      <c r="D628" s="3"/>
      <c r="E628" s="14"/>
      <c r="J628" s="10"/>
      <c r="K628" s="10"/>
      <c r="L628" s="10"/>
      <c r="M628" s="10"/>
      <c r="R628" s="10"/>
    </row>
    <row r="629" spans="1:18" s="1" customFormat="1" x14ac:dyDescent="0.25">
      <c r="A629" s="3"/>
      <c r="C629" s="3"/>
      <c r="D629" s="3"/>
      <c r="E629" s="14"/>
      <c r="J629" s="10"/>
      <c r="K629" s="10"/>
      <c r="L629" s="10"/>
      <c r="M629" s="10"/>
      <c r="R629" s="10"/>
    </row>
    <row r="630" spans="1:18" s="1" customFormat="1" x14ac:dyDescent="0.25">
      <c r="A630" s="3"/>
      <c r="C630" s="3"/>
      <c r="D630" s="3"/>
      <c r="E630" s="14"/>
      <c r="J630" s="10"/>
      <c r="K630" s="10"/>
      <c r="L630" s="10"/>
      <c r="M630" s="10"/>
      <c r="R630" s="10"/>
    </row>
    <row r="631" spans="1:18" s="1" customFormat="1" x14ac:dyDescent="0.25">
      <c r="A631" s="3"/>
      <c r="C631" s="3"/>
      <c r="D631" s="3"/>
      <c r="E631" s="14"/>
      <c r="J631" s="10"/>
      <c r="K631" s="10"/>
      <c r="L631" s="10"/>
      <c r="M631" s="10"/>
      <c r="R631" s="10"/>
    </row>
    <row r="632" spans="1:18" s="1" customFormat="1" x14ac:dyDescent="0.25">
      <c r="A632" s="3"/>
      <c r="C632" s="3"/>
      <c r="D632" s="3"/>
      <c r="E632" s="14"/>
      <c r="J632" s="10"/>
      <c r="K632" s="10"/>
      <c r="L632" s="10"/>
      <c r="M632" s="10"/>
      <c r="R632" s="10"/>
    </row>
    <row r="633" spans="1:18" s="1" customFormat="1" x14ac:dyDescent="0.25">
      <c r="A633" s="3"/>
      <c r="C633" s="3"/>
      <c r="D633" s="3"/>
      <c r="E633" s="14"/>
      <c r="J633" s="10"/>
      <c r="K633" s="10"/>
      <c r="L633" s="10"/>
      <c r="M633" s="10"/>
      <c r="R633" s="10"/>
    </row>
    <row r="634" spans="1:18" s="1" customFormat="1" x14ac:dyDescent="0.25">
      <c r="A634" s="3"/>
      <c r="C634" s="3"/>
      <c r="D634" s="3"/>
      <c r="E634" s="14"/>
      <c r="J634" s="10"/>
      <c r="K634" s="10"/>
      <c r="L634" s="10"/>
      <c r="M634" s="10"/>
      <c r="R634" s="10"/>
    </row>
    <row r="635" spans="1:18" s="1" customFormat="1" x14ac:dyDescent="0.25">
      <c r="A635" s="3"/>
      <c r="C635" s="3"/>
      <c r="D635" s="3"/>
      <c r="E635" s="14"/>
      <c r="J635" s="10"/>
      <c r="K635" s="10"/>
      <c r="L635" s="10"/>
      <c r="M635" s="10"/>
      <c r="R635" s="10"/>
    </row>
    <row r="636" spans="1:18" s="1" customFormat="1" x14ac:dyDescent="0.25">
      <c r="A636" s="3"/>
      <c r="C636" s="3"/>
      <c r="D636" s="3"/>
      <c r="E636" s="14"/>
      <c r="J636" s="10"/>
      <c r="K636" s="10"/>
      <c r="L636" s="10"/>
      <c r="M636" s="10"/>
      <c r="R636" s="10"/>
    </row>
    <row r="637" spans="1:18" s="1" customFormat="1" x14ac:dyDescent="0.25">
      <c r="A637" s="3"/>
      <c r="C637" s="3"/>
      <c r="D637" s="3"/>
      <c r="E637" s="14"/>
      <c r="J637" s="10"/>
      <c r="K637" s="10"/>
      <c r="L637" s="10"/>
      <c r="M637" s="10"/>
      <c r="R637" s="10"/>
    </row>
    <row r="638" spans="1:18" s="1" customFormat="1" x14ac:dyDescent="0.25">
      <c r="A638" s="3"/>
      <c r="C638" s="3"/>
      <c r="D638" s="3"/>
      <c r="E638" s="14"/>
      <c r="J638" s="10"/>
      <c r="K638" s="10"/>
      <c r="L638" s="10"/>
      <c r="M638" s="10"/>
      <c r="R638" s="10"/>
    </row>
    <row r="639" spans="1:18" s="1" customFormat="1" x14ac:dyDescent="0.25">
      <c r="A639" s="3"/>
      <c r="C639" s="3"/>
      <c r="D639" s="3"/>
      <c r="E639" s="14"/>
      <c r="J639" s="10"/>
      <c r="K639" s="10"/>
      <c r="L639" s="10"/>
      <c r="M639" s="10"/>
      <c r="R639" s="10"/>
    </row>
    <row r="640" spans="1:18" s="1" customFormat="1" x14ac:dyDescent="0.25">
      <c r="A640" s="3"/>
      <c r="C640" s="3"/>
      <c r="D640" s="3"/>
      <c r="E640" s="14"/>
      <c r="J640" s="10"/>
      <c r="K640" s="10"/>
      <c r="L640" s="10"/>
      <c r="M640" s="10"/>
      <c r="R640" s="10"/>
    </row>
    <row r="641" spans="1:18" s="1" customFormat="1" x14ac:dyDescent="0.25">
      <c r="A641" s="3"/>
      <c r="C641" s="3"/>
      <c r="D641" s="3"/>
      <c r="E641" s="14"/>
      <c r="J641" s="10"/>
      <c r="K641" s="10"/>
      <c r="L641" s="10"/>
      <c r="M641" s="10"/>
      <c r="R641" s="10"/>
    </row>
    <row r="642" spans="1:18" s="1" customFormat="1" x14ac:dyDescent="0.25">
      <c r="A642" s="3"/>
      <c r="C642" s="3"/>
      <c r="D642" s="3"/>
      <c r="E642" s="14"/>
      <c r="J642" s="10"/>
      <c r="K642" s="10"/>
      <c r="L642" s="10"/>
      <c r="M642" s="10"/>
      <c r="R642" s="10"/>
    </row>
    <row r="643" spans="1:18" s="1" customFormat="1" x14ac:dyDescent="0.25">
      <c r="A643" s="3"/>
      <c r="C643" s="3"/>
      <c r="D643" s="3"/>
      <c r="E643" s="14"/>
      <c r="J643" s="10"/>
      <c r="K643" s="10"/>
      <c r="L643" s="10"/>
      <c r="M643" s="10"/>
      <c r="R643" s="10"/>
    </row>
    <row r="644" spans="1:18" s="1" customFormat="1" x14ac:dyDescent="0.25">
      <c r="A644" s="3"/>
      <c r="C644" s="3"/>
      <c r="D644" s="3"/>
      <c r="E644" s="14"/>
      <c r="J644" s="10"/>
      <c r="K644" s="10"/>
      <c r="L644" s="10"/>
      <c r="M644" s="10"/>
      <c r="R644" s="10"/>
    </row>
    <row r="645" spans="1:18" s="1" customFormat="1" x14ac:dyDescent="0.25">
      <c r="A645" s="3"/>
      <c r="C645" s="3"/>
      <c r="D645" s="3"/>
      <c r="E645" s="14"/>
      <c r="J645" s="10"/>
      <c r="K645" s="10"/>
      <c r="L645" s="10"/>
      <c r="M645" s="10"/>
      <c r="R645" s="10"/>
    </row>
    <row r="646" spans="1:18" s="1" customFormat="1" x14ac:dyDescent="0.25">
      <c r="A646" s="3"/>
      <c r="C646" s="3"/>
      <c r="D646" s="3"/>
      <c r="E646" s="14"/>
      <c r="J646" s="10"/>
      <c r="K646" s="10"/>
      <c r="L646" s="10"/>
      <c r="M646" s="10"/>
      <c r="R646" s="10"/>
    </row>
    <row r="647" spans="1:18" s="1" customFormat="1" x14ac:dyDescent="0.25">
      <c r="A647" s="3"/>
      <c r="C647" s="3"/>
      <c r="D647" s="3"/>
      <c r="E647" s="14"/>
      <c r="J647" s="10"/>
      <c r="K647" s="10"/>
      <c r="L647" s="10"/>
      <c r="M647" s="10"/>
      <c r="R647" s="10"/>
    </row>
    <row r="648" spans="1:18" s="1" customFormat="1" x14ac:dyDescent="0.25">
      <c r="A648" s="3"/>
      <c r="C648" s="3"/>
      <c r="D648" s="3"/>
      <c r="E648" s="14"/>
      <c r="J648" s="10"/>
      <c r="K648" s="10"/>
      <c r="L648" s="10"/>
      <c r="M648" s="10"/>
      <c r="R648" s="10"/>
    </row>
    <row r="649" spans="1:18" s="1" customFormat="1" x14ac:dyDescent="0.25">
      <c r="A649" s="3"/>
      <c r="C649" s="3"/>
      <c r="D649" s="3"/>
      <c r="E649" s="14"/>
      <c r="J649" s="10"/>
      <c r="K649" s="10"/>
      <c r="L649" s="10"/>
      <c r="M649" s="10"/>
      <c r="R649" s="10"/>
    </row>
    <row r="650" spans="1:18" s="1" customFormat="1" x14ac:dyDescent="0.25">
      <c r="A650" s="3"/>
      <c r="C650" s="3"/>
      <c r="D650" s="3"/>
      <c r="E650" s="14"/>
      <c r="J650" s="10"/>
      <c r="K650" s="10"/>
      <c r="L650" s="10"/>
      <c r="M650" s="10"/>
      <c r="R650" s="10"/>
    </row>
    <row r="651" spans="1:18" s="1" customFormat="1" x14ac:dyDescent="0.25">
      <c r="A651" s="3"/>
      <c r="C651" s="3"/>
      <c r="D651" s="3"/>
      <c r="E651" s="14"/>
      <c r="J651" s="10"/>
      <c r="K651" s="10"/>
      <c r="L651" s="10"/>
      <c r="M651" s="10"/>
      <c r="R651" s="10"/>
    </row>
    <row r="652" spans="1:18" s="1" customFormat="1" x14ac:dyDescent="0.25">
      <c r="A652" s="3"/>
      <c r="C652" s="3"/>
      <c r="D652" s="3"/>
      <c r="E652" s="14"/>
      <c r="J652" s="10"/>
      <c r="K652" s="10"/>
      <c r="L652" s="10"/>
      <c r="M652" s="10"/>
      <c r="R652" s="10"/>
    </row>
    <row r="653" spans="1:18" s="1" customFormat="1" x14ac:dyDescent="0.25">
      <c r="A653" s="3"/>
      <c r="C653" s="3"/>
      <c r="D653" s="3"/>
      <c r="E653" s="14"/>
      <c r="J653" s="10"/>
      <c r="K653" s="10"/>
      <c r="L653" s="10"/>
      <c r="M653" s="10"/>
      <c r="R653" s="10"/>
    </row>
    <row r="654" spans="1:18" s="1" customFormat="1" x14ac:dyDescent="0.25">
      <c r="A654" s="3"/>
      <c r="C654" s="3"/>
      <c r="D654" s="3"/>
      <c r="E654" s="14"/>
      <c r="J654" s="10"/>
      <c r="K654" s="10"/>
      <c r="L654" s="10"/>
      <c r="M654" s="10"/>
      <c r="R654" s="10"/>
    </row>
    <row r="655" spans="1:18" s="1" customFormat="1" x14ac:dyDescent="0.25">
      <c r="A655" s="3"/>
      <c r="C655" s="3"/>
      <c r="D655" s="3"/>
      <c r="E655" s="14"/>
      <c r="J655" s="10"/>
      <c r="K655" s="10"/>
      <c r="L655" s="10"/>
      <c r="M655" s="10"/>
      <c r="R655" s="10"/>
    </row>
    <row r="656" spans="1:18" s="1" customFormat="1" x14ac:dyDescent="0.25">
      <c r="A656" s="3"/>
      <c r="C656" s="3"/>
      <c r="D656" s="3"/>
      <c r="E656" s="14"/>
      <c r="J656" s="10"/>
      <c r="K656" s="10"/>
      <c r="L656" s="10"/>
      <c r="M656" s="10"/>
      <c r="R656" s="10"/>
    </row>
    <row r="657" spans="1:18" s="1" customFormat="1" x14ac:dyDescent="0.25">
      <c r="A657" s="3"/>
      <c r="C657" s="3"/>
      <c r="D657" s="3"/>
      <c r="E657" s="14"/>
      <c r="J657" s="10"/>
      <c r="K657" s="10"/>
      <c r="L657" s="10"/>
      <c r="M657" s="10"/>
      <c r="R657" s="10"/>
    </row>
    <row r="658" spans="1:18" s="1" customFormat="1" x14ac:dyDescent="0.25">
      <c r="A658" s="3"/>
      <c r="C658" s="3"/>
      <c r="D658" s="3"/>
      <c r="E658" s="14"/>
      <c r="J658" s="10"/>
      <c r="K658" s="10"/>
      <c r="L658" s="10"/>
      <c r="M658" s="10"/>
      <c r="R658" s="10"/>
    </row>
    <row r="659" spans="1:18" s="1" customFormat="1" x14ac:dyDescent="0.25">
      <c r="A659" s="3"/>
      <c r="C659" s="3"/>
      <c r="D659" s="3"/>
      <c r="E659" s="14"/>
      <c r="J659" s="10"/>
      <c r="K659" s="10"/>
      <c r="L659" s="10"/>
      <c r="M659" s="10"/>
      <c r="R659" s="10"/>
    </row>
    <row r="660" spans="1:18" s="1" customFormat="1" x14ac:dyDescent="0.25">
      <c r="A660" s="3"/>
      <c r="C660" s="3"/>
      <c r="D660" s="3"/>
      <c r="E660" s="14"/>
      <c r="J660" s="10"/>
      <c r="K660" s="10"/>
      <c r="L660" s="10"/>
      <c r="M660" s="10"/>
      <c r="R660" s="10"/>
    </row>
    <row r="661" spans="1:18" s="1" customFormat="1" x14ac:dyDescent="0.25">
      <c r="A661" s="3"/>
      <c r="C661" s="3"/>
      <c r="D661" s="3"/>
      <c r="E661" s="14"/>
      <c r="J661" s="10"/>
      <c r="K661" s="10"/>
      <c r="L661" s="10"/>
      <c r="M661" s="10"/>
      <c r="R661" s="10"/>
    </row>
    <row r="662" spans="1:18" s="1" customFormat="1" x14ac:dyDescent="0.25">
      <c r="A662" s="3"/>
      <c r="C662" s="3"/>
      <c r="D662" s="3"/>
      <c r="E662" s="14"/>
      <c r="J662" s="10"/>
      <c r="K662" s="10"/>
      <c r="L662" s="10"/>
      <c r="M662" s="10"/>
      <c r="R662" s="10"/>
    </row>
    <row r="663" spans="1:18" s="1" customFormat="1" x14ac:dyDescent="0.25">
      <c r="A663" s="3"/>
      <c r="C663" s="3"/>
      <c r="D663" s="3"/>
      <c r="E663" s="14"/>
      <c r="J663" s="10"/>
      <c r="K663" s="10"/>
      <c r="L663" s="10"/>
      <c r="M663" s="10"/>
      <c r="R663" s="10"/>
    </row>
    <row r="664" spans="1:18" s="1" customFormat="1" x14ac:dyDescent="0.25">
      <c r="A664" s="3"/>
      <c r="C664" s="3"/>
      <c r="D664" s="3"/>
      <c r="E664" s="14"/>
      <c r="J664" s="10"/>
      <c r="K664" s="10"/>
      <c r="L664" s="10"/>
      <c r="M664" s="10"/>
      <c r="R664" s="10"/>
    </row>
    <row r="665" spans="1:18" s="1" customFormat="1" x14ac:dyDescent="0.25">
      <c r="A665" s="3"/>
      <c r="C665" s="3"/>
      <c r="D665" s="3"/>
      <c r="E665" s="14"/>
      <c r="J665" s="10"/>
      <c r="K665" s="10"/>
      <c r="L665" s="10"/>
      <c r="M665" s="10"/>
      <c r="R665" s="10"/>
    </row>
    <row r="666" spans="1:18" s="1" customFormat="1" x14ac:dyDescent="0.25">
      <c r="A666" s="3"/>
      <c r="C666" s="3"/>
      <c r="D666" s="3"/>
      <c r="E666" s="14"/>
      <c r="J666" s="10"/>
      <c r="K666" s="10"/>
      <c r="L666" s="10"/>
      <c r="M666" s="10"/>
      <c r="R666" s="10"/>
    </row>
    <row r="667" spans="1:18" s="1" customFormat="1" x14ac:dyDescent="0.25">
      <c r="A667" s="3"/>
      <c r="C667" s="3"/>
      <c r="D667" s="3"/>
      <c r="E667" s="14"/>
      <c r="J667" s="10"/>
      <c r="K667" s="10"/>
      <c r="L667" s="10"/>
      <c r="M667" s="10"/>
      <c r="R667" s="10"/>
    </row>
    <row r="668" spans="1:18" s="1" customFormat="1" x14ac:dyDescent="0.25">
      <c r="A668" s="3"/>
      <c r="C668" s="3"/>
      <c r="D668" s="3"/>
      <c r="E668" s="14"/>
      <c r="J668" s="10"/>
      <c r="K668" s="10"/>
      <c r="L668" s="10"/>
      <c r="M668" s="10"/>
      <c r="R668" s="10"/>
    </row>
    <row r="669" spans="1:18" s="1" customFormat="1" x14ac:dyDescent="0.25">
      <c r="A669" s="3"/>
      <c r="C669" s="3"/>
      <c r="D669" s="3"/>
      <c r="E669" s="14"/>
      <c r="J669" s="10"/>
      <c r="K669" s="10"/>
      <c r="L669" s="10"/>
      <c r="M669" s="10"/>
      <c r="R669" s="10"/>
    </row>
    <row r="670" spans="1:18" s="1" customFormat="1" x14ac:dyDescent="0.25">
      <c r="A670" s="3"/>
      <c r="C670" s="3"/>
      <c r="D670" s="3"/>
      <c r="E670" s="14"/>
      <c r="J670" s="10"/>
      <c r="K670" s="10"/>
      <c r="L670" s="10"/>
      <c r="M670" s="10"/>
      <c r="R670" s="10"/>
    </row>
    <row r="671" spans="1:18" s="1" customFormat="1" x14ac:dyDescent="0.25">
      <c r="A671" s="3"/>
      <c r="C671" s="3"/>
      <c r="D671" s="3"/>
      <c r="E671" s="14"/>
      <c r="J671" s="10"/>
      <c r="K671" s="10"/>
      <c r="L671" s="10"/>
      <c r="M671" s="10"/>
      <c r="R671" s="10"/>
    </row>
    <row r="672" spans="1:18" s="1" customFormat="1" x14ac:dyDescent="0.25">
      <c r="A672" s="3"/>
      <c r="C672" s="3"/>
      <c r="D672" s="3"/>
      <c r="E672" s="14"/>
      <c r="J672" s="10"/>
      <c r="K672" s="10"/>
      <c r="L672" s="10"/>
      <c r="M672" s="10"/>
      <c r="R672" s="10"/>
    </row>
    <row r="673" spans="1:18" s="1" customFormat="1" x14ac:dyDescent="0.25">
      <c r="A673" s="3"/>
      <c r="C673" s="3"/>
      <c r="D673" s="3"/>
      <c r="E673" s="14"/>
      <c r="J673" s="10"/>
      <c r="K673" s="10"/>
      <c r="L673" s="10"/>
      <c r="M673" s="10"/>
      <c r="R673" s="10"/>
    </row>
  </sheetData>
  <conditionalFormatting sqref="C23:D23 D20:E20 C53:D65 C82:D82 C67:D75 C95:E96 C84:D85 C102:E102 C111:E111 C119:E119 C128:E129 C140:E140 C150:E150 C160:E160 C169:E170 C181:E181 C198:E198 C206:E206 C226:E227 C238:E238 C259:E259 C268:E268 C2:E19 C21:E22 C24:E51 C77:E81 C250:E250 C218:E218">
    <cfRule type="cellIs" dxfId="1440" priority="1429" operator="equal">
      <formula>"BEBAS"</formula>
    </cfRule>
    <cfRule type="cellIs" dxfId="1439" priority="1430" operator="equal">
      <formula>"PN"</formula>
    </cfRule>
    <cfRule type="cellIs" dxfId="1438" priority="1431" operator="equal">
      <formula>"PH"</formula>
    </cfRule>
    <cfRule type="cellIs" dxfId="1437" priority="1432" operator="equal">
      <formula>"BN"</formula>
    </cfRule>
  </conditionalFormatting>
  <conditionalFormatting sqref="C95:D96 C102:D102 C111:D111 C119:D119 C128:D129 C140:D140 C150:D150 C160:D160 C169:D170 C181:D181 C198:D198 C206:D206 C226:D227 C238:D238 C259:D259 C268:D268 C53:D65 C2:D51 C67:D75 C84:D85 C77:D82 C250:D250 C218:D218">
    <cfRule type="cellIs" dxfId="1436" priority="1428" operator="equal">
      <formula>"TIED"</formula>
    </cfRule>
  </conditionalFormatting>
  <conditionalFormatting sqref="E23">
    <cfRule type="cellIs" dxfId="1435" priority="1424" operator="equal">
      <formula>"BEBAS"</formula>
    </cfRule>
    <cfRule type="cellIs" dxfId="1434" priority="1425" operator="equal">
      <formula>"PN"</formula>
    </cfRule>
    <cfRule type="cellIs" dxfId="1433" priority="1426" operator="equal">
      <formula>"PH"</formula>
    </cfRule>
    <cfRule type="cellIs" dxfId="1432" priority="1427" operator="equal">
      <formula>"BN"</formula>
    </cfRule>
  </conditionalFormatting>
  <conditionalFormatting sqref="C52:D52">
    <cfRule type="cellIs" dxfId="1431" priority="1420" operator="equal">
      <formula>"BEBAS"</formula>
    </cfRule>
    <cfRule type="cellIs" dxfId="1430" priority="1421" operator="equal">
      <formula>"PN"</formula>
    </cfRule>
    <cfRule type="cellIs" dxfId="1429" priority="1422" operator="equal">
      <formula>"PH"</formula>
    </cfRule>
    <cfRule type="cellIs" dxfId="1428" priority="1423" operator="equal">
      <formula>"BN"</formula>
    </cfRule>
  </conditionalFormatting>
  <conditionalFormatting sqref="C52:D52">
    <cfRule type="cellIs" dxfId="1427" priority="1419" operator="equal">
      <formula>"TIED"</formula>
    </cfRule>
  </conditionalFormatting>
  <conditionalFormatting sqref="E52">
    <cfRule type="cellIs" dxfId="1426" priority="1415" operator="equal">
      <formula>"BEBAS"</formula>
    </cfRule>
    <cfRule type="cellIs" dxfId="1425" priority="1416" operator="equal">
      <formula>"PN"</formula>
    </cfRule>
    <cfRule type="cellIs" dxfId="1424" priority="1417" operator="equal">
      <formula>"PH"</formula>
    </cfRule>
    <cfRule type="cellIs" dxfId="1423" priority="1418" operator="equal">
      <formula>"BN"</formula>
    </cfRule>
  </conditionalFormatting>
  <conditionalFormatting sqref="E53:E54">
    <cfRule type="cellIs" dxfId="1422" priority="1411" operator="equal">
      <formula>"BEBAS"</formula>
    </cfRule>
    <cfRule type="cellIs" dxfId="1421" priority="1412" operator="equal">
      <formula>"PN"</formula>
    </cfRule>
    <cfRule type="cellIs" dxfId="1420" priority="1413" operator="equal">
      <formula>"PH"</formula>
    </cfRule>
    <cfRule type="cellIs" dxfId="1419" priority="1414" operator="equal">
      <formula>"BN"</formula>
    </cfRule>
  </conditionalFormatting>
  <conditionalFormatting sqref="E55:E56">
    <cfRule type="cellIs" dxfId="1418" priority="1407" operator="equal">
      <formula>"BEBAS"</formula>
    </cfRule>
    <cfRule type="cellIs" dxfId="1417" priority="1408" operator="equal">
      <formula>"PN"</formula>
    </cfRule>
    <cfRule type="cellIs" dxfId="1416" priority="1409" operator="equal">
      <formula>"PH"</formula>
    </cfRule>
    <cfRule type="cellIs" dxfId="1415" priority="1410" operator="equal">
      <formula>"BN"</formula>
    </cfRule>
  </conditionalFormatting>
  <conditionalFormatting sqref="E57">
    <cfRule type="cellIs" dxfId="1414" priority="1403" operator="equal">
      <formula>"BEBAS"</formula>
    </cfRule>
    <cfRule type="cellIs" dxfId="1413" priority="1404" operator="equal">
      <formula>"PN"</formula>
    </cfRule>
    <cfRule type="cellIs" dxfId="1412" priority="1405" operator="equal">
      <formula>"PH"</formula>
    </cfRule>
    <cfRule type="cellIs" dxfId="1411" priority="1406" operator="equal">
      <formula>"BN"</formula>
    </cfRule>
  </conditionalFormatting>
  <conditionalFormatting sqref="E58:E60">
    <cfRule type="cellIs" dxfId="1410" priority="1399" operator="equal">
      <formula>"BEBAS"</formula>
    </cfRule>
    <cfRule type="cellIs" dxfId="1409" priority="1400" operator="equal">
      <formula>"PN"</formula>
    </cfRule>
    <cfRule type="cellIs" dxfId="1408" priority="1401" operator="equal">
      <formula>"PH"</formula>
    </cfRule>
    <cfRule type="cellIs" dxfId="1407" priority="1402" operator="equal">
      <formula>"BN"</formula>
    </cfRule>
  </conditionalFormatting>
  <conditionalFormatting sqref="E61">
    <cfRule type="cellIs" dxfId="1406" priority="1395" operator="equal">
      <formula>"BEBAS"</formula>
    </cfRule>
    <cfRule type="cellIs" dxfId="1405" priority="1396" operator="equal">
      <formula>"PN"</formula>
    </cfRule>
    <cfRule type="cellIs" dxfId="1404" priority="1397" operator="equal">
      <formula>"PH"</formula>
    </cfRule>
    <cfRule type="cellIs" dxfId="1403" priority="1398" operator="equal">
      <formula>"BN"</formula>
    </cfRule>
  </conditionalFormatting>
  <conditionalFormatting sqref="E64">
    <cfRule type="cellIs" dxfId="1402" priority="1387" operator="equal">
      <formula>"BEBAS"</formula>
    </cfRule>
    <cfRule type="cellIs" dxfId="1401" priority="1388" operator="equal">
      <formula>"PN"</formula>
    </cfRule>
    <cfRule type="cellIs" dxfId="1400" priority="1389" operator="equal">
      <formula>"PH"</formula>
    </cfRule>
    <cfRule type="cellIs" dxfId="1399" priority="1390" operator="equal">
      <formula>"BN"</formula>
    </cfRule>
  </conditionalFormatting>
  <conditionalFormatting sqref="E65">
    <cfRule type="cellIs" dxfId="1398" priority="1374" operator="equal">
      <formula>"BEBAS"</formula>
    </cfRule>
    <cfRule type="cellIs" dxfId="1397" priority="1375" operator="equal">
      <formula>"PN"</formula>
    </cfRule>
    <cfRule type="cellIs" dxfId="1396" priority="1376" operator="equal">
      <formula>"PH"</formula>
    </cfRule>
    <cfRule type="cellIs" dxfId="1395" priority="1377" operator="equal">
      <formula>"BN"</formula>
    </cfRule>
  </conditionalFormatting>
  <conditionalFormatting sqref="E62:E63">
    <cfRule type="cellIs" dxfId="1394" priority="1391" operator="equal">
      <formula>"BEBAS"</formula>
    </cfRule>
    <cfRule type="cellIs" dxfId="1393" priority="1392" operator="equal">
      <formula>"PN"</formula>
    </cfRule>
    <cfRule type="cellIs" dxfId="1392" priority="1393" operator="equal">
      <formula>"PH"</formula>
    </cfRule>
    <cfRule type="cellIs" dxfId="1391" priority="1394" operator="equal">
      <formula>"BN"</formula>
    </cfRule>
  </conditionalFormatting>
  <conditionalFormatting sqref="E82:E83 E75:E76">
    <cfRule type="cellIs" dxfId="1390" priority="1360" operator="equal">
      <formula>"BEBAS"</formula>
    </cfRule>
    <cfRule type="cellIs" dxfId="1389" priority="1361" operator="equal">
      <formula>"PN"</formula>
    </cfRule>
    <cfRule type="cellIs" dxfId="1388" priority="1362" operator="equal">
      <formula>"PH"</formula>
    </cfRule>
    <cfRule type="cellIs" dxfId="1387" priority="1363" operator="equal">
      <formula>"BN"</formula>
    </cfRule>
  </conditionalFormatting>
  <conditionalFormatting sqref="C66:D66">
    <cfRule type="cellIs" dxfId="1386" priority="1383" operator="equal">
      <formula>"BEBAS"</formula>
    </cfRule>
    <cfRule type="cellIs" dxfId="1385" priority="1384" operator="equal">
      <formula>"PN"</formula>
    </cfRule>
    <cfRule type="cellIs" dxfId="1384" priority="1385" operator="equal">
      <formula>"PH"</formula>
    </cfRule>
    <cfRule type="cellIs" dxfId="1383" priority="1386" operator="equal">
      <formula>"BN"</formula>
    </cfRule>
  </conditionalFormatting>
  <conditionalFormatting sqref="C66:D66">
    <cfRule type="cellIs" dxfId="1382" priority="1382" operator="equal">
      <formula>"TIED"</formula>
    </cfRule>
  </conditionalFormatting>
  <conditionalFormatting sqref="E66">
    <cfRule type="cellIs" dxfId="1381" priority="1378" operator="equal">
      <formula>"BEBAS"</formula>
    </cfRule>
    <cfRule type="cellIs" dxfId="1380" priority="1379" operator="equal">
      <formula>"PN"</formula>
    </cfRule>
    <cfRule type="cellIs" dxfId="1379" priority="1380" operator="equal">
      <formula>"PH"</formula>
    </cfRule>
    <cfRule type="cellIs" dxfId="1378" priority="1381" operator="equal">
      <formula>"BN"</formula>
    </cfRule>
  </conditionalFormatting>
  <conditionalFormatting sqref="E74">
    <cfRule type="cellIs" dxfId="1377" priority="1352" operator="equal">
      <formula>"BEBAS"</formula>
    </cfRule>
    <cfRule type="cellIs" dxfId="1376" priority="1353" operator="equal">
      <formula>"PN"</formula>
    </cfRule>
    <cfRule type="cellIs" dxfId="1375" priority="1354" operator="equal">
      <formula>"PH"</formula>
    </cfRule>
    <cfRule type="cellIs" dxfId="1374" priority="1355" operator="equal">
      <formula>"BN"</formula>
    </cfRule>
  </conditionalFormatting>
  <conditionalFormatting sqref="C76:D76">
    <cfRule type="cellIs" dxfId="1373" priority="1370" operator="equal">
      <formula>"BEBAS"</formula>
    </cfRule>
    <cfRule type="cellIs" dxfId="1372" priority="1371" operator="equal">
      <formula>"PN"</formula>
    </cfRule>
    <cfRule type="cellIs" dxfId="1371" priority="1372" operator="equal">
      <formula>"PH"</formula>
    </cfRule>
    <cfRule type="cellIs" dxfId="1370" priority="1373" operator="equal">
      <formula>"BN"</formula>
    </cfRule>
  </conditionalFormatting>
  <conditionalFormatting sqref="C76:D76">
    <cfRule type="cellIs" dxfId="1369" priority="1369" operator="equal">
      <formula>"TIED"</formula>
    </cfRule>
  </conditionalFormatting>
  <conditionalFormatting sqref="C83:D83">
    <cfRule type="cellIs" dxfId="1368" priority="1365" operator="equal">
      <formula>"BEBAS"</formula>
    </cfRule>
    <cfRule type="cellIs" dxfId="1367" priority="1366" operator="equal">
      <formula>"PN"</formula>
    </cfRule>
    <cfRule type="cellIs" dxfId="1366" priority="1367" operator="equal">
      <formula>"PH"</formula>
    </cfRule>
    <cfRule type="cellIs" dxfId="1365" priority="1368" operator="equal">
      <formula>"BN"</formula>
    </cfRule>
  </conditionalFormatting>
  <conditionalFormatting sqref="E260">
    <cfRule type="cellIs" dxfId="1364" priority="1134" operator="equal">
      <formula>"BEBAS"</formula>
    </cfRule>
    <cfRule type="cellIs" dxfId="1363" priority="1135" operator="equal">
      <formula>"PN"</formula>
    </cfRule>
    <cfRule type="cellIs" dxfId="1362" priority="1136" operator="equal">
      <formula>"PH"</formula>
    </cfRule>
    <cfRule type="cellIs" dxfId="1361" priority="1137" operator="equal">
      <formula>"BN"</formula>
    </cfRule>
  </conditionalFormatting>
  <conditionalFormatting sqref="C83:D83">
    <cfRule type="cellIs" dxfId="1360" priority="1364" operator="equal">
      <formula>"TIED"</formula>
    </cfRule>
  </conditionalFormatting>
  <conditionalFormatting sqref="E67:E73">
    <cfRule type="cellIs" dxfId="1359" priority="1356" operator="equal">
      <formula>"BEBAS"</formula>
    </cfRule>
    <cfRule type="cellIs" dxfId="1358" priority="1357" operator="equal">
      <formula>"PN"</formula>
    </cfRule>
    <cfRule type="cellIs" dxfId="1357" priority="1358" operator="equal">
      <formula>"PH"</formula>
    </cfRule>
    <cfRule type="cellIs" dxfId="1356" priority="1359" operator="equal">
      <formula>"BN"</formula>
    </cfRule>
  </conditionalFormatting>
  <conditionalFormatting sqref="E84:E85">
    <cfRule type="cellIs" dxfId="1355" priority="1278" operator="equal">
      <formula>"BEBAS"</formula>
    </cfRule>
    <cfRule type="cellIs" dxfId="1354" priority="1279" operator="equal">
      <formula>"PN"</formula>
    </cfRule>
    <cfRule type="cellIs" dxfId="1353" priority="1280" operator="equal">
      <formula>"PH"</formula>
    </cfRule>
    <cfRule type="cellIs" dxfId="1352" priority="1281" operator="equal">
      <formula>"BN"</formula>
    </cfRule>
  </conditionalFormatting>
  <conditionalFormatting sqref="E92">
    <cfRule type="cellIs" dxfId="1351" priority="1282" operator="equal">
      <formula>"BEBAS"</formula>
    </cfRule>
    <cfRule type="cellIs" dxfId="1350" priority="1283" operator="equal">
      <formula>"PN"</formula>
    </cfRule>
    <cfRule type="cellIs" dxfId="1349" priority="1284" operator="equal">
      <formula>"PH"</formula>
    </cfRule>
    <cfRule type="cellIs" dxfId="1348" priority="1285" operator="equal">
      <formula>"BN"</formula>
    </cfRule>
  </conditionalFormatting>
  <conditionalFormatting sqref="E269">
    <cfRule type="cellIs" dxfId="1347" priority="1125" operator="equal">
      <formula>"BEBAS"</formula>
    </cfRule>
    <cfRule type="cellIs" dxfId="1346" priority="1126" operator="equal">
      <formula>"PN"</formula>
    </cfRule>
    <cfRule type="cellIs" dxfId="1345" priority="1127" operator="equal">
      <formula>"PH"</formula>
    </cfRule>
    <cfRule type="cellIs" dxfId="1344" priority="1128" operator="equal">
      <formula>"BN"</formula>
    </cfRule>
  </conditionalFormatting>
  <conditionalFormatting sqref="E86">
    <cfRule type="cellIs" dxfId="1343" priority="1343" operator="equal">
      <formula>"BEBAS"</formula>
    </cfRule>
    <cfRule type="cellIs" dxfId="1342" priority="1344" operator="equal">
      <formula>"PN"</formula>
    </cfRule>
    <cfRule type="cellIs" dxfId="1341" priority="1345" operator="equal">
      <formula>"PH"</formula>
    </cfRule>
    <cfRule type="cellIs" dxfId="1340" priority="1346" operator="equal">
      <formula>"BN"</formula>
    </cfRule>
  </conditionalFormatting>
  <conditionalFormatting sqref="C86:D86">
    <cfRule type="cellIs" dxfId="1339" priority="1348" operator="equal">
      <formula>"BEBAS"</formula>
    </cfRule>
    <cfRule type="cellIs" dxfId="1338" priority="1349" operator="equal">
      <formula>"PN"</formula>
    </cfRule>
    <cfRule type="cellIs" dxfId="1337" priority="1350" operator="equal">
      <formula>"PH"</formula>
    </cfRule>
    <cfRule type="cellIs" dxfId="1336" priority="1351" operator="equal">
      <formula>"BN"</formula>
    </cfRule>
  </conditionalFormatting>
  <conditionalFormatting sqref="C86:D86">
    <cfRule type="cellIs" dxfId="1335" priority="1347" operator="equal">
      <formula>"TIED"</formula>
    </cfRule>
  </conditionalFormatting>
  <conditionalFormatting sqref="C87:D87">
    <cfRule type="cellIs" dxfId="1334" priority="1338" operator="equal">
      <formula>"TIED"</formula>
    </cfRule>
  </conditionalFormatting>
  <conditionalFormatting sqref="C87:E87">
    <cfRule type="cellIs" dxfId="1333" priority="1339" operator="equal">
      <formula>"BEBAS"</formula>
    </cfRule>
    <cfRule type="cellIs" dxfId="1332" priority="1340" operator="equal">
      <formula>"PN"</formula>
    </cfRule>
    <cfRule type="cellIs" dxfId="1331" priority="1341" operator="equal">
      <formula>"PH"</formula>
    </cfRule>
    <cfRule type="cellIs" dxfId="1330" priority="1342" operator="equal">
      <formula>"BN"</formula>
    </cfRule>
  </conditionalFormatting>
  <conditionalFormatting sqref="C88:D88">
    <cfRule type="cellIs" dxfId="1329" priority="1333" operator="equal">
      <formula>"TIED"</formula>
    </cfRule>
  </conditionalFormatting>
  <conditionalFormatting sqref="C89:D89">
    <cfRule type="cellIs" dxfId="1328" priority="1328" operator="equal">
      <formula>"TIED"</formula>
    </cfRule>
  </conditionalFormatting>
  <conditionalFormatting sqref="C88:E88">
    <cfRule type="cellIs" dxfId="1327" priority="1334" operator="equal">
      <formula>"BEBAS"</formula>
    </cfRule>
    <cfRule type="cellIs" dxfId="1326" priority="1335" operator="equal">
      <formula>"PN"</formula>
    </cfRule>
    <cfRule type="cellIs" dxfId="1325" priority="1336" operator="equal">
      <formula>"PH"</formula>
    </cfRule>
    <cfRule type="cellIs" dxfId="1324" priority="1337" operator="equal">
      <formula>"BN"</formula>
    </cfRule>
  </conditionalFormatting>
  <conditionalFormatting sqref="C89:E89">
    <cfRule type="cellIs" dxfId="1323" priority="1329" operator="equal">
      <formula>"BEBAS"</formula>
    </cfRule>
    <cfRule type="cellIs" dxfId="1322" priority="1330" operator="equal">
      <formula>"PN"</formula>
    </cfRule>
    <cfRule type="cellIs" dxfId="1321" priority="1331" operator="equal">
      <formula>"PH"</formula>
    </cfRule>
    <cfRule type="cellIs" dxfId="1320" priority="1332" operator="equal">
      <formula>"BN"</formula>
    </cfRule>
  </conditionalFormatting>
  <conditionalFormatting sqref="C90:D90">
    <cfRule type="cellIs" dxfId="1319" priority="1323" operator="equal">
      <formula>"TIED"</formula>
    </cfRule>
  </conditionalFormatting>
  <conditionalFormatting sqref="C91:D91">
    <cfRule type="cellIs" dxfId="1318" priority="1318" operator="equal">
      <formula>"TIED"</formula>
    </cfRule>
  </conditionalFormatting>
  <conditionalFormatting sqref="C90:E90">
    <cfRule type="cellIs" dxfId="1317" priority="1324" operator="equal">
      <formula>"BEBAS"</formula>
    </cfRule>
    <cfRule type="cellIs" dxfId="1316" priority="1325" operator="equal">
      <formula>"PN"</formula>
    </cfRule>
    <cfRule type="cellIs" dxfId="1315" priority="1326" operator="equal">
      <formula>"PH"</formula>
    </cfRule>
    <cfRule type="cellIs" dxfId="1314" priority="1327" operator="equal">
      <formula>"BN"</formula>
    </cfRule>
  </conditionalFormatting>
  <conditionalFormatting sqref="C92:D92">
    <cfRule type="cellIs" dxfId="1313" priority="1313" operator="equal">
      <formula>"TIED"</formula>
    </cfRule>
  </conditionalFormatting>
  <conditionalFormatting sqref="C91:E91">
    <cfRule type="cellIs" dxfId="1312" priority="1319" operator="equal">
      <formula>"BEBAS"</formula>
    </cfRule>
    <cfRule type="cellIs" dxfId="1311" priority="1320" operator="equal">
      <formula>"PN"</formula>
    </cfRule>
    <cfRule type="cellIs" dxfId="1310" priority="1321" operator="equal">
      <formula>"PH"</formula>
    </cfRule>
    <cfRule type="cellIs" dxfId="1309" priority="1322" operator="equal">
      <formula>"BN"</formula>
    </cfRule>
  </conditionalFormatting>
  <conditionalFormatting sqref="C92:D92">
    <cfRule type="cellIs" dxfId="1308" priority="1314" operator="equal">
      <formula>"BEBAS"</formula>
    </cfRule>
    <cfRule type="cellIs" dxfId="1307" priority="1315" operator="equal">
      <formula>"PN"</formula>
    </cfRule>
    <cfRule type="cellIs" dxfId="1306" priority="1316" operator="equal">
      <formula>"PH"</formula>
    </cfRule>
    <cfRule type="cellIs" dxfId="1305" priority="1317" operator="equal">
      <formula>"BN"</formula>
    </cfRule>
  </conditionalFormatting>
  <conditionalFormatting sqref="E93">
    <cfRule type="cellIs" dxfId="1304" priority="1304" operator="equal">
      <formula>"BEBAS"</formula>
    </cfRule>
    <cfRule type="cellIs" dxfId="1303" priority="1305" operator="equal">
      <formula>"PN"</formula>
    </cfRule>
    <cfRule type="cellIs" dxfId="1302" priority="1306" operator="equal">
      <formula>"PH"</formula>
    </cfRule>
    <cfRule type="cellIs" dxfId="1301" priority="1307" operator="equal">
      <formula>"BN"</formula>
    </cfRule>
  </conditionalFormatting>
  <conditionalFormatting sqref="C93:D93">
    <cfRule type="cellIs" dxfId="1300" priority="1309" operator="equal">
      <formula>"BEBAS"</formula>
    </cfRule>
    <cfRule type="cellIs" dxfId="1299" priority="1310" operator="equal">
      <formula>"PN"</formula>
    </cfRule>
    <cfRule type="cellIs" dxfId="1298" priority="1311" operator="equal">
      <formula>"PH"</formula>
    </cfRule>
    <cfRule type="cellIs" dxfId="1297" priority="1312" operator="equal">
      <formula>"BN"</formula>
    </cfRule>
  </conditionalFormatting>
  <conditionalFormatting sqref="C93:D93">
    <cfRule type="cellIs" dxfId="1296" priority="1308" operator="equal">
      <formula>"TIED"</formula>
    </cfRule>
  </conditionalFormatting>
  <conditionalFormatting sqref="C94:D94">
    <cfRule type="cellIs" dxfId="1295" priority="1299" operator="equal">
      <formula>"TIED"</formula>
    </cfRule>
  </conditionalFormatting>
  <conditionalFormatting sqref="C94:D94">
    <cfRule type="cellIs" dxfId="1294" priority="1300" operator="equal">
      <formula>"BEBAS"</formula>
    </cfRule>
    <cfRule type="cellIs" dxfId="1293" priority="1301" operator="equal">
      <formula>"PN"</formula>
    </cfRule>
    <cfRule type="cellIs" dxfId="1292" priority="1302" operator="equal">
      <formula>"PH"</formula>
    </cfRule>
    <cfRule type="cellIs" dxfId="1291" priority="1303" operator="equal">
      <formula>"BN"</formula>
    </cfRule>
  </conditionalFormatting>
  <conditionalFormatting sqref="E97">
    <cfRule type="cellIs" dxfId="1290" priority="1290" operator="equal">
      <formula>"BEBAS"</formula>
    </cfRule>
    <cfRule type="cellIs" dxfId="1289" priority="1291" operator="equal">
      <formula>"PN"</formula>
    </cfRule>
    <cfRule type="cellIs" dxfId="1288" priority="1292" operator="equal">
      <formula>"PH"</formula>
    </cfRule>
    <cfRule type="cellIs" dxfId="1287" priority="1293" operator="equal">
      <formula>"BN"</formula>
    </cfRule>
  </conditionalFormatting>
  <conditionalFormatting sqref="C97:D97">
    <cfRule type="cellIs" dxfId="1286" priority="1295" operator="equal">
      <formula>"BEBAS"</formula>
    </cfRule>
    <cfRule type="cellIs" dxfId="1285" priority="1296" operator="equal">
      <formula>"PN"</formula>
    </cfRule>
    <cfRule type="cellIs" dxfId="1284" priority="1297" operator="equal">
      <formula>"PH"</formula>
    </cfRule>
    <cfRule type="cellIs" dxfId="1283" priority="1298" operator="equal">
      <formula>"BN"</formula>
    </cfRule>
  </conditionalFormatting>
  <conditionalFormatting sqref="C97:D97">
    <cfRule type="cellIs" dxfId="1282" priority="1294" operator="equal">
      <formula>"TIED"</formula>
    </cfRule>
  </conditionalFormatting>
  <conditionalFormatting sqref="E94">
    <cfRule type="cellIs" dxfId="1281" priority="1286" operator="equal">
      <formula>"BEBAS"</formula>
    </cfRule>
    <cfRule type="cellIs" dxfId="1280" priority="1287" operator="equal">
      <formula>"PN"</formula>
    </cfRule>
    <cfRule type="cellIs" dxfId="1279" priority="1288" operator="equal">
      <formula>"PH"</formula>
    </cfRule>
    <cfRule type="cellIs" dxfId="1278" priority="1289" operator="equal">
      <formula>"BN"</formula>
    </cfRule>
  </conditionalFormatting>
  <conditionalFormatting sqref="E120">
    <cfRule type="cellIs" dxfId="1277" priority="1269" operator="equal">
      <formula>"BEBAS"</formula>
    </cfRule>
    <cfRule type="cellIs" dxfId="1276" priority="1270" operator="equal">
      <formula>"PN"</formula>
    </cfRule>
    <cfRule type="cellIs" dxfId="1275" priority="1271" operator="equal">
      <formula>"PH"</formula>
    </cfRule>
    <cfRule type="cellIs" dxfId="1274" priority="1272" operator="equal">
      <formula>"BN"</formula>
    </cfRule>
  </conditionalFormatting>
  <conditionalFormatting sqref="C120:D120">
    <cfRule type="cellIs" dxfId="1273" priority="1274" operator="equal">
      <formula>"BEBAS"</formula>
    </cfRule>
    <cfRule type="cellIs" dxfId="1272" priority="1275" operator="equal">
      <formula>"PN"</formula>
    </cfRule>
    <cfRule type="cellIs" dxfId="1271" priority="1276" operator="equal">
      <formula>"PH"</formula>
    </cfRule>
    <cfRule type="cellIs" dxfId="1270" priority="1277" operator="equal">
      <formula>"BN"</formula>
    </cfRule>
  </conditionalFormatting>
  <conditionalFormatting sqref="C120:D120">
    <cfRule type="cellIs" dxfId="1269" priority="1273" operator="equal">
      <formula>"TIED"</formula>
    </cfRule>
  </conditionalFormatting>
  <conditionalFormatting sqref="E112">
    <cfRule type="cellIs" dxfId="1268" priority="1260" operator="equal">
      <formula>"BEBAS"</formula>
    </cfRule>
    <cfRule type="cellIs" dxfId="1267" priority="1261" operator="equal">
      <formula>"PN"</formula>
    </cfRule>
    <cfRule type="cellIs" dxfId="1266" priority="1262" operator="equal">
      <formula>"PH"</formula>
    </cfRule>
    <cfRule type="cellIs" dxfId="1265" priority="1263" operator="equal">
      <formula>"BN"</formula>
    </cfRule>
  </conditionalFormatting>
  <conditionalFormatting sqref="C112:D112">
    <cfRule type="cellIs" dxfId="1264" priority="1265" operator="equal">
      <formula>"BEBAS"</formula>
    </cfRule>
    <cfRule type="cellIs" dxfId="1263" priority="1266" operator="equal">
      <formula>"PN"</formula>
    </cfRule>
    <cfRule type="cellIs" dxfId="1262" priority="1267" operator="equal">
      <formula>"PH"</formula>
    </cfRule>
    <cfRule type="cellIs" dxfId="1261" priority="1268" operator="equal">
      <formula>"BN"</formula>
    </cfRule>
  </conditionalFormatting>
  <conditionalFormatting sqref="C112:D112">
    <cfRule type="cellIs" dxfId="1260" priority="1264" operator="equal">
      <formula>"TIED"</formula>
    </cfRule>
  </conditionalFormatting>
  <conditionalFormatting sqref="E103">
    <cfRule type="cellIs" dxfId="1259" priority="1251" operator="equal">
      <formula>"BEBAS"</formula>
    </cfRule>
    <cfRule type="cellIs" dxfId="1258" priority="1252" operator="equal">
      <formula>"PN"</formula>
    </cfRule>
    <cfRule type="cellIs" dxfId="1257" priority="1253" operator="equal">
      <formula>"PH"</formula>
    </cfRule>
    <cfRule type="cellIs" dxfId="1256" priority="1254" operator="equal">
      <formula>"BN"</formula>
    </cfRule>
  </conditionalFormatting>
  <conditionalFormatting sqref="C103:D103">
    <cfRule type="cellIs" dxfId="1255" priority="1256" operator="equal">
      <formula>"BEBAS"</formula>
    </cfRule>
    <cfRule type="cellIs" dxfId="1254" priority="1257" operator="equal">
      <formula>"PN"</formula>
    </cfRule>
    <cfRule type="cellIs" dxfId="1253" priority="1258" operator="equal">
      <formula>"PH"</formula>
    </cfRule>
    <cfRule type="cellIs" dxfId="1252" priority="1259" operator="equal">
      <formula>"BN"</formula>
    </cfRule>
  </conditionalFormatting>
  <conditionalFormatting sqref="C103:D103">
    <cfRule type="cellIs" dxfId="1251" priority="1255" operator="equal">
      <formula>"TIED"</formula>
    </cfRule>
  </conditionalFormatting>
  <conditionalFormatting sqref="E130">
    <cfRule type="cellIs" dxfId="1250" priority="1242" operator="equal">
      <formula>"BEBAS"</formula>
    </cfRule>
    <cfRule type="cellIs" dxfId="1249" priority="1243" operator="equal">
      <formula>"PN"</formula>
    </cfRule>
    <cfRule type="cellIs" dxfId="1248" priority="1244" operator="equal">
      <formula>"PH"</formula>
    </cfRule>
    <cfRule type="cellIs" dxfId="1247" priority="1245" operator="equal">
      <formula>"BN"</formula>
    </cfRule>
  </conditionalFormatting>
  <conditionalFormatting sqref="C130:D130">
    <cfRule type="cellIs" dxfId="1246" priority="1247" operator="equal">
      <formula>"BEBAS"</formula>
    </cfRule>
    <cfRule type="cellIs" dxfId="1245" priority="1248" operator="equal">
      <formula>"PN"</formula>
    </cfRule>
    <cfRule type="cellIs" dxfId="1244" priority="1249" operator="equal">
      <formula>"PH"</formula>
    </cfRule>
    <cfRule type="cellIs" dxfId="1243" priority="1250" operator="equal">
      <formula>"BN"</formula>
    </cfRule>
  </conditionalFormatting>
  <conditionalFormatting sqref="C130:D130">
    <cfRule type="cellIs" dxfId="1242" priority="1246" operator="equal">
      <formula>"TIED"</formula>
    </cfRule>
  </conditionalFormatting>
  <conditionalFormatting sqref="E141">
    <cfRule type="cellIs" dxfId="1241" priority="1233" operator="equal">
      <formula>"BEBAS"</formula>
    </cfRule>
    <cfRule type="cellIs" dxfId="1240" priority="1234" operator="equal">
      <formula>"PN"</formula>
    </cfRule>
    <cfRule type="cellIs" dxfId="1239" priority="1235" operator="equal">
      <formula>"PH"</formula>
    </cfRule>
    <cfRule type="cellIs" dxfId="1238" priority="1236" operator="equal">
      <formula>"BN"</formula>
    </cfRule>
  </conditionalFormatting>
  <conditionalFormatting sqref="C141:D141">
    <cfRule type="cellIs" dxfId="1237" priority="1238" operator="equal">
      <formula>"BEBAS"</formula>
    </cfRule>
    <cfRule type="cellIs" dxfId="1236" priority="1239" operator="equal">
      <formula>"PN"</formula>
    </cfRule>
    <cfRule type="cellIs" dxfId="1235" priority="1240" operator="equal">
      <formula>"PH"</formula>
    </cfRule>
    <cfRule type="cellIs" dxfId="1234" priority="1241" operator="equal">
      <formula>"BN"</formula>
    </cfRule>
  </conditionalFormatting>
  <conditionalFormatting sqref="C141:D141">
    <cfRule type="cellIs" dxfId="1233" priority="1237" operator="equal">
      <formula>"TIED"</formula>
    </cfRule>
  </conditionalFormatting>
  <conditionalFormatting sqref="E151">
    <cfRule type="cellIs" dxfId="1232" priority="1224" operator="equal">
      <formula>"BEBAS"</formula>
    </cfRule>
    <cfRule type="cellIs" dxfId="1231" priority="1225" operator="equal">
      <formula>"PN"</formula>
    </cfRule>
    <cfRule type="cellIs" dxfId="1230" priority="1226" operator="equal">
      <formula>"PH"</formula>
    </cfRule>
    <cfRule type="cellIs" dxfId="1229" priority="1227" operator="equal">
      <formula>"BN"</formula>
    </cfRule>
  </conditionalFormatting>
  <conditionalFormatting sqref="C151:D151">
    <cfRule type="cellIs" dxfId="1228" priority="1229" operator="equal">
      <formula>"BEBAS"</formula>
    </cfRule>
    <cfRule type="cellIs" dxfId="1227" priority="1230" operator="equal">
      <formula>"PN"</formula>
    </cfRule>
    <cfRule type="cellIs" dxfId="1226" priority="1231" operator="equal">
      <formula>"PH"</formula>
    </cfRule>
    <cfRule type="cellIs" dxfId="1225" priority="1232" operator="equal">
      <formula>"BN"</formula>
    </cfRule>
  </conditionalFormatting>
  <conditionalFormatting sqref="C151:D151">
    <cfRule type="cellIs" dxfId="1224" priority="1228" operator="equal">
      <formula>"TIED"</formula>
    </cfRule>
  </conditionalFormatting>
  <conditionalFormatting sqref="E161">
    <cfRule type="cellIs" dxfId="1223" priority="1215" operator="equal">
      <formula>"BEBAS"</formula>
    </cfRule>
    <cfRule type="cellIs" dxfId="1222" priority="1216" operator="equal">
      <formula>"PN"</formula>
    </cfRule>
    <cfRule type="cellIs" dxfId="1221" priority="1217" operator="equal">
      <formula>"PH"</formula>
    </cfRule>
    <cfRule type="cellIs" dxfId="1220" priority="1218" operator="equal">
      <formula>"BN"</formula>
    </cfRule>
  </conditionalFormatting>
  <conditionalFormatting sqref="C161:D161">
    <cfRule type="cellIs" dxfId="1219" priority="1220" operator="equal">
      <formula>"BEBAS"</formula>
    </cfRule>
    <cfRule type="cellIs" dxfId="1218" priority="1221" operator="equal">
      <formula>"PN"</formula>
    </cfRule>
    <cfRule type="cellIs" dxfId="1217" priority="1222" operator="equal">
      <formula>"PH"</formula>
    </cfRule>
    <cfRule type="cellIs" dxfId="1216" priority="1223" operator="equal">
      <formula>"BN"</formula>
    </cfRule>
  </conditionalFormatting>
  <conditionalFormatting sqref="C161:D161">
    <cfRule type="cellIs" dxfId="1215" priority="1219" operator="equal">
      <formula>"TIED"</formula>
    </cfRule>
  </conditionalFormatting>
  <conditionalFormatting sqref="E171">
    <cfRule type="cellIs" dxfId="1214" priority="1206" operator="equal">
      <formula>"BEBAS"</formula>
    </cfRule>
    <cfRule type="cellIs" dxfId="1213" priority="1207" operator="equal">
      <formula>"PN"</formula>
    </cfRule>
    <cfRule type="cellIs" dxfId="1212" priority="1208" operator="equal">
      <formula>"PH"</formula>
    </cfRule>
    <cfRule type="cellIs" dxfId="1211" priority="1209" operator="equal">
      <formula>"BN"</formula>
    </cfRule>
  </conditionalFormatting>
  <conditionalFormatting sqref="C171:D171">
    <cfRule type="cellIs" dxfId="1210" priority="1211" operator="equal">
      <formula>"BEBAS"</formula>
    </cfRule>
    <cfRule type="cellIs" dxfId="1209" priority="1212" operator="equal">
      <formula>"PN"</formula>
    </cfRule>
    <cfRule type="cellIs" dxfId="1208" priority="1213" operator="equal">
      <formula>"PH"</formula>
    </cfRule>
    <cfRule type="cellIs" dxfId="1207" priority="1214" operator="equal">
      <formula>"BN"</formula>
    </cfRule>
  </conditionalFormatting>
  <conditionalFormatting sqref="C171:D171">
    <cfRule type="cellIs" dxfId="1206" priority="1210" operator="equal">
      <formula>"TIED"</formula>
    </cfRule>
  </conditionalFormatting>
  <conditionalFormatting sqref="E182">
    <cfRule type="cellIs" dxfId="1205" priority="1197" operator="equal">
      <formula>"BEBAS"</formula>
    </cfRule>
    <cfRule type="cellIs" dxfId="1204" priority="1198" operator="equal">
      <formula>"PN"</formula>
    </cfRule>
    <cfRule type="cellIs" dxfId="1203" priority="1199" operator="equal">
      <formula>"PH"</formula>
    </cfRule>
    <cfRule type="cellIs" dxfId="1202" priority="1200" operator="equal">
      <formula>"BN"</formula>
    </cfRule>
  </conditionalFormatting>
  <conditionalFormatting sqref="C182:D182">
    <cfRule type="cellIs" dxfId="1201" priority="1202" operator="equal">
      <formula>"BEBAS"</formula>
    </cfRule>
    <cfRule type="cellIs" dxfId="1200" priority="1203" operator="equal">
      <formula>"PN"</formula>
    </cfRule>
    <cfRule type="cellIs" dxfId="1199" priority="1204" operator="equal">
      <formula>"PH"</formula>
    </cfRule>
    <cfRule type="cellIs" dxfId="1198" priority="1205" operator="equal">
      <formula>"BN"</formula>
    </cfRule>
  </conditionalFormatting>
  <conditionalFormatting sqref="C182:D182">
    <cfRule type="cellIs" dxfId="1197" priority="1201" operator="equal">
      <formula>"TIED"</formula>
    </cfRule>
  </conditionalFormatting>
  <conditionalFormatting sqref="E199">
    <cfRule type="cellIs" dxfId="1196" priority="1188" operator="equal">
      <formula>"BEBAS"</formula>
    </cfRule>
    <cfRule type="cellIs" dxfId="1195" priority="1189" operator="equal">
      <formula>"PN"</formula>
    </cfRule>
    <cfRule type="cellIs" dxfId="1194" priority="1190" operator="equal">
      <formula>"PH"</formula>
    </cfRule>
    <cfRule type="cellIs" dxfId="1193" priority="1191" operator="equal">
      <formula>"BN"</formula>
    </cfRule>
  </conditionalFormatting>
  <conditionalFormatting sqref="C199:D199">
    <cfRule type="cellIs" dxfId="1192" priority="1193" operator="equal">
      <formula>"BEBAS"</formula>
    </cfRule>
    <cfRule type="cellIs" dxfId="1191" priority="1194" operator="equal">
      <formula>"PN"</formula>
    </cfRule>
    <cfRule type="cellIs" dxfId="1190" priority="1195" operator="equal">
      <formula>"PH"</formula>
    </cfRule>
    <cfRule type="cellIs" dxfId="1189" priority="1196" operator="equal">
      <formula>"BN"</formula>
    </cfRule>
  </conditionalFormatting>
  <conditionalFormatting sqref="C199:D199">
    <cfRule type="cellIs" dxfId="1188" priority="1192" operator="equal">
      <formula>"TIED"</formula>
    </cfRule>
  </conditionalFormatting>
  <conditionalFormatting sqref="E207">
    <cfRule type="cellIs" dxfId="1187" priority="1179" operator="equal">
      <formula>"BEBAS"</formula>
    </cfRule>
    <cfRule type="cellIs" dxfId="1186" priority="1180" operator="equal">
      <formula>"PN"</formula>
    </cfRule>
    <cfRule type="cellIs" dxfId="1185" priority="1181" operator="equal">
      <formula>"PH"</formula>
    </cfRule>
    <cfRule type="cellIs" dxfId="1184" priority="1182" operator="equal">
      <formula>"BN"</formula>
    </cfRule>
  </conditionalFormatting>
  <conditionalFormatting sqref="C207:D207">
    <cfRule type="cellIs" dxfId="1183" priority="1184" operator="equal">
      <formula>"BEBAS"</formula>
    </cfRule>
    <cfRule type="cellIs" dxfId="1182" priority="1185" operator="equal">
      <formula>"PN"</formula>
    </cfRule>
    <cfRule type="cellIs" dxfId="1181" priority="1186" operator="equal">
      <formula>"PH"</formula>
    </cfRule>
    <cfRule type="cellIs" dxfId="1180" priority="1187" operator="equal">
      <formula>"BN"</formula>
    </cfRule>
  </conditionalFormatting>
  <conditionalFormatting sqref="C207:D207">
    <cfRule type="cellIs" dxfId="1179" priority="1183" operator="equal">
      <formula>"TIED"</formula>
    </cfRule>
  </conditionalFormatting>
  <conditionalFormatting sqref="E219">
    <cfRule type="cellIs" dxfId="1178" priority="1170" operator="equal">
      <formula>"BEBAS"</formula>
    </cfRule>
    <cfRule type="cellIs" dxfId="1177" priority="1171" operator="equal">
      <formula>"PN"</formula>
    </cfRule>
    <cfRule type="cellIs" dxfId="1176" priority="1172" operator="equal">
      <formula>"PH"</formula>
    </cfRule>
    <cfRule type="cellIs" dxfId="1175" priority="1173" operator="equal">
      <formula>"BN"</formula>
    </cfRule>
  </conditionalFormatting>
  <conditionalFormatting sqref="C219:D219">
    <cfRule type="cellIs" dxfId="1174" priority="1175" operator="equal">
      <formula>"BEBAS"</formula>
    </cfRule>
    <cfRule type="cellIs" dxfId="1173" priority="1176" operator="equal">
      <formula>"PN"</formula>
    </cfRule>
    <cfRule type="cellIs" dxfId="1172" priority="1177" operator="equal">
      <formula>"PH"</formula>
    </cfRule>
    <cfRule type="cellIs" dxfId="1171" priority="1178" operator="equal">
      <formula>"BN"</formula>
    </cfRule>
  </conditionalFormatting>
  <conditionalFormatting sqref="C219:D219">
    <cfRule type="cellIs" dxfId="1170" priority="1174" operator="equal">
      <formula>"TIED"</formula>
    </cfRule>
  </conditionalFormatting>
  <conditionalFormatting sqref="E228">
    <cfRule type="cellIs" dxfId="1169" priority="1161" operator="equal">
      <formula>"BEBAS"</formula>
    </cfRule>
    <cfRule type="cellIs" dxfId="1168" priority="1162" operator="equal">
      <formula>"PN"</formula>
    </cfRule>
    <cfRule type="cellIs" dxfId="1167" priority="1163" operator="equal">
      <formula>"PH"</formula>
    </cfRule>
    <cfRule type="cellIs" dxfId="1166" priority="1164" operator="equal">
      <formula>"BN"</formula>
    </cfRule>
  </conditionalFormatting>
  <conditionalFormatting sqref="C228:D228">
    <cfRule type="cellIs" dxfId="1165" priority="1166" operator="equal">
      <formula>"BEBAS"</formula>
    </cfRule>
    <cfRule type="cellIs" dxfId="1164" priority="1167" operator="equal">
      <formula>"PN"</formula>
    </cfRule>
    <cfRule type="cellIs" dxfId="1163" priority="1168" operator="equal">
      <formula>"PH"</formula>
    </cfRule>
    <cfRule type="cellIs" dxfId="1162" priority="1169" operator="equal">
      <formula>"BN"</formula>
    </cfRule>
  </conditionalFormatting>
  <conditionalFormatting sqref="C228:D228">
    <cfRule type="cellIs" dxfId="1161" priority="1165" operator="equal">
      <formula>"TIED"</formula>
    </cfRule>
  </conditionalFormatting>
  <conditionalFormatting sqref="E239">
    <cfRule type="cellIs" dxfId="1160" priority="1152" operator="equal">
      <formula>"BEBAS"</formula>
    </cfRule>
    <cfRule type="cellIs" dxfId="1159" priority="1153" operator="equal">
      <formula>"PN"</formula>
    </cfRule>
    <cfRule type="cellIs" dxfId="1158" priority="1154" operator="equal">
      <formula>"PH"</formula>
    </cfRule>
    <cfRule type="cellIs" dxfId="1157" priority="1155" operator="equal">
      <formula>"BN"</formula>
    </cfRule>
  </conditionalFormatting>
  <conditionalFormatting sqref="C239:D239">
    <cfRule type="cellIs" dxfId="1156" priority="1157" operator="equal">
      <formula>"BEBAS"</formula>
    </cfRule>
    <cfRule type="cellIs" dxfId="1155" priority="1158" operator="equal">
      <formula>"PN"</formula>
    </cfRule>
    <cfRule type="cellIs" dxfId="1154" priority="1159" operator="equal">
      <formula>"PH"</formula>
    </cfRule>
    <cfRule type="cellIs" dxfId="1153" priority="1160" operator="equal">
      <formula>"BN"</formula>
    </cfRule>
  </conditionalFormatting>
  <conditionalFormatting sqref="C239:D239">
    <cfRule type="cellIs" dxfId="1152" priority="1156" operator="equal">
      <formula>"TIED"</formula>
    </cfRule>
  </conditionalFormatting>
  <conditionalFormatting sqref="E251">
    <cfRule type="cellIs" dxfId="1151" priority="1143" operator="equal">
      <formula>"BEBAS"</formula>
    </cfRule>
    <cfRule type="cellIs" dxfId="1150" priority="1144" operator="equal">
      <formula>"PN"</formula>
    </cfRule>
    <cfRule type="cellIs" dxfId="1149" priority="1145" operator="equal">
      <formula>"PH"</formula>
    </cfRule>
    <cfRule type="cellIs" dxfId="1148" priority="1146" operator="equal">
      <formula>"BN"</formula>
    </cfRule>
  </conditionalFormatting>
  <conditionalFormatting sqref="C251:D251">
    <cfRule type="cellIs" dxfId="1147" priority="1148" operator="equal">
      <formula>"BEBAS"</formula>
    </cfRule>
    <cfRule type="cellIs" dxfId="1146" priority="1149" operator="equal">
      <formula>"PN"</formula>
    </cfRule>
    <cfRule type="cellIs" dxfId="1145" priority="1150" operator="equal">
      <formula>"PH"</formula>
    </cfRule>
    <cfRule type="cellIs" dxfId="1144" priority="1151" operator="equal">
      <formula>"BN"</formula>
    </cfRule>
  </conditionalFormatting>
  <conditionalFormatting sqref="C251:D251">
    <cfRule type="cellIs" dxfId="1143" priority="1147" operator="equal">
      <formula>"TIED"</formula>
    </cfRule>
  </conditionalFormatting>
  <conditionalFormatting sqref="C260:D260">
    <cfRule type="cellIs" dxfId="1142" priority="1139" operator="equal">
      <formula>"BEBAS"</formula>
    </cfRule>
    <cfRule type="cellIs" dxfId="1141" priority="1140" operator="equal">
      <formula>"PN"</formula>
    </cfRule>
    <cfRule type="cellIs" dxfId="1140" priority="1141" operator="equal">
      <formula>"PH"</formula>
    </cfRule>
    <cfRule type="cellIs" dxfId="1139" priority="1142" operator="equal">
      <formula>"BN"</formula>
    </cfRule>
  </conditionalFormatting>
  <conditionalFormatting sqref="C260:D260">
    <cfRule type="cellIs" dxfId="1138" priority="1138" operator="equal">
      <formula>"TIED"</formula>
    </cfRule>
  </conditionalFormatting>
  <conditionalFormatting sqref="C269:D269">
    <cfRule type="cellIs" dxfId="1137" priority="1130" operator="equal">
      <formula>"BEBAS"</formula>
    </cfRule>
    <cfRule type="cellIs" dxfId="1136" priority="1131" operator="equal">
      <formula>"PN"</formula>
    </cfRule>
    <cfRule type="cellIs" dxfId="1135" priority="1132" operator="equal">
      <formula>"PH"</formula>
    </cfRule>
    <cfRule type="cellIs" dxfId="1134" priority="1133" operator="equal">
      <formula>"BN"</formula>
    </cfRule>
  </conditionalFormatting>
  <conditionalFormatting sqref="C269:D269">
    <cfRule type="cellIs" dxfId="1133" priority="1129" operator="equal">
      <formula>"TIED"</formula>
    </cfRule>
  </conditionalFormatting>
  <conditionalFormatting sqref="C98:E98">
    <cfRule type="cellIs" dxfId="1132" priority="1121" operator="equal">
      <formula>"BEBAS"</formula>
    </cfRule>
    <cfRule type="cellIs" dxfId="1131" priority="1122" operator="equal">
      <formula>"PN"</formula>
    </cfRule>
    <cfRule type="cellIs" dxfId="1130" priority="1123" operator="equal">
      <formula>"PH"</formula>
    </cfRule>
    <cfRule type="cellIs" dxfId="1129" priority="1124" operator="equal">
      <formula>"BN"</formula>
    </cfRule>
  </conditionalFormatting>
  <conditionalFormatting sqref="C98:D98">
    <cfRule type="cellIs" dxfId="1128" priority="1120" operator="equal">
      <formula>"TIED"</formula>
    </cfRule>
  </conditionalFormatting>
  <conditionalFormatting sqref="E99">
    <cfRule type="cellIs" dxfId="1127" priority="1111" operator="equal">
      <formula>"BEBAS"</formula>
    </cfRule>
    <cfRule type="cellIs" dxfId="1126" priority="1112" operator="equal">
      <formula>"PN"</formula>
    </cfRule>
    <cfRule type="cellIs" dxfId="1125" priority="1113" operator="equal">
      <formula>"PH"</formula>
    </cfRule>
    <cfRule type="cellIs" dxfId="1124" priority="1114" operator="equal">
      <formula>"BN"</formula>
    </cfRule>
  </conditionalFormatting>
  <conditionalFormatting sqref="C99:D99">
    <cfRule type="cellIs" dxfId="1123" priority="1115" operator="equal">
      <formula>"TIED"</formula>
    </cfRule>
  </conditionalFormatting>
  <conditionalFormatting sqref="C99:D99">
    <cfRule type="cellIs" dxfId="1122" priority="1116" operator="equal">
      <formula>"BEBAS"</formula>
    </cfRule>
    <cfRule type="cellIs" dxfId="1121" priority="1117" operator="equal">
      <formula>"PN"</formula>
    </cfRule>
    <cfRule type="cellIs" dxfId="1120" priority="1118" operator="equal">
      <formula>"PH"</formula>
    </cfRule>
    <cfRule type="cellIs" dxfId="1119" priority="1119" operator="equal">
      <formula>"BN"</formula>
    </cfRule>
  </conditionalFormatting>
  <conditionalFormatting sqref="E100">
    <cfRule type="cellIs" dxfId="1118" priority="1102" operator="equal">
      <formula>"BEBAS"</formula>
    </cfRule>
    <cfRule type="cellIs" dxfId="1117" priority="1103" operator="equal">
      <formula>"PN"</formula>
    </cfRule>
    <cfRule type="cellIs" dxfId="1116" priority="1104" operator="equal">
      <formula>"PH"</formula>
    </cfRule>
    <cfRule type="cellIs" dxfId="1115" priority="1105" operator="equal">
      <formula>"BN"</formula>
    </cfRule>
  </conditionalFormatting>
  <conditionalFormatting sqref="C100:D100">
    <cfRule type="cellIs" dxfId="1114" priority="1106" operator="equal">
      <formula>"TIED"</formula>
    </cfRule>
  </conditionalFormatting>
  <conditionalFormatting sqref="C100:D100">
    <cfRule type="cellIs" dxfId="1113" priority="1107" operator="equal">
      <formula>"BEBAS"</formula>
    </cfRule>
    <cfRule type="cellIs" dxfId="1112" priority="1108" operator="equal">
      <formula>"PN"</formula>
    </cfRule>
    <cfRule type="cellIs" dxfId="1111" priority="1109" operator="equal">
      <formula>"PH"</formula>
    </cfRule>
    <cfRule type="cellIs" dxfId="1110" priority="1110" operator="equal">
      <formula>"BN"</formula>
    </cfRule>
  </conditionalFormatting>
  <conditionalFormatting sqref="C101:D101">
    <cfRule type="cellIs" dxfId="1109" priority="1098" operator="equal">
      <formula>"BEBAS"</formula>
    </cfRule>
    <cfRule type="cellIs" dxfId="1108" priority="1099" operator="equal">
      <formula>"PN"</formula>
    </cfRule>
    <cfRule type="cellIs" dxfId="1107" priority="1100" operator="equal">
      <formula>"PH"</formula>
    </cfRule>
    <cfRule type="cellIs" dxfId="1106" priority="1101" operator="equal">
      <formula>"BN"</formula>
    </cfRule>
  </conditionalFormatting>
  <conditionalFormatting sqref="C101:D101">
    <cfRule type="cellIs" dxfId="1105" priority="1097" operator="equal">
      <formula>"TIED"</formula>
    </cfRule>
  </conditionalFormatting>
  <conditionalFormatting sqref="E101">
    <cfRule type="cellIs" dxfId="1104" priority="1093" operator="equal">
      <formula>"BEBAS"</formula>
    </cfRule>
    <cfRule type="cellIs" dxfId="1103" priority="1094" operator="equal">
      <formula>"PN"</formula>
    </cfRule>
    <cfRule type="cellIs" dxfId="1102" priority="1095" operator="equal">
      <formula>"PH"</formula>
    </cfRule>
    <cfRule type="cellIs" dxfId="1101" priority="1096" operator="equal">
      <formula>"BN"</formula>
    </cfRule>
  </conditionalFormatting>
  <conditionalFormatting sqref="C104:D104">
    <cfRule type="cellIs" dxfId="1100" priority="1088" operator="equal">
      <formula>"TIED"</formula>
    </cfRule>
  </conditionalFormatting>
  <conditionalFormatting sqref="C104:D104">
    <cfRule type="cellIs" dxfId="1099" priority="1089" operator="equal">
      <formula>"BEBAS"</formula>
    </cfRule>
    <cfRule type="cellIs" dxfId="1098" priority="1090" operator="equal">
      <formula>"PN"</formula>
    </cfRule>
    <cfRule type="cellIs" dxfId="1097" priority="1091" operator="equal">
      <formula>"PH"</formula>
    </cfRule>
    <cfRule type="cellIs" dxfId="1096" priority="1092" operator="equal">
      <formula>"BN"</formula>
    </cfRule>
  </conditionalFormatting>
  <conditionalFormatting sqref="E104">
    <cfRule type="cellIs" dxfId="1095" priority="1084" operator="equal">
      <formula>"BEBAS"</formula>
    </cfRule>
    <cfRule type="cellIs" dxfId="1094" priority="1085" operator="equal">
      <formula>"PN"</formula>
    </cfRule>
    <cfRule type="cellIs" dxfId="1093" priority="1086" operator="equal">
      <formula>"PH"</formula>
    </cfRule>
    <cfRule type="cellIs" dxfId="1092" priority="1087" operator="equal">
      <formula>"BN"</formula>
    </cfRule>
  </conditionalFormatting>
  <conditionalFormatting sqref="C105:D105">
    <cfRule type="cellIs" dxfId="1091" priority="1080" operator="equal">
      <formula>"BEBAS"</formula>
    </cfRule>
    <cfRule type="cellIs" dxfId="1090" priority="1081" operator="equal">
      <formula>"PN"</formula>
    </cfRule>
    <cfRule type="cellIs" dxfId="1089" priority="1082" operator="equal">
      <formula>"PH"</formula>
    </cfRule>
    <cfRule type="cellIs" dxfId="1088" priority="1083" operator="equal">
      <formula>"BN"</formula>
    </cfRule>
  </conditionalFormatting>
  <conditionalFormatting sqref="C105:D105">
    <cfRule type="cellIs" dxfId="1087" priority="1079" operator="equal">
      <formula>"TIED"</formula>
    </cfRule>
  </conditionalFormatting>
  <conditionalFormatting sqref="E105">
    <cfRule type="cellIs" dxfId="1086" priority="1075" operator="equal">
      <formula>"BEBAS"</formula>
    </cfRule>
    <cfRule type="cellIs" dxfId="1085" priority="1076" operator="equal">
      <formula>"PN"</formula>
    </cfRule>
    <cfRule type="cellIs" dxfId="1084" priority="1077" operator="equal">
      <formula>"PH"</formula>
    </cfRule>
    <cfRule type="cellIs" dxfId="1083" priority="1078" operator="equal">
      <formula>"BN"</formula>
    </cfRule>
  </conditionalFormatting>
  <conditionalFormatting sqref="C106:E106">
    <cfRule type="cellIs" dxfId="1082" priority="1071" operator="equal">
      <formula>"BEBAS"</formula>
    </cfRule>
    <cfRule type="cellIs" dxfId="1081" priority="1072" operator="equal">
      <formula>"PN"</formula>
    </cfRule>
    <cfRule type="cellIs" dxfId="1080" priority="1073" operator="equal">
      <formula>"PH"</formula>
    </cfRule>
    <cfRule type="cellIs" dxfId="1079" priority="1074" operator="equal">
      <formula>"BN"</formula>
    </cfRule>
  </conditionalFormatting>
  <conditionalFormatting sqref="C106:D106">
    <cfRule type="cellIs" dxfId="1078" priority="1070" operator="equal">
      <formula>"TIED"</formula>
    </cfRule>
  </conditionalFormatting>
  <conditionalFormatting sqref="E107">
    <cfRule type="cellIs" dxfId="1077" priority="1061" operator="equal">
      <formula>"BEBAS"</formula>
    </cfRule>
    <cfRule type="cellIs" dxfId="1076" priority="1062" operator="equal">
      <formula>"PN"</formula>
    </cfRule>
    <cfRule type="cellIs" dxfId="1075" priority="1063" operator="equal">
      <formula>"PH"</formula>
    </cfRule>
    <cfRule type="cellIs" dxfId="1074" priority="1064" operator="equal">
      <formula>"BN"</formula>
    </cfRule>
  </conditionalFormatting>
  <conditionalFormatting sqref="C107:D107">
    <cfRule type="cellIs" dxfId="1073" priority="1065" operator="equal">
      <formula>"TIED"</formula>
    </cfRule>
  </conditionalFormatting>
  <conditionalFormatting sqref="C107:D107">
    <cfRule type="cellIs" dxfId="1072" priority="1066" operator="equal">
      <formula>"BEBAS"</formula>
    </cfRule>
    <cfRule type="cellIs" dxfId="1071" priority="1067" operator="equal">
      <formula>"PN"</formula>
    </cfRule>
    <cfRule type="cellIs" dxfId="1070" priority="1068" operator="equal">
      <formula>"PH"</formula>
    </cfRule>
    <cfRule type="cellIs" dxfId="1069" priority="1069" operator="equal">
      <formula>"BN"</formula>
    </cfRule>
  </conditionalFormatting>
  <conditionalFormatting sqref="C108:E108">
    <cfRule type="cellIs" dxfId="1068" priority="1057" operator="equal">
      <formula>"BEBAS"</formula>
    </cfRule>
    <cfRule type="cellIs" dxfId="1067" priority="1058" operator="equal">
      <formula>"PN"</formula>
    </cfRule>
    <cfRule type="cellIs" dxfId="1066" priority="1059" operator="equal">
      <formula>"PH"</formula>
    </cfRule>
    <cfRule type="cellIs" dxfId="1065" priority="1060" operator="equal">
      <formula>"BN"</formula>
    </cfRule>
  </conditionalFormatting>
  <conditionalFormatting sqref="C108:D108">
    <cfRule type="cellIs" dxfId="1064" priority="1056" operator="equal">
      <formula>"TIED"</formula>
    </cfRule>
  </conditionalFormatting>
  <conditionalFormatting sqref="E109">
    <cfRule type="cellIs" dxfId="1063" priority="1047" operator="equal">
      <formula>"BEBAS"</formula>
    </cfRule>
    <cfRule type="cellIs" dxfId="1062" priority="1048" operator="equal">
      <formula>"PN"</formula>
    </cfRule>
    <cfRule type="cellIs" dxfId="1061" priority="1049" operator="equal">
      <formula>"PH"</formula>
    </cfRule>
    <cfRule type="cellIs" dxfId="1060" priority="1050" operator="equal">
      <formula>"BN"</formula>
    </cfRule>
  </conditionalFormatting>
  <conditionalFormatting sqref="C109:D109">
    <cfRule type="cellIs" dxfId="1059" priority="1051" operator="equal">
      <formula>"TIED"</formula>
    </cfRule>
  </conditionalFormatting>
  <conditionalFormatting sqref="C109:D109">
    <cfRule type="cellIs" dxfId="1058" priority="1052" operator="equal">
      <formula>"BEBAS"</formula>
    </cfRule>
    <cfRule type="cellIs" dxfId="1057" priority="1053" operator="equal">
      <formula>"PN"</formula>
    </cfRule>
    <cfRule type="cellIs" dxfId="1056" priority="1054" operator="equal">
      <formula>"PH"</formula>
    </cfRule>
    <cfRule type="cellIs" dxfId="1055" priority="1055" operator="equal">
      <formula>"BN"</formula>
    </cfRule>
  </conditionalFormatting>
  <conditionalFormatting sqref="C110:D110">
    <cfRule type="cellIs" dxfId="1054" priority="1042" operator="equal">
      <formula>"TIED"</formula>
    </cfRule>
  </conditionalFormatting>
  <conditionalFormatting sqref="C110:E110">
    <cfRule type="cellIs" dxfId="1053" priority="1043" operator="equal">
      <formula>"BEBAS"</formula>
    </cfRule>
    <cfRule type="cellIs" dxfId="1052" priority="1044" operator="equal">
      <formula>"PN"</formula>
    </cfRule>
    <cfRule type="cellIs" dxfId="1051" priority="1045" operator="equal">
      <formula>"PH"</formula>
    </cfRule>
    <cfRule type="cellIs" dxfId="1050" priority="1046" operator="equal">
      <formula>"BN"</formula>
    </cfRule>
  </conditionalFormatting>
  <conditionalFormatting sqref="C113:D113">
    <cfRule type="cellIs" dxfId="1049" priority="1038" operator="equal">
      <formula>"BEBAS"</formula>
    </cfRule>
    <cfRule type="cellIs" dxfId="1048" priority="1039" operator="equal">
      <formula>"PN"</formula>
    </cfRule>
    <cfRule type="cellIs" dxfId="1047" priority="1040" operator="equal">
      <formula>"PH"</formula>
    </cfRule>
    <cfRule type="cellIs" dxfId="1046" priority="1041" operator="equal">
      <formula>"BN"</formula>
    </cfRule>
  </conditionalFormatting>
  <conditionalFormatting sqref="C113:D113">
    <cfRule type="cellIs" dxfId="1045" priority="1037" operator="equal">
      <formula>"TIED"</formula>
    </cfRule>
  </conditionalFormatting>
  <conditionalFormatting sqref="E113">
    <cfRule type="cellIs" dxfId="1044" priority="1033" operator="equal">
      <formula>"BEBAS"</formula>
    </cfRule>
    <cfRule type="cellIs" dxfId="1043" priority="1034" operator="equal">
      <formula>"PN"</formula>
    </cfRule>
    <cfRule type="cellIs" dxfId="1042" priority="1035" operator="equal">
      <formula>"PH"</formula>
    </cfRule>
    <cfRule type="cellIs" dxfId="1041" priority="1036" operator="equal">
      <formula>"BN"</formula>
    </cfRule>
  </conditionalFormatting>
  <conditionalFormatting sqref="C114:D114">
    <cfRule type="cellIs" dxfId="1040" priority="1029" operator="equal">
      <formula>"BEBAS"</formula>
    </cfRule>
    <cfRule type="cellIs" dxfId="1039" priority="1030" operator="equal">
      <formula>"PN"</formula>
    </cfRule>
    <cfRule type="cellIs" dxfId="1038" priority="1031" operator="equal">
      <formula>"PH"</formula>
    </cfRule>
    <cfRule type="cellIs" dxfId="1037" priority="1032" operator="equal">
      <formula>"BN"</formula>
    </cfRule>
  </conditionalFormatting>
  <conditionalFormatting sqref="C114:D114">
    <cfRule type="cellIs" dxfId="1036" priority="1028" operator="equal">
      <formula>"TIED"</formula>
    </cfRule>
  </conditionalFormatting>
  <conditionalFormatting sqref="E114">
    <cfRule type="cellIs" dxfId="1035" priority="1024" operator="equal">
      <formula>"BEBAS"</formula>
    </cfRule>
    <cfRule type="cellIs" dxfId="1034" priority="1025" operator="equal">
      <formula>"PN"</formula>
    </cfRule>
    <cfRule type="cellIs" dxfId="1033" priority="1026" operator="equal">
      <formula>"PH"</formula>
    </cfRule>
    <cfRule type="cellIs" dxfId="1032" priority="1027" operator="equal">
      <formula>"BN"</formula>
    </cfRule>
  </conditionalFormatting>
  <conditionalFormatting sqref="C115:D115">
    <cfRule type="cellIs" dxfId="1031" priority="1020" operator="equal">
      <formula>"BEBAS"</formula>
    </cfRule>
    <cfRule type="cellIs" dxfId="1030" priority="1021" operator="equal">
      <formula>"PN"</formula>
    </cfRule>
    <cfRule type="cellIs" dxfId="1029" priority="1022" operator="equal">
      <formula>"PH"</formula>
    </cfRule>
    <cfRule type="cellIs" dxfId="1028" priority="1023" operator="equal">
      <formula>"BN"</formula>
    </cfRule>
  </conditionalFormatting>
  <conditionalFormatting sqref="C115:D115">
    <cfRule type="cellIs" dxfId="1027" priority="1019" operator="equal">
      <formula>"TIED"</formula>
    </cfRule>
  </conditionalFormatting>
  <conditionalFormatting sqref="E115">
    <cfRule type="cellIs" dxfId="1026" priority="1015" operator="equal">
      <formula>"BEBAS"</formula>
    </cfRule>
    <cfRule type="cellIs" dxfId="1025" priority="1016" operator="equal">
      <formula>"PN"</formula>
    </cfRule>
    <cfRule type="cellIs" dxfId="1024" priority="1017" operator="equal">
      <formula>"PH"</formula>
    </cfRule>
    <cfRule type="cellIs" dxfId="1023" priority="1018" operator="equal">
      <formula>"BN"</formula>
    </cfRule>
  </conditionalFormatting>
  <conditionalFormatting sqref="C116:D116">
    <cfRule type="cellIs" dxfId="1022" priority="1011" operator="equal">
      <formula>"BEBAS"</formula>
    </cfRule>
    <cfRule type="cellIs" dxfId="1021" priority="1012" operator="equal">
      <formula>"PN"</formula>
    </cfRule>
    <cfRule type="cellIs" dxfId="1020" priority="1013" operator="equal">
      <formula>"PH"</formula>
    </cfRule>
    <cfRule type="cellIs" dxfId="1019" priority="1014" operator="equal">
      <formula>"BN"</formula>
    </cfRule>
  </conditionalFormatting>
  <conditionalFormatting sqref="C116:D116">
    <cfRule type="cellIs" dxfId="1018" priority="1010" operator="equal">
      <formula>"TIED"</formula>
    </cfRule>
  </conditionalFormatting>
  <conditionalFormatting sqref="E116">
    <cfRule type="cellIs" dxfId="1017" priority="1006" operator="equal">
      <formula>"BEBAS"</formula>
    </cfRule>
    <cfRule type="cellIs" dxfId="1016" priority="1007" operator="equal">
      <formula>"PN"</formula>
    </cfRule>
    <cfRule type="cellIs" dxfId="1015" priority="1008" operator="equal">
      <formula>"PH"</formula>
    </cfRule>
    <cfRule type="cellIs" dxfId="1014" priority="1009" operator="equal">
      <formula>"BN"</formula>
    </cfRule>
  </conditionalFormatting>
  <conditionalFormatting sqref="C117:D117">
    <cfRule type="cellIs" dxfId="1013" priority="1002" operator="equal">
      <formula>"BEBAS"</formula>
    </cfRule>
    <cfRule type="cellIs" dxfId="1012" priority="1003" operator="equal">
      <formula>"PN"</formula>
    </cfRule>
    <cfRule type="cellIs" dxfId="1011" priority="1004" operator="equal">
      <formula>"PH"</formula>
    </cfRule>
    <cfRule type="cellIs" dxfId="1010" priority="1005" operator="equal">
      <formula>"BN"</formula>
    </cfRule>
  </conditionalFormatting>
  <conditionalFormatting sqref="C117:D117">
    <cfRule type="cellIs" dxfId="1009" priority="1001" operator="equal">
      <formula>"TIED"</formula>
    </cfRule>
  </conditionalFormatting>
  <conditionalFormatting sqref="E117">
    <cfRule type="cellIs" dxfId="1008" priority="997" operator="equal">
      <formula>"BEBAS"</formula>
    </cfRule>
    <cfRule type="cellIs" dxfId="1007" priority="998" operator="equal">
      <formula>"PN"</formula>
    </cfRule>
    <cfRule type="cellIs" dxfId="1006" priority="999" operator="equal">
      <formula>"PH"</formula>
    </cfRule>
    <cfRule type="cellIs" dxfId="1005" priority="1000" operator="equal">
      <formula>"BN"</formula>
    </cfRule>
  </conditionalFormatting>
  <conditionalFormatting sqref="C118:D118">
    <cfRule type="cellIs" dxfId="1004" priority="993" operator="equal">
      <formula>"BEBAS"</formula>
    </cfRule>
    <cfRule type="cellIs" dxfId="1003" priority="994" operator="equal">
      <formula>"PN"</formula>
    </cfRule>
    <cfRule type="cellIs" dxfId="1002" priority="995" operator="equal">
      <formula>"PH"</formula>
    </cfRule>
    <cfRule type="cellIs" dxfId="1001" priority="996" operator="equal">
      <formula>"BN"</formula>
    </cfRule>
  </conditionalFormatting>
  <conditionalFormatting sqref="C118:D118">
    <cfRule type="cellIs" dxfId="1000" priority="992" operator="equal">
      <formula>"TIED"</formula>
    </cfRule>
  </conditionalFormatting>
  <conditionalFormatting sqref="E118">
    <cfRule type="cellIs" dxfId="999" priority="988" operator="equal">
      <formula>"BEBAS"</formula>
    </cfRule>
    <cfRule type="cellIs" dxfId="998" priority="989" operator="equal">
      <formula>"PN"</formula>
    </cfRule>
    <cfRule type="cellIs" dxfId="997" priority="990" operator="equal">
      <formula>"PH"</formula>
    </cfRule>
    <cfRule type="cellIs" dxfId="996" priority="991" operator="equal">
      <formula>"BN"</formula>
    </cfRule>
  </conditionalFormatting>
  <conditionalFormatting sqref="E121">
    <cfRule type="cellIs" dxfId="995" priority="979" operator="equal">
      <formula>"BEBAS"</formula>
    </cfRule>
    <cfRule type="cellIs" dxfId="994" priority="980" operator="equal">
      <formula>"PN"</formula>
    </cfRule>
    <cfRule type="cellIs" dxfId="993" priority="981" operator="equal">
      <formula>"PH"</formula>
    </cfRule>
    <cfRule type="cellIs" dxfId="992" priority="982" operator="equal">
      <formula>"BN"</formula>
    </cfRule>
  </conditionalFormatting>
  <conditionalFormatting sqref="C121:D121">
    <cfRule type="cellIs" dxfId="991" priority="984" operator="equal">
      <formula>"BEBAS"</formula>
    </cfRule>
    <cfRule type="cellIs" dxfId="990" priority="985" operator="equal">
      <formula>"PN"</formula>
    </cfRule>
    <cfRule type="cellIs" dxfId="989" priority="986" operator="equal">
      <formula>"PH"</formula>
    </cfRule>
    <cfRule type="cellIs" dxfId="988" priority="987" operator="equal">
      <formula>"BN"</formula>
    </cfRule>
  </conditionalFormatting>
  <conditionalFormatting sqref="C121:D121">
    <cfRule type="cellIs" dxfId="987" priority="983" operator="equal">
      <formula>"TIED"</formula>
    </cfRule>
  </conditionalFormatting>
  <conditionalFormatting sqref="E122">
    <cfRule type="cellIs" dxfId="986" priority="970" operator="equal">
      <formula>"BEBAS"</formula>
    </cfRule>
    <cfRule type="cellIs" dxfId="985" priority="971" operator="equal">
      <formula>"PN"</formula>
    </cfRule>
    <cfRule type="cellIs" dxfId="984" priority="972" operator="equal">
      <formula>"PH"</formula>
    </cfRule>
    <cfRule type="cellIs" dxfId="983" priority="973" operator="equal">
      <formula>"BN"</formula>
    </cfRule>
  </conditionalFormatting>
  <conditionalFormatting sqref="C122:D122">
    <cfRule type="cellIs" dxfId="982" priority="975" operator="equal">
      <formula>"BEBAS"</formula>
    </cfRule>
    <cfRule type="cellIs" dxfId="981" priority="976" operator="equal">
      <formula>"PN"</formula>
    </cfRule>
    <cfRule type="cellIs" dxfId="980" priority="977" operator="equal">
      <formula>"PH"</formula>
    </cfRule>
    <cfRule type="cellIs" dxfId="979" priority="978" operator="equal">
      <formula>"BN"</formula>
    </cfRule>
  </conditionalFormatting>
  <conditionalFormatting sqref="C122:D122">
    <cfRule type="cellIs" dxfId="978" priority="974" operator="equal">
      <formula>"TIED"</formula>
    </cfRule>
  </conditionalFormatting>
  <conditionalFormatting sqref="C123:E123">
    <cfRule type="cellIs" dxfId="977" priority="966" operator="equal">
      <formula>"BEBAS"</formula>
    </cfRule>
    <cfRule type="cellIs" dxfId="976" priority="967" operator="equal">
      <formula>"PN"</formula>
    </cfRule>
    <cfRule type="cellIs" dxfId="975" priority="968" operator="equal">
      <formula>"PH"</formula>
    </cfRule>
    <cfRule type="cellIs" dxfId="974" priority="969" operator="equal">
      <formula>"BN"</formula>
    </cfRule>
  </conditionalFormatting>
  <conditionalFormatting sqref="C123:D123">
    <cfRule type="cellIs" dxfId="973" priority="965" operator="equal">
      <formula>"TIED"</formula>
    </cfRule>
  </conditionalFormatting>
  <conditionalFormatting sqref="E124">
    <cfRule type="cellIs" dxfId="972" priority="956" operator="equal">
      <formula>"BEBAS"</formula>
    </cfRule>
    <cfRule type="cellIs" dxfId="971" priority="957" operator="equal">
      <formula>"PN"</formula>
    </cfRule>
    <cfRule type="cellIs" dxfId="970" priority="958" operator="equal">
      <formula>"PH"</formula>
    </cfRule>
    <cfRule type="cellIs" dxfId="969" priority="959" operator="equal">
      <formula>"BN"</formula>
    </cfRule>
  </conditionalFormatting>
  <conditionalFormatting sqref="C124:D124">
    <cfRule type="cellIs" dxfId="968" priority="960" operator="equal">
      <formula>"TIED"</formula>
    </cfRule>
  </conditionalFormatting>
  <conditionalFormatting sqref="C124:D124">
    <cfRule type="cellIs" dxfId="967" priority="961" operator="equal">
      <formula>"BEBAS"</formula>
    </cfRule>
    <cfRule type="cellIs" dxfId="966" priority="962" operator="equal">
      <formula>"PN"</formula>
    </cfRule>
    <cfRule type="cellIs" dxfId="965" priority="963" operator="equal">
      <formula>"PH"</formula>
    </cfRule>
    <cfRule type="cellIs" dxfId="964" priority="964" operator="equal">
      <formula>"BN"</formula>
    </cfRule>
  </conditionalFormatting>
  <conditionalFormatting sqref="E125">
    <cfRule type="cellIs" dxfId="963" priority="947" operator="equal">
      <formula>"BEBAS"</formula>
    </cfRule>
    <cfRule type="cellIs" dxfId="962" priority="948" operator="equal">
      <formula>"PN"</formula>
    </cfRule>
    <cfRule type="cellIs" dxfId="961" priority="949" operator="equal">
      <formula>"PH"</formula>
    </cfRule>
    <cfRule type="cellIs" dxfId="960" priority="950" operator="equal">
      <formula>"BN"</formula>
    </cfRule>
  </conditionalFormatting>
  <conditionalFormatting sqref="C125:D125">
    <cfRule type="cellIs" dxfId="959" priority="951" operator="equal">
      <formula>"TIED"</formula>
    </cfRule>
  </conditionalFormatting>
  <conditionalFormatting sqref="C125:D125">
    <cfRule type="cellIs" dxfId="958" priority="952" operator="equal">
      <formula>"BEBAS"</formula>
    </cfRule>
    <cfRule type="cellIs" dxfId="957" priority="953" operator="equal">
      <formula>"PN"</formula>
    </cfRule>
    <cfRule type="cellIs" dxfId="956" priority="954" operator="equal">
      <formula>"PH"</formula>
    </cfRule>
    <cfRule type="cellIs" dxfId="955" priority="955" operator="equal">
      <formula>"BN"</formula>
    </cfRule>
  </conditionalFormatting>
  <conditionalFormatting sqref="E126">
    <cfRule type="cellIs" dxfId="954" priority="938" operator="equal">
      <formula>"BEBAS"</formula>
    </cfRule>
    <cfRule type="cellIs" dxfId="953" priority="939" operator="equal">
      <formula>"PN"</formula>
    </cfRule>
    <cfRule type="cellIs" dxfId="952" priority="940" operator="equal">
      <formula>"PH"</formula>
    </cfRule>
    <cfRule type="cellIs" dxfId="951" priority="941" operator="equal">
      <formula>"BN"</formula>
    </cfRule>
  </conditionalFormatting>
  <conditionalFormatting sqref="C126:D126">
    <cfRule type="cellIs" dxfId="950" priority="942" operator="equal">
      <formula>"TIED"</formula>
    </cfRule>
  </conditionalFormatting>
  <conditionalFormatting sqref="C126:D126">
    <cfRule type="cellIs" dxfId="949" priority="943" operator="equal">
      <formula>"BEBAS"</formula>
    </cfRule>
    <cfRule type="cellIs" dxfId="948" priority="944" operator="equal">
      <formula>"PN"</formula>
    </cfRule>
    <cfRule type="cellIs" dxfId="947" priority="945" operator="equal">
      <formula>"PH"</formula>
    </cfRule>
    <cfRule type="cellIs" dxfId="946" priority="946" operator="equal">
      <formula>"BN"</formula>
    </cfRule>
  </conditionalFormatting>
  <conditionalFormatting sqref="E127">
    <cfRule type="cellIs" dxfId="945" priority="929" operator="equal">
      <formula>"BEBAS"</formula>
    </cfRule>
    <cfRule type="cellIs" dxfId="944" priority="930" operator="equal">
      <formula>"PN"</formula>
    </cfRule>
    <cfRule type="cellIs" dxfId="943" priority="931" operator="equal">
      <formula>"PH"</formula>
    </cfRule>
    <cfRule type="cellIs" dxfId="942" priority="932" operator="equal">
      <formula>"BN"</formula>
    </cfRule>
  </conditionalFormatting>
  <conditionalFormatting sqref="C127:D127">
    <cfRule type="cellIs" dxfId="941" priority="933" operator="equal">
      <formula>"TIED"</formula>
    </cfRule>
  </conditionalFormatting>
  <conditionalFormatting sqref="C127:D127">
    <cfRule type="cellIs" dxfId="940" priority="934" operator="equal">
      <formula>"BEBAS"</formula>
    </cfRule>
    <cfRule type="cellIs" dxfId="939" priority="935" operator="equal">
      <formula>"PN"</formula>
    </cfRule>
    <cfRule type="cellIs" dxfId="938" priority="936" operator="equal">
      <formula>"PH"</formula>
    </cfRule>
    <cfRule type="cellIs" dxfId="937" priority="937" operator="equal">
      <formula>"BN"</formula>
    </cfRule>
  </conditionalFormatting>
  <conditionalFormatting sqref="E131">
    <cfRule type="cellIs" dxfId="936" priority="920" operator="equal">
      <formula>"BEBAS"</formula>
    </cfRule>
    <cfRule type="cellIs" dxfId="935" priority="921" operator="equal">
      <formula>"PN"</formula>
    </cfRule>
    <cfRule type="cellIs" dxfId="934" priority="922" operator="equal">
      <formula>"PH"</formula>
    </cfRule>
    <cfRule type="cellIs" dxfId="933" priority="923" operator="equal">
      <formula>"BN"</formula>
    </cfRule>
  </conditionalFormatting>
  <conditionalFormatting sqref="C131:D131">
    <cfRule type="cellIs" dxfId="932" priority="925" operator="equal">
      <formula>"BEBAS"</formula>
    </cfRule>
    <cfRule type="cellIs" dxfId="931" priority="926" operator="equal">
      <formula>"PN"</formula>
    </cfRule>
    <cfRule type="cellIs" dxfId="930" priority="927" operator="equal">
      <formula>"PH"</formula>
    </cfRule>
    <cfRule type="cellIs" dxfId="929" priority="928" operator="equal">
      <formula>"BN"</formula>
    </cfRule>
  </conditionalFormatting>
  <conditionalFormatting sqref="C131:D131">
    <cfRule type="cellIs" dxfId="928" priority="924" operator="equal">
      <formula>"TIED"</formula>
    </cfRule>
  </conditionalFormatting>
  <conditionalFormatting sqref="C132:E132">
    <cfRule type="cellIs" dxfId="927" priority="916" operator="equal">
      <formula>"BEBAS"</formula>
    </cfRule>
    <cfRule type="cellIs" dxfId="926" priority="917" operator="equal">
      <formula>"PN"</formula>
    </cfRule>
    <cfRule type="cellIs" dxfId="925" priority="918" operator="equal">
      <formula>"PH"</formula>
    </cfRule>
    <cfRule type="cellIs" dxfId="924" priority="919" operator="equal">
      <formula>"BN"</formula>
    </cfRule>
  </conditionalFormatting>
  <conditionalFormatting sqref="C132:D132">
    <cfRule type="cellIs" dxfId="923" priority="915" operator="equal">
      <formula>"TIED"</formula>
    </cfRule>
  </conditionalFormatting>
  <conditionalFormatting sqref="E133">
    <cfRule type="cellIs" dxfId="922" priority="906" operator="equal">
      <formula>"BEBAS"</formula>
    </cfRule>
    <cfRule type="cellIs" dxfId="921" priority="907" operator="equal">
      <formula>"PN"</formula>
    </cfRule>
    <cfRule type="cellIs" dxfId="920" priority="908" operator="equal">
      <formula>"PH"</formula>
    </cfRule>
    <cfRule type="cellIs" dxfId="919" priority="909" operator="equal">
      <formula>"BN"</formula>
    </cfRule>
  </conditionalFormatting>
  <conditionalFormatting sqref="C133:D133">
    <cfRule type="cellIs" dxfId="918" priority="910" operator="equal">
      <formula>"TIED"</formula>
    </cfRule>
  </conditionalFormatting>
  <conditionalFormatting sqref="C133:D133">
    <cfRule type="cellIs" dxfId="917" priority="911" operator="equal">
      <formula>"BEBAS"</formula>
    </cfRule>
    <cfRule type="cellIs" dxfId="916" priority="912" operator="equal">
      <formula>"PN"</formula>
    </cfRule>
    <cfRule type="cellIs" dxfId="915" priority="913" operator="equal">
      <formula>"PH"</formula>
    </cfRule>
    <cfRule type="cellIs" dxfId="914" priority="914" operator="equal">
      <formula>"BN"</formula>
    </cfRule>
  </conditionalFormatting>
  <conditionalFormatting sqref="E134">
    <cfRule type="cellIs" dxfId="913" priority="897" operator="equal">
      <formula>"BEBAS"</formula>
    </cfRule>
    <cfRule type="cellIs" dxfId="912" priority="898" operator="equal">
      <formula>"PN"</formula>
    </cfRule>
    <cfRule type="cellIs" dxfId="911" priority="899" operator="equal">
      <formula>"PH"</formula>
    </cfRule>
    <cfRule type="cellIs" dxfId="910" priority="900" operator="equal">
      <formula>"BN"</formula>
    </cfRule>
  </conditionalFormatting>
  <conditionalFormatting sqref="C134:D134">
    <cfRule type="cellIs" dxfId="909" priority="901" operator="equal">
      <formula>"TIED"</formula>
    </cfRule>
  </conditionalFormatting>
  <conditionalFormatting sqref="C134:D134">
    <cfRule type="cellIs" dxfId="908" priority="902" operator="equal">
      <formula>"BEBAS"</formula>
    </cfRule>
    <cfRule type="cellIs" dxfId="907" priority="903" operator="equal">
      <formula>"PN"</formula>
    </cfRule>
    <cfRule type="cellIs" dxfId="906" priority="904" operator="equal">
      <formula>"PH"</formula>
    </cfRule>
    <cfRule type="cellIs" dxfId="905" priority="905" operator="equal">
      <formula>"BN"</formula>
    </cfRule>
  </conditionalFormatting>
  <conditionalFormatting sqref="E135">
    <cfRule type="cellIs" dxfId="904" priority="888" operator="equal">
      <formula>"BEBAS"</formula>
    </cfRule>
    <cfRule type="cellIs" dxfId="903" priority="889" operator="equal">
      <formula>"PN"</formula>
    </cfRule>
    <cfRule type="cellIs" dxfId="902" priority="890" operator="equal">
      <formula>"PH"</formula>
    </cfRule>
    <cfRule type="cellIs" dxfId="901" priority="891" operator="equal">
      <formula>"BN"</formula>
    </cfRule>
  </conditionalFormatting>
  <conditionalFormatting sqref="C138:D138">
    <cfRule type="cellIs" dxfId="900" priority="865" operator="equal">
      <formula>"TIED"</formula>
    </cfRule>
  </conditionalFormatting>
  <conditionalFormatting sqref="E136">
    <cfRule type="cellIs" dxfId="899" priority="879" operator="equal">
      <formula>"BEBAS"</formula>
    </cfRule>
    <cfRule type="cellIs" dxfId="898" priority="880" operator="equal">
      <formula>"PN"</formula>
    </cfRule>
    <cfRule type="cellIs" dxfId="897" priority="881" operator="equal">
      <formula>"PH"</formula>
    </cfRule>
    <cfRule type="cellIs" dxfId="896" priority="882" operator="equal">
      <formula>"BN"</formula>
    </cfRule>
  </conditionalFormatting>
  <conditionalFormatting sqref="C135:D135">
    <cfRule type="cellIs" dxfId="895" priority="892" operator="equal">
      <formula>"TIED"</formula>
    </cfRule>
  </conditionalFormatting>
  <conditionalFormatting sqref="C135:D135">
    <cfRule type="cellIs" dxfId="894" priority="893" operator="equal">
      <formula>"BEBAS"</formula>
    </cfRule>
    <cfRule type="cellIs" dxfId="893" priority="894" operator="equal">
      <formula>"PN"</formula>
    </cfRule>
    <cfRule type="cellIs" dxfId="892" priority="895" operator="equal">
      <formula>"PH"</formula>
    </cfRule>
    <cfRule type="cellIs" dxfId="891" priority="896" operator="equal">
      <formula>"BN"</formula>
    </cfRule>
  </conditionalFormatting>
  <conditionalFormatting sqref="C136:D136">
    <cfRule type="cellIs" dxfId="890" priority="884" operator="equal">
      <formula>"BEBAS"</formula>
    </cfRule>
    <cfRule type="cellIs" dxfId="889" priority="885" operator="equal">
      <formula>"PN"</formula>
    </cfRule>
    <cfRule type="cellIs" dxfId="888" priority="886" operator="equal">
      <formula>"PH"</formula>
    </cfRule>
    <cfRule type="cellIs" dxfId="887" priority="887" operator="equal">
      <formula>"BN"</formula>
    </cfRule>
  </conditionalFormatting>
  <conditionalFormatting sqref="C136:D136">
    <cfRule type="cellIs" dxfId="886" priority="883" operator="equal">
      <formula>"TIED"</formula>
    </cfRule>
  </conditionalFormatting>
  <conditionalFormatting sqref="E137">
    <cfRule type="cellIs" dxfId="885" priority="870" operator="equal">
      <formula>"BEBAS"</formula>
    </cfRule>
    <cfRule type="cellIs" dxfId="884" priority="871" operator="equal">
      <formula>"PN"</formula>
    </cfRule>
    <cfRule type="cellIs" dxfId="883" priority="872" operator="equal">
      <formula>"PH"</formula>
    </cfRule>
    <cfRule type="cellIs" dxfId="882" priority="873" operator="equal">
      <formula>"BN"</formula>
    </cfRule>
  </conditionalFormatting>
  <conditionalFormatting sqref="C137:D137">
    <cfRule type="cellIs" dxfId="881" priority="874" operator="equal">
      <formula>"TIED"</formula>
    </cfRule>
  </conditionalFormatting>
  <conditionalFormatting sqref="C137:D137">
    <cfRule type="cellIs" dxfId="880" priority="875" operator="equal">
      <formula>"BEBAS"</formula>
    </cfRule>
    <cfRule type="cellIs" dxfId="879" priority="876" operator="equal">
      <formula>"PN"</formula>
    </cfRule>
    <cfRule type="cellIs" dxfId="878" priority="877" operator="equal">
      <formula>"PH"</formula>
    </cfRule>
    <cfRule type="cellIs" dxfId="877" priority="878" operator="equal">
      <formula>"BN"</formula>
    </cfRule>
  </conditionalFormatting>
  <conditionalFormatting sqref="C138:E138">
    <cfRule type="cellIs" dxfId="876" priority="866" operator="equal">
      <formula>"BEBAS"</formula>
    </cfRule>
    <cfRule type="cellIs" dxfId="875" priority="867" operator="equal">
      <formula>"PN"</formula>
    </cfRule>
    <cfRule type="cellIs" dxfId="874" priority="868" operator="equal">
      <formula>"PH"</formula>
    </cfRule>
    <cfRule type="cellIs" dxfId="873" priority="869" operator="equal">
      <formula>"BN"</formula>
    </cfRule>
  </conditionalFormatting>
  <conditionalFormatting sqref="C139:D139">
    <cfRule type="cellIs" dxfId="872" priority="860" operator="equal">
      <formula>"TIED"</formula>
    </cfRule>
  </conditionalFormatting>
  <conditionalFormatting sqref="C139:E139">
    <cfRule type="cellIs" dxfId="871" priority="861" operator="equal">
      <formula>"BEBAS"</formula>
    </cfRule>
    <cfRule type="cellIs" dxfId="870" priority="862" operator="equal">
      <formula>"PN"</formula>
    </cfRule>
    <cfRule type="cellIs" dxfId="869" priority="863" operator="equal">
      <formula>"PH"</formula>
    </cfRule>
    <cfRule type="cellIs" dxfId="868" priority="864" operator="equal">
      <formula>"BN"</formula>
    </cfRule>
  </conditionalFormatting>
  <conditionalFormatting sqref="C142:E142">
    <cfRule type="cellIs" dxfId="867" priority="856" operator="equal">
      <formula>"BEBAS"</formula>
    </cfRule>
    <cfRule type="cellIs" dxfId="866" priority="857" operator="equal">
      <formula>"PN"</formula>
    </cfRule>
    <cfRule type="cellIs" dxfId="865" priority="858" operator="equal">
      <formula>"PH"</formula>
    </cfRule>
    <cfRule type="cellIs" dxfId="864" priority="859" operator="equal">
      <formula>"BN"</formula>
    </cfRule>
  </conditionalFormatting>
  <conditionalFormatting sqref="C142:D142">
    <cfRule type="cellIs" dxfId="863" priority="855" operator="equal">
      <formula>"TIED"</formula>
    </cfRule>
  </conditionalFormatting>
  <conditionalFormatting sqref="E143">
    <cfRule type="cellIs" dxfId="862" priority="846" operator="equal">
      <formula>"BEBAS"</formula>
    </cfRule>
    <cfRule type="cellIs" dxfId="861" priority="847" operator="equal">
      <formula>"PN"</formula>
    </cfRule>
    <cfRule type="cellIs" dxfId="860" priority="848" operator="equal">
      <formula>"PH"</formula>
    </cfRule>
    <cfRule type="cellIs" dxfId="859" priority="849" operator="equal">
      <formula>"BN"</formula>
    </cfRule>
  </conditionalFormatting>
  <conditionalFormatting sqref="C143:D143">
    <cfRule type="cellIs" dxfId="858" priority="851" operator="equal">
      <formula>"BEBAS"</formula>
    </cfRule>
    <cfRule type="cellIs" dxfId="857" priority="852" operator="equal">
      <formula>"PN"</formula>
    </cfRule>
    <cfRule type="cellIs" dxfId="856" priority="853" operator="equal">
      <formula>"PH"</formula>
    </cfRule>
    <cfRule type="cellIs" dxfId="855" priority="854" operator="equal">
      <formula>"BN"</formula>
    </cfRule>
  </conditionalFormatting>
  <conditionalFormatting sqref="C143:D143">
    <cfRule type="cellIs" dxfId="854" priority="850" operator="equal">
      <formula>"TIED"</formula>
    </cfRule>
  </conditionalFormatting>
  <conditionalFormatting sqref="C144:E144">
    <cfRule type="cellIs" dxfId="853" priority="842" operator="equal">
      <formula>"BEBAS"</formula>
    </cfRule>
    <cfRule type="cellIs" dxfId="852" priority="843" operator="equal">
      <formula>"PN"</formula>
    </cfRule>
    <cfRule type="cellIs" dxfId="851" priority="844" operator="equal">
      <formula>"PH"</formula>
    </cfRule>
    <cfRule type="cellIs" dxfId="850" priority="845" operator="equal">
      <formula>"BN"</formula>
    </cfRule>
  </conditionalFormatting>
  <conditionalFormatting sqref="C144:D144">
    <cfRule type="cellIs" dxfId="849" priority="841" operator="equal">
      <formula>"TIED"</formula>
    </cfRule>
  </conditionalFormatting>
  <conditionalFormatting sqref="E149">
    <cfRule type="cellIs" dxfId="848" priority="832" operator="equal">
      <formula>"BEBAS"</formula>
    </cfRule>
    <cfRule type="cellIs" dxfId="847" priority="833" operator="equal">
      <formula>"PN"</formula>
    </cfRule>
    <cfRule type="cellIs" dxfId="846" priority="834" operator="equal">
      <formula>"PH"</formula>
    </cfRule>
    <cfRule type="cellIs" dxfId="845" priority="835" operator="equal">
      <formula>"BN"</formula>
    </cfRule>
  </conditionalFormatting>
  <conditionalFormatting sqref="C149:D149">
    <cfRule type="cellIs" dxfId="844" priority="837" operator="equal">
      <formula>"BEBAS"</formula>
    </cfRule>
    <cfRule type="cellIs" dxfId="843" priority="838" operator="equal">
      <formula>"PN"</formula>
    </cfRule>
    <cfRule type="cellIs" dxfId="842" priority="839" operator="equal">
      <formula>"PH"</formula>
    </cfRule>
    <cfRule type="cellIs" dxfId="841" priority="840" operator="equal">
      <formula>"BN"</formula>
    </cfRule>
  </conditionalFormatting>
  <conditionalFormatting sqref="C149:D149">
    <cfRule type="cellIs" dxfId="840" priority="836" operator="equal">
      <formula>"TIED"</formula>
    </cfRule>
  </conditionalFormatting>
  <conditionalFormatting sqref="C145:D145">
    <cfRule type="cellIs" dxfId="839" priority="827" operator="equal">
      <formula>"TIED"</formula>
    </cfRule>
  </conditionalFormatting>
  <conditionalFormatting sqref="C145:E145">
    <cfRule type="cellIs" dxfId="838" priority="828" operator="equal">
      <formula>"BEBAS"</formula>
    </cfRule>
    <cfRule type="cellIs" dxfId="837" priority="829" operator="equal">
      <formula>"PN"</formula>
    </cfRule>
    <cfRule type="cellIs" dxfId="836" priority="830" operator="equal">
      <formula>"PH"</formula>
    </cfRule>
    <cfRule type="cellIs" dxfId="835" priority="831" operator="equal">
      <formula>"BN"</formula>
    </cfRule>
  </conditionalFormatting>
  <conditionalFormatting sqref="E146">
    <cfRule type="cellIs" dxfId="834" priority="818" operator="equal">
      <formula>"BEBAS"</formula>
    </cfRule>
    <cfRule type="cellIs" dxfId="833" priority="819" operator="equal">
      <formula>"PN"</formula>
    </cfRule>
    <cfRule type="cellIs" dxfId="832" priority="820" operator="equal">
      <formula>"PH"</formula>
    </cfRule>
    <cfRule type="cellIs" dxfId="831" priority="821" operator="equal">
      <formula>"BN"</formula>
    </cfRule>
  </conditionalFormatting>
  <conditionalFormatting sqref="C146:D146">
    <cfRule type="cellIs" dxfId="830" priority="823" operator="equal">
      <formula>"BEBAS"</formula>
    </cfRule>
    <cfRule type="cellIs" dxfId="829" priority="824" operator="equal">
      <formula>"PN"</formula>
    </cfRule>
    <cfRule type="cellIs" dxfId="828" priority="825" operator="equal">
      <formula>"PH"</formula>
    </cfRule>
    <cfRule type="cellIs" dxfId="827" priority="826" operator="equal">
      <formula>"BN"</formula>
    </cfRule>
  </conditionalFormatting>
  <conditionalFormatting sqref="C146:D146">
    <cfRule type="cellIs" dxfId="826" priority="822" operator="equal">
      <formula>"TIED"</formula>
    </cfRule>
  </conditionalFormatting>
  <conditionalFormatting sqref="E147">
    <cfRule type="cellIs" dxfId="825" priority="809" operator="equal">
      <formula>"BEBAS"</formula>
    </cfRule>
    <cfRule type="cellIs" dxfId="824" priority="810" operator="equal">
      <formula>"PN"</formula>
    </cfRule>
    <cfRule type="cellIs" dxfId="823" priority="811" operator="equal">
      <formula>"PH"</formula>
    </cfRule>
    <cfRule type="cellIs" dxfId="822" priority="812" operator="equal">
      <formula>"BN"</formula>
    </cfRule>
  </conditionalFormatting>
  <conditionalFormatting sqref="C147:D147">
    <cfRule type="cellIs" dxfId="821" priority="813" operator="equal">
      <formula>"TIED"</formula>
    </cfRule>
  </conditionalFormatting>
  <conditionalFormatting sqref="C147:D147">
    <cfRule type="cellIs" dxfId="820" priority="814" operator="equal">
      <formula>"BEBAS"</formula>
    </cfRule>
    <cfRule type="cellIs" dxfId="819" priority="815" operator="equal">
      <formula>"PN"</formula>
    </cfRule>
    <cfRule type="cellIs" dxfId="818" priority="816" operator="equal">
      <formula>"PH"</formula>
    </cfRule>
    <cfRule type="cellIs" dxfId="817" priority="817" operator="equal">
      <formula>"BN"</formula>
    </cfRule>
  </conditionalFormatting>
  <conditionalFormatting sqref="E148">
    <cfRule type="cellIs" dxfId="816" priority="800" operator="equal">
      <formula>"BEBAS"</formula>
    </cfRule>
    <cfRule type="cellIs" dxfId="815" priority="801" operator="equal">
      <formula>"PN"</formula>
    </cfRule>
    <cfRule type="cellIs" dxfId="814" priority="802" operator="equal">
      <formula>"PH"</formula>
    </cfRule>
    <cfRule type="cellIs" dxfId="813" priority="803" operator="equal">
      <formula>"BN"</formula>
    </cfRule>
  </conditionalFormatting>
  <conditionalFormatting sqref="C148:D148">
    <cfRule type="cellIs" dxfId="812" priority="805" operator="equal">
      <formula>"BEBAS"</formula>
    </cfRule>
    <cfRule type="cellIs" dxfId="811" priority="806" operator="equal">
      <formula>"PN"</formula>
    </cfRule>
    <cfRule type="cellIs" dxfId="810" priority="807" operator="equal">
      <formula>"PH"</formula>
    </cfRule>
    <cfRule type="cellIs" dxfId="809" priority="808" operator="equal">
      <formula>"BN"</formula>
    </cfRule>
  </conditionalFormatting>
  <conditionalFormatting sqref="C148:D148">
    <cfRule type="cellIs" dxfId="808" priority="804" operator="equal">
      <formula>"TIED"</formula>
    </cfRule>
  </conditionalFormatting>
  <conditionalFormatting sqref="E152">
    <cfRule type="cellIs" dxfId="807" priority="791" operator="equal">
      <formula>"BEBAS"</formula>
    </cfRule>
    <cfRule type="cellIs" dxfId="806" priority="792" operator="equal">
      <formula>"PN"</formula>
    </cfRule>
    <cfRule type="cellIs" dxfId="805" priority="793" operator="equal">
      <formula>"PH"</formula>
    </cfRule>
    <cfRule type="cellIs" dxfId="804" priority="794" operator="equal">
      <formula>"BN"</formula>
    </cfRule>
  </conditionalFormatting>
  <conditionalFormatting sqref="C152:D152">
    <cfRule type="cellIs" dxfId="803" priority="796" operator="equal">
      <formula>"BEBAS"</formula>
    </cfRule>
    <cfRule type="cellIs" dxfId="802" priority="797" operator="equal">
      <formula>"PN"</formula>
    </cfRule>
    <cfRule type="cellIs" dxfId="801" priority="798" operator="equal">
      <formula>"PH"</formula>
    </cfRule>
    <cfRule type="cellIs" dxfId="800" priority="799" operator="equal">
      <formula>"BN"</formula>
    </cfRule>
  </conditionalFormatting>
  <conditionalFormatting sqref="C152:D152">
    <cfRule type="cellIs" dxfId="799" priority="795" operator="equal">
      <formula>"TIED"</formula>
    </cfRule>
  </conditionalFormatting>
  <conditionalFormatting sqref="C153:E153">
    <cfRule type="cellIs" dxfId="798" priority="787" operator="equal">
      <formula>"BEBAS"</formula>
    </cfRule>
    <cfRule type="cellIs" dxfId="797" priority="788" operator="equal">
      <formula>"PN"</formula>
    </cfRule>
    <cfRule type="cellIs" dxfId="796" priority="789" operator="equal">
      <formula>"PH"</formula>
    </cfRule>
    <cfRule type="cellIs" dxfId="795" priority="790" operator="equal">
      <formula>"BN"</formula>
    </cfRule>
  </conditionalFormatting>
  <conditionalFormatting sqref="C153:D153">
    <cfRule type="cellIs" dxfId="794" priority="786" operator="equal">
      <formula>"TIED"</formula>
    </cfRule>
  </conditionalFormatting>
  <conditionalFormatting sqref="C154:D154">
    <cfRule type="cellIs" dxfId="793" priority="781" operator="equal">
      <formula>"TIED"</formula>
    </cfRule>
  </conditionalFormatting>
  <conditionalFormatting sqref="C154:E154">
    <cfRule type="cellIs" dxfId="792" priority="782" operator="equal">
      <formula>"BEBAS"</formula>
    </cfRule>
    <cfRule type="cellIs" dxfId="791" priority="783" operator="equal">
      <formula>"PN"</formula>
    </cfRule>
    <cfRule type="cellIs" dxfId="790" priority="784" operator="equal">
      <formula>"PH"</formula>
    </cfRule>
    <cfRule type="cellIs" dxfId="789" priority="785" operator="equal">
      <formula>"BN"</formula>
    </cfRule>
  </conditionalFormatting>
  <conditionalFormatting sqref="E155">
    <cfRule type="cellIs" dxfId="788" priority="772" operator="equal">
      <formula>"BEBAS"</formula>
    </cfRule>
    <cfRule type="cellIs" dxfId="787" priority="773" operator="equal">
      <formula>"PN"</formula>
    </cfRule>
    <cfRule type="cellIs" dxfId="786" priority="774" operator="equal">
      <formula>"PH"</formula>
    </cfRule>
    <cfRule type="cellIs" dxfId="785" priority="775" operator="equal">
      <formula>"BN"</formula>
    </cfRule>
  </conditionalFormatting>
  <conditionalFormatting sqref="C155:D155">
    <cfRule type="cellIs" dxfId="784" priority="776" operator="equal">
      <formula>"TIED"</formula>
    </cfRule>
  </conditionalFormatting>
  <conditionalFormatting sqref="C155:D155">
    <cfRule type="cellIs" dxfId="783" priority="777" operator="equal">
      <formula>"BEBAS"</formula>
    </cfRule>
    <cfRule type="cellIs" dxfId="782" priority="778" operator="equal">
      <formula>"PN"</formula>
    </cfRule>
    <cfRule type="cellIs" dxfId="781" priority="779" operator="equal">
      <formula>"PH"</formula>
    </cfRule>
    <cfRule type="cellIs" dxfId="780" priority="780" operator="equal">
      <formula>"BN"</formula>
    </cfRule>
  </conditionalFormatting>
  <conditionalFormatting sqref="C159:E159">
    <cfRule type="cellIs" dxfId="779" priority="768" operator="equal">
      <formula>"BEBAS"</formula>
    </cfRule>
    <cfRule type="cellIs" dxfId="778" priority="769" operator="equal">
      <formula>"PN"</formula>
    </cfRule>
    <cfRule type="cellIs" dxfId="777" priority="770" operator="equal">
      <formula>"PH"</formula>
    </cfRule>
    <cfRule type="cellIs" dxfId="776" priority="771" operator="equal">
      <formula>"BN"</formula>
    </cfRule>
  </conditionalFormatting>
  <conditionalFormatting sqref="C159:D159">
    <cfRule type="cellIs" dxfId="775" priority="767" operator="equal">
      <formula>"TIED"</formula>
    </cfRule>
  </conditionalFormatting>
  <conditionalFormatting sqref="C156:E156">
    <cfRule type="cellIs" dxfId="774" priority="763" operator="equal">
      <formula>"BEBAS"</formula>
    </cfRule>
    <cfRule type="cellIs" dxfId="773" priority="764" operator="equal">
      <formula>"PN"</formula>
    </cfRule>
    <cfRule type="cellIs" dxfId="772" priority="765" operator="equal">
      <formula>"PH"</formula>
    </cfRule>
    <cfRule type="cellIs" dxfId="771" priority="766" operator="equal">
      <formula>"BN"</formula>
    </cfRule>
  </conditionalFormatting>
  <conditionalFormatting sqref="C156:D156">
    <cfRule type="cellIs" dxfId="770" priority="762" operator="equal">
      <formula>"TIED"</formula>
    </cfRule>
  </conditionalFormatting>
  <conditionalFormatting sqref="E157">
    <cfRule type="cellIs" dxfId="769" priority="753" operator="equal">
      <formula>"BEBAS"</formula>
    </cfRule>
    <cfRule type="cellIs" dxfId="768" priority="754" operator="equal">
      <formula>"PN"</formula>
    </cfRule>
    <cfRule type="cellIs" dxfId="767" priority="755" operator="equal">
      <formula>"PH"</formula>
    </cfRule>
    <cfRule type="cellIs" dxfId="766" priority="756" operator="equal">
      <formula>"BN"</formula>
    </cfRule>
  </conditionalFormatting>
  <conditionalFormatting sqref="C157:D157">
    <cfRule type="cellIs" dxfId="765" priority="757" operator="equal">
      <formula>"TIED"</formula>
    </cfRule>
  </conditionalFormatting>
  <conditionalFormatting sqref="C157:D157">
    <cfRule type="cellIs" dxfId="764" priority="758" operator="equal">
      <formula>"BEBAS"</formula>
    </cfRule>
    <cfRule type="cellIs" dxfId="763" priority="759" operator="equal">
      <formula>"PN"</formula>
    </cfRule>
    <cfRule type="cellIs" dxfId="762" priority="760" operator="equal">
      <formula>"PH"</formula>
    </cfRule>
    <cfRule type="cellIs" dxfId="761" priority="761" operator="equal">
      <formula>"BN"</formula>
    </cfRule>
  </conditionalFormatting>
  <conditionalFormatting sqref="E158">
    <cfRule type="cellIs" dxfId="760" priority="744" operator="equal">
      <formula>"BEBAS"</formula>
    </cfRule>
    <cfRule type="cellIs" dxfId="759" priority="745" operator="equal">
      <formula>"PN"</formula>
    </cfRule>
    <cfRule type="cellIs" dxfId="758" priority="746" operator="equal">
      <formula>"PH"</formula>
    </cfRule>
    <cfRule type="cellIs" dxfId="757" priority="747" operator="equal">
      <formula>"BN"</formula>
    </cfRule>
  </conditionalFormatting>
  <conditionalFormatting sqref="C158:D158">
    <cfRule type="cellIs" dxfId="756" priority="748" operator="equal">
      <formula>"TIED"</formula>
    </cfRule>
  </conditionalFormatting>
  <conditionalFormatting sqref="C158:D158">
    <cfRule type="cellIs" dxfId="755" priority="749" operator="equal">
      <formula>"BEBAS"</formula>
    </cfRule>
    <cfRule type="cellIs" dxfId="754" priority="750" operator="equal">
      <formula>"PN"</formula>
    </cfRule>
    <cfRule type="cellIs" dxfId="753" priority="751" operator="equal">
      <formula>"PH"</formula>
    </cfRule>
    <cfRule type="cellIs" dxfId="752" priority="752" operator="equal">
      <formula>"BN"</formula>
    </cfRule>
  </conditionalFormatting>
  <conditionalFormatting sqref="E162">
    <cfRule type="cellIs" dxfId="751" priority="735" operator="equal">
      <formula>"BEBAS"</formula>
    </cfRule>
    <cfRule type="cellIs" dxfId="750" priority="736" operator="equal">
      <formula>"PN"</formula>
    </cfRule>
    <cfRule type="cellIs" dxfId="749" priority="737" operator="equal">
      <formula>"PH"</formula>
    </cfRule>
    <cfRule type="cellIs" dxfId="748" priority="738" operator="equal">
      <formula>"BN"</formula>
    </cfRule>
  </conditionalFormatting>
  <conditionalFormatting sqref="C162:D162">
    <cfRule type="cellIs" dxfId="747" priority="740" operator="equal">
      <formula>"BEBAS"</formula>
    </cfRule>
    <cfRule type="cellIs" dxfId="746" priority="741" operator="equal">
      <formula>"PN"</formula>
    </cfRule>
    <cfRule type="cellIs" dxfId="745" priority="742" operator="equal">
      <formula>"PH"</formula>
    </cfRule>
    <cfRule type="cellIs" dxfId="744" priority="743" operator="equal">
      <formula>"BN"</formula>
    </cfRule>
  </conditionalFormatting>
  <conditionalFormatting sqref="C162:D162">
    <cfRule type="cellIs" dxfId="743" priority="739" operator="equal">
      <formula>"TIED"</formula>
    </cfRule>
  </conditionalFormatting>
  <conditionalFormatting sqref="C163:D163">
    <cfRule type="cellIs" dxfId="742" priority="730" operator="equal">
      <formula>"TIED"</formula>
    </cfRule>
  </conditionalFormatting>
  <conditionalFormatting sqref="C163:E163">
    <cfRule type="cellIs" dxfId="741" priority="731" operator="equal">
      <formula>"BEBAS"</formula>
    </cfRule>
    <cfRule type="cellIs" dxfId="740" priority="732" operator="equal">
      <formula>"PN"</formula>
    </cfRule>
    <cfRule type="cellIs" dxfId="739" priority="733" operator="equal">
      <formula>"PH"</formula>
    </cfRule>
    <cfRule type="cellIs" dxfId="738" priority="734" operator="equal">
      <formula>"BN"</formula>
    </cfRule>
  </conditionalFormatting>
  <conditionalFormatting sqref="E168">
    <cfRule type="cellIs" dxfId="737" priority="721" operator="equal">
      <formula>"BEBAS"</formula>
    </cfRule>
    <cfRule type="cellIs" dxfId="736" priority="722" operator="equal">
      <formula>"PN"</formula>
    </cfRule>
    <cfRule type="cellIs" dxfId="735" priority="723" operator="equal">
      <formula>"PH"</formula>
    </cfRule>
    <cfRule type="cellIs" dxfId="734" priority="724" operator="equal">
      <formula>"BN"</formula>
    </cfRule>
  </conditionalFormatting>
  <conditionalFormatting sqref="C168:D168">
    <cfRule type="cellIs" dxfId="733" priority="725" operator="equal">
      <formula>"TIED"</formula>
    </cfRule>
  </conditionalFormatting>
  <conditionalFormatting sqref="C168:D168">
    <cfRule type="cellIs" dxfId="732" priority="726" operator="equal">
      <formula>"BEBAS"</formula>
    </cfRule>
    <cfRule type="cellIs" dxfId="731" priority="727" operator="equal">
      <formula>"PN"</formula>
    </cfRule>
    <cfRule type="cellIs" dxfId="730" priority="728" operator="equal">
      <formula>"PH"</formula>
    </cfRule>
    <cfRule type="cellIs" dxfId="729" priority="729" operator="equal">
      <formula>"BN"</formula>
    </cfRule>
  </conditionalFormatting>
  <conditionalFormatting sqref="C167:E167">
    <cfRule type="cellIs" dxfId="728" priority="717" operator="equal">
      <formula>"BEBAS"</formula>
    </cfRule>
    <cfRule type="cellIs" dxfId="727" priority="718" operator="equal">
      <formula>"PN"</formula>
    </cfRule>
    <cfRule type="cellIs" dxfId="726" priority="719" operator="equal">
      <formula>"PH"</formula>
    </cfRule>
    <cfRule type="cellIs" dxfId="725" priority="720" operator="equal">
      <formula>"BN"</formula>
    </cfRule>
  </conditionalFormatting>
  <conditionalFormatting sqref="C167:D167">
    <cfRule type="cellIs" dxfId="724" priority="716" operator="equal">
      <formula>"TIED"</formula>
    </cfRule>
  </conditionalFormatting>
  <conditionalFormatting sqref="E166">
    <cfRule type="cellIs" dxfId="723" priority="707" operator="equal">
      <formula>"BEBAS"</formula>
    </cfRule>
    <cfRule type="cellIs" dxfId="722" priority="708" operator="equal">
      <formula>"PN"</formula>
    </cfRule>
    <cfRule type="cellIs" dxfId="721" priority="709" operator="equal">
      <formula>"PH"</formula>
    </cfRule>
    <cfRule type="cellIs" dxfId="720" priority="710" operator="equal">
      <formula>"BN"</formula>
    </cfRule>
  </conditionalFormatting>
  <conditionalFormatting sqref="C166:D166">
    <cfRule type="cellIs" dxfId="719" priority="712" operator="equal">
      <formula>"BEBAS"</formula>
    </cfRule>
    <cfRule type="cellIs" dxfId="718" priority="713" operator="equal">
      <formula>"PN"</formula>
    </cfRule>
    <cfRule type="cellIs" dxfId="717" priority="714" operator="equal">
      <formula>"PH"</formula>
    </cfRule>
    <cfRule type="cellIs" dxfId="716" priority="715" operator="equal">
      <formula>"BN"</formula>
    </cfRule>
  </conditionalFormatting>
  <conditionalFormatting sqref="C166:D166">
    <cfRule type="cellIs" dxfId="715" priority="711" operator="equal">
      <formula>"TIED"</formula>
    </cfRule>
  </conditionalFormatting>
  <conditionalFormatting sqref="E165">
    <cfRule type="cellIs" dxfId="714" priority="698" operator="equal">
      <formula>"BEBAS"</formula>
    </cfRule>
    <cfRule type="cellIs" dxfId="713" priority="699" operator="equal">
      <formula>"PN"</formula>
    </cfRule>
    <cfRule type="cellIs" dxfId="712" priority="700" operator="equal">
      <formula>"PH"</formula>
    </cfRule>
    <cfRule type="cellIs" dxfId="711" priority="701" operator="equal">
      <formula>"BN"</formula>
    </cfRule>
  </conditionalFormatting>
  <conditionalFormatting sqref="C165:D165">
    <cfRule type="cellIs" dxfId="710" priority="703" operator="equal">
      <formula>"BEBAS"</formula>
    </cfRule>
    <cfRule type="cellIs" dxfId="709" priority="704" operator="equal">
      <formula>"PN"</formula>
    </cfRule>
    <cfRule type="cellIs" dxfId="708" priority="705" operator="equal">
      <formula>"PH"</formula>
    </cfRule>
    <cfRule type="cellIs" dxfId="707" priority="706" operator="equal">
      <formula>"BN"</formula>
    </cfRule>
  </conditionalFormatting>
  <conditionalFormatting sqref="C165:D165">
    <cfRule type="cellIs" dxfId="706" priority="702" operator="equal">
      <formula>"TIED"</formula>
    </cfRule>
  </conditionalFormatting>
  <conditionalFormatting sqref="C164:D164">
    <cfRule type="cellIs" dxfId="705" priority="693" operator="equal">
      <formula>"TIED"</formula>
    </cfRule>
  </conditionalFormatting>
  <conditionalFormatting sqref="C164:E164">
    <cfRule type="cellIs" dxfId="704" priority="694" operator="equal">
      <formula>"BEBAS"</formula>
    </cfRule>
    <cfRule type="cellIs" dxfId="703" priority="695" operator="equal">
      <formula>"PN"</formula>
    </cfRule>
    <cfRule type="cellIs" dxfId="702" priority="696" operator="equal">
      <formula>"PH"</formula>
    </cfRule>
    <cfRule type="cellIs" dxfId="701" priority="697" operator="equal">
      <formula>"BN"</formula>
    </cfRule>
  </conditionalFormatting>
  <conditionalFormatting sqref="C172:E172">
    <cfRule type="cellIs" dxfId="700" priority="689" operator="equal">
      <formula>"BEBAS"</formula>
    </cfRule>
    <cfRule type="cellIs" dxfId="699" priority="690" operator="equal">
      <formula>"PN"</formula>
    </cfRule>
    <cfRule type="cellIs" dxfId="698" priority="691" operator="equal">
      <formula>"PH"</formula>
    </cfRule>
    <cfRule type="cellIs" dxfId="697" priority="692" operator="equal">
      <formula>"BN"</formula>
    </cfRule>
  </conditionalFormatting>
  <conditionalFormatting sqref="C172:D172">
    <cfRule type="cellIs" dxfId="696" priority="688" operator="equal">
      <formula>"TIED"</formula>
    </cfRule>
  </conditionalFormatting>
  <conditionalFormatting sqref="C180:E180">
    <cfRule type="cellIs" dxfId="695" priority="684" operator="equal">
      <formula>"BEBAS"</formula>
    </cfRule>
    <cfRule type="cellIs" dxfId="694" priority="685" operator="equal">
      <formula>"PN"</formula>
    </cfRule>
    <cfRule type="cellIs" dxfId="693" priority="686" operator="equal">
      <formula>"PH"</formula>
    </cfRule>
    <cfRule type="cellIs" dxfId="692" priority="687" operator="equal">
      <formula>"BN"</formula>
    </cfRule>
  </conditionalFormatting>
  <conditionalFormatting sqref="C180:D180">
    <cfRule type="cellIs" dxfId="691" priority="683" operator="equal">
      <formula>"TIED"</formula>
    </cfRule>
  </conditionalFormatting>
  <conditionalFormatting sqref="C175:E175">
    <cfRule type="cellIs" dxfId="690" priority="679" operator="equal">
      <formula>"BEBAS"</formula>
    </cfRule>
    <cfRule type="cellIs" dxfId="689" priority="680" operator="equal">
      <formula>"PN"</formula>
    </cfRule>
    <cfRule type="cellIs" dxfId="688" priority="681" operator="equal">
      <formula>"PH"</formula>
    </cfRule>
    <cfRule type="cellIs" dxfId="687" priority="682" operator="equal">
      <formula>"BN"</formula>
    </cfRule>
  </conditionalFormatting>
  <conditionalFormatting sqref="C175:D175">
    <cfRule type="cellIs" dxfId="686" priority="678" operator="equal">
      <formula>"TIED"</formula>
    </cfRule>
  </conditionalFormatting>
  <conditionalFormatting sqref="C177:E177">
    <cfRule type="cellIs" dxfId="685" priority="674" operator="equal">
      <formula>"BEBAS"</formula>
    </cfRule>
    <cfRule type="cellIs" dxfId="684" priority="675" operator="equal">
      <formula>"PN"</formula>
    </cfRule>
    <cfRule type="cellIs" dxfId="683" priority="676" operator="equal">
      <formula>"PH"</formula>
    </cfRule>
    <cfRule type="cellIs" dxfId="682" priority="677" operator="equal">
      <formula>"BN"</formula>
    </cfRule>
  </conditionalFormatting>
  <conditionalFormatting sqref="C177:D177">
    <cfRule type="cellIs" dxfId="681" priority="673" operator="equal">
      <formula>"TIED"</formula>
    </cfRule>
  </conditionalFormatting>
  <conditionalFormatting sqref="E174">
    <cfRule type="cellIs" dxfId="680" priority="664" operator="equal">
      <formula>"BEBAS"</formula>
    </cfRule>
    <cfRule type="cellIs" dxfId="679" priority="665" operator="equal">
      <formula>"PN"</formula>
    </cfRule>
    <cfRule type="cellIs" dxfId="678" priority="666" operator="equal">
      <formula>"PH"</formula>
    </cfRule>
    <cfRule type="cellIs" dxfId="677" priority="667" operator="equal">
      <formula>"BN"</formula>
    </cfRule>
  </conditionalFormatting>
  <conditionalFormatting sqref="C174:D174">
    <cfRule type="cellIs" dxfId="676" priority="669" operator="equal">
      <formula>"BEBAS"</formula>
    </cfRule>
    <cfRule type="cellIs" dxfId="675" priority="670" operator="equal">
      <formula>"PN"</formula>
    </cfRule>
    <cfRule type="cellIs" dxfId="674" priority="671" operator="equal">
      <formula>"PH"</formula>
    </cfRule>
    <cfRule type="cellIs" dxfId="673" priority="672" operator="equal">
      <formula>"BN"</formula>
    </cfRule>
  </conditionalFormatting>
  <conditionalFormatting sqref="C174:D174">
    <cfRule type="cellIs" dxfId="672" priority="668" operator="equal">
      <formula>"TIED"</formula>
    </cfRule>
  </conditionalFormatting>
  <conditionalFormatting sqref="C176:E176">
    <cfRule type="cellIs" dxfId="671" priority="660" operator="equal">
      <formula>"BEBAS"</formula>
    </cfRule>
    <cfRule type="cellIs" dxfId="670" priority="661" operator="equal">
      <formula>"PN"</formula>
    </cfRule>
    <cfRule type="cellIs" dxfId="669" priority="662" operator="equal">
      <formula>"PH"</formula>
    </cfRule>
    <cfRule type="cellIs" dxfId="668" priority="663" operator="equal">
      <formula>"BN"</formula>
    </cfRule>
  </conditionalFormatting>
  <conditionalFormatting sqref="C176:D176">
    <cfRule type="cellIs" dxfId="667" priority="659" operator="equal">
      <formula>"TIED"</formula>
    </cfRule>
  </conditionalFormatting>
  <conditionalFormatting sqref="E173">
    <cfRule type="cellIs" dxfId="666" priority="650" operator="equal">
      <formula>"BEBAS"</formula>
    </cfRule>
    <cfRule type="cellIs" dxfId="665" priority="651" operator="equal">
      <formula>"PN"</formula>
    </cfRule>
    <cfRule type="cellIs" dxfId="664" priority="652" operator="equal">
      <formula>"PH"</formula>
    </cfRule>
    <cfRule type="cellIs" dxfId="663" priority="653" operator="equal">
      <formula>"BN"</formula>
    </cfRule>
  </conditionalFormatting>
  <conditionalFormatting sqref="C173:D173">
    <cfRule type="cellIs" dxfId="662" priority="655" operator="equal">
      <formula>"BEBAS"</formula>
    </cfRule>
    <cfRule type="cellIs" dxfId="661" priority="656" operator="equal">
      <formula>"PN"</formula>
    </cfRule>
    <cfRule type="cellIs" dxfId="660" priority="657" operator="equal">
      <formula>"PH"</formula>
    </cfRule>
    <cfRule type="cellIs" dxfId="659" priority="658" operator="equal">
      <formula>"BN"</formula>
    </cfRule>
  </conditionalFormatting>
  <conditionalFormatting sqref="C173:D173">
    <cfRule type="cellIs" dxfId="658" priority="654" operator="equal">
      <formula>"TIED"</formula>
    </cfRule>
  </conditionalFormatting>
  <conditionalFormatting sqref="E178">
    <cfRule type="cellIs" dxfId="657" priority="641" operator="equal">
      <formula>"BEBAS"</formula>
    </cfRule>
    <cfRule type="cellIs" dxfId="656" priority="642" operator="equal">
      <formula>"PN"</formula>
    </cfRule>
    <cfRule type="cellIs" dxfId="655" priority="643" operator="equal">
      <formula>"PH"</formula>
    </cfRule>
    <cfRule type="cellIs" dxfId="654" priority="644" operator="equal">
      <formula>"BN"</formula>
    </cfRule>
  </conditionalFormatting>
  <conditionalFormatting sqref="C178:D178">
    <cfRule type="cellIs" dxfId="653" priority="645" operator="equal">
      <formula>"TIED"</formula>
    </cfRule>
  </conditionalFormatting>
  <conditionalFormatting sqref="C178:D178">
    <cfRule type="cellIs" dxfId="652" priority="646" operator="equal">
      <formula>"BEBAS"</formula>
    </cfRule>
    <cfRule type="cellIs" dxfId="651" priority="647" operator="equal">
      <formula>"PN"</formula>
    </cfRule>
    <cfRule type="cellIs" dxfId="650" priority="648" operator="equal">
      <formula>"PH"</formula>
    </cfRule>
    <cfRule type="cellIs" dxfId="649" priority="649" operator="equal">
      <formula>"BN"</formula>
    </cfRule>
  </conditionalFormatting>
  <conditionalFormatting sqref="E179">
    <cfRule type="cellIs" dxfId="648" priority="632" operator="equal">
      <formula>"BEBAS"</formula>
    </cfRule>
    <cfRule type="cellIs" dxfId="647" priority="633" operator="equal">
      <formula>"PN"</formula>
    </cfRule>
    <cfRule type="cellIs" dxfId="646" priority="634" operator="equal">
      <formula>"PH"</formula>
    </cfRule>
    <cfRule type="cellIs" dxfId="645" priority="635" operator="equal">
      <formula>"BN"</formula>
    </cfRule>
  </conditionalFormatting>
  <conditionalFormatting sqref="C179:D179">
    <cfRule type="cellIs" dxfId="644" priority="636" operator="equal">
      <formula>"TIED"</formula>
    </cfRule>
  </conditionalFormatting>
  <conditionalFormatting sqref="C179:D179">
    <cfRule type="cellIs" dxfId="643" priority="637" operator="equal">
      <formula>"BEBAS"</formula>
    </cfRule>
    <cfRule type="cellIs" dxfId="642" priority="638" operator="equal">
      <formula>"PN"</formula>
    </cfRule>
    <cfRule type="cellIs" dxfId="641" priority="639" operator="equal">
      <formula>"PH"</formula>
    </cfRule>
    <cfRule type="cellIs" dxfId="640" priority="640" operator="equal">
      <formula>"BN"</formula>
    </cfRule>
  </conditionalFormatting>
  <conditionalFormatting sqref="C183:E183">
    <cfRule type="cellIs" dxfId="639" priority="628" operator="equal">
      <formula>"BEBAS"</formula>
    </cfRule>
    <cfRule type="cellIs" dxfId="638" priority="629" operator="equal">
      <formula>"PN"</formula>
    </cfRule>
    <cfRule type="cellIs" dxfId="637" priority="630" operator="equal">
      <formula>"PH"</formula>
    </cfRule>
    <cfRule type="cellIs" dxfId="636" priority="631" operator="equal">
      <formula>"BN"</formula>
    </cfRule>
  </conditionalFormatting>
  <conditionalFormatting sqref="C183:D183">
    <cfRule type="cellIs" dxfId="635" priority="627" operator="equal">
      <formula>"TIED"</formula>
    </cfRule>
  </conditionalFormatting>
  <conditionalFormatting sqref="C196:D196">
    <cfRule type="cellIs" dxfId="634" priority="622" operator="equal">
      <formula>"TIED"</formula>
    </cfRule>
  </conditionalFormatting>
  <conditionalFormatting sqref="C196:E196">
    <cfRule type="cellIs" dxfId="633" priority="623" operator="equal">
      <formula>"BEBAS"</formula>
    </cfRule>
    <cfRule type="cellIs" dxfId="632" priority="624" operator="equal">
      <formula>"PN"</formula>
    </cfRule>
    <cfRule type="cellIs" dxfId="631" priority="625" operator="equal">
      <formula>"PH"</formula>
    </cfRule>
    <cfRule type="cellIs" dxfId="630" priority="626" operator="equal">
      <formula>"BN"</formula>
    </cfRule>
  </conditionalFormatting>
  <conditionalFormatting sqref="E197">
    <cfRule type="cellIs" dxfId="629" priority="613" operator="equal">
      <formula>"BEBAS"</formula>
    </cfRule>
    <cfRule type="cellIs" dxfId="628" priority="614" operator="equal">
      <formula>"PN"</formula>
    </cfRule>
    <cfRule type="cellIs" dxfId="627" priority="615" operator="equal">
      <formula>"PH"</formula>
    </cfRule>
    <cfRule type="cellIs" dxfId="626" priority="616" operator="equal">
      <formula>"BN"</formula>
    </cfRule>
  </conditionalFormatting>
  <conditionalFormatting sqref="C197:D197">
    <cfRule type="cellIs" dxfId="625" priority="618" operator="equal">
      <formula>"BEBAS"</formula>
    </cfRule>
    <cfRule type="cellIs" dxfId="624" priority="619" operator="equal">
      <formula>"PN"</formula>
    </cfRule>
    <cfRule type="cellIs" dxfId="623" priority="620" operator="equal">
      <formula>"PH"</formula>
    </cfRule>
    <cfRule type="cellIs" dxfId="622" priority="621" operator="equal">
      <formula>"BN"</formula>
    </cfRule>
  </conditionalFormatting>
  <conditionalFormatting sqref="C197:D197">
    <cfRule type="cellIs" dxfId="621" priority="617" operator="equal">
      <formula>"TIED"</formula>
    </cfRule>
  </conditionalFormatting>
  <conditionalFormatting sqref="E189">
    <cfRule type="cellIs" dxfId="620" priority="604" operator="equal">
      <formula>"BEBAS"</formula>
    </cfRule>
    <cfRule type="cellIs" dxfId="619" priority="605" operator="equal">
      <formula>"PN"</formula>
    </cfRule>
    <cfRule type="cellIs" dxfId="618" priority="606" operator="equal">
      <formula>"PH"</formula>
    </cfRule>
    <cfRule type="cellIs" dxfId="617" priority="607" operator="equal">
      <formula>"BN"</formula>
    </cfRule>
  </conditionalFormatting>
  <conditionalFormatting sqref="C189:D189">
    <cfRule type="cellIs" dxfId="616" priority="609" operator="equal">
      <formula>"BEBAS"</formula>
    </cfRule>
    <cfRule type="cellIs" dxfId="615" priority="610" operator="equal">
      <formula>"PN"</formula>
    </cfRule>
    <cfRule type="cellIs" dxfId="614" priority="611" operator="equal">
      <formula>"PH"</formula>
    </cfRule>
    <cfRule type="cellIs" dxfId="613" priority="612" operator="equal">
      <formula>"BN"</formula>
    </cfRule>
  </conditionalFormatting>
  <conditionalFormatting sqref="C189:D189">
    <cfRule type="cellIs" dxfId="612" priority="608" operator="equal">
      <formula>"TIED"</formula>
    </cfRule>
  </conditionalFormatting>
  <conditionalFormatting sqref="E191">
    <cfRule type="cellIs" dxfId="611" priority="595" operator="equal">
      <formula>"BEBAS"</formula>
    </cfRule>
    <cfRule type="cellIs" dxfId="610" priority="596" operator="equal">
      <formula>"PN"</formula>
    </cfRule>
    <cfRule type="cellIs" dxfId="609" priority="597" operator="equal">
      <formula>"PH"</formula>
    </cfRule>
    <cfRule type="cellIs" dxfId="608" priority="598" operator="equal">
      <formula>"BN"</formula>
    </cfRule>
  </conditionalFormatting>
  <conditionalFormatting sqref="C191:D191">
    <cfRule type="cellIs" dxfId="607" priority="600" operator="equal">
      <formula>"BEBAS"</formula>
    </cfRule>
    <cfRule type="cellIs" dxfId="606" priority="601" operator="equal">
      <formula>"PN"</formula>
    </cfRule>
    <cfRule type="cellIs" dxfId="605" priority="602" operator="equal">
      <formula>"PH"</formula>
    </cfRule>
    <cfRule type="cellIs" dxfId="604" priority="603" operator="equal">
      <formula>"BN"</formula>
    </cfRule>
  </conditionalFormatting>
  <conditionalFormatting sqref="C191:D191">
    <cfRule type="cellIs" dxfId="603" priority="599" operator="equal">
      <formula>"TIED"</formula>
    </cfRule>
  </conditionalFormatting>
  <conditionalFormatting sqref="C193:D193">
    <cfRule type="cellIs" dxfId="602" priority="590" operator="equal">
      <formula>"TIED"</formula>
    </cfRule>
  </conditionalFormatting>
  <conditionalFormatting sqref="C193:D193">
    <cfRule type="cellIs" dxfId="601" priority="591" operator="equal">
      <formula>"BEBAS"</formula>
    </cfRule>
    <cfRule type="cellIs" dxfId="600" priority="592" operator="equal">
      <formula>"PN"</formula>
    </cfRule>
    <cfRule type="cellIs" dxfId="599" priority="593" operator="equal">
      <formula>"PH"</formula>
    </cfRule>
    <cfRule type="cellIs" dxfId="598" priority="594" operator="equal">
      <formula>"BN"</formula>
    </cfRule>
  </conditionalFormatting>
  <conditionalFormatting sqref="E193">
    <cfRule type="cellIs" dxfId="597" priority="586" operator="equal">
      <formula>"BEBAS"</formula>
    </cfRule>
    <cfRule type="cellIs" dxfId="596" priority="587" operator="equal">
      <formula>"PN"</formula>
    </cfRule>
    <cfRule type="cellIs" dxfId="595" priority="588" operator="equal">
      <formula>"PH"</formula>
    </cfRule>
    <cfRule type="cellIs" dxfId="594" priority="589" operator="equal">
      <formula>"BN"</formula>
    </cfRule>
  </conditionalFormatting>
  <conditionalFormatting sqref="C185:D185">
    <cfRule type="cellIs" dxfId="593" priority="581" operator="equal">
      <formula>"TIED"</formula>
    </cfRule>
  </conditionalFormatting>
  <conditionalFormatting sqref="C185:E185">
    <cfRule type="cellIs" dxfId="592" priority="582" operator="equal">
      <formula>"BEBAS"</formula>
    </cfRule>
    <cfRule type="cellIs" dxfId="591" priority="583" operator="equal">
      <formula>"PN"</formula>
    </cfRule>
    <cfRule type="cellIs" dxfId="590" priority="584" operator="equal">
      <formula>"PH"</formula>
    </cfRule>
    <cfRule type="cellIs" dxfId="589" priority="585" operator="equal">
      <formula>"BN"</formula>
    </cfRule>
  </conditionalFormatting>
  <conditionalFormatting sqref="E186">
    <cfRule type="cellIs" dxfId="588" priority="572" operator="equal">
      <formula>"BEBAS"</formula>
    </cfRule>
    <cfRule type="cellIs" dxfId="587" priority="573" operator="equal">
      <formula>"PN"</formula>
    </cfRule>
    <cfRule type="cellIs" dxfId="586" priority="574" operator="equal">
      <formula>"PH"</formula>
    </cfRule>
    <cfRule type="cellIs" dxfId="585" priority="575" operator="equal">
      <formula>"BN"</formula>
    </cfRule>
  </conditionalFormatting>
  <conditionalFormatting sqref="C186:D186">
    <cfRule type="cellIs" dxfId="584" priority="577" operator="equal">
      <formula>"BEBAS"</formula>
    </cfRule>
    <cfRule type="cellIs" dxfId="583" priority="578" operator="equal">
      <formula>"PN"</formula>
    </cfRule>
    <cfRule type="cellIs" dxfId="582" priority="579" operator="equal">
      <formula>"PH"</formula>
    </cfRule>
    <cfRule type="cellIs" dxfId="581" priority="580" operator="equal">
      <formula>"BN"</formula>
    </cfRule>
  </conditionalFormatting>
  <conditionalFormatting sqref="C186:D186">
    <cfRule type="cellIs" dxfId="580" priority="576" operator="equal">
      <formula>"TIED"</formula>
    </cfRule>
  </conditionalFormatting>
  <conditionalFormatting sqref="E195">
    <cfRule type="cellIs" dxfId="579" priority="563" operator="equal">
      <formula>"BEBAS"</formula>
    </cfRule>
    <cfRule type="cellIs" dxfId="578" priority="564" operator="equal">
      <formula>"PN"</formula>
    </cfRule>
    <cfRule type="cellIs" dxfId="577" priority="565" operator="equal">
      <formula>"PH"</formula>
    </cfRule>
    <cfRule type="cellIs" dxfId="576" priority="566" operator="equal">
      <formula>"BN"</formula>
    </cfRule>
  </conditionalFormatting>
  <conditionalFormatting sqref="C195:D195">
    <cfRule type="cellIs" dxfId="575" priority="568" operator="equal">
      <formula>"BEBAS"</formula>
    </cfRule>
    <cfRule type="cellIs" dxfId="574" priority="569" operator="equal">
      <formula>"PN"</formula>
    </cfRule>
    <cfRule type="cellIs" dxfId="573" priority="570" operator="equal">
      <formula>"PH"</formula>
    </cfRule>
    <cfRule type="cellIs" dxfId="572" priority="571" operator="equal">
      <formula>"BN"</formula>
    </cfRule>
  </conditionalFormatting>
  <conditionalFormatting sqref="C195:D195">
    <cfRule type="cellIs" dxfId="571" priority="567" operator="equal">
      <formula>"TIED"</formula>
    </cfRule>
  </conditionalFormatting>
  <conditionalFormatting sqref="E192">
    <cfRule type="cellIs" dxfId="570" priority="554" operator="equal">
      <formula>"BEBAS"</formula>
    </cfRule>
    <cfRule type="cellIs" dxfId="569" priority="555" operator="equal">
      <formula>"PN"</formula>
    </cfRule>
    <cfRule type="cellIs" dxfId="568" priority="556" operator="equal">
      <formula>"PH"</formula>
    </cfRule>
    <cfRule type="cellIs" dxfId="567" priority="557" operator="equal">
      <formula>"BN"</formula>
    </cfRule>
  </conditionalFormatting>
  <conditionalFormatting sqref="C192:D192">
    <cfRule type="cellIs" dxfId="566" priority="559" operator="equal">
      <formula>"BEBAS"</formula>
    </cfRule>
    <cfRule type="cellIs" dxfId="565" priority="560" operator="equal">
      <formula>"PN"</formula>
    </cfRule>
    <cfRule type="cellIs" dxfId="564" priority="561" operator="equal">
      <formula>"PH"</formula>
    </cfRule>
    <cfRule type="cellIs" dxfId="563" priority="562" operator="equal">
      <formula>"BN"</formula>
    </cfRule>
  </conditionalFormatting>
  <conditionalFormatting sqref="C192:D192">
    <cfRule type="cellIs" dxfId="562" priority="558" operator="equal">
      <formula>"TIED"</formula>
    </cfRule>
  </conditionalFormatting>
  <conditionalFormatting sqref="E188">
    <cfRule type="cellIs" dxfId="561" priority="545" operator="equal">
      <formula>"BEBAS"</formula>
    </cfRule>
    <cfRule type="cellIs" dxfId="560" priority="546" operator="equal">
      <formula>"PN"</formula>
    </cfRule>
    <cfRule type="cellIs" dxfId="559" priority="547" operator="equal">
      <formula>"PH"</formula>
    </cfRule>
    <cfRule type="cellIs" dxfId="558" priority="548" operator="equal">
      <formula>"BN"</formula>
    </cfRule>
  </conditionalFormatting>
  <conditionalFormatting sqref="C188:D188">
    <cfRule type="cellIs" dxfId="557" priority="549" operator="equal">
      <formula>"TIED"</formula>
    </cfRule>
  </conditionalFormatting>
  <conditionalFormatting sqref="C188:D188">
    <cfRule type="cellIs" dxfId="556" priority="550" operator="equal">
      <formula>"BEBAS"</formula>
    </cfRule>
    <cfRule type="cellIs" dxfId="555" priority="551" operator="equal">
      <formula>"PN"</formula>
    </cfRule>
    <cfRule type="cellIs" dxfId="554" priority="552" operator="equal">
      <formula>"PH"</formula>
    </cfRule>
    <cfRule type="cellIs" dxfId="553" priority="553" operator="equal">
      <formula>"BN"</formula>
    </cfRule>
  </conditionalFormatting>
  <conditionalFormatting sqref="C187:D187">
    <cfRule type="cellIs" dxfId="552" priority="540" operator="equal">
      <formula>"TIED"</formula>
    </cfRule>
  </conditionalFormatting>
  <conditionalFormatting sqref="C187:E187">
    <cfRule type="cellIs" dxfId="551" priority="541" operator="equal">
      <formula>"BEBAS"</formula>
    </cfRule>
    <cfRule type="cellIs" dxfId="550" priority="542" operator="equal">
      <formula>"PN"</formula>
    </cfRule>
    <cfRule type="cellIs" dxfId="549" priority="543" operator="equal">
      <formula>"PH"</formula>
    </cfRule>
    <cfRule type="cellIs" dxfId="548" priority="544" operator="equal">
      <formula>"BN"</formula>
    </cfRule>
  </conditionalFormatting>
  <conditionalFormatting sqref="E184">
    <cfRule type="cellIs" dxfId="547" priority="531" operator="equal">
      <formula>"BEBAS"</formula>
    </cfRule>
    <cfRule type="cellIs" dxfId="546" priority="532" operator="equal">
      <formula>"PN"</formula>
    </cfRule>
    <cfRule type="cellIs" dxfId="545" priority="533" operator="equal">
      <formula>"PH"</formula>
    </cfRule>
    <cfRule type="cellIs" dxfId="544" priority="534" operator="equal">
      <formula>"BN"</formula>
    </cfRule>
  </conditionalFormatting>
  <conditionalFormatting sqref="C184:D184">
    <cfRule type="cellIs" dxfId="543" priority="535" operator="equal">
      <formula>"TIED"</formula>
    </cfRule>
  </conditionalFormatting>
  <conditionalFormatting sqref="C184:D184">
    <cfRule type="cellIs" dxfId="542" priority="536" operator="equal">
      <formula>"BEBAS"</formula>
    </cfRule>
    <cfRule type="cellIs" dxfId="541" priority="537" operator="equal">
      <formula>"PN"</formula>
    </cfRule>
    <cfRule type="cellIs" dxfId="540" priority="538" operator="equal">
      <formula>"PH"</formula>
    </cfRule>
    <cfRule type="cellIs" dxfId="539" priority="539" operator="equal">
      <formula>"BN"</formula>
    </cfRule>
  </conditionalFormatting>
  <conditionalFormatting sqref="E190">
    <cfRule type="cellIs" dxfId="538" priority="522" operator="equal">
      <formula>"BEBAS"</formula>
    </cfRule>
    <cfRule type="cellIs" dxfId="537" priority="523" operator="equal">
      <formula>"PN"</formula>
    </cfRule>
    <cfRule type="cellIs" dxfId="536" priority="524" operator="equal">
      <formula>"PH"</formula>
    </cfRule>
    <cfRule type="cellIs" dxfId="535" priority="525" operator="equal">
      <formula>"BN"</formula>
    </cfRule>
  </conditionalFormatting>
  <conditionalFormatting sqref="C190:D190">
    <cfRule type="cellIs" dxfId="534" priority="526" operator="equal">
      <formula>"TIED"</formula>
    </cfRule>
  </conditionalFormatting>
  <conditionalFormatting sqref="C190:D190">
    <cfRule type="cellIs" dxfId="533" priority="527" operator="equal">
      <formula>"BEBAS"</formula>
    </cfRule>
    <cfRule type="cellIs" dxfId="532" priority="528" operator="equal">
      <formula>"PN"</formula>
    </cfRule>
    <cfRule type="cellIs" dxfId="531" priority="529" operator="equal">
      <formula>"PH"</formula>
    </cfRule>
    <cfRule type="cellIs" dxfId="530" priority="530" operator="equal">
      <formula>"BN"</formula>
    </cfRule>
  </conditionalFormatting>
  <conditionalFormatting sqref="C194:D194">
    <cfRule type="cellIs" dxfId="529" priority="517" operator="equal">
      <formula>"TIED"</formula>
    </cfRule>
  </conditionalFormatting>
  <conditionalFormatting sqref="C194:E194">
    <cfRule type="cellIs" dxfId="528" priority="518" operator="equal">
      <formula>"BEBAS"</formula>
    </cfRule>
    <cfRule type="cellIs" dxfId="527" priority="519" operator="equal">
      <formula>"PN"</formula>
    </cfRule>
    <cfRule type="cellIs" dxfId="526" priority="520" operator="equal">
      <formula>"PH"</formula>
    </cfRule>
    <cfRule type="cellIs" dxfId="525" priority="521" operator="equal">
      <formula>"BN"</formula>
    </cfRule>
  </conditionalFormatting>
  <conditionalFormatting sqref="C202:E202">
    <cfRule type="cellIs" dxfId="524" priority="513" operator="equal">
      <formula>"BEBAS"</formula>
    </cfRule>
    <cfRule type="cellIs" dxfId="523" priority="514" operator="equal">
      <formula>"PN"</formula>
    </cfRule>
    <cfRule type="cellIs" dxfId="522" priority="515" operator="equal">
      <formula>"PH"</formula>
    </cfRule>
    <cfRule type="cellIs" dxfId="521" priority="516" operator="equal">
      <formula>"BN"</formula>
    </cfRule>
  </conditionalFormatting>
  <conditionalFormatting sqref="C202:D202">
    <cfRule type="cellIs" dxfId="520" priority="512" operator="equal">
      <formula>"TIED"</formula>
    </cfRule>
  </conditionalFormatting>
  <conditionalFormatting sqref="E205">
    <cfRule type="cellIs" dxfId="519" priority="503" operator="equal">
      <formula>"BEBAS"</formula>
    </cfRule>
    <cfRule type="cellIs" dxfId="518" priority="504" operator="equal">
      <formula>"PN"</formula>
    </cfRule>
    <cfRule type="cellIs" dxfId="517" priority="505" operator="equal">
      <formula>"PH"</formula>
    </cfRule>
    <cfRule type="cellIs" dxfId="516" priority="506" operator="equal">
      <formula>"BN"</formula>
    </cfRule>
  </conditionalFormatting>
  <conditionalFormatting sqref="C205:D205">
    <cfRule type="cellIs" dxfId="515" priority="507" operator="equal">
      <formula>"TIED"</formula>
    </cfRule>
  </conditionalFormatting>
  <conditionalFormatting sqref="C205:D205">
    <cfRule type="cellIs" dxfId="514" priority="508" operator="equal">
      <formula>"BEBAS"</formula>
    </cfRule>
    <cfRule type="cellIs" dxfId="513" priority="509" operator="equal">
      <formula>"PN"</formula>
    </cfRule>
    <cfRule type="cellIs" dxfId="512" priority="510" operator="equal">
      <formula>"PH"</formula>
    </cfRule>
    <cfRule type="cellIs" dxfId="511" priority="511" operator="equal">
      <formula>"BN"</formula>
    </cfRule>
  </conditionalFormatting>
  <conditionalFormatting sqref="E201">
    <cfRule type="cellIs" dxfId="510" priority="494" operator="equal">
      <formula>"BEBAS"</formula>
    </cfRule>
    <cfRule type="cellIs" dxfId="509" priority="495" operator="equal">
      <formula>"PN"</formula>
    </cfRule>
    <cfRule type="cellIs" dxfId="508" priority="496" operator="equal">
      <formula>"PH"</formula>
    </cfRule>
    <cfRule type="cellIs" dxfId="507" priority="497" operator="equal">
      <formula>"BN"</formula>
    </cfRule>
  </conditionalFormatting>
  <conditionalFormatting sqref="C201:D201">
    <cfRule type="cellIs" dxfId="506" priority="499" operator="equal">
      <formula>"BEBAS"</formula>
    </cfRule>
    <cfRule type="cellIs" dxfId="505" priority="500" operator="equal">
      <formula>"PN"</formula>
    </cfRule>
    <cfRule type="cellIs" dxfId="504" priority="501" operator="equal">
      <formula>"PH"</formula>
    </cfRule>
    <cfRule type="cellIs" dxfId="503" priority="502" operator="equal">
      <formula>"BN"</formula>
    </cfRule>
  </conditionalFormatting>
  <conditionalFormatting sqref="C201:D201">
    <cfRule type="cellIs" dxfId="502" priority="498" operator="equal">
      <formula>"TIED"</formula>
    </cfRule>
  </conditionalFormatting>
  <conditionalFormatting sqref="E200">
    <cfRule type="cellIs" dxfId="501" priority="485" operator="equal">
      <formula>"BEBAS"</formula>
    </cfRule>
    <cfRule type="cellIs" dxfId="500" priority="486" operator="equal">
      <formula>"PN"</formula>
    </cfRule>
    <cfRule type="cellIs" dxfId="499" priority="487" operator="equal">
      <formula>"PH"</formula>
    </cfRule>
    <cfRule type="cellIs" dxfId="498" priority="488" operator="equal">
      <formula>"BN"</formula>
    </cfRule>
  </conditionalFormatting>
  <conditionalFormatting sqref="C200:D200">
    <cfRule type="cellIs" dxfId="497" priority="489" operator="equal">
      <formula>"TIED"</formula>
    </cfRule>
  </conditionalFormatting>
  <conditionalFormatting sqref="C200:D200">
    <cfRule type="cellIs" dxfId="496" priority="490" operator="equal">
      <formula>"BEBAS"</formula>
    </cfRule>
    <cfRule type="cellIs" dxfId="495" priority="491" operator="equal">
      <formula>"PN"</formula>
    </cfRule>
    <cfRule type="cellIs" dxfId="494" priority="492" operator="equal">
      <formula>"PH"</formula>
    </cfRule>
    <cfRule type="cellIs" dxfId="493" priority="493" operator="equal">
      <formula>"BN"</formula>
    </cfRule>
  </conditionalFormatting>
  <conditionalFormatting sqref="E203">
    <cfRule type="cellIs" dxfId="492" priority="476" operator="equal">
      <formula>"BEBAS"</formula>
    </cfRule>
    <cfRule type="cellIs" dxfId="491" priority="477" operator="equal">
      <formula>"PN"</formula>
    </cfRule>
    <cfRule type="cellIs" dxfId="490" priority="478" operator="equal">
      <formula>"PH"</formula>
    </cfRule>
    <cfRule type="cellIs" dxfId="489" priority="479" operator="equal">
      <formula>"BN"</formula>
    </cfRule>
  </conditionalFormatting>
  <conditionalFormatting sqref="C203:D203">
    <cfRule type="cellIs" dxfId="488" priority="480" operator="equal">
      <formula>"TIED"</formula>
    </cfRule>
  </conditionalFormatting>
  <conditionalFormatting sqref="C203:D203">
    <cfRule type="cellIs" dxfId="487" priority="481" operator="equal">
      <formula>"BEBAS"</formula>
    </cfRule>
    <cfRule type="cellIs" dxfId="486" priority="482" operator="equal">
      <formula>"PN"</formula>
    </cfRule>
    <cfRule type="cellIs" dxfId="485" priority="483" operator="equal">
      <formula>"PH"</formula>
    </cfRule>
    <cfRule type="cellIs" dxfId="484" priority="484" operator="equal">
      <formula>"BN"</formula>
    </cfRule>
  </conditionalFormatting>
  <conditionalFormatting sqref="E204">
    <cfRule type="cellIs" dxfId="483" priority="467" operator="equal">
      <formula>"BEBAS"</formula>
    </cfRule>
    <cfRule type="cellIs" dxfId="482" priority="468" operator="equal">
      <formula>"PN"</formula>
    </cfRule>
    <cfRule type="cellIs" dxfId="481" priority="469" operator="equal">
      <formula>"PH"</formula>
    </cfRule>
    <cfRule type="cellIs" dxfId="480" priority="470" operator="equal">
      <formula>"BN"</formula>
    </cfRule>
  </conditionalFormatting>
  <conditionalFormatting sqref="C204:D204">
    <cfRule type="cellIs" dxfId="479" priority="472" operator="equal">
      <formula>"BEBAS"</formula>
    </cfRule>
    <cfRule type="cellIs" dxfId="478" priority="473" operator="equal">
      <formula>"PN"</formula>
    </cfRule>
    <cfRule type="cellIs" dxfId="477" priority="474" operator="equal">
      <formula>"PH"</formula>
    </cfRule>
    <cfRule type="cellIs" dxfId="476" priority="475" operator="equal">
      <formula>"BN"</formula>
    </cfRule>
  </conditionalFormatting>
  <conditionalFormatting sqref="C204:D204">
    <cfRule type="cellIs" dxfId="475" priority="471" operator="equal">
      <formula>"TIED"</formula>
    </cfRule>
  </conditionalFormatting>
  <conditionalFormatting sqref="C217:E217">
    <cfRule type="cellIs" dxfId="474" priority="463" operator="equal">
      <formula>"BEBAS"</formula>
    </cfRule>
    <cfRule type="cellIs" dxfId="473" priority="464" operator="equal">
      <formula>"PN"</formula>
    </cfRule>
    <cfRule type="cellIs" dxfId="472" priority="465" operator="equal">
      <formula>"PH"</formula>
    </cfRule>
    <cfRule type="cellIs" dxfId="471" priority="466" operator="equal">
      <formula>"BN"</formula>
    </cfRule>
  </conditionalFormatting>
  <conditionalFormatting sqref="C217:D217">
    <cfRule type="cellIs" dxfId="470" priority="462" operator="equal">
      <formula>"TIED"</formula>
    </cfRule>
  </conditionalFormatting>
  <conditionalFormatting sqref="E215">
    <cfRule type="cellIs" dxfId="469" priority="453" operator="equal">
      <formula>"BEBAS"</formula>
    </cfRule>
    <cfRule type="cellIs" dxfId="468" priority="454" operator="equal">
      <formula>"PN"</formula>
    </cfRule>
    <cfRule type="cellIs" dxfId="467" priority="455" operator="equal">
      <formula>"PH"</formula>
    </cfRule>
    <cfRule type="cellIs" dxfId="466" priority="456" operator="equal">
      <formula>"BN"</formula>
    </cfRule>
  </conditionalFormatting>
  <conditionalFormatting sqref="C215:D215">
    <cfRule type="cellIs" dxfId="465" priority="458" operator="equal">
      <formula>"BEBAS"</formula>
    </cfRule>
    <cfRule type="cellIs" dxfId="464" priority="459" operator="equal">
      <formula>"PN"</formula>
    </cfRule>
    <cfRule type="cellIs" dxfId="463" priority="460" operator="equal">
      <formula>"PH"</formula>
    </cfRule>
    <cfRule type="cellIs" dxfId="462" priority="461" operator="equal">
      <formula>"BN"</formula>
    </cfRule>
  </conditionalFormatting>
  <conditionalFormatting sqref="C215:D215">
    <cfRule type="cellIs" dxfId="461" priority="457" operator="equal">
      <formula>"TIED"</formula>
    </cfRule>
  </conditionalFormatting>
  <conditionalFormatting sqref="E212">
    <cfRule type="cellIs" dxfId="460" priority="444" operator="equal">
      <formula>"BEBAS"</formula>
    </cfRule>
    <cfRule type="cellIs" dxfId="459" priority="445" operator="equal">
      <formula>"PN"</formula>
    </cfRule>
    <cfRule type="cellIs" dxfId="458" priority="446" operator="equal">
      <formula>"PH"</formula>
    </cfRule>
    <cfRule type="cellIs" dxfId="457" priority="447" operator="equal">
      <formula>"BN"</formula>
    </cfRule>
  </conditionalFormatting>
  <conditionalFormatting sqref="C212:D212">
    <cfRule type="cellIs" dxfId="456" priority="448" operator="equal">
      <formula>"TIED"</formula>
    </cfRule>
  </conditionalFormatting>
  <conditionalFormatting sqref="C212:D212">
    <cfRule type="cellIs" dxfId="455" priority="449" operator="equal">
      <formula>"BEBAS"</formula>
    </cfRule>
    <cfRule type="cellIs" dxfId="454" priority="450" operator="equal">
      <formula>"PN"</formula>
    </cfRule>
    <cfRule type="cellIs" dxfId="453" priority="451" operator="equal">
      <formula>"PH"</formula>
    </cfRule>
    <cfRule type="cellIs" dxfId="452" priority="452" operator="equal">
      <formula>"BN"</formula>
    </cfRule>
  </conditionalFormatting>
  <conditionalFormatting sqref="E209">
    <cfRule type="cellIs" dxfId="451" priority="435" operator="equal">
      <formula>"BEBAS"</formula>
    </cfRule>
    <cfRule type="cellIs" dxfId="450" priority="436" operator="equal">
      <formula>"PN"</formula>
    </cfRule>
    <cfRule type="cellIs" dxfId="449" priority="437" operator="equal">
      <formula>"PH"</formula>
    </cfRule>
    <cfRule type="cellIs" dxfId="448" priority="438" operator="equal">
      <formula>"BN"</formula>
    </cfRule>
  </conditionalFormatting>
  <conditionalFormatting sqref="C209:D209">
    <cfRule type="cellIs" dxfId="447" priority="440" operator="equal">
      <formula>"BEBAS"</formula>
    </cfRule>
    <cfRule type="cellIs" dxfId="446" priority="441" operator="equal">
      <formula>"PN"</formula>
    </cfRule>
    <cfRule type="cellIs" dxfId="445" priority="442" operator="equal">
      <formula>"PH"</formula>
    </cfRule>
    <cfRule type="cellIs" dxfId="444" priority="443" operator="equal">
      <formula>"BN"</formula>
    </cfRule>
  </conditionalFormatting>
  <conditionalFormatting sqref="C209:D209">
    <cfRule type="cellIs" dxfId="443" priority="439" operator="equal">
      <formula>"TIED"</formula>
    </cfRule>
  </conditionalFormatting>
  <conditionalFormatting sqref="E213">
    <cfRule type="cellIs" dxfId="442" priority="426" operator="equal">
      <formula>"BEBAS"</formula>
    </cfRule>
    <cfRule type="cellIs" dxfId="441" priority="427" operator="equal">
      <formula>"PN"</formula>
    </cfRule>
    <cfRule type="cellIs" dxfId="440" priority="428" operator="equal">
      <formula>"PH"</formula>
    </cfRule>
    <cfRule type="cellIs" dxfId="439" priority="429" operator="equal">
      <formula>"BN"</formula>
    </cfRule>
  </conditionalFormatting>
  <conditionalFormatting sqref="C213:D213">
    <cfRule type="cellIs" dxfId="438" priority="431" operator="equal">
      <formula>"BEBAS"</formula>
    </cfRule>
    <cfRule type="cellIs" dxfId="437" priority="432" operator="equal">
      <formula>"PN"</formula>
    </cfRule>
    <cfRule type="cellIs" dxfId="436" priority="433" operator="equal">
      <formula>"PH"</formula>
    </cfRule>
    <cfRule type="cellIs" dxfId="435" priority="434" operator="equal">
      <formula>"BN"</formula>
    </cfRule>
  </conditionalFormatting>
  <conditionalFormatting sqref="C213:D213">
    <cfRule type="cellIs" dxfId="434" priority="430" operator="equal">
      <formula>"TIED"</formula>
    </cfRule>
  </conditionalFormatting>
  <conditionalFormatting sqref="E216">
    <cfRule type="cellIs" dxfId="433" priority="417" operator="equal">
      <formula>"BEBAS"</formula>
    </cfRule>
    <cfRule type="cellIs" dxfId="432" priority="418" operator="equal">
      <formula>"PN"</formula>
    </cfRule>
    <cfRule type="cellIs" dxfId="431" priority="419" operator="equal">
      <formula>"PH"</formula>
    </cfRule>
    <cfRule type="cellIs" dxfId="430" priority="420" operator="equal">
      <formula>"BN"</formula>
    </cfRule>
  </conditionalFormatting>
  <conditionalFormatting sqref="C216:D216">
    <cfRule type="cellIs" dxfId="429" priority="421" operator="equal">
      <formula>"TIED"</formula>
    </cfRule>
  </conditionalFormatting>
  <conditionalFormatting sqref="C216:D216">
    <cfRule type="cellIs" dxfId="428" priority="422" operator="equal">
      <formula>"BEBAS"</formula>
    </cfRule>
    <cfRule type="cellIs" dxfId="427" priority="423" operator="equal">
      <formula>"PN"</formula>
    </cfRule>
    <cfRule type="cellIs" dxfId="426" priority="424" operator="equal">
      <formula>"PH"</formula>
    </cfRule>
    <cfRule type="cellIs" dxfId="425" priority="425" operator="equal">
      <formula>"BN"</formula>
    </cfRule>
  </conditionalFormatting>
  <conditionalFormatting sqref="E210">
    <cfRule type="cellIs" dxfId="424" priority="408" operator="equal">
      <formula>"BEBAS"</formula>
    </cfRule>
    <cfRule type="cellIs" dxfId="423" priority="409" operator="equal">
      <formula>"PN"</formula>
    </cfRule>
    <cfRule type="cellIs" dxfId="422" priority="410" operator="equal">
      <formula>"PH"</formula>
    </cfRule>
    <cfRule type="cellIs" dxfId="421" priority="411" operator="equal">
      <formula>"BN"</formula>
    </cfRule>
  </conditionalFormatting>
  <conditionalFormatting sqref="C210:D210">
    <cfRule type="cellIs" dxfId="420" priority="413" operator="equal">
      <formula>"BEBAS"</formula>
    </cfRule>
    <cfRule type="cellIs" dxfId="419" priority="414" operator="equal">
      <formula>"PN"</formula>
    </cfRule>
    <cfRule type="cellIs" dxfId="418" priority="415" operator="equal">
      <formula>"PH"</formula>
    </cfRule>
    <cfRule type="cellIs" dxfId="417" priority="416" operator="equal">
      <formula>"BN"</formula>
    </cfRule>
  </conditionalFormatting>
  <conditionalFormatting sqref="C210:D210">
    <cfRule type="cellIs" dxfId="416" priority="412" operator="equal">
      <formula>"TIED"</formula>
    </cfRule>
  </conditionalFormatting>
  <conditionalFormatting sqref="E208">
    <cfRule type="cellIs" dxfId="415" priority="399" operator="equal">
      <formula>"BEBAS"</formula>
    </cfRule>
    <cfRule type="cellIs" dxfId="414" priority="400" operator="equal">
      <formula>"PN"</formula>
    </cfRule>
    <cfRule type="cellIs" dxfId="413" priority="401" operator="equal">
      <formula>"PH"</formula>
    </cfRule>
    <cfRule type="cellIs" dxfId="412" priority="402" operator="equal">
      <formula>"BN"</formula>
    </cfRule>
  </conditionalFormatting>
  <conditionalFormatting sqref="C208:D208">
    <cfRule type="cellIs" dxfId="411" priority="403" operator="equal">
      <formula>"TIED"</formula>
    </cfRule>
  </conditionalFormatting>
  <conditionalFormatting sqref="C208:D208">
    <cfRule type="cellIs" dxfId="410" priority="404" operator="equal">
      <formula>"BEBAS"</formula>
    </cfRule>
    <cfRule type="cellIs" dxfId="409" priority="405" operator="equal">
      <formula>"PN"</formula>
    </cfRule>
    <cfRule type="cellIs" dxfId="408" priority="406" operator="equal">
      <formula>"PH"</formula>
    </cfRule>
    <cfRule type="cellIs" dxfId="407" priority="407" operator="equal">
      <formula>"BN"</formula>
    </cfRule>
  </conditionalFormatting>
  <conditionalFormatting sqref="E214">
    <cfRule type="cellIs" dxfId="406" priority="390" operator="equal">
      <formula>"BEBAS"</formula>
    </cfRule>
    <cfRule type="cellIs" dxfId="405" priority="391" operator="equal">
      <formula>"PN"</formula>
    </cfRule>
    <cfRule type="cellIs" dxfId="404" priority="392" operator="equal">
      <formula>"PH"</formula>
    </cfRule>
    <cfRule type="cellIs" dxfId="403" priority="393" operator="equal">
      <formula>"BN"</formula>
    </cfRule>
  </conditionalFormatting>
  <conditionalFormatting sqref="C214:D214">
    <cfRule type="cellIs" dxfId="402" priority="394" operator="equal">
      <formula>"TIED"</formula>
    </cfRule>
  </conditionalFormatting>
  <conditionalFormatting sqref="C214:D214">
    <cfRule type="cellIs" dxfId="401" priority="395" operator="equal">
      <formula>"BEBAS"</formula>
    </cfRule>
    <cfRule type="cellIs" dxfId="400" priority="396" operator="equal">
      <formula>"PN"</formula>
    </cfRule>
    <cfRule type="cellIs" dxfId="399" priority="397" operator="equal">
      <formula>"PH"</formula>
    </cfRule>
    <cfRule type="cellIs" dxfId="398" priority="398" operator="equal">
      <formula>"BN"</formula>
    </cfRule>
  </conditionalFormatting>
  <conditionalFormatting sqref="C211:D211">
    <cfRule type="cellIs" dxfId="397" priority="386" operator="equal">
      <formula>"BEBAS"</formula>
    </cfRule>
    <cfRule type="cellIs" dxfId="396" priority="387" operator="equal">
      <formula>"PN"</formula>
    </cfRule>
    <cfRule type="cellIs" dxfId="395" priority="388" operator="equal">
      <formula>"PH"</formula>
    </cfRule>
    <cfRule type="cellIs" dxfId="394" priority="389" operator="equal">
      <formula>"BN"</formula>
    </cfRule>
  </conditionalFormatting>
  <conditionalFormatting sqref="C211:D211">
    <cfRule type="cellIs" dxfId="393" priority="385" operator="equal">
      <formula>"TIED"</formula>
    </cfRule>
  </conditionalFormatting>
  <conditionalFormatting sqref="E211">
    <cfRule type="cellIs" dxfId="392" priority="381" operator="equal">
      <formula>"BEBAS"</formula>
    </cfRule>
    <cfRule type="cellIs" dxfId="391" priority="382" operator="equal">
      <formula>"PN"</formula>
    </cfRule>
    <cfRule type="cellIs" dxfId="390" priority="383" operator="equal">
      <formula>"PH"</formula>
    </cfRule>
    <cfRule type="cellIs" dxfId="389" priority="384" operator="equal">
      <formula>"BN"</formula>
    </cfRule>
  </conditionalFormatting>
  <conditionalFormatting sqref="E225">
    <cfRule type="cellIs" dxfId="388" priority="372" operator="equal">
      <formula>"BEBAS"</formula>
    </cfRule>
    <cfRule type="cellIs" dxfId="387" priority="373" operator="equal">
      <formula>"PN"</formula>
    </cfRule>
    <cfRule type="cellIs" dxfId="386" priority="374" operator="equal">
      <formula>"PH"</formula>
    </cfRule>
    <cfRule type="cellIs" dxfId="385" priority="375" operator="equal">
      <formula>"BN"</formula>
    </cfRule>
  </conditionalFormatting>
  <conditionalFormatting sqref="C225:D225">
    <cfRule type="cellIs" dxfId="384" priority="377" operator="equal">
      <formula>"BEBAS"</formula>
    </cfRule>
    <cfRule type="cellIs" dxfId="383" priority="378" operator="equal">
      <formula>"PN"</formula>
    </cfRule>
    <cfRule type="cellIs" dxfId="382" priority="379" operator="equal">
      <formula>"PH"</formula>
    </cfRule>
    <cfRule type="cellIs" dxfId="381" priority="380" operator="equal">
      <formula>"BN"</formula>
    </cfRule>
  </conditionalFormatting>
  <conditionalFormatting sqref="C225:D225">
    <cfRule type="cellIs" dxfId="380" priority="376" operator="equal">
      <formula>"TIED"</formula>
    </cfRule>
  </conditionalFormatting>
  <conditionalFormatting sqref="E223">
    <cfRule type="cellIs" dxfId="379" priority="363" operator="equal">
      <formula>"BEBAS"</formula>
    </cfRule>
    <cfRule type="cellIs" dxfId="378" priority="364" operator="equal">
      <formula>"PN"</formula>
    </cfRule>
    <cfRule type="cellIs" dxfId="377" priority="365" operator="equal">
      <formula>"PH"</formula>
    </cfRule>
    <cfRule type="cellIs" dxfId="376" priority="366" operator="equal">
      <formula>"BN"</formula>
    </cfRule>
  </conditionalFormatting>
  <conditionalFormatting sqref="C223:D223">
    <cfRule type="cellIs" dxfId="375" priority="368" operator="equal">
      <formula>"BEBAS"</formula>
    </cfRule>
    <cfRule type="cellIs" dxfId="374" priority="369" operator="equal">
      <formula>"PN"</formula>
    </cfRule>
    <cfRule type="cellIs" dxfId="373" priority="370" operator="equal">
      <formula>"PH"</formula>
    </cfRule>
    <cfRule type="cellIs" dxfId="372" priority="371" operator="equal">
      <formula>"BN"</formula>
    </cfRule>
  </conditionalFormatting>
  <conditionalFormatting sqref="C223:D223">
    <cfRule type="cellIs" dxfId="371" priority="367" operator="equal">
      <formula>"TIED"</formula>
    </cfRule>
  </conditionalFormatting>
  <conditionalFormatting sqref="E221">
    <cfRule type="cellIs" dxfId="370" priority="354" operator="equal">
      <formula>"BEBAS"</formula>
    </cfRule>
    <cfRule type="cellIs" dxfId="369" priority="355" operator="equal">
      <formula>"PN"</formula>
    </cfRule>
    <cfRule type="cellIs" dxfId="368" priority="356" operator="equal">
      <formula>"PH"</formula>
    </cfRule>
    <cfRule type="cellIs" dxfId="367" priority="357" operator="equal">
      <formula>"BN"</formula>
    </cfRule>
  </conditionalFormatting>
  <conditionalFormatting sqref="C221:D221">
    <cfRule type="cellIs" dxfId="366" priority="359" operator="equal">
      <formula>"BEBAS"</formula>
    </cfRule>
    <cfRule type="cellIs" dxfId="365" priority="360" operator="equal">
      <formula>"PN"</formula>
    </cfRule>
    <cfRule type="cellIs" dxfId="364" priority="361" operator="equal">
      <formula>"PH"</formula>
    </cfRule>
    <cfRule type="cellIs" dxfId="363" priority="362" operator="equal">
      <formula>"BN"</formula>
    </cfRule>
  </conditionalFormatting>
  <conditionalFormatting sqref="C221:D221">
    <cfRule type="cellIs" dxfId="362" priority="358" operator="equal">
      <formula>"TIED"</formula>
    </cfRule>
  </conditionalFormatting>
  <conditionalFormatting sqref="E224">
    <cfRule type="cellIs" dxfId="361" priority="345" operator="equal">
      <formula>"BEBAS"</formula>
    </cfRule>
    <cfRule type="cellIs" dxfId="360" priority="346" operator="equal">
      <formula>"PN"</formula>
    </cfRule>
    <cfRule type="cellIs" dxfId="359" priority="347" operator="equal">
      <formula>"PH"</formula>
    </cfRule>
    <cfRule type="cellIs" dxfId="358" priority="348" operator="equal">
      <formula>"BN"</formula>
    </cfRule>
  </conditionalFormatting>
  <conditionalFormatting sqref="C224:D224">
    <cfRule type="cellIs" dxfId="357" priority="350" operator="equal">
      <formula>"BEBAS"</formula>
    </cfRule>
    <cfRule type="cellIs" dxfId="356" priority="351" operator="equal">
      <formula>"PN"</formula>
    </cfRule>
    <cfRule type="cellIs" dxfId="355" priority="352" operator="equal">
      <formula>"PH"</formula>
    </cfRule>
    <cfRule type="cellIs" dxfId="354" priority="353" operator="equal">
      <formula>"BN"</formula>
    </cfRule>
  </conditionalFormatting>
  <conditionalFormatting sqref="C224:D224">
    <cfRule type="cellIs" dxfId="353" priority="349" operator="equal">
      <formula>"TIED"</formula>
    </cfRule>
  </conditionalFormatting>
  <conditionalFormatting sqref="E222">
    <cfRule type="cellIs" dxfId="352" priority="336" operator="equal">
      <formula>"BEBAS"</formula>
    </cfRule>
    <cfRule type="cellIs" dxfId="351" priority="337" operator="equal">
      <formula>"PN"</formula>
    </cfRule>
    <cfRule type="cellIs" dxfId="350" priority="338" operator="equal">
      <formula>"PH"</formula>
    </cfRule>
    <cfRule type="cellIs" dxfId="349" priority="339" operator="equal">
      <formula>"BN"</formula>
    </cfRule>
  </conditionalFormatting>
  <conditionalFormatting sqref="C222:D222">
    <cfRule type="cellIs" dxfId="348" priority="341" operator="equal">
      <formula>"BEBAS"</formula>
    </cfRule>
    <cfRule type="cellIs" dxfId="347" priority="342" operator="equal">
      <formula>"PN"</formula>
    </cfRule>
    <cfRule type="cellIs" dxfId="346" priority="343" operator="equal">
      <formula>"PH"</formula>
    </cfRule>
    <cfRule type="cellIs" dxfId="345" priority="344" operator="equal">
      <formula>"BN"</formula>
    </cfRule>
  </conditionalFormatting>
  <conditionalFormatting sqref="C222:D222">
    <cfRule type="cellIs" dxfId="344" priority="340" operator="equal">
      <formula>"TIED"</formula>
    </cfRule>
  </conditionalFormatting>
  <conditionalFormatting sqref="E237">
    <cfRule type="cellIs" dxfId="343" priority="327" operator="equal">
      <formula>"BEBAS"</formula>
    </cfRule>
    <cfRule type="cellIs" dxfId="342" priority="328" operator="equal">
      <formula>"PN"</formula>
    </cfRule>
    <cfRule type="cellIs" dxfId="341" priority="329" operator="equal">
      <formula>"PH"</formula>
    </cfRule>
    <cfRule type="cellIs" dxfId="340" priority="330" operator="equal">
      <formula>"BN"</formula>
    </cfRule>
  </conditionalFormatting>
  <conditionalFormatting sqref="C237:D237">
    <cfRule type="cellIs" dxfId="339" priority="332" operator="equal">
      <formula>"BEBAS"</formula>
    </cfRule>
    <cfRule type="cellIs" dxfId="338" priority="333" operator="equal">
      <formula>"PN"</formula>
    </cfRule>
    <cfRule type="cellIs" dxfId="337" priority="334" operator="equal">
      <formula>"PH"</formula>
    </cfRule>
    <cfRule type="cellIs" dxfId="336" priority="335" operator="equal">
      <formula>"BN"</formula>
    </cfRule>
  </conditionalFormatting>
  <conditionalFormatting sqref="C237:D237">
    <cfRule type="cellIs" dxfId="335" priority="331" operator="equal">
      <formula>"TIED"</formula>
    </cfRule>
  </conditionalFormatting>
  <conditionalFormatting sqref="E229">
    <cfRule type="cellIs" dxfId="334" priority="318" operator="equal">
      <formula>"BEBAS"</formula>
    </cfRule>
    <cfRule type="cellIs" dxfId="333" priority="319" operator="equal">
      <formula>"PN"</formula>
    </cfRule>
    <cfRule type="cellIs" dxfId="332" priority="320" operator="equal">
      <formula>"PH"</formula>
    </cfRule>
    <cfRule type="cellIs" dxfId="331" priority="321" operator="equal">
      <formula>"BN"</formula>
    </cfRule>
  </conditionalFormatting>
  <conditionalFormatting sqref="C229:D229">
    <cfRule type="cellIs" dxfId="330" priority="323" operator="equal">
      <formula>"BEBAS"</formula>
    </cfRule>
    <cfRule type="cellIs" dxfId="329" priority="324" operator="equal">
      <formula>"PN"</formula>
    </cfRule>
    <cfRule type="cellIs" dxfId="328" priority="325" operator="equal">
      <formula>"PH"</formula>
    </cfRule>
    <cfRule type="cellIs" dxfId="327" priority="326" operator="equal">
      <formula>"BN"</formula>
    </cfRule>
  </conditionalFormatting>
  <conditionalFormatting sqref="C229:D229">
    <cfRule type="cellIs" dxfId="326" priority="322" operator="equal">
      <formula>"TIED"</formula>
    </cfRule>
  </conditionalFormatting>
  <conditionalFormatting sqref="E230">
    <cfRule type="cellIs" dxfId="325" priority="309" operator="equal">
      <formula>"BEBAS"</formula>
    </cfRule>
    <cfRule type="cellIs" dxfId="324" priority="310" operator="equal">
      <formula>"PN"</formula>
    </cfRule>
    <cfRule type="cellIs" dxfId="323" priority="311" operator="equal">
      <formula>"PH"</formula>
    </cfRule>
    <cfRule type="cellIs" dxfId="322" priority="312" operator="equal">
      <formula>"BN"</formula>
    </cfRule>
  </conditionalFormatting>
  <conditionalFormatting sqref="C230:D230">
    <cfRule type="cellIs" dxfId="321" priority="314" operator="equal">
      <formula>"BEBAS"</formula>
    </cfRule>
    <cfRule type="cellIs" dxfId="320" priority="315" operator="equal">
      <formula>"PN"</formula>
    </cfRule>
    <cfRule type="cellIs" dxfId="319" priority="316" operator="equal">
      <formula>"PH"</formula>
    </cfRule>
    <cfRule type="cellIs" dxfId="318" priority="317" operator="equal">
      <formula>"BN"</formula>
    </cfRule>
  </conditionalFormatting>
  <conditionalFormatting sqref="C230:D230">
    <cfRule type="cellIs" dxfId="317" priority="313" operator="equal">
      <formula>"TIED"</formula>
    </cfRule>
  </conditionalFormatting>
  <conditionalFormatting sqref="E236">
    <cfRule type="cellIs" dxfId="316" priority="300" operator="equal">
      <formula>"BEBAS"</formula>
    </cfRule>
    <cfRule type="cellIs" dxfId="315" priority="301" operator="equal">
      <formula>"PN"</formula>
    </cfRule>
    <cfRule type="cellIs" dxfId="314" priority="302" operator="equal">
      <formula>"PH"</formula>
    </cfRule>
    <cfRule type="cellIs" dxfId="313" priority="303" operator="equal">
      <formula>"BN"</formula>
    </cfRule>
  </conditionalFormatting>
  <conditionalFormatting sqref="C236:D236">
    <cfRule type="cellIs" dxfId="312" priority="305" operator="equal">
      <formula>"BEBAS"</formula>
    </cfRule>
    <cfRule type="cellIs" dxfId="311" priority="306" operator="equal">
      <formula>"PN"</formula>
    </cfRule>
    <cfRule type="cellIs" dxfId="310" priority="307" operator="equal">
      <formula>"PH"</formula>
    </cfRule>
    <cfRule type="cellIs" dxfId="309" priority="308" operator="equal">
      <formula>"BN"</formula>
    </cfRule>
  </conditionalFormatting>
  <conditionalFormatting sqref="C236:D236">
    <cfRule type="cellIs" dxfId="308" priority="304" operator="equal">
      <formula>"TIED"</formula>
    </cfRule>
  </conditionalFormatting>
  <conditionalFormatting sqref="E234">
    <cfRule type="cellIs" dxfId="307" priority="291" operator="equal">
      <formula>"BEBAS"</formula>
    </cfRule>
    <cfRule type="cellIs" dxfId="306" priority="292" operator="equal">
      <formula>"PN"</formula>
    </cfRule>
    <cfRule type="cellIs" dxfId="305" priority="293" operator="equal">
      <formula>"PH"</formula>
    </cfRule>
    <cfRule type="cellIs" dxfId="304" priority="294" operator="equal">
      <formula>"BN"</formula>
    </cfRule>
  </conditionalFormatting>
  <conditionalFormatting sqref="C234:D234">
    <cfRule type="cellIs" dxfId="303" priority="296" operator="equal">
      <formula>"BEBAS"</formula>
    </cfRule>
    <cfRule type="cellIs" dxfId="302" priority="297" operator="equal">
      <formula>"PN"</formula>
    </cfRule>
    <cfRule type="cellIs" dxfId="301" priority="298" operator="equal">
      <formula>"PH"</formula>
    </cfRule>
    <cfRule type="cellIs" dxfId="300" priority="299" operator="equal">
      <formula>"BN"</formula>
    </cfRule>
  </conditionalFormatting>
  <conditionalFormatting sqref="C234:D234">
    <cfRule type="cellIs" dxfId="299" priority="295" operator="equal">
      <formula>"TIED"</formula>
    </cfRule>
  </conditionalFormatting>
  <conditionalFormatting sqref="E235">
    <cfRule type="cellIs" dxfId="298" priority="282" operator="equal">
      <formula>"BEBAS"</formula>
    </cfRule>
    <cfRule type="cellIs" dxfId="297" priority="283" operator="equal">
      <formula>"PN"</formula>
    </cfRule>
    <cfRule type="cellIs" dxfId="296" priority="284" operator="equal">
      <formula>"PH"</formula>
    </cfRule>
    <cfRule type="cellIs" dxfId="295" priority="285" operator="equal">
      <formula>"BN"</formula>
    </cfRule>
  </conditionalFormatting>
  <conditionalFormatting sqref="C235:D235">
    <cfRule type="cellIs" dxfId="294" priority="287" operator="equal">
      <formula>"BEBAS"</formula>
    </cfRule>
    <cfRule type="cellIs" dxfId="293" priority="288" operator="equal">
      <formula>"PN"</formula>
    </cfRule>
    <cfRule type="cellIs" dxfId="292" priority="289" operator="equal">
      <formula>"PH"</formula>
    </cfRule>
    <cfRule type="cellIs" dxfId="291" priority="290" operator="equal">
      <formula>"BN"</formula>
    </cfRule>
  </conditionalFormatting>
  <conditionalFormatting sqref="C235:D235">
    <cfRule type="cellIs" dxfId="290" priority="286" operator="equal">
      <formula>"TIED"</formula>
    </cfRule>
  </conditionalFormatting>
  <conditionalFormatting sqref="E233">
    <cfRule type="cellIs" dxfId="289" priority="273" operator="equal">
      <formula>"BEBAS"</formula>
    </cfRule>
    <cfRule type="cellIs" dxfId="288" priority="274" operator="equal">
      <formula>"PN"</formula>
    </cfRule>
    <cfRule type="cellIs" dxfId="287" priority="275" operator="equal">
      <formula>"PH"</formula>
    </cfRule>
    <cfRule type="cellIs" dxfId="286" priority="276" operator="equal">
      <formula>"BN"</formula>
    </cfRule>
  </conditionalFormatting>
  <conditionalFormatting sqref="C233:D233">
    <cfRule type="cellIs" dxfId="285" priority="278" operator="equal">
      <formula>"BEBAS"</formula>
    </cfRule>
    <cfRule type="cellIs" dxfId="284" priority="279" operator="equal">
      <formula>"PN"</formula>
    </cfRule>
    <cfRule type="cellIs" dxfId="283" priority="280" operator="equal">
      <formula>"PH"</formula>
    </cfRule>
    <cfRule type="cellIs" dxfId="282" priority="281" operator="equal">
      <formula>"BN"</formula>
    </cfRule>
  </conditionalFormatting>
  <conditionalFormatting sqref="C233:D233">
    <cfRule type="cellIs" dxfId="281" priority="277" operator="equal">
      <formula>"TIED"</formula>
    </cfRule>
  </conditionalFormatting>
  <conditionalFormatting sqref="E231">
    <cfRule type="cellIs" dxfId="280" priority="264" operator="equal">
      <formula>"BEBAS"</formula>
    </cfRule>
    <cfRule type="cellIs" dxfId="279" priority="265" operator="equal">
      <formula>"PN"</formula>
    </cfRule>
    <cfRule type="cellIs" dxfId="278" priority="266" operator="equal">
      <formula>"PH"</formula>
    </cfRule>
    <cfRule type="cellIs" dxfId="277" priority="267" operator="equal">
      <formula>"BN"</formula>
    </cfRule>
  </conditionalFormatting>
  <conditionalFormatting sqref="C231:D231">
    <cfRule type="cellIs" dxfId="276" priority="269" operator="equal">
      <formula>"BEBAS"</formula>
    </cfRule>
    <cfRule type="cellIs" dxfId="275" priority="270" operator="equal">
      <formula>"PN"</formula>
    </cfRule>
    <cfRule type="cellIs" dxfId="274" priority="271" operator="equal">
      <formula>"PH"</formula>
    </cfRule>
    <cfRule type="cellIs" dxfId="273" priority="272" operator="equal">
      <formula>"BN"</formula>
    </cfRule>
  </conditionalFormatting>
  <conditionalFormatting sqref="C231:D231">
    <cfRule type="cellIs" dxfId="272" priority="268" operator="equal">
      <formula>"TIED"</formula>
    </cfRule>
  </conditionalFormatting>
  <conditionalFormatting sqref="E232">
    <cfRule type="cellIs" dxfId="271" priority="255" operator="equal">
      <formula>"BEBAS"</formula>
    </cfRule>
    <cfRule type="cellIs" dxfId="270" priority="256" operator="equal">
      <formula>"PN"</formula>
    </cfRule>
    <cfRule type="cellIs" dxfId="269" priority="257" operator="equal">
      <formula>"PH"</formula>
    </cfRule>
    <cfRule type="cellIs" dxfId="268" priority="258" operator="equal">
      <formula>"BN"</formula>
    </cfRule>
  </conditionalFormatting>
  <conditionalFormatting sqref="C232:D232">
    <cfRule type="cellIs" dxfId="267" priority="259" operator="equal">
      <formula>"TIED"</formula>
    </cfRule>
  </conditionalFormatting>
  <conditionalFormatting sqref="C232:D232">
    <cfRule type="cellIs" dxfId="266" priority="260" operator="equal">
      <formula>"BEBAS"</formula>
    </cfRule>
    <cfRule type="cellIs" dxfId="265" priority="261" operator="equal">
      <formula>"PN"</formula>
    </cfRule>
    <cfRule type="cellIs" dxfId="264" priority="262" operator="equal">
      <formula>"PH"</formula>
    </cfRule>
    <cfRule type="cellIs" dxfId="263" priority="263" operator="equal">
      <formula>"BN"</formula>
    </cfRule>
  </conditionalFormatting>
  <conditionalFormatting sqref="E220">
    <cfRule type="cellIs" dxfId="262" priority="246" operator="equal">
      <formula>"BEBAS"</formula>
    </cfRule>
    <cfRule type="cellIs" dxfId="261" priority="247" operator="equal">
      <formula>"PN"</formula>
    </cfRule>
    <cfRule type="cellIs" dxfId="260" priority="248" operator="equal">
      <formula>"PH"</formula>
    </cfRule>
    <cfRule type="cellIs" dxfId="259" priority="249" operator="equal">
      <formula>"BN"</formula>
    </cfRule>
  </conditionalFormatting>
  <conditionalFormatting sqref="C220:D220">
    <cfRule type="cellIs" dxfId="258" priority="251" operator="equal">
      <formula>"BEBAS"</formula>
    </cfRule>
    <cfRule type="cellIs" dxfId="257" priority="252" operator="equal">
      <formula>"PN"</formula>
    </cfRule>
    <cfRule type="cellIs" dxfId="256" priority="253" operator="equal">
      <formula>"PH"</formula>
    </cfRule>
    <cfRule type="cellIs" dxfId="255" priority="254" operator="equal">
      <formula>"BN"</formula>
    </cfRule>
  </conditionalFormatting>
  <conditionalFormatting sqref="C220:D220">
    <cfRule type="cellIs" dxfId="254" priority="250" operator="equal">
      <formula>"TIED"</formula>
    </cfRule>
  </conditionalFormatting>
  <conditionalFormatting sqref="E249">
    <cfRule type="cellIs" dxfId="253" priority="237" operator="equal">
      <formula>"BEBAS"</formula>
    </cfRule>
    <cfRule type="cellIs" dxfId="252" priority="238" operator="equal">
      <formula>"PN"</formula>
    </cfRule>
    <cfRule type="cellIs" dxfId="251" priority="239" operator="equal">
      <formula>"PH"</formula>
    </cfRule>
    <cfRule type="cellIs" dxfId="250" priority="240" operator="equal">
      <formula>"BN"</formula>
    </cfRule>
  </conditionalFormatting>
  <conditionalFormatting sqref="C249:D249">
    <cfRule type="cellIs" dxfId="249" priority="242" operator="equal">
      <formula>"BEBAS"</formula>
    </cfRule>
    <cfRule type="cellIs" dxfId="248" priority="243" operator="equal">
      <formula>"PN"</formula>
    </cfRule>
    <cfRule type="cellIs" dxfId="247" priority="244" operator="equal">
      <formula>"PH"</formula>
    </cfRule>
    <cfRule type="cellIs" dxfId="246" priority="245" operator="equal">
      <formula>"BN"</formula>
    </cfRule>
  </conditionalFormatting>
  <conditionalFormatting sqref="C249:D249">
    <cfRule type="cellIs" dxfId="245" priority="241" operator="equal">
      <formula>"TIED"</formula>
    </cfRule>
  </conditionalFormatting>
  <conditionalFormatting sqref="E248">
    <cfRule type="cellIs" dxfId="244" priority="228" operator="equal">
      <formula>"BEBAS"</formula>
    </cfRule>
    <cfRule type="cellIs" dxfId="243" priority="229" operator="equal">
      <formula>"PN"</formula>
    </cfRule>
    <cfRule type="cellIs" dxfId="242" priority="230" operator="equal">
      <formula>"PH"</formula>
    </cfRule>
    <cfRule type="cellIs" dxfId="241" priority="231" operator="equal">
      <formula>"BN"</formula>
    </cfRule>
  </conditionalFormatting>
  <conditionalFormatting sqref="C248:D248">
    <cfRule type="cellIs" dxfId="240" priority="233" operator="equal">
      <formula>"BEBAS"</formula>
    </cfRule>
    <cfRule type="cellIs" dxfId="239" priority="234" operator="equal">
      <formula>"PN"</formula>
    </cfRule>
    <cfRule type="cellIs" dxfId="238" priority="235" operator="equal">
      <formula>"PH"</formula>
    </cfRule>
    <cfRule type="cellIs" dxfId="237" priority="236" operator="equal">
      <formula>"BN"</formula>
    </cfRule>
  </conditionalFormatting>
  <conditionalFormatting sqref="C248:D248">
    <cfRule type="cellIs" dxfId="236" priority="232" operator="equal">
      <formula>"TIED"</formula>
    </cfRule>
  </conditionalFormatting>
  <conditionalFormatting sqref="E245">
    <cfRule type="cellIs" dxfId="235" priority="219" operator="equal">
      <formula>"BEBAS"</formula>
    </cfRule>
    <cfRule type="cellIs" dxfId="234" priority="220" operator="equal">
      <formula>"PN"</formula>
    </cfRule>
    <cfRule type="cellIs" dxfId="233" priority="221" operator="equal">
      <formula>"PH"</formula>
    </cfRule>
    <cfRule type="cellIs" dxfId="232" priority="222" operator="equal">
      <formula>"BN"</formula>
    </cfRule>
  </conditionalFormatting>
  <conditionalFormatting sqref="C245:D245">
    <cfRule type="cellIs" dxfId="231" priority="224" operator="equal">
      <formula>"BEBAS"</formula>
    </cfRule>
    <cfRule type="cellIs" dxfId="230" priority="225" operator="equal">
      <formula>"PN"</formula>
    </cfRule>
    <cfRule type="cellIs" dxfId="229" priority="226" operator="equal">
      <formula>"PH"</formula>
    </cfRule>
    <cfRule type="cellIs" dxfId="228" priority="227" operator="equal">
      <formula>"BN"</formula>
    </cfRule>
  </conditionalFormatting>
  <conditionalFormatting sqref="C245:D245">
    <cfRule type="cellIs" dxfId="227" priority="223" operator="equal">
      <formula>"TIED"</formula>
    </cfRule>
  </conditionalFormatting>
  <conditionalFormatting sqref="E247">
    <cfRule type="cellIs" dxfId="226" priority="210" operator="equal">
      <formula>"BEBAS"</formula>
    </cfRule>
    <cfRule type="cellIs" dxfId="225" priority="211" operator="equal">
      <formula>"PN"</formula>
    </cfRule>
    <cfRule type="cellIs" dxfId="224" priority="212" operator="equal">
      <formula>"PH"</formula>
    </cfRule>
    <cfRule type="cellIs" dxfId="223" priority="213" operator="equal">
      <formula>"BN"</formula>
    </cfRule>
  </conditionalFormatting>
  <conditionalFormatting sqref="C247:D247">
    <cfRule type="cellIs" dxfId="222" priority="215" operator="equal">
      <formula>"BEBAS"</formula>
    </cfRule>
    <cfRule type="cellIs" dxfId="221" priority="216" operator="equal">
      <formula>"PN"</formula>
    </cfRule>
    <cfRule type="cellIs" dxfId="220" priority="217" operator="equal">
      <formula>"PH"</formula>
    </cfRule>
    <cfRule type="cellIs" dxfId="219" priority="218" operator="equal">
      <formula>"BN"</formula>
    </cfRule>
  </conditionalFormatting>
  <conditionalFormatting sqref="C247:D247">
    <cfRule type="cellIs" dxfId="218" priority="214" operator="equal">
      <formula>"TIED"</formula>
    </cfRule>
  </conditionalFormatting>
  <conditionalFormatting sqref="E246">
    <cfRule type="cellIs" dxfId="217" priority="201" operator="equal">
      <formula>"BEBAS"</formula>
    </cfRule>
    <cfRule type="cellIs" dxfId="216" priority="202" operator="equal">
      <formula>"PN"</formula>
    </cfRule>
    <cfRule type="cellIs" dxfId="215" priority="203" operator="equal">
      <formula>"PH"</formula>
    </cfRule>
    <cfRule type="cellIs" dxfId="214" priority="204" operator="equal">
      <formula>"BN"</formula>
    </cfRule>
  </conditionalFormatting>
  <conditionalFormatting sqref="C246:D246">
    <cfRule type="cellIs" dxfId="213" priority="206" operator="equal">
      <formula>"BEBAS"</formula>
    </cfRule>
    <cfRule type="cellIs" dxfId="212" priority="207" operator="equal">
      <formula>"PN"</formula>
    </cfRule>
    <cfRule type="cellIs" dxfId="211" priority="208" operator="equal">
      <formula>"PH"</formula>
    </cfRule>
    <cfRule type="cellIs" dxfId="210" priority="209" operator="equal">
      <formula>"BN"</formula>
    </cfRule>
  </conditionalFormatting>
  <conditionalFormatting sqref="C246:D246">
    <cfRule type="cellIs" dxfId="209" priority="205" operator="equal">
      <formula>"TIED"</formula>
    </cfRule>
  </conditionalFormatting>
  <conditionalFormatting sqref="E274">
    <cfRule type="cellIs" dxfId="208" priority="33" operator="equal">
      <formula>"BEBAS"</formula>
    </cfRule>
    <cfRule type="cellIs" dxfId="207" priority="34" operator="equal">
      <formula>"PN"</formula>
    </cfRule>
    <cfRule type="cellIs" dxfId="206" priority="35" operator="equal">
      <formula>"PH"</formula>
    </cfRule>
    <cfRule type="cellIs" dxfId="205" priority="36" operator="equal">
      <formula>"BN"</formula>
    </cfRule>
  </conditionalFormatting>
  <conditionalFormatting sqref="E243">
    <cfRule type="cellIs" dxfId="204" priority="192" operator="equal">
      <formula>"BEBAS"</formula>
    </cfRule>
    <cfRule type="cellIs" dxfId="203" priority="193" operator="equal">
      <formula>"PN"</formula>
    </cfRule>
    <cfRule type="cellIs" dxfId="202" priority="194" operator="equal">
      <formula>"PH"</formula>
    </cfRule>
    <cfRule type="cellIs" dxfId="201" priority="195" operator="equal">
      <formula>"BN"</formula>
    </cfRule>
  </conditionalFormatting>
  <conditionalFormatting sqref="C243:D243">
    <cfRule type="cellIs" dxfId="200" priority="196" operator="equal">
      <formula>"TIED"</formula>
    </cfRule>
  </conditionalFormatting>
  <conditionalFormatting sqref="C243:D243">
    <cfRule type="cellIs" dxfId="199" priority="197" operator="equal">
      <formula>"BEBAS"</formula>
    </cfRule>
    <cfRule type="cellIs" dxfId="198" priority="198" operator="equal">
      <formula>"PN"</formula>
    </cfRule>
    <cfRule type="cellIs" dxfId="197" priority="199" operator="equal">
      <formula>"PH"</formula>
    </cfRule>
    <cfRule type="cellIs" dxfId="196" priority="200" operator="equal">
      <formula>"BN"</formula>
    </cfRule>
  </conditionalFormatting>
  <conditionalFormatting sqref="E240">
    <cfRule type="cellIs" dxfId="195" priority="183" operator="equal">
      <formula>"BEBAS"</formula>
    </cfRule>
    <cfRule type="cellIs" dxfId="194" priority="184" operator="equal">
      <formula>"PN"</formula>
    </cfRule>
    <cfRule type="cellIs" dxfId="193" priority="185" operator="equal">
      <formula>"PH"</formula>
    </cfRule>
    <cfRule type="cellIs" dxfId="192" priority="186" operator="equal">
      <formula>"BN"</formula>
    </cfRule>
  </conditionalFormatting>
  <conditionalFormatting sqref="C240:D240">
    <cfRule type="cellIs" dxfId="191" priority="187" operator="equal">
      <formula>"TIED"</formula>
    </cfRule>
  </conditionalFormatting>
  <conditionalFormatting sqref="C240:D240">
    <cfRule type="cellIs" dxfId="190" priority="188" operator="equal">
      <formula>"BEBAS"</formula>
    </cfRule>
    <cfRule type="cellIs" dxfId="189" priority="189" operator="equal">
      <formula>"PN"</formula>
    </cfRule>
    <cfRule type="cellIs" dxfId="188" priority="190" operator="equal">
      <formula>"PH"</formula>
    </cfRule>
    <cfRule type="cellIs" dxfId="187" priority="191" operator="equal">
      <formula>"BN"</formula>
    </cfRule>
  </conditionalFormatting>
  <conditionalFormatting sqref="E241">
    <cfRule type="cellIs" dxfId="186" priority="174" operator="equal">
      <formula>"BEBAS"</formula>
    </cfRule>
    <cfRule type="cellIs" dxfId="185" priority="175" operator="equal">
      <formula>"PN"</formula>
    </cfRule>
    <cfRule type="cellIs" dxfId="184" priority="176" operator="equal">
      <formula>"PH"</formula>
    </cfRule>
    <cfRule type="cellIs" dxfId="183" priority="177" operator="equal">
      <formula>"BN"</formula>
    </cfRule>
  </conditionalFormatting>
  <conditionalFormatting sqref="C241:D241">
    <cfRule type="cellIs" dxfId="182" priority="179" operator="equal">
      <formula>"BEBAS"</formula>
    </cfRule>
    <cfRule type="cellIs" dxfId="181" priority="180" operator="equal">
      <formula>"PN"</formula>
    </cfRule>
    <cfRule type="cellIs" dxfId="180" priority="181" operator="equal">
      <formula>"PH"</formula>
    </cfRule>
    <cfRule type="cellIs" dxfId="179" priority="182" operator="equal">
      <formula>"BN"</formula>
    </cfRule>
  </conditionalFormatting>
  <conditionalFormatting sqref="C241:D241">
    <cfRule type="cellIs" dxfId="178" priority="178" operator="equal">
      <formula>"TIED"</formula>
    </cfRule>
  </conditionalFormatting>
  <conditionalFormatting sqref="E244">
    <cfRule type="cellIs" dxfId="177" priority="165" operator="equal">
      <formula>"BEBAS"</formula>
    </cfRule>
    <cfRule type="cellIs" dxfId="176" priority="166" operator="equal">
      <formula>"PN"</formula>
    </cfRule>
    <cfRule type="cellIs" dxfId="175" priority="167" operator="equal">
      <formula>"PH"</formula>
    </cfRule>
    <cfRule type="cellIs" dxfId="174" priority="168" operator="equal">
      <formula>"BN"</formula>
    </cfRule>
  </conditionalFormatting>
  <conditionalFormatting sqref="C244:D244">
    <cfRule type="cellIs" dxfId="173" priority="170" operator="equal">
      <formula>"BEBAS"</formula>
    </cfRule>
    <cfRule type="cellIs" dxfId="172" priority="171" operator="equal">
      <formula>"PN"</formula>
    </cfRule>
    <cfRule type="cellIs" dxfId="171" priority="172" operator="equal">
      <formula>"PH"</formula>
    </cfRule>
    <cfRule type="cellIs" dxfId="170" priority="173" operator="equal">
      <formula>"BN"</formula>
    </cfRule>
  </conditionalFormatting>
  <conditionalFormatting sqref="C244:D244">
    <cfRule type="cellIs" dxfId="169" priority="169" operator="equal">
      <formula>"TIED"</formula>
    </cfRule>
  </conditionalFormatting>
  <conditionalFormatting sqref="C242:D242">
    <cfRule type="cellIs" dxfId="168" priority="160" operator="equal">
      <formula>"TIED"</formula>
    </cfRule>
  </conditionalFormatting>
  <conditionalFormatting sqref="C242:E242">
    <cfRule type="cellIs" dxfId="167" priority="161" operator="equal">
      <formula>"BEBAS"</formula>
    </cfRule>
    <cfRule type="cellIs" dxfId="166" priority="162" operator="equal">
      <formula>"PN"</formula>
    </cfRule>
    <cfRule type="cellIs" dxfId="165" priority="163" operator="equal">
      <formula>"PH"</formula>
    </cfRule>
    <cfRule type="cellIs" dxfId="164" priority="164" operator="equal">
      <formula>"BN"</formula>
    </cfRule>
  </conditionalFormatting>
  <conditionalFormatting sqref="E258">
    <cfRule type="cellIs" dxfId="163" priority="151" operator="equal">
      <formula>"BEBAS"</formula>
    </cfRule>
    <cfRule type="cellIs" dxfId="162" priority="152" operator="equal">
      <formula>"PN"</formula>
    </cfRule>
    <cfRule type="cellIs" dxfId="161" priority="153" operator="equal">
      <formula>"PH"</formula>
    </cfRule>
    <cfRule type="cellIs" dxfId="160" priority="154" operator="equal">
      <formula>"BN"</formula>
    </cfRule>
  </conditionalFormatting>
  <conditionalFormatting sqref="C258:D258">
    <cfRule type="cellIs" dxfId="159" priority="156" operator="equal">
      <formula>"BEBAS"</formula>
    </cfRule>
    <cfRule type="cellIs" dxfId="158" priority="157" operator="equal">
      <formula>"PN"</formula>
    </cfRule>
    <cfRule type="cellIs" dxfId="157" priority="158" operator="equal">
      <formula>"PH"</formula>
    </cfRule>
    <cfRule type="cellIs" dxfId="156" priority="159" operator="equal">
      <formula>"BN"</formula>
    </cfRule>
  </conditionalFormatting>
  <conditionalFormatting sqref="C258:D258">
    <cfRule type="cellIs" dxfId="155" priority="155" operator="equal">
      <formula>"TIED"</formula>
    </cfRule>
  </conditionalFormatting>
  <conditionalFormatting sqref="E255">
    <cfRule type="cellIs" dxfId="154" priority="142" operator="equal">
      <formula>"BEBAS"</formula>
    </cfRule>
    <cfRule type="cellIs" dxfId="153" priority="143" operator="equal">
      <formula>"PN"</formula>
    </cfRule>
    <cfRule type="cellIs" dxfId="152" priority="144" operator="equal">
      <formula>"PH"</formula>
    </cfRule>
    <cfRule type="cellIs" dxfId="151" priority="145" operator="equal">
      <formula>"BN"</formula>
    </cfRule>
  </conditionalFormatting>
  <conditionalFormatting sqref="C255:D255">
    <cfRule type="cellIs" dxfId="150" priority="147" operator="equal">
      <formula>"BEBAS"</formula>
    </cfRule>
    <cfRule type="cellIs" dxfId="149" priority="148" operator="equal">
      <formula>"PN"</formula>
    </cfRule>
    <cfRule type="cellIs" dxfId="148" priority="149" operator="equal">
      <formula>"PH"</formula>
    </cfRule>
    <cfRule type="cellIs" dxfId="147" priority="150" operator="equal">
      <formula>"BN"</formula>
    </cfRule>
  </conditionalFormatting>
  <conditionalFormatting sqref="C255:D255">
    <cfRule type="cellIs" dxfId="146" priority="146" operator="equal">
      <formula>"TIED"</formula>
    </cfRule>
  </conditionalFormatting>
  <conditionalFormatting sqref="E257">
    <cfRule type="cellIs" dxfId="145" priority="133" operator="equal">
      <formula>"BEBAS"</formula>
    </cfRule>
    <cfRule type="cellIs" dxfId="144" priority="134" operator="equal">
      <formula>"PN"</formula>
    </cfRule>
    <cfRule type="cellIs" dxfId="143" priority="135" operator="equal">
      <formula>"PH"</formula>
    </cfRule>
    <cfRule type="cellIs" dxfId="142" priority="136" operator="equal">
      <formula>"BN"</formula>
    </cfRule>
  </conditionalFormatting>
  <conditionalFormatting sqref="C257:D257">
    <cfRule type="cellIs" dxfId="141" priority="138" operator="equal">
      <formula>"BEBAS"</formula>
    </cfRule>
    <cfRule type="cellIs" dxfId="140" priority="139" operator="equal">
      <formula>"PN"</formula>
    </cfRule>
    <cfRule type="cellIs" dxfId="139" priority="140" operator="equal">
      <formula>"PH"</formula>
    </cfRule>
    <cfRule type="cellIs" dxfId="138" priority="141" operator="equal">
      <formula>"BN"</formula>
    </cfRule>
  </conditionalFormatting>
  <conditionalFormatting sqref="C257:D257">
    <cfRule type="cellIs" dxfId="137" priority="137" operator="equal">
      <formula>"TIED"</formula>
    </cfRule>
  </conditionalFormatting>
  <conditionalFormatting sqref="E254">
    <cfRule type="cellIs" dxfId="136" priority="124" operator="equal">
      <formula>"BEBAS"</formula>
    </cfRule>
    <cfRule type="cellIs" dxfId="135" priority="125" operator="equal">
      <formula>"PN"</formula>
    </cfRule>
    <cfRule type="cellIs" dxfId="134" priority="126" operator="equal">
      <formula>"PH"</formula>
    </cfRule>
    <cfRule type="cellIs" dxfId="133" priority="127" operator="equal">
      <formula>"BN"</formula>
    </cfRule>
  </conditionalFormatting>
  <conditionalFormatting sqref="C254:D254">
    <cfRule type="cellIs" dxfId="132" priority="129" operator="equal">
      <formula>"BEBAS"</formula>
    </cfRule>
    <cfRule type="cellIs" dxfId="131" priority="130" operator="equal">
      <formula>"PN"</formula>
    </cfRule>
    <cfRule type="cellIs" dxfId="130" priority="131" operator="equal">
      <formula>"PH"</formula>
    </cfRule>
    <cfRule type="cellIs" dxfId="129" priority="132" operator="equal">
      <formula>"BN"</formula>
    </cfRule>
  </conditionalFormatting>
  <conditionalFormatting sqref="C254:D254">
    <cfRule type="cellIs" dxfId="128" priority="128" operator="equal">
      <formula>"TIED"</formula>
    </cfRule>
  </conditionalFormatting>
  <conditionalFormatting sqref="E256">
    <cfRule type="cellIs" dxfId="127" priority="115" operator="equal">
      <formula>"BEBAS"</formula>
    </cfRule>
    <cfRule type="cellIs" dxfId="126" priority="116" operator="equal">
      <formula>"PN"</formula>
    </cfRule>
    <cfRule type="cellIs" dxfId="125" priority="117" operator="equal">
      <formula>"PH"</formula>
    </cfRule>
    <cfRule type="cellIs" dxfId="124" priority="118" operator="equal">
      <formula>"BN"</formula>
    </cfRule>
  </conditionalFormatting>
  <conditionalFormatting sqref="C256:D256">
    <cfRule type="cellIs" dxfId="123" priority="120" operator="equal">
      <formula>"BEBAS"</formula>
    </cfRule>
    <cfRule type="cellIs" dxfId="122" priority="121" operator="equal">
      <formula>"PN"</formula>
    </cfRule>
    <cfRule type="cellIs" dxfId="121" priority="122" operator="equal">
      <formula>"PH"</formula>
    </cfRule>
    <cfRule type="cellIs" dxfId="120" priority="123" operator="equal">
      <formula>"BN"</formula>
    </cfRule>
  </conditionalFormatting>
  <conditionalFormatting sqref="C256:D256">
    <cfRule type="cellIs" dxfId="119" priority="119" operator="equal">
      <formula>"TIED"</formula>
    </cfRule>
  </conditionalFormatting>
  <conditionalFormatting sqref="E252">
    <cfRule type="cellIs" dxfId="118" priority="106" operator="equal">
      <formula>"BEBAS"</formula>
    </cfRule>
    <cfRule type="cellIs" dxfId="117" priority="107" operator="equal">
      <formula>"PN"</formula>
    </cfRule>
    <cfRule type="cellIs" dxfId="116" priority="108" operator="equal">
      <formula>"PH"</formula>
    </cfRule>
    <cfRule type="cellIs" dxfId="115" priority="109" operator="equal">
      <formula>"BN"</formula>
    </cfRule>
  </conditionalFormatting>
  <conditionalFormatting sqref="C252:D252">
    <cfRule type="cellIs" dxfId="114" priority="111" operator="equal">
      <formula>"BEBAS"</formula>
    </cfRule>
    <cfRule type="cellIs" dxfId="113" priority="112" operator="equal">
      <formula>"PN"</formula>
    </cfRule>
    <cfRule type="cellIs" dxfId="112" priority="113" operator="equal">
      <formula>"PH"</formula>
    </cfRule>
    <cfRule type="cellIs" dxfId="111" priority="114" operator="equal">
      <formula>"BN"</formula>
    </cfRule>
  </conditionalFormatting>
  <conditionalFormatting sqref="C252:D252">
    <cfRule type="cellIs" dxfId="110" priority="110" operator="equal">
      <formula>"TIED"</formula>
    </cfRule>
  </conditionalFormatting>
  <conditionalFormatting sqref="E253">
    <cfRule type="cellIs" dxfId="109" priority="97" operator="equal">
      <formula>"BEBAS"</formula>
    </cfRule>
    <cfRule type="cellIs" dxfId="108" priority="98" operator="equal">
      <formula>"PN"</formula>
    </cfRule>
    <cfRule type="cellIs" dxfId="107" priority="99" operator="equal">
      <formula>"PH"</formula>
    </cfRule>
    <cfRule type="cellIs" dxfId="106" priority="100" operator="equal">
      <formula>"BN"</formula>
    </cfRule>
  </conditionalFormatting>
  <conditionalFormatting sqref="C253:D253">
    <cfRule type="cellIs" dxfId="105" priority="102" operator="equal">
      <formula>"BEBAS"</formula>
    </cfRule>
    <cfRule type="cellIs" dxfId="104" priority="103" operator="equal">
      <formula>"PN"</formula>
    </cfRule>
    <cfRule type="cellIs" dxfId="103" priority="104" operator="equal">
      <formula>"PH"</formula>
    </cfRule>
    <cfRule type="cellIs" dxfId="102" priority="105" operator="equal">
      <formula>"BN"</formula>
    </cfRule>
  </conditionalFormatting>
  <conditionalFormatting sqref="C253:D253">
    <cfRule type="cellIs" dxfId="101" priority="101" operator="equal">
      <formula>"TIED"</formula>
    </cfRule>
  </conditionalFormatting>
  <conditionalFormatting sqref="E267">
    <cfRule type="cellIs" dxfId="100" priority="88" operator="equal">
      <formula>"BEBAS"</formula>
    </cfRule>
    <cfRule type="cellIs" dxfId="99" priority="89" operator="equal">
      <formula>"PN"</formula>
    </cfRule>
    <cfRule type="cellIs" dxfId="98" priority="90" operator="equal">
      <formula>"PH"</formula>
    </cfRule>
    <cfRule type="cellIs" dxfId="97" priority="91" operator="equal">
      <formula>"BN"</formula>
    </cfRule>
  </conditionalFormatting>
  <conditionalFormatting sqref="C267:D267">
    <cfRule type="cellIs" dxfId="96" priority="93" operator="equal">
      <formula>"BEBAS"</formula>
    </cfRule>
    <cfRule type="cellIs" dxfId="95" priority="94" operator="equal">
      <formula>"PN"</formula>
    </cfRule>
    <cfRule type="cellIs" dxfId="94" priority="95" operator="equal">
      <formula>"PH"</formula>
    </cfRule>
    <cfRule type="cellIs" dxfId="93" priority="96" operator="equal">
      <formula>"BN"</formula>
    </cfRule>
  </conditionalFormatting>
  <conditionalFormatting sqref="C267:D267">
    <cfRule type="cellIs" dxfId="92" priority="92" operator="equal">
      <formula>"TIED"</formula>
    </cfRule>
  </conditionalFormatting>
  <conditionalFormatting sqref="E263">
    <cfRule type="cellIs" dxfId="91" priority="79" operator="equal">
      <formula>"BEBAS"</formula>
    </cfRule>
    <cfRule type="cellIs" dxfId="90" priority="80" operator="equal">
      <formula>"PN"</formula>
    </cfRule>
    <cfRule type="cellIs" dxfId="89" priority="81" operator="equal">
      <formula>"PH"</formula>
    </cfRule>
    <cfRule type="cellIs" dxfId="88" priority="82" operator="equal">
      <formula>"BN"</formula>
    </cfRule>
  </conditionalFormatting>
  <conditionalFormatting sqref="C263:D263">
    <cfRule type="cellIs" dxfId="87" priority="84" operator="equal">
      <formula>"BEBAS"</formula>
    </cfRule>
    <cfRule type="cellIs" dxfId="86" priority="85" operator="equal">
      <formula>"PN"</formula>
    </cfRule>
    <cfRule type="cellIs" dxfId="85" priority="86" operator="equal">
      <formula>"PH"</formula>
    </cfRule>
    <cfRule type="cellIs" dxfId="84" priority="87" operator="equal">
      <formula>"BN"</formula>
    </cfRule>
  </conditionalFormatting>
  <conditionalFormatting sqref="C263:D263">
    <cfRule type="cellIs" dxfId="83" priority="83" operator="equal">
      <formula>"TIED"</formula>
    </cfRule>
  </conditionalFormatting>
  <conditionalFormatting sqref="E264">
    <cfRule type="cellIs" dxfId="82" priority="70" operator="equal">
      <formula>"BEBAS"</formula>
    </cfRule>
    <cfRule type="cellIs" dxfId="81" priority="71" operator="equal">
      <formula>"PN"</formula>
    </cfRule>
    <cfRule type="cellIs" dxfId="80" priority="72" operator="equal">
      <formula>"PH"</formula>
    </cfRule>
    <cfRule type="cellIs" dxfId="79" priority="73" operator="equal">
      <formula>"BN"</formula>
    </cfRule>
  </conditionalFormatting>
  <conditionalFormatting sqref="C264:D264">
    <cfRule type="cellIs" dxfId="78" priority="75" operator="equal">
      <formula>"BEBAS"</formula>
    </cfRule>
    <cfRule type="cellIs" dxfId="77" priority="76" operator="equal">
      <formula>"PN"</formula>
    </cfRule>
    <cfRule type="cellIs" dxfId="76" priority="77" operator="equal">
      <formula>"PH"</formula>
    </cfRule>
    <cfRule type="cellIs" dxfId="75" priority="78" operator="equal">
      <formula>"BN"</formula>
    </cfRule>
  </conditionalFormatting>
  <conditionalFormatting sqref="C264:D264">
    <cfRule type="cellIs" dxfId="74" priority="74" operator="equal">
      <formula>"TIED"</formula>
    </cfRule>
  </conditionalFormatting>
  <conditionalFormatting sqref="E266">
    <cfRule type="cellIs" dxfId="73" priority="61" operator="equal">
      <formula>"BEBAS"</formula>
    </cfRule>
    <cfRule type="cellIs" dxfId="72" priority="62" operator="equal">
      <formula>"PN"</formula>
    </cfRule>
    <cfRule type="cellIs" dxfId="71" priority="63" operator="equal">
      <formula>"PH"</formula>
    </cfRule>
    <cfRule type="cellIs" dxfId="70" priority="64" operator="equal">
      <formula>"BN"</formula>
    </cfRule>
  </conditionalFormatting>
  <conditionalFormatting sqref="C266:D266">
    <cfRule type="cellIs" dxfId="69" priority="66" operator="equal">
      <formula>"BEBAS"</formula>
    </cfRule>
    <cfRule type="cellIs" dxfId="68" priority="67" operator="equal">
      <formula>"PN"</formula>
    </cfRule>
    <cfRule type="cellIs" dxfId="67" priority="68" operator="equal">
      <formula>"PH"</formula>
    </cfRule>
    <cfRule type="cellIs" dxfId="66" priority="69" operator="equal">
      <formula>"BN"</formula>
    </cfRule>
  </conditionalFormatting>
  <conditionalFormatting sqref="C266:D266">
    <cfRule type="cellIs" dxfId="65" priority="65" operator="equal">
      <formula>"TIED"</formula>
    </cfRule>
  </conditionalFormatting>
  <conditionalFormatting sqref="E265">
    <cfRule type="cellIs" dxfId="64" priority="52" operator="equal">
      <formula>"BEBAS"</formula>
    </cfRule>
    <cfRule type="cellIs" dxfId="63" priority="53" operator="equal">
      <formula>"PN"</formula>
    </cfRule>
    <cfRule type="cellIs" dxfId="62" priority="54" operator="equal">
      <formula>"PH"</formula>
    </cfRule>
    <cfRule type="cellIs" dxfId="61" priority="55" operator="equal">
      <formula>"BN"</formula>
    </cfRule>
  </conditionalFormatting>
  <conditionalFormatting sqref="C265:D265">
    <cfRule type="cellIs" dxfId="60" priority="57" operator="equal">
      <formula>"BEBAS"</formula>
    </cfRule>
    <cfRule type="cellIs" dxfId="59" priority="58" operator="equal">
      <formula>"PN"</formula>
    </cfRule>
    <cfRule type="cellIs" dxfId="58" priority="59" operator="equal">
      <formula>"PH"</formula>
    </cfRule>
    <cfRule type="cellIs" dxfId="57" priority="60" operator="equal">
      <formula>"BN"</formula>
    </cfRule>
  </conditionalFormatting>
  <conditionalFormatting sqref="C265:D265">
    <cfRule type="cellIs" dxfId="56" priority="56" operator="equal">
      <formula>"TIED"</formula>
    </cfRule>
  </conditionalFormatting>
  <conditionalFormatting sqref="C262:D262">
    <cfRule type="cellIs" dxfId="55" priority="47" operator="equal">
      <formula>"TIED"</formula>
    </cfRule>
  </conditionalFormatting>
  <conditionalFormatting sqref="C262:E262">
    <cfRule type="cellIs" dxfId="54" priority="48" operator="equal">
      <formula>"BEBAS"</formula>
    </cfRule>
    <cfRule type="cellIs" dxfId="53" priority="49" operator="equal">
      <formula>"PN"</formula>
    </cfRule>
    <cfRule type="cellIs" dxfId="52" priority="50" operator="equal">
      <formula>"PH"</formula>
    </cfRule>
    <cfRule type="cellIs" dxfId="51" priority="51" operator="equal">
      <formula>"BN"</formula>
    </cfRule>
  </conditionalFormatting>
  <conditionalFormatting sqref="C261:D261">
    <cfRule type="cellIs" dxfId="50" priority="42" operator="equal">
      <formula>"TIED"</formula>
    </cfRule>
  </conditionalFormatting>
  <conditionalFormatting sqref="C261:E261">
    <cfRule type="cellIs" dxfId="49" priority="43" operator="equal">
      <formula>"BEBAS"</formula>
    </cfRule>
    <cfRule type="cellIs" dxfId="48" priority="44" operator="equal">
      <formula>"PN"</formula>
    </cfRule>
    <cfRule type="cellIs" dxfId="47" priority="45" operator="equal">
      <formula>"PH"</formula>
    </cfRule>
    <cfRule type="cellIs" dxfId="46" priority="46" operator="equal">
      <formula>"BN"</formula>
    </cfRule>
  </conditionalFormatting>
  <conditionalFormatting sqref="C274:D274">
    <cfRule type="cellIs" dxfId="45" priority="38" operator="equal">
      <formula>"BEBAS"</formula>
    </cfRule>
    <cfRule type="cellIs" dxfId="44" priority="39" operator="equal">
      <formula>"PN"</formula>
    </cfRule>
    <cfRule type="cellIs" dxfId="43" priority="40" operator="equal">
      <formula>"PH"</formula>
    </cfRule>
    <cfRule type="cellIs" dxfId="42" priority="41" operator="equal">
      <formula>"BN"</formula>
    </cfRule>
  </conditionalFormatting>
  <conditionalFormatting sqref="C274:D274">
    <cfRule type="cellIs" dxfId="41" priority="37" operator="equal">
      <formula>"TIED"</formula>
    </cfRule>
  </conditionalFormatting>
  <conditionalFormatting sqref="E273">
    <cfRule type="cellIs" dxfId="40" priority="24" operator="equal">
      <formula>"BEBAS"</formula>
    </cfRule>
    <cfRule type="cellIs" dxfId="39" priority="25" operator="equal">
      <formula>"PN"</formula>
    </cfRule>
    <cfRule type="cellIs" dxfId="38" priority="26" operator="equal">
      <formula>"PH"</formula>
    </cfRule>
    <cfRule type="cellIs" dxfId="37" priority="27" operator="equal">
      <formula>"BN"</formula>
    </cfRule>
  </conditionalFormatting>
  <conditionalFormatting sqref="C273:D273">
    <cfRule type="cellIs" dxfId="36" priority="29" operator="equal">
      <formula>"BEBAS"</formula>
    </cfRule>
    <cfRule type="cellIs" dxfId="35" priority="30" operator="equal">
      <formula>"PN"</formula>
    </cfRule>
    <cfRule type="cellIs" dxfId="34" priority="31" operator="equal">
      <formula>"PH"</formula>
    </cfRule>
    <cfRule type="cellIs" dxfId="33" priority="32" operator="equal">
      <formula>"BN"</formula>
    </cfRule>
  </conditionalFormatting>
  <conditionalFormatting sqref="C273:D273">
    <cfRule type="cellIs" dxfId="32" priority="28" operator="equal">
      <formula>"TIED"</formula>
    </cfRule>
  </conditionalFormatting>
  <conditionalFormatting sqref="C270:D270">
    <cfRule type="cellIs" dxfId="31" priority="19" operator="equal">
      <formula>"TIED"</formula>
    </cfRule>
  </conditionalFormatting>
  <conditionalFormatting sqref="C270:E270">
    <cfRule type="cellIs" dxfId="30" priority="20" operator="equal">
      <formula>"BEBAS"</formula>
    </cfRule>
    <cfRule type="cellIs" dxfId="29" priority="21" operator="equal">
      <formula>"PN"</formula>
    </cfRule>
    <cfRule type="cellIs" dxfId="28" priority="22" operator="equal">
      <formula>"PH"</formula>
    </cfRule>
    <cfRule type="cellIs" dxfId="27" priority="23" operator="equal">
      <formula>"BN"</formula>
    </cfRule>
  </conditionalFormatting>
  <conditionalFormatting sqref="E271">
    <cfRule type="cellIs" dxfId="26" priority="10" operator="equal">
      <formula>"BEBAS"</formula>
    </cfRule>
    <cfRule type="cellIs" dxfId="25" priority="11" operator="equal">
      <formula>"PN"</formula>
    </cfRule>
    <cfRule type="cellIs" dxfId="24" priority="12" operator="equal">
      <formula>"PH"</formula>
    </cfRule>
    <cfRule type="cellIs" dxfId="23" priority="13" operator="equal">
      <formula>"BN"</formula>
    </cfRule>
  </conditionalFormatting>
  <conditionalFormatting sqref="C271:D271">
    <cfRule type="cellIs" dxfId="22" priority="15" operator="equal">
      <formula>"BEBAS"</formula>
    </cfRule>
    <cfRule type="cellIs" dxfId="21" priority="16" operator="equal">
      <formula>"PN"</formula>
    </cfRule>
    <cfRule type="cellIs" dxfId="20" priority="17" operator="equal">
      <formula>"PH"</formula>
    </cfRule>
    <cfRule type="cellIs" dxfId="19" priority="18" operator="equal">
      <formula>"BN"</formula>
    </cfRule>
  </conditionalFormatting>
  <conditionalFormatting sqref="C271:D271">
    <cfRule type="cellIs" dxfId="18" priority="14" operator="equal">
      <formula>"TIED"</formula>
    </cfRule>
  </conditionalFormatting>
  <conditionalFormatting sqref="E272">
    <cfRule type="cellIs" dxfId="17" priority="1" operator="equal">
      <formula>"BEBAS"</formula>
    </cfRule>
    <cfRule type="cellIs" dxfId="16" priority="2" operator="equal">
      <formula>"PN"</formula>
    </cfRule>
    <cfRule type="cellIs" dxfId="15" priority="3" operator="equal">
      <formula>"PH"</formula>
    </cfRule>
    <cfRule type="cellIs" dxfId="14" priority="4" operator="equal">
      <formula>"BN"</formula>
    </cfRule>
  </conditionalFormatting>
  <conditionalFormatting sqref="C272:D272">
    <cfRule type="cellIs" dxfId="13" priority="6" operator="equal">
      <formula>"BEBAS"</formula>
    </cfRule>
    <cfRule type="cellIs" dxfId="12" priority="7" operator="equal">
      <formula>"PN"</formula>
    </cfRule>
    <cfRule type="cellIs" dxfId="11" priority="8" operator="equal">
      <formula>"PH"</formula>
    </cfRule>
    <cfRule type="cellIs" dxfId="10" priority="9" operator="equal">
      <formula>"BN"</formula>
    </cfRule>
  </conditionalFormatting>
  <conditionalFormatting sqref="C272:D272">
    <cfRule type="cellIs" dxfId="9" priority="5" operator="equal">
      <formula>"TIED"</formula>
    </cfRule>
  </conditionalFormatting>
  <hyperlinks>
    <hyperlink ref="W1" r:id="rId1" display="https://datastudio.google.com/u/0/reporting/b30b94bb-dec3-4abf-a440-0f391c52a5fa/page/LNSgC?fbclid=IwAR3JYUisSSkaQi6Et4ziB0VyhMQsVAsQ-6-OyPSWf4ffXZH7q-Wu4dWbsyk" xr:uid="{5BDF7F8C-1733-4117-96D0-C2C1EB5DD479}"/>
  </hyperlinks>
  <pageMargins left="0.7" right="0.7" top="0.75" bottom="0.75" header="0.3" footer="0.3"/>
  <pageSetup paperSize="9" orientation="landscape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SCORESHEET</vt:lpstr>
      <vt:lpstr>UNDI POS</vt:lpstr>
      <vt:lpstr>SALURAN</vt:lpstr>
      <vt:lpstr>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Santhul Narwhal</dc:creator>
  <cp:lastModifiedBy>Santhul Narwhal</cp:lastModifiedBy>
  <cp:lastPrinted>2021-12-01T02:55:42Z</cp:lastPrinted>
  <dcterms:created xsi:type="dcterms:W3CDTF">2021-11-30T04:37:24Z</dcterms:created>
  <dcterms:modified xsi:type="dcterms:W3CDTF">2021-12-03T08:50:30Z</dcterms:modified>
</cp:coreProperties>
</file>