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DA\PILIHAN RAYA\"/>
    </mc:Choice>
  </mc:AlternateContent>
  <xr:revisionPtr revIDLastSave="0" documentId="13_ncr:1_{8F5D83A4-08F9-4CE0-B744-E7B6A7A92715}" xr6:coauthVersionLast="47" xr6:coauthVersionMax="47" xr10:uidLastSave="{00000000-0000-0000-0000-000000000000}"/>
  <bookViews>
    <workbookView xWindow="2985" yWindow="2985" windowWidth="14745" windowHeight="12480" activeTab="2" xr2:uid="{A2D7D90B-FE2D-4273-8646-17B3BBEC68E2}"/>
  </bookViews>
  <sheets>
    <sheet name="Pulau Pinang" sheetId="1" r:id="rId1"/>
    <sheet name="ST3_2021" sheetId="2" r:id="rId2"/>
    <sheet name="ST3_202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0" i="3" l="1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J60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60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F60" i="3"/>
  <c r="E60" i="3"/>
  <c r="D55" i="3"/>
  <c r="D51" i="3"/>
  <c r="D47" i="3"/>
  <c r="F47" i="3" s="1"/>
  <c r="D43" i="3"/>
  <c r="F43" i="3" s="1"/>
  <c r="D39" i="3"/>
  <c r="D34" i="3"/>
  <c r="D30" i="3"/>
  <c r="H30" i="3" s="1"/>
  <c r="D26" i="3"/>
  <c r="H26" i="3" s="1"/>
  <c r="D22" i="3"/>
  <c r="D18" i="3"/>
  <c r="D14" i="3"/>
  <c r="E14" i="3" s="1"/>
  <c r="D10" i="3"/>
  <c r="D60" i="3" s="1"/>
  <c r="H60" i="3" s="1"/>
  <c r="D6" i="3"/>
  <c r="F30" i="3"/>
  <c r="H7" i="3"/>
  <c r="I7" i="3" s="1"/>
  <c r="H8" i="3"/>
  <c r="H9" i="3"/>
  <c r="H11" i="3"/>
  <c r="I11" i="3" s="1"/>
  <c r="H12" i="3"/>
  <c r="I12" i="3" s="1"/>
  <c r="H13" i="3"/>
  <c r="I13" i="3" s="1"/>
  <c r="H15" i="3"/>
  <c r="I15" i="3" s="1"/>
  <c r="H16" i="3"/>
  <c r="I16" i="3" s="1"/>
  <c r="H17" i="3"/>
  <c r="H18" i="3"/>
  <c r="I18" i="3" s="1"/>
  <c r="H19" i="3"/>
  <c r="I19" i="3" s="1"/>
  <c r="H20" i="3"/>
  <c r="I20" i="3" s="1"/>
  <c r="H21" i="3"/>
  <c r="H22" i="3"/>
  <c r="I22" i="3" s="1"/>
  <c r="H23" i="3"/>
  <c r="I23" i="3" s="1"/>
  <c r="H24" i="3"/>
  <c r="I24" i="3" s="1"/>
  <c r="H25" i="3"/>
  <c r="H27" i="3"/>
  <c r="I27" i="3" s="1"/>
  <c r="H28" i="3"/>
  <c r="I28" i="3" s="1"/>
  <c r="H29" i="3"/>
  <c r="I29" i="3" s="1"/>
  <c r="H31" i="3"/>
  <c r="I31" i="3" s="1"/>
  <c r="H32" i="3"/>
  <c r="I32" i="3" s="1"/>
  <c r="H33" i="3"/>
  <c r="I33" i="3" s="1"/>
  <c r="H34" i="3"/>
  <c r="I34" i="3" s="1"/>
  <c r="H35" i="3"/>
  <c r="I35" i="3" s="1"/>
  <c r="H36" i="3"/>
  <c r="I36" i="3" s="1"/>
  <c r="H37" i="3"/>
  <c r="I37" i="3" s="1"/>
  <c r="H38" i="3"/>
  <c r="I38" i="3" s="1"/>
  <c r="H39" i="3"/>
  <c r="I39" i="3" s="1"/>
  <c r="H40" i="3"/>
  <c r="I40" i="3" s="1"/>
  <c r="H41" i="3"/>
  <c r="I41" i="3" s="1"/>
  <c r="H42" i="3"/>
  <c r="I42" i="3" s="1"/>
  <c r="H44" i="3"/>
  <c r="I44" i="3" s="1"/>
  <c r="H45" i="3"/>
  <c r="I45" i="3" s="1"/>
  <c r="H46" i="3"/>
  <c r="I46" i="3" s="1"/>
  <c r="H48" i="3"/>
  <c r="I48" i="3" s="1"/>
  <c r="H49" i="3"/>
  <c r="I49" i="3" s="1"/>
  <c r="H50" i="3"/>
  <c r="I50" i="3" s="1"/>
  <c r="H51" i="3"/>
  <c r="I51" i="3" s="1"/>
  <c r="H52" i="3"/>
  <c r="I52" i="3" s="1"/>
  <c r="H53" i="3"/>
  <c r="H54" i="3"/>
  <c r="I54" i="3" s="1"/>
  <c r="H55" i="3"/>
  <c r="I55" i="3" s="1"/>
  <c r="H56" i="3"/>
  <c r="I56" i="3" s="1"/>
  <c r="H57" i="3"/>
  <c r="I57" i="3" s="1"/>
  <c r="H58" i="3"/>
  <c r="I58" i="3" s="1"/>
  <c r="H6" i="3"/>
  <c r="I6" i="3" s="1"/>
  <c r="G55" i="3"/>
  <c r="G51" i="3"/>
  <c r="G47" i="3"/>
  <c r="G43" i="3"/>
  <c r="G39" i="3"/>
  <c r="G34" i="3"/>
  <c r="G30" i="3"/>
  <c r="K30" i="3" s="1"/>
  <c r="L30" i="3" s="1"/>
  <c r="G26" i="3"/>
  <c r="G22" i="3"/>
  <c r="G18" i="3"/>
  <c r="G14" i="3"/>
  <c r="K14" i="3" s="1"/>
  <c r="L14" i="3" s="1"/>
  <c r="G10" i="3"/>
  <c r="G6" i="3"/>
  <c r="C55" i="3"/>
  <c r="C51" i="3"/>
  <c r="E51" i="3" s="1"/>
  <c r="C47" i="3"/>
  <c r="C43" i="3"/>
  <c r="C39" i="3"/>
  <c r="C34" i="3"/>
  <c r="F34" i="3" s="1"/>
  <c r="C30" i="3"/>
  <c r="C26" i="3"/>
  <c r="C22" i="3"/>
  <c r="C18" i="3"/>
  <c r="F18" i="3" s="1"/>
  <c r="C14" i="3"/>
  <c r="C10" i="3"/>
  <c r="C60" i="3" s="1"/>
  <c r="C6" i="3"/>
  <c r="D34" i="2"/>
  <c r="C34" i="2"/>
  <c r="D55" i="2"/>
  <c r="C55" i="2"/>
  <c r="D51" i="2"/>
  <c r="H51" i="2" s="1"/>
  <c r="I51" i="2" s="1"/>
  <c r="C51" i="2"/>
  <c r="D47" i="2"/>
  <c r="C47" i="2"/>
  <c r="D43" i="2"/>
  <c r="E43" i="2" s="1"/>
  <c r="F43" i="2" s="1"/>
  <c r="C43" i="2"/>
  <c r="D39" i="2"/>
  <c r="C39" i="2"/>
  <c r="D30" i="2"/>
  <c r="C30" i="2"/>
  <c r="D26" i="2"/>
  <c r="C26" i="2"/>
  <c r="D22" i="2"/>
  <c r="C22" i="2"/>
  <c r="D18" i="2"/>
  <c r="C18" i="2"/>
  <c r="D14" i="2"/>
  <c r="C14" i="2"/>
  <c r="D10" i="2"/>
  <c r="C10" i="2"/>
  <c r="D6" i="2"/>
  <c r="C6" i="2"/>
  <c r="D55" i="1"/>
  <c r="C55" i="1"/>
  <c r="D51" i="1"/>
  <c r="C51" i="1"/>
  <c r="D47" i="1"/>
  <c r="C47" i="1"/>
  <c r="D43" i="1"/>
  <c r="C43" i="1"/>
  <c r="D34" i="1"/>
  <c r="C34" i="1"/>
  <c r="D39" i="1"/>
  <c r="C39" i="1"/>
  <c r="D30" i="1"/>
  <c r="C30" i="1"/>
  <c r="D26" i="1"/>
  <c r="C26" i="1"/>
  <c r="D22" i="1"/>
  <c r="C22" i="1"/>
  <c r="D18" i="1"/>
  <c r="C18" i="1"/>
  <c r="D14" i="1"/>
  <c r="C14" i="1"/>
  <c r="D10" i="1"/>
  <c r="C10" i="1"/>
  <c r="D6" i="1"/>
  <c r="C6" i="1"/>
  <c r="G60" i="1"/>
  <c r="J60" i="3"/>
  <c r="K58" i="3"/>
  <c r="L58" i="3" s="1"/>
  <c r="F58" i="3"/>
  <c r="E58" i="3"/>
  <c r="K57" i="3"/>
  <c r="L57" i="3" s="1"/>
  <c r="F57" i="3"/>
  <c r="E57" i="3"/>
  <c r="K56" i="3"/>
  <c r="L56" i="3" s="1"/>
  <c r="F56" i="3"/>
  <c r="E56" i="3"/>
  <c r="K55" i="3"/>
  <c r="L55" i="3" s="1"/>
  <c r="F55" i="3"/>
  <c r="E55" i="3"/>
  <c r="K54" i="3"/>
  <c r="L54" i="3" s="1"/>
  <c r="F54" i="3"/>
  <c r="E54" i="3"/>
  <c r="K53" i="3"/>
  <c r="L53" i="3" s="1"/>
  <c r="I53" i="3"/>
  <c r="F53" i="3"/>
  <c r="E53" i="3"/>
  <c r="L52" i="3"/>
  <c r="K52" i="3"/>
  <c r="F52" i="3"/>
  <c r="E52" i="3"/>
  <c r="K51" i="3"/>
  <c r="L51" i="3" s="1"/>
  <c r="F51" i="3"/>
  <c r="L50" i="3"/>
  <c r="K50" i="3"/>
  <c r="F50" i="3"/>
  <c r="E50" i="3"/>
  <c r="K49" i="3"/>
  <c r="L49" i="3" s="1"/>
  <c r="F49" i="3"/>
  <c r="E49" i="3"/>
  <c r="K48" i="3"/>
  <c r="L48" i="3" s="1"/>
  <c r="F48" i="3"/>
  <c r="E48" i="3"/>
  <c r="K47" i="3"/>
  <c r="L47" i="3" s="1"/>
  <c r="K46" i="3"/>
  <c r="L46" i="3" s="1"/>
  <c r="F46" i="3"/>
  <c r="E46" i="3"/>
  <c r="K45" i="3"/>
  <c r="L45" i="3" s="1"/>
  <c r="F45" i="3"/>
  <c r="E45" i="3"/>
  <c r="K44" i="3"/>
  <c r="L44" i="3" s="1"/>
  <c r="F44" i="3"/>
  <c r="E44" i="3"/>
  <c r="K42" i="3"/>
  <c r="L42" i="3" s="1"/>
  <c r="F42" i="3"/>
  <c r="E42" i="3"/>
  <c r="K41" i="3"/>
  <c r="L41" i="3" s="1"/>
  <c r="F41" i="3"/>
  <c r="E41" i="3"/>
  <c r="K40" i="3"/>
  <c r="L40" i="3" s="1"/>
  <c r="F40" i="3"/>
  <c r="E40" i="3"/>
  <c r="K39" i="3"/>
  <c r="L39" i="3" s="1"/>
  <c r="F39" i="3"/>
  <c r="E39" i="3"/>
  <c r="L38" i="3"/>
  <c r="K38" i="3"/>
  <c r="F38" i="3"/>
  <c r="E38" i="3"/>
  <c r="K37" i="3"/>
  <c r="L37" i="3" s="1"/>
  <c r="F37" i="3"/>
  <c r="E37" i="3"/>
  <c r="K36" i="3"/>
  <c r="L36" i="3" s="1"/>
  <c r="F36" i="3"/>
  <c r="E36" i="3"/>
  <c r="K35" i="3"/>
  <c r="L35" i="3" s="1"/>
  <c r="F35" i="3"/>
  <c r="E35" i="3"/>
  <c r="K34" i="3"/>
  <c r="L34" i="3" s="1"/>
  <c r="K33" i="3"/>
  <c r="L33" i="3" s="1"/>
  <c r="F33" i="3"/>
  <c r="E33" i="3"/>
  <c r="K32" i="3"/>
  <c r="L32" i="3" s="1"/>
  <c r="F32" i="3"/>
  <c r="E32" i="3"/>
  <c r="K31" i="3"/>
  <c r="L31" i="3" s="1"/>
  <c r="F31" i="3"/>
  <c r="E31" i="3"/>
  <c r="E30" i="3"/>
  <c r="K29" i="3"/>
  <c r="L29" i="3" s="1"/>
  <c r="F29" i="3"/>
  <c r="E29" i="3"/>
  <c r="K28" i="3"/>
  <c r="L28" i="3" s="1"/>
  <c r="F28" i="3"/>
  <c r="E28" i="3"/>
  <c r="K27" i="3"/>
  <c r="L27" i="3" s="1"/>
  <c r="F27" i="3"/>
  <c r="E27" i="3"/>
  <c r="K26" i="3"/>
  <c r="L26" i="3" s="1"/>
  <c r="K25" i="3"/>
  <c r="L25" i="3" s="1"/>
  <c r="I25" i="3"/>
  <c r="F25" i="3"/>
  <c r="E25" i="3"/>
  <c r="K24" i="3"/>
  <c r="L24" i="3" s="1"/>
  <c r="F24" i="3"/>
  <c r="E24" i="3"/>
  <c r="K23" i="3"/>
  <c r="L23" i="3" s="1"/>
  <c r="F23" i="3"/>
  <c r="E23" i="3"/>
  <c r="L22" i="3"/>
  <c r="K22" i="3"/>
  <c r="F22" i="3"/>
  <c r="E22" i="3"/>
  <c r="K21" i="3"/>
  <c r="L21" i="3" s="1"/>
  <c r="I21" i="3"/>
  <c r="F21" i="3"/>
  <c r="E21" i="3"/>
  <c r="K20" i="3"/>
  <c r="L20" i="3" s="1"/>
  <c r="F20" i="3"/>
  <c r="E20" i="3"/>
  <c r="K19" i="3"/>
  <c r="L19" i="3" s="1"/>
  <c r="F19" i="3"/>
  <c r="E19" i="3"/>
  <c r="K18" i="3"/>
  <c r="L18" i="3" s="1"/>
  <c r="K17" i="3"/>
  <c r="L17" i="3" s="1"/>
  <c r="I17" i="3"/>
  <c r="F17" i="3"/>
  <c r="E17" i="3"/>
  <c r="K16" i="3"/>
  <c r="L16" i="3" s="1"/>
  <c r="F16" i="3"/>
  <c r="E16" i="3"/>
  <c r="K15" i="3"/>
  <c r="L15" i="3" s="1"/>
  <c r="F15" i="3"/>
  <c r="E15" i="3"/>
  <c r="K13" i="3"/>
  <c r="L13" i="3" s="1"/>
  <c r="F13" i="3"/>
  <c r="E13" i="3"/>
  <c r="K12" i="3"/>
  <c r="L12" i="3" s="1"/>
  <c r="F12" i="3"/>
  <c r="E12" i="3"/>
  <c r="K11" i="3"/>
  <c r="L11" i="3" s="1"/>
  <c r="F11" i="3"/>
  <c r="E11" i="3"/>
  <c r="K10" i="3"/>
  <c r="L10" i="3" s="1"/>
  <c r="K9" i="3"/>
  <c r="L9" i="3" s="1"/>
  <c r="I9" i="3"/>
  <c r="F9" i="3"/>
  <c r="E9" i="3"/>
  <c r="K8" i="3"/>
  <c r="L8" i="3" s="1"/>
  <c r="I8" i="3"/>
  <c r="F8" i="3"/>
  <c r="E8" i="3"/>
  <c r="K7" i="3"/>
  <c r="L7" i="3" s="1"/>
  <c r="F7" i="3"/>
  <c r="E7" i="3"/>
  <c r="L6" i="3"/>
  <c r="K6" i="3"/>
  <c r="F6" i="3"/>
  <c r="E6" i="3"/>
  <c r="G60" i="2"/>
  <c r="D60" i="2"/>
  <c r="F7" i="2"/>
  <c r="F24" i="2"/>
  <c r="E7" i="2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6" i="2"/>
  <c r="F6" i="2" s="1"/>
  <c r="H58" i="2"/>
  <c r="I58" i="2" s="1"/>
  <c r="H57" i="2"/>
  <c r="I57" i="2" s="1"/>
  <c r="H56" i="2"/>
  <c r="I56" i="2" s="1"/>
  <c r="H55" i="2"/>
  <c r="I55" i="2" s="1"/>
  <c r="H54" i="2"/>
  <c r="I54" i="2" s="1"/>
  <c r="H53" i="2"/>
  <c r="I53" i="2" s="1"/>
  <c r="H52" i="2"/>
  <c r="I52" i="2" s="1"/>
  <c r="H50" i="2"/>
  <c r="I50" i="2" s="1"/>
  <c r="H49" i="2"/>
  <c r="I49" i="2" s="1"/>
  <c r="H48" i="2"/>
  <c r="I48" i="2" s="1"/>
  <c r="H47" i="2"/>
  <c r="I47" i="2" s="1"/>
  <c r="H46" i="2"/>
  <c r="I46" i="2" s="1"/>
  <c r="H45" i="2"/>
  <c r="I45" i="2" s="1"/>
  <c r="H44" i="2"/>
  <c r="I44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35" i="2"/>
  <c r="I35" i="2" s="1"/>
  <c r="H34" i="2"/>
  <c r="I34" i="2" s="1"/>
  <c r="H33" i="2"/>
  <c r="I33" i="2" s="1"/>
  <c r="H32" i="2"/>
  <c r="I32" i="2" s="1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E47" i="3" l="1"/>
  <c r="H47" i="3"/>
  <c r="I47" i="3" s="1"/>
  <c r="H43" i="3"/>
  <c r="I43" i="3" s="1"/>
  <c r="H14" i="3"/>
  <c r="F14" i="3"/>
  <c r="D60" i="1"/>
  <c r="H10" i="3"/>
  <c r="I10" i="3" s="1"/>
  <c r="F26" i="3"/>
  <c r="E43" i="3"/>
  <c r="I26" i="3"/>
  <c r="I14" i="3"/>
  <c r="I30" i="3"/>
  <c r="K43" i="3"/>
  <c r="L43" i="3" s="1"/>
  <c r="G60" i="3"/>
  <c r="I60" i="3" s="1"/>
  <c r="E10" i="3"/>
  <c r="E18" i="3"/>
  <c r="E26" i="3"/>
  <c r="E34" i="3"/>
  <c r="F10" i="3"/>
  <c r="C60" i="2"/>
  <c r="H43" i="2"/>
  <c r="I43" i="2" s="1"/>
  <c r="E51" i="2"/>
  <c r="F51" i="2" s="1"/>
  <c r="E60" i="2"/>
  <c r="F60" i="2" s="1"/>
  <c r="C60" i="1"/>
  <c r="E60" i="1" s="1"/>
  <c r="F60" i="1" s="1"/>
  <c r="H60" i="2"/>
  <c r="I60" i="2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H58" i="1"/>
  <c r="I58" i="1" s="1"/>
  <c r="H57" i="1"/>
  <c r="I57" i="1" s="1"/>
  <c r="H56" i="1"/>
  <c r="I56" i="1" s="1"/>
  <c r="H54" i="1"/>
  <c r="I54" i="1" s="1"/>
  <c r="H53" i="1"/>
  <c r="I53" i="1" s="1"/>
  <c r="H52" i="1"/>
  <c r="I52" i="1" s="1"/>
  <c r="H50" i="1"/>
  <c r="I50" i="1" s="1"/>
  <c r="H49" i="1"/>
  <c r="I49" i="1" s="1"/>
  <c r="H48" i="1"/>
  <c r="I48" i="1" s="1"/>
  <c r="H46" i="1"/>
  <c r="I46" i="1" s="1"/>
  <c r="H45" i="1"/>
  <c r="I45" i="1" s="1"/>
  <c r="H44" i="1"/>
  <c r="I44" i="1" s="1"/>
  <c r="H42" i="1"/>
  <c r="I42" i="1" s="1"/>
  <c r="H41" i="1"/>
  <c r="I41" i="1" s="1"/>
  <c r="H40" i="1"/>
  <c r="I40" i="1" s="1"/>
  <c r="H38" i="1"/>
  <c r="I38" i="1" s="1"/>
  <c r="H37" i="1"/>
  <c r="I37" i="1" s="1"/>
  <c r="H36" i="1"/>
  <c r="I36" i="1" s="1"/>
  <c r="H35" i="1"/>
  <c r="I35" i="1" s="1"/>
  <c r="H33" i="1"/>
  <c r="I33" i="1" s="1"/>
  <c r="H32" i="1"/>
  <c r="I32" i="1" s="1"/>
  <c r="H31" i="1"/>
  <c r="I31" i="1" s="1"/>
  <c r="H29" i="1"/>
  <c r="I29" i="1" s="1"/>
  <c r="H28" i="1"/>
  <c r="I28" i="1" s="1"/>
  <c r="H27" i="1"/>
  <c r="I27" i="1" s="1"/>
  <c r="H25" i="1"/>
  <c r="I25" i="1" s="1"/>
  <c r="H24" i="1"/>
  <c r="I24" i="1" s="1"/>
  <c r="H23" i="1"/>
  <c r="I23" i="1" s="1"/>
  <c r="H21" i="1"/>
  <c r="I21" i="1" s="1"/>
  <c r="H20" i="1"/>
  <c r="I20" i="1" s="1"/>
  <c r="H19" i="1"/>
  <c r="I19" i="1" s="1"/>
  <c r="H17" i="1"/>
  <c r="I17" i="1" s="1"/>
  <c r="H16" i="1"/>
  <c r="I16" i="1" s="1"/>
  <c r="H15" i="1"/>
  <c r="I15" i="1" s="1"/>
  <c r="H13" i="1"/>
  <c r="I13" i="1" s="1"/>
  <c r="H12" i="1"/>
  <c r="I12" i="1" s="1"/>
  <c r="H11" i="1"/>
  <c r="I11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10" i="1"/>
  <c r="H8" i="1"/>
  <c r="I8" i="1" s="1"/>
  <c r="H9" i="1"/>
  <c r="I9" i="1" s="1"/>
  <c r="H7" i="1"/>
  <c r="I7" i="1" s="1"/>
  <c r="E7" i="1"/>
  <c r="E8" i="1"/>
  <c r="E9" i="1"/>
  <c r="H10" i="1"/>
  <c r="I10" i="1" s="1"/>
  <c r="H14" i="1"/>
  <c r="I14" i="1" s="1"/>
  <c r="H18" i="1"/>
  <c r="I18" i="1" s="1"/>
  <c r="H22" i="1"/>
  <c r="I22" i="1" s="1"/>
  <c r="H26" i="1"/>
  <c r="I26" i="1" s="1"/>
  <c r="H30" i="1"/>
  <c r="I30" i="1" s="1"/>
  <c r="H34" i="1"/>
  <c r="I34" i="1" s="1"/>
  <c r="H39" i="1"/>
  <c r="I39" i="1" s="1"/>
  <c r="H43" i="1"/>
  <c r="I43" i="1" s="1"/>
  <c r="H47" i="1"/>
  <c r="I47" i="1" s="1"/>
  <c r="H51" i="1"/>
  <c r="I51" i="1" s="1"/>
  <c r="H55" i="1"/>
  <c r="I55" i="1" s="1"/>
  <c r="H6" i="1"/>
  <c r="F6" i="1"/>
  <c r="E6" i="1"/>
  <c r="K60" i="3" l="1"/>
  <c r="L60" i="3" s="1"/>
  <c r="I6" i="1"/>
  <c r="H60" i="1"/>
  <c r="I60" i="1" s="1"/>
</calcChain>
</file>

<file path=xl/sharedStrings.xml><?xml version="1.0" encoding="utf-8"?>
<sst xmlns="http://schemas.openxmlformats.org/spreadsheetml/2006/main" count="357" uniqueCount="119">
  <si>
    <t>KOD</t>
  </si>
  <si>
    <t>BAHAGIAN PILIHAN RAYA</t>
  </si>
  <si>
    <t>PRU 14</t>
  </si>
  <si>
    <t>Q2 2021</t>
  </si>
  <si>
    <t>±</t>
  </si>
  <si>
    <t>SPPA</t>
  </si>
  <si>
    <t>JUMLAH</t>
  </si>
  <si>
    <t>P041</t>
  </si>
  <si>
    <t>%</t>
  </si>
  <si>
    <t>KEPALA BATAS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</si>
  <si>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</si>
  <si>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</si>
  <si>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</si>
  <si>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</si>
  <si>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</si>
  <si>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</si>
  <si>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</si>
  <si>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</si>
  <si>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</si>
  <si>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</si>
  <si>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</si>
  <si>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</si>
  <si>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TASEK GELUGOR</t>
  </si>
  <si>
    <t>BAGAN</t>
  </si>
  <si>
    <t>PERMATANG PAUH</t>
  </si>
  <si>
    <t>BUKIT MERTAJAM</t>
  </si>
  <si>
    <t>BATU KAWAN</t>
  </si>
  <si>
    <t>NIBONG TEBAL</t>
  </si>
  <si>
    <t>BUKIT BENDERA</t>
  </si>
  <si>
    <t>TANJONG</t>
  </si>
  <si>
    <t>JELUTONG</t>
  </si>
  <si>
    <t>BUKIT GELUGOR</t>
  </si>
  <si>
    <t>BAYAN BARU</t>
  </si>
  <si>
    <t>BALIK PULAU</t>
  </si>
  <si>
    <t>N01</t>
  </si>
  <si>
    <t>N02</t>
  </si>
  <si>
    <t>N03</t>
  </si>
  <si>
    <t>PINANG TUNGGAL</t>
  </si>
  <si>
    <t>PENAGA</t>
  </si>
  <si>
    <t>BERTAM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</si>
  <si>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</si>
  <si>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</si>
  <si>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</si>
  <si>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</si>
  <si>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</si>
  <si>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</si>
  <si>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</si>
  <si>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</si>
  <si>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</si>
  <si>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</si>
  <si>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</si>
  <si>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</si>
  <si>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</si>
  <si>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</si>
  <si>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</si>
  <si>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</si>
  <si>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</si>
  <si>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</si>
  <si>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</si>
  <si>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</si>
  <si>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</si>
  <si>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</si>
  <si>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</si>
  <si>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</si>
  <si>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</si>
  <si>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</si>
  <si>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</si>
  <si>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</si>
  <si>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</si>
  <si>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</si>
  <si>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</si>
  <si>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</si>
  <si>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</si>
  <si>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</si>
  <si>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</si>
  <si>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</si>
  <si>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</si>
  <si>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PERMATANG BERANGAN</t>
  </si>
  <si>
    <t>SUNGAI DUA</t>
  </si>
  <si>
    <t>TELOK AYER TAWAR</t>
  </si>
  <si>
    <t>SUNGAI PUYU</t>
  </si>
  <si>
    <t>BAGAN JERMAL</t>
  </si>
  <si>
    <t>BAGAN DALAM</t>
  </si>
  <si>
    <t>SEBERANG JAYA</t>
  </si>
  <si>
    <t>PERMATANG PASIR</t>
  </si>
  <si>
    <t>PENANTI</t>
  </si>
  <si>
    <t>BERAPIT</t>
  </si>
  <si>
    <t>MACHANG BUBUK</t>
  </si>
  <si>
    <t>PADANG LALANG</t>
  </si>
  <si>
    <t>PERAI</t>
  </si>
  <si>
    <t>BUKIT TENGAH</t>
  </si>
  <si>
    <t>BUKIT TAMBUN</t>
  </si>
  <si>
    <t>JAWI</t>
  </si>
  <si>
    <t>SUNGAI BAKAP</t>
  </si>
  <si>
    <t>SUNGAI ACHEH</t>
  </si>
  <si>
    <t>TANJONG BUNGA</t>
  </si>
  <si>
    <t>AIR PUTIH</t>
  </si>
  <si>
    <t>KEBUN BUNGA</t>
  </si>
  <si>
    <t>PULAU TIKUS</t>
  </si>
  <si>
    <t>PADANG KOTA</t>
  </si>
  <si>
    <t>PENGKALAN KOTA</t>
  </si>
  <si>
    <t>KOMTAR</t>
  </si>
  <si>
    <t>DATOK KERAMAT</t>
  </si>
  <si>
    <t>SUNGAI PINANG</t>
  </si>
  <si>
    <t>BATU LANCANG</t>
  </si>
  <si>
    <t>SERI DELIMA</t>
  </si>
  <si>
    <t>AIR ITAM</t>
  </si>
  <si>
    <t>PAYA TERUBONG</t>
  </si>
  <si>
    <t>BATU UBAN</t>
  </si>
  <si>
    <t>PANTAI JEREJAK</t>
  </si>
  <si>
    <t>BATU MAUNG</t>
  </si>
  <si>
    <t>BAYAN LEPAS</t>
  </si>
  <si>
    <t>PULAU BETONG</t>
  </si>
  <si>
    <t>TELOK BAHANG</t>
  </si>
  <si>
    <t>PERUBAHAN STATISTIK PEMILIH DI PULAU PINANG</t>
  </si>
  <si>
    <t>Q3 2021</t>
  </si>
  <si>
    <t>PULAU PINANG</t>
  </si>
  <si>
    <t>%(Q2)</t>
  </si>
  <si>
    <t>%(PRU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</si>
</sst>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  <font>
      <b/>
      <sz val="11"/>
      <color theme="1"/>
      <name val="Camber Regular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32"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  <dxf>
      <fill>
        <patternFill>
          <bgColor theme="9" tint="0.39994506668294322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DE55-5964-4F02-B540-7869E5DF865E}">
  <dimension ref="A2:J60"/>
  <sheetViews>
    <sheetView topLeftCell="A7" workbookViewId="0">
      <selection activeCell="J55" sqref="J55"/>
    </sheetView>
  </sheetViews>
  <sheetFormatPr defaultRowHeight="14.25" x14ac:dyDescent="0.25"/>
  <cols>
    <col min="1" max="1" width="5.85546875" style="3" bestFit="1" customWidth="1"/>
    <col min="2" max="2" width="18.28515625" style="4" customWidth="1"/>
    <col min="3" max="3" width="8.42578125" style="5" bestFit="1" customWidth="1"/>
    <col min="4" max="4" width="9" style="5" bestFit="1" customWidth="1"/>
    <col min="5" max="5" width="8" style="5" bestFit="1" customWidth="1"/>
    <col min="6" max="6" width="8.7109375" style="6" bestFit="1" customWidth="1"/>
    <col min="7" max="7" width="8.42578125" style="5" bestFit="1" customWidth="1"/>
    <col min="8" max="8" width="10.140625" style="5" bestFit="1" customWidth="1"/>
    <col min="9" max="9" width="8" style="6" bestFit="1" customWidth="1"/>
    <col min="10" max="10" width="8" style="6" customWidth="1"/>
    <col min="11" max="16384" width="9.140625" style="1"/>
  </cols>
  <sheetData>
    <row r="2" spans="1:10" ht="15" customHeight="1" x14ac:dyDescent="0.25">
      <c r="A2" s="30" t="s">
        <v>114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1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</row>
    <row r="5" spans="1:10" s="2" customFormat="1" ht="33" x14ac:dyDescent="0.25">
      <c r="A5" s="7" t="s">
        <v>0</v>
      </c>
      <c r="B5" s="8" t="s">
        <v>1</v>
      </c>
      <c r="C5" s="9" t="s">
        <v>2</v>
      </c>
      <c r="D5" s="9" t="s">
        <v>3</v>
      </c>
      <c r="E5" s="10" t="s">
        <v>4</v>
      </c>
      <c r="F5" s="11" t="s">
        <v>8</v>
      </c>
      <c r="G5" s="9" t="s">
        <v>5</v>
      </c>
      <c r="H5" s="9" t="s">
        <v>6</v>
      </c>
      <c r="I5" s="11" t="s">
        <v>117</v>
      </c>
      <c r="J5" s="31" t="s">
        <v>118</v>
      </c>
    </row>
    <row r="6" spans="1:10" x14ac:dyDescent="0.25">
      <c r="A6" s="16" t="s">
        <v>7</v>
      </c>
      <c r="B6" s="17" t="s">
        <v>9</v>
      </c>
      <c r="C6" s="18">
        <f>C7+C8+C9</f>
        <v>60523</v>
      </c>
      <c r="D6" s="18">
        <f>D7+D8+D9</f>
        <v>64684</v>
      </c>
      <c r="E6" s="18">
        <f>D6-C6</f>
        <v>4161</v>
      </c>
      <c r="F6" s="19">
        <f>(D6-C6)/C6</f>
        <v>6.8750722865687425E-2</v>
      </c>
      <c r="G6" s="18">
        <v>18430</v>
      </c>
      <c r="H6" s="18">
        <f>D6+G6</f>
        <v>83114</v>
      </c>
      <c r="I6" s="19">
        <f>(H6-D6)/D6</f>
        <v>0.28492362871807558</v>
      </c>
      <c r="J6" s="19">
        <f t="shared" ref="J6:J57" si="0">(H6-C6)/C6</f>
        <v>0.37326305701964541</v>
      </c>
    </row>
    <row r="7" spans="1:10" x14ac:dyDescent="0.25">
      <c r="A7" s="12" t="s">
        <v>34</v>
      </c>
      <c r="B7" s="13" t="s">
        <v>38</v>
      </c>
      <c r="C7" s="20">
        <v>19089</v>
      </c>
      <c r="D7" s="14">
        <v>20126</v>
      </c>
      <c r="E7" s="20">
        <f t="shared" ref="E7:E58" si="1">D7-C7</f>
        <v>1037</v>
      </c>
      <c r="F7" s="19">
        <f t="shared" ref="F7:F58" si="2">(D7-C7)/C7</f>
        <v>5.4324480067054322E-2</v>
      </c>
      <c r="G7" s="14">
        <v>5238</v>
      </c>
      <c r="H7" s="14">
        <f>D7+G7</f>
        <v>25364</v>
      </c>
      <c r="I7" s="15">
        <f>(H7-D7)/D7</f>
        <v>0.26026035973367784</v>
      </c>
      <c r="J7" s="15">
        <f t="shared" si="0"/>
        <v>0.3287233485253287</v>
      </c>
    </row>
    <row r="8" spans="1:10" x14ac:dyDescent="0.25">
      <c r="A8" s="12" t="s">
        <v>35</v>
      </c>
      <c r="B8" s="13" t="s">
        <v>39</v>
      </c>
      <c r="C8" s="20">
        <v>18378</v>
      </c>
      <c r="D8" s="14">
        <v>19215</v>
      </c>
      <c r="E8" s="20">
        <f t="shared" si="1"/>
        <v>837</v>
      </c>
      <c r="F8" s="19">
        <f t="shared" si="2"/>
        <v>4.5543584720861903E-2</v>
      </c>
      <c r="G8" s="14">
        <v>4747</v>
      </c>
      <c r="H8" s="14">
        <f t="shared" ref="H8:H58" si="3">D8+G8</f>
        <v>23962</v>
      </c>
      <c r="I8" s="15">
        <f t="shared" ref="I8:I58" si="4">(H8-D8)/D8</f>
        <v>0.24704657819411918</v>
      </c>
      <c r="J8" s="15">
        <f t="shared" si="0"/>
        <v>0.30384154967896398</v>
      </c>
    </row>
    <row r="9" spans="1:10" ht="28.5" x14ac:dyDescent="0.25">
      <c r="A9" s="12" t="s">
        <v>36</v>
      </c>
      <c r="B9" s="13" t="s">
        <v>37</v>
      </c>
      <c r="C9" s="20">
        <v>23056</v>
      </c>
      <c r="D9" s="14">
        <v>25343</v>
      </c>
      <c r="E9" s="20">
        <f t="shared" si="1"/>
        <v>2287</v>
      </c>
      <c r="F9" s="19">
        <f t="shared" si="2"/>
        <v>9.9193268563497569E-2</v>
      </c>
      <c r="G9" s="14">
        <v>8445</v>
      </c>
      <c r="H9" s="14">
        <f t="shared" si="3"/>
        <v>33788</v>
      </c>
      <c r="I9" s="15">
        <f t="shared" si="4"/>
        <v>0.33322811032632282</v>
      </c>
      <c r="J9" s="15">
        <f t="shared" si="0"/>
        <v>0.46547536433032616</v>
      </c>
    </row>
    <row r="10" spans="1:10" ht="28.5" x14ac:dyDescent="0.25">
      <c r="A10" s="16" t="s">
        <v>10</v>
      </c>
      <c r="B10" s="17" t="s">
        <v>22</v>
      </c>
      <c r="C10" s="18">
        <f>C11+C12+C13</f>
        <v>60850</v>
      </c>
      <c r="D10" s="18">
        <f>D11+D12+D13</f>
        <v>64190</v>
      </c>
      <c r="E10" s="20">
        <f t="shared" si="1"/>
        <v>3340</v>
      </c>
      <c r="F10" s="19">
        <f t="shared" si="2"/>
        <v>5.4889071487263762E-2</v>
      </c>
      <c r="G10" s="18">
        <v>17044</v>
      </c>
      <c r="H10" s="18">
        <f t="shared" ref="H10:H55" si="5">D10+G10</f>
        <v>81234</v>
      </c>
      <c r="I10" s="19">
        <f t="shared" si="4"/>
        <v>0.26552422495715844</v>
      </c>
      <c r="J10" s="19">
        <f t="shared" si="0"/>
        <v>0.33498767460969597</v>
      </c>
    </row>
    <row r="11" spans="1:10" s="24" customFormat="1" ht="28.5" x14ac:dyDescent="0.25">
      <c r="A11" s="21" t="s">
        <v>40</v>
      </c>
      <c r="B11" s="22" t="s">
        <v>77</v>
      </c>
      <c r="C11" s="20">
        <v>21120</v>
      </c>
      <c r="D11" s="20">
        <v>22365</v>
      </c>
      <c r="E11" s="20">
        <f t="shared" si="1"/>
        <v>1245</v>
      </c>
      <c r="F11" s="19">
        <f t="shared" si="2"/>
        <v>5.894886363636364E-2</v>
      </c>
      <c r="G11" s="20">
        <v>5961</v>
      </c>
      <c r="H11" s="20">
        <f t="shared" si="3"/>
        <v>28326</v>
      </c>
      <c r="I11" s="23">
        <f t="shared" si="4"/>
        <v>0.26653252850435949</v>
      </c>
      <c r="J11" s="23">
        <f t="shared" si="0"/>
        <v>0.34119318181818181</v>
      </c>
    </row>
    <row r="12" spans="1:10" s="24" customFormat="1" x14ac:dyDescent="0.25">
      <c r="A12" s="21" t="s">
        <v>41</v>
      </c>
      <c r="B12" s="22" t="s">
        <v>78</v>
      </c>
      <c r="C12" s="20">
        <v>20558</v>
      </c>
      <c r="D12" s="20">
        <v>21702</v>
      </c>
      <c r="E12" s="20">
        <f t="shared" si="1"/>
        <v>1144</v>
      </c>
      <c r="F12" s="19">
        <f t="shared" si="2"/>
        <v>5.5647436521062361E-2</v>
      </c>
      <c r="G12" s="20">
        <v>6191</v>
      </c>
      <c r="H12" s="20">
        <f t="shared" si="3"/>
        <v>27893</v>
      </c>
      <c r="I12" s="23">
        <f t="shared" si="4"/>
        <v>0.2852732467053728</v>
      </c>
      <c r="J12" s="23">
        <f t="shared" si="0"/>
        <v>0.35679540811362975</v>
      </c>
    </row>
    <row r="13" spans="1:10" s="24" customFormat="1" ht="28.5" x14ac:dyDescent="0.25">
      <c r="A13" s="21" t="s">
        <v>42</v>
      </c>
      <c r="B13" s="22" t="s">
        <v>79</v>
      </c>
      <c r="C13" s="20">
        <v>19172</v>
      </c>
      <c r="D13" s="20">
        <v>20123</v>
      </c>
      <c r="E13" s="20">
        <f t="shared" si="1"/>
        <v>951</v>
      </c>
      <c r="F13" s="19">
        <f t="shared" si="2"/>
        <v>4.9603588566659709E-2</v>
      </c>
      <c r="G13" s="20">
        <v>4892</v>
      </c>
      <c r="H13" s="20">
        <f t="shared" si="3"/>
        <v>25015</v>
      </c>
      <c r="I13" s="23">
        <f t="shared" si="4"/>
        <v>0.24310490483526312</v>
      </c>
      <c r="J13" s="23">
        <f t="shared" si="0"/>
        <v>0.3047673690799082</v>
      </c>
    </row>
    <row r="14" spans="1:10" x14ac:dyDescent="0.25">
      <c r="A14" s="16" t="s">
        <v>11</v>
      </c>
      <c r="B14" s="17" t="s">
        <v>23</v>
      </c>
      <c r="C14" s="18">
        <f>C15+C16+C17</f>
        <v>71583</v>
      </c>
      <c r="D14" s="18">
        <f>D15+D16+D17</f>
        <v>72540</v>
      </c>
      <c r="E14" s="20">
        <f t="shared" si="1"/>
        <v>957</v>
      </c>
      <c r="F14" s="19">
        <f t="shared" si="2"/>
        <v>1.3369096014416831E-2</v>
      </c>
      <c r="G14" s="18">
        <v>17924</v>
      </c>
      <c r="H14" s="18">
        <f t="shared" si="5"/>
        <v>90464</v>
      </c>
      <c r="I14" s="19">
        <f t="shared" si="4"/>
        <v>0.24709125999448581</v>
      </c>
      <c r="J14" s="19">
        <f t="shared" si="0"/>
        <v>0.26376374278809217</v>
      </c>
    </row>
    <row r="15" spans="1:10" s="24" customFormat="1" x14ac:dyDescent="0.25">
      <c r="A15" s="21" t="s">
        <v>43</v>
      </c>
      <c r="B15" s="22" t="s">
        <v>80</v>
      </c>
      <c r="C15" s="20">
        <v>27671</v>
      </c>
      <c r="D15" s="20">
        <v>28357</v>
      </c>
      <c r="E15" s="20">
        <f t="shared" si="1"/>
        <v>686</v>
      </c>
      <c r="F15" s="19">
        <f t="shared" si="2"/>
        <v>2.479129774854541E-2</v>
      </c>
      <c r="G15" s="20">
        <v>7618</v>
      </c>
      <c r="H15" s="20">
        <f t="shared" si="3"/>
        <v>35975</v>
      </c>
      <c r="I15" s="23">
        <f t="shared" si="4"/>
        <v>0.26864618965334836</v>
      </c>
      <c r="J15" s="23">
        <f t="shared" si="0"/>
        <v>0.30009757507860213</v>
      </c>
    </row>
    <row r="16" spans="1:10" s="24" customFormat="1" x14ac:dyDescent="0.25">
      <c r="A16" s="21" t="s">
        <v>44</v>
      </c>
      <c r="B16" s="22" t="s">
        <v>81</v>
      </c>
      <c r="C16" s="20">
        <v>25621</v>
      </c>
      <c r="D16" s="20">
        <v>25957</v>
      </c>
      <c r="E16" s="20">
        <f t="shared" si="1"/>
        <v>336</v>
      </c>
      <c r="F16" s="19">
        <f t="shared" si="2"/>
        <v>1.31142422231763E-2</v>
      </c>
      <c r="G16" s="20">
        <v>6752</v>
      </c>
      <c r="H16" s="20">
        <f t="shared" si="3"/>
        <v>32709</v>
      </c>
      <c r="I16" s="23">
        <f t="shared" si="4"/>
        <v>0.26012251030550526</v>
      </c>
      <c r="J16" s="23">
        <f t="shared" si="0"/>
        <v>0.27664806213652865</v>
      </c>
    </row>
    <row r="17" spans="1:10" s="24" customFormat="1" x14ac:dyDescent="0.25">
      <c r="A17" s="21" t="s">
        <v>45</v>
      </c>
      <c r="B17" s="22" t="s">
        <v>82</v>
      </c>
      <c r="C17" s="20">
        <v>18291</v>
      </c>
      <c r="D17" s="20">
        <v>18226</v>
      </c>
      <c r="E17" s="20">
        <f t="shared" si="1"/>
        <v>-65</v>
      </c>
      <c r="F17" s="19">
        <f t="shared" si="2"/>
        <v>-3.5536602700781805E-3</v>
      </c>
      <c r="G17" s="20">
        <v>3554</v>
      </c>
      <c r="H17" s="20">
        <f t="shared" si="3"/>
        <v>21780</v>
      </c>
      <c r="I17" s="23">
        <f t="shared" si="4"/>
        <v>0.19499615933282125</v>
      </c>
      <c r="J17" s="23">
        <f t="shared" si="0"/>
        <v>0.19074954895850418</v>
      </c>
    </row>
    <row r="18" spans="1:10" ht="28.5" x14ac:dyDescent="0.25">
      <c r="A18" s="16" t="s">
        <v>12</v>
      </c>
      <c r="B18" s="17" t="s">
        <v>24</v>
      </c>
      <c r="C18" s="18">
        <f>C19+C20+C21</f>
        <v>81789</v>
      </c>
      <c r="D18" s="18">
        <f>D19+D20+D21</f>
        <v>85674</v>
      </c>
      <c r="E18" s="20">
        <f t="shared" si="1"/>
        <v>3885</v>
      </c>
      <c r="F18" s="19">
        <f t="shared" si="2"/>
        <v>4.7500275098118327E-2</v>
      </c>
      <c r="G18" s="18">
        <v>22267</v>
      </c>
      <c r="H18" s="18">
        <f t="shared" si="5"/>
        <v>107941</v>
      </c>
      <c r="I18" s="19">
        <f t="shared" si="4"/>
        <v>0.25990382146275415</v>
      </c>
      <c r="J18" s="19">
        <f t="shared" si="0"/>
        <v>0.31974959957940552</v>
      </c>
    </row>
    <row r="19" spans="1:10" s="24" customFormat="1" x14ac:dyDescent="0.25">
      <c r="A19" s="21" t="s">
        <v>46</v>
      </c>
      <c r="B19" s="22" t="s">
        <v>83</v>
      </c>
      <c r="C19" s="20">
        <v>35541</v>
      </c>
      <c r="D19" s="20">
        <v>37911</v>
      </c>
      <c r="E19" s="20">
        <f t="shared" si="1"/>
        <v>2370</v>
      </c>
      <c r="F19" s="19">
        <f t="shared" si="2"/>
        <v>6.6683548577698995E-2</v>
      </c>
      <c r="G19" s="20">
        <v>11035</v>
      </c>
      <c r="H19" s="20">
        <f t="shared" si="3"/>
        <v>48946</v>
      </c>
      <c r="I19" s="23">
        <f t="shared" si="4"/>
        <v>0.29107646857112712</v>
      </c>
      <c r="J19" s="23">
        <f t="shared" si="0"/>
        <v>0.37717002898061391</v>
      </c>
    </row>
    <row r="20" spans="1:10" s="24" customFormat="1" ht="28.5" x14ac:dyDescent="0.25">
      <c r="A20" s="21" t="s">
        <v>47</v>
      </c>
      <c r="B20" s="22" t="s">
        <v>84</v>
      </c>
      <c r="C20" s="20">
        <v>24811</v>
      </c>
      <c r="D20" s="20">
        <v>25418</v>
      </c>
      <c r="E20" s="20">
        <f t="shared" si="1"/>
        <v>607</v>
      </c>
      <c r="F20" s="19">
        <f t="shared" si="2"/>
        <v>2.4464955060255533E-2</v>
      </c>
      <c r="G20" s="20">
        <v>5335</v>
      </c>
      <c r="H20" s="20">
        <f t="shared" si="3"/>
        <v>30753</v>
      </c>
      <c r="I20" s="23">
        <f t="shared" si="4"/>
        <v>0.20989062868833111</v>
      </c>
      <c r="J20" s="23">
        <f t="shared" si="0"/>
        <v>0.23949054854701543</v>
      </c>
    </row>
    <row r="21" spans="1:10" s="24" customFormat="1" x14ac:dyDescent="0.25">
      <c r="A21" s="21" t="s">
        <v>48</v>
      </c>
      <c r="B21" s="22" t="s">
        <v>85</v>
      </c>
      <c r="C21" s="20">
        <v>21437</v>
      </c>
      <c r="D21" s="20">
        <v>22345</v>
      </c>
      <c r="E21" s="20">
        <f t="shared" si="1"/>
        <v>908</v>
      </c>
      <c r="F21" s="19">
        <f t="shared" si="2"/>
        <v>4.235667304193684E-2</v>
      </c>
      <c r="G21" s="20">
        <v>5897</v>
      </c>
      <c r="H21" s="20">
        <f t="shared" si="3"/>
        <v>28242</v>
      </c>
      <c r="I21" s="23">
        <f t="shared" si="4"/>
        <v>0.26390691429850077</v>
      </c>
      <c r="J21" s="23">
        <f t="shared" si="0"/>
        <v>0.31744180622288565</v>
      </c>
    </row>
    <row r="22" spans="1:10" ht="28.5" x14ac:dyDescent="0.25">
      <c r="A22" s="16" t="s">
        <v>13</v>
      </c>
      <c r="B22" s="17" t="s">
        <v>25</v>
      </c>
      <c r="C22" s="18">
        <f>C23+C24+C25</f>
        <v>88998</v>
      </c>
      <c r="D22" s="18">
        <f>D23+D24+D25</f>
        <v>91663</v>
      </c>
      <c r="E22" s="20">
        <f t="shared" si="1"/>
        <v>2665</v>
      </c>
      <c r="F22" s="19">
        <f t="shared" si="2"/>
        <v>2.9944493134677185E-2</v>
      </c>
      <c r="G22" s="18">
        <v>29781</v>
      </c>
      <c r="H22" s="18">
        <f t="shared" si="5"/>
        <v>121444</v>
      </c>
      <c r="I22" s="19">
        <f t="shared" si="4"/>
        <v>0.32489663222892551</v>
      </c>
      <c r="J22" s="19">
        <f t="shared" si="0"/>
        <v>0.36456999033686149</v>
      </c>
    </row>
    <row r="23" spans="1:10" s="24" customFormat="1" x14ac:dyDescent="0.25">
      <c r="A23" s="21" t="s">
        <v>49</v>
      </c>
      <c r="B23" s="22" t="s">
        <v>86</v>
      </c>
      <c r="C23" s="20">
        <v>23779</v>
      </c>
      <c r="D23" s="20">
        <v>23684</v>
      </c>
      <c r="E23" s="20">
        <f t="shared" si="1"/>
        <v>-95</v>
      </c>
      <c r="F23" s="19">
        <f t="shared" si="2"/>
        <v>-3.9951217460784724E-3</v>
      </c>
      <c r="G23" s="20">
        <v>5811</v>
      </c>
      <c r="H23" s="20">
        <f t="shared" si="3"/>
        <v>29495</v>
      </c>
      <c r="I23" s="23">
        <f t="shared" si="4"/>
        <v>0.24535551427123797</v>
      </c>
      <c r="J23" s="23">
        <f t="shared" si="0"/>
        <v>0.24038016737457421</v>
      </c>
    </row>
    <row r="24" spans="1:10" s="24" customFormat="1" ht="28.5" x14ac:dyDescent="0.25">
      <c r="A24" s="21" t="s">
        <v>50</v>
      </c>
      <c r="B24" s="22" t="s">
        <v>87</v>
      </c>
      <c r="C24" s="20">
        <v>37260</v>
      </c>
      <c r="D24" s="20">
        <v>39595</v>
      </c>
      <c r="E24" s="20">
        <f t="shared" si="1"/>
        <v>2335</v>
      </c>
      <c r="F24" s="19">
        <f t="shared" si="2"/>
        <v>6.2667740203972089E-2</v>
      </c>
      <c r="G24" s="20">
        <v>16029</v>
      </c>
      <c r="H24" s="20">
        <f t="shared" si="3"/>
        <v>55624</v>
      </c>
      <c r="I24" s="23">
        <f t="shared" si="4"/>
        <v>0.40482384139411542</v>
      </c>
      <c r="J24" s="23">
        <f t="shared" si="0"/>
        <v>0.49286097691894792</v>
      </c>
    </row>
    <row r="25" spans="1:10" s="24" customFormat="1" x14ac:dyDescent="0.25">
      <c r="A25" s="21" t="s">
        <v>51</v>
      </c>
      <c r="B25" s="22" t="s">
        <v>88</v>
      </c>
      <c r="C25" s="20">
        <v>27959</v>
      </c>
      <c r="D25" s="20">
        <v>28384</v>
      </c>
      <c r="E25" s="20">
        <f t="shared" si="1"/>
        <v>425</v>
      </c>
      <c r="F25" s="19">
        <f t="shared" si="2"/>
        <v>1.5200829786473051E-2</v>
      </c>
      <c r="G25" s="20">
        <v>7941</v>
      </c>
      <c r="H25" s="20">
        <f t="shared" si="3"/>
        <v>36325</v>
      </c>
      <c r="I25" s="23">
        <f t="shared" si="4"/>
        <v>0.27977029312288615</v>
      </c>
      <c r="J25" s="23">
        <f t="shared" si="0"/>
        <v>0.29922386351443186</v>
      </c>
    </row>
    <row r="26" spans="1:10" x14ac:dyDescent="0.25">
      <c r="A26" s="16" t="s">
        <v>14</v>
      </c>
      <c r="B26" s="17" t="s">
        <v>26</v>
      </c>
      <c r="C26" s="18">
        <f>C27+C28+C29</f>
        <v>65394</v>
      </c>
      <c r="D26" s="18">
        <f>D27+D28+D29</f>
        <v>67322</v>
      </c>
      <c r="E26" s="20">
        <f t="shared" si="1"/>
        <v>1928</v>
      </c>
      <c r="F26" s="19">
        <f t="shared" si="2"/>
        <v>2.9482827170688442E-2</v>
      </c>
      <c r="G26" s="18">
        <v>21877</v>
      </c>
      <c r="H26" s="18">
        <f t="shared" si="5"/>
        <v>89199</v>
      </c>
      <c r="I26" s="19">
        <f t="shared" si="4"/>
        <v>0.32496063693889071</v>
      </c>
      <c r="J26" s="19">
        <f t="shared" si="0"/>
        <v>0.3640242224057253</v>
      </c>
    </row>
    <row r="27" spans="1:10" s="24" customFormat="1" x14ac:dyDescent="0.25">
      <c r="A27" s="21" t="s">
        <v>52</v>
      </c>
      <c r="B27" s="22" t="s">
        <v>89</v>
      </c>
      <c r="C27" s="20">
        <v>17032</v>
      </c>
      <c r="D27" s="20">
        <v>17047</v>
      </c>
      <c r="E27" s="20">
        <f t="shared" si="1"/>
        <v>15</v>
      </c>
      <c r="F27" s="19">
        <f t="shared" si="2"/>
        <v>8.8069516204790984E-4</v>
      </c>
      <c r="G27" s="20">
        <v>3858</v>
      </c>
      <c r="H27" s="20">
        <f t="shared" si="3"/>
        <v>20905</v>
      </c>
      <c r="I27" s="23">
        <f t="shared" si="4"/>
        <v>0.22631548072974716</v>
      </c>
      <c r="J27" s="23">
        <f t="shared" si="0"/>
        <v>0.22739549084077032</v>
      </c>
    </row>
    <row r="28" spans="1:10" s="24" customFormat="1" x14ac:dyDescent="0.25">
      <c r="A28" s="21" t="s">
        <v>53</v>
      </c>
      <c r="B28" s="22" t="s">
        <v>90</v>
      </c>
      <c r="C28" s="20">
        <v>22276</v>
      </c>
      <c r="D28" s="20">
        <v>23210</v>
      </c>
      <c r="E28" s="20">
        <f t="shared" si="1"/>
        <v>934</v>
      </c>
      <c r="F28" s="19">
        <f t="shared" si="2"/>
        <v>4.1928532950260368E-2</v>
      </c>
      <c r="G28" s="20">
        <v>8073</v>
      </c>
      <c r="H28" s="20">
        <f t="shared" si="3"/>
        <v>31283</v>
      </c>
      <c r="I28" s="23">
        <f t="shared" si="4"/>
        <v>0.34782421370099093</v>
      </c>
      <c r="J28" s="23">
        <f t="shared" si="0"/>
        <v>0.40433650565631174</v>
      </c>
    </row>
    <row r="29" spans="1:10" s="24" customFormat="1" x14ac:dyDescent="0.25">
      <c r="A29" s="21" t="s">
        <v>54</v>
      </c>
      <c r="B29" s="22" t="s">
        <v>91</v>
      </c>
      <c r="C29" s="20">
        <v>26086</v>
      </c>
      <c r="D29" s="20">
        <v>27065</v>
      </c>
      <c r="E29" s="20">
        <f t="shared" si="1"/>
        <v>979</v>
      </c>
      <c r="F29" s="19">
        <f t="shared" si="2"/>
        <v>3.7529709422678831E-2</v>
      </c>
      <c r="G29" s="20">
        <v>9946</v>
      </c>
      <c r="H29" s="20">
        <f t="shared" si="3"/>
        <v>37011</v>
      </c>
      <c r="I29" s="23">
        <f t="shared" si="4"/>
        <v>0.36748568261592462</v>
      </c>
      <c r="J29" s="23">
        <f t="shared" si="0"/>
        <v>0.41880702292417388</v>
      </c>
    </row>
    <row r="30" spans="1:10" x14ac:dyDescent="0.25">
      <c r="A30" s="16" t="s">
        <v>15</v>
      </c>
      <c r="B30" s="17" t="s">
        <v>27</v>
      </c>
      <c r="C30" s="18">
        <f>C31+C32+C33</f>
        <v>73383</v>
      </c>
      <c r="D30" s="18">
        <f>D31+D32+D33</f>
        <v>76717</v>
      </c>
      <c r="E30" s="20">
        <f t="shared" si="1"/>
        <v>3334</v>
      </c>
      <c r="F30" s="19">
        <f t="shared" si="2"/>
        <v>4.5432865922625132E-2</v>
      </c>
      <c r="G30" s="18">
        <v>23893</v>
      </c>
      <c r="H30" s="18">
        <f t="shared" si="5"/>
        <v>100610</v>
      </c>
      <c r="I30" s="19">
        <f t="shared" si="4"/>
        <v>0.3114433567527406</v>
      </c>
      <c r="J30" s="19">
        <f t="shared" si="0"/>
        <v>0.37102598694520528</v>
      </c>
    </row>
    <row r="31" spans="1:10" s="24" customFormat="1" x14ac:dyDescent="0.25">
      <c r="A31" s="21" t="s">
        <v>55</v>
      </c>
      <c r="B31" s="22" t="s">
        <v>92</v>
      </c>
      <c r="C31" s="20">
        <v>26699</v>
      </c>
      <c r="D31" s="20">
        <v>28016</v>
      </c>
      <c r="E31" s="20">
        <f t="shared" si="1"/>
        <v>1317</v>
      </c>
      <c r="F31" s="19">
        <f t="shared" si="2"/>
        <v>4.9327690175662013E-2</v>
      </c>
      <c r="G31" s="20">
        <v>8522</v>
      </c>
      <c r="H31" s="20">
        <f t="shared" si="3"/>
        <v>36538</v>
      </c>
      <c r="I31" s="23">
        <f t="shared" si="4"/>
        <v>0.30418332381496288</v>
      </c>
      <c r="J31" s="23">
        <f t="shared" si="0"/>
        <v>0.36851567474437247</v>
      </c>
    </row>
    <row r="32" spans="1:10" s="24" customFormat="1" x14ac:dyDescent="0.25">
      <c r="A32" s="21" t="s">
        <v>56</v>
      </c>
      <c r="B32" s="22" t="s">
        <v>93</v>
      </c>
      <c r="C32" s="20">
        <v>26666</v>
      </c>
      <c r="D32" s="20">
        <v>28194</v>
      </c>
      <c r="E32" s="20">
        <f t="shared" si="1"/>
        <v>1528</v>
      </c>
      <c r="F32" s="19">
        <f t="shared" si="2"/>
        <v>5.7301432535813393E-2</v>
      </c>
      <c r="G32" s="20">
        <v>9727</v>
      </c>
      <c r="H32" s="20">
        <f t="shared" si="3"/>
        <v>37921</v>
      </c>
      <c r="I32" s="23">
        <f t="shared" si="4"/>
        <v>0.34500248279775841</v>
      </c>
      <c r="J32" s="23">
        <f t="shared" si="0"/>
        <v>0.42207305182629568</v>
      </c>
    </row>
    <row r="33" spans="1:10" s="24" customFormat="1" x14ac:dyDescent="0.25">
      <c r="A33" s="21" t="s">
        <v>57</v>
      </c>
      <c r="B33" s="22" t="s">
        <v>94</v>
      </c>
      <c r="C33" s="20">
        <v>20018</v>
      </c>
      <c r="D33" s="20">
        <v>20507</v>
      </c>
      <c r="E33" s="20">
        <f t="shared" si="1"/>
        <v>489</v>
      </c>
      <c r="F33" s="19">
        <f t="shared" si="2"/>
        <v>2.4428014786691977E-2</v>
      </c>
      <c r="G33" s="20">
        <v>5644</v>
      </c>
      <c r="H33" s="20">
        <f t="shared" si="3"/>
        <v>26151</v>
      </c>
      <c r="I33" s="23">
        <f t="shared" si="4"/>
        <v>0.27522309455307942</v>
      </c>
      <c r="J33" s="23">
        <f t="shared" si="0"/>
        <v>0.30637426316315314</v>
      </c>
    </row>
    <row r="34" spans="1:10" x14ac:dyDescent="0.25">
      <c r="A34" s="16" t="s">
        <v>16</v>
      </c>
      <c r="B34" s="17" t="s">
        <v>28</v>
      </c>
      <c r="C34" s="18">
        <f>C35+C36+C37+C38</f>
        <v>75069</v>
      </c>
      <c r="D34" s="18">
        <f>D35+D36+D37+D38</f>
        <v>75249</v>
      </c>
      <c r="E34" s="20">
        <f t="shared" si="1"/>
        <v>180</v>
      </c>
      <c r="F34" s="19">
        <f t="shared" si="2"/>
        <v>2.3977940294928664E-3</v>
      </c>
      <c r="G34" s="18">
        <v>19361</v>
      </c>
      <c r="H34" s="18">
        <f t="shared" si="5"/>
        <v>94610</v>
      </c>
      <c r="I34" s="19">
        <f t="shared" si="4"/>
        <v>0.25729245571369719</v>
      </c>
      <c r="J34" s="19">
        <f t="shared" si="0"/>
        <v>0.26030718405733394</v>
      </c>
    </row>
    <row r="35" spans="1:10" s="24" customFormat="1" ht="28.5" x14ac:dyDescent="0.25">
      <c r="A35" s="21" t="s">
        <v>58</v>
      </c>
      <c r="B35" s="22" t="s">
        <v>95</v>
      </c>
      <c r="C35" s="20">
        <v>21768</v>
      </c>
      <c r="D35" s="20">
        <v>22357</v>
      </c>
      <c r="E35" s="20">
        <f t="shared" si="1"/>
        <v>589</v>
      </c>
      <c r="F35" s="19">
        <f t="shared" si="2"/>
        <v>2.7058066887173833E-2</v>
      </c>
      <c r="G35" s="20">
        <v>7294</v>
      </c>
      <c r="H35" s="20">
        <f t="shared" si="3"/>
        <v>29651</v>
      </c>
      <c r="I35" s="23">
        <f t="shared" si="4"/>
        <v>0.32625128595070896</v>
      </c>
      <c r="J35" s="23">
        <f t="shared" si="0"/>
        <v>0.36213708195516353</v>
      </c>
    </row>
    <row r="36" spans="1:10" s="24" customFormat="1" x14ac:dyDescent="0.25">
      <c r="A36" s="21" t="s">
        <v>59</v>
      </c>
      <c r="B36" s="22" t="s">
        <v>96</v>
      </c>
      <c r="C36" s="20">
        <v>13509</v>
      </c>
      <c r="D36" s="20">
        <v>13380</v>
      </c>
      <c r="E36" s="20">
        <f t="shared" si="1"/>
        <v>-129</v>
      </c>
      <c r="F36" s="19">
        <f t="shared" si="2"/>
        <v>-9.5491894292693766E-3</v>
      </c>
      <c r="G36" s="20">
        <v>2332</v>
      </c>
      <c r="H36" s="20">
        <f t="shared" si="3"/>
        <v>15712</v>
      </c>
      <c r="I36" s="23">
        <f t="shared" si="4"/>
        <v>0.17428998505231688</v>
      </c>
      <c r="J36" s="23">
        <f t="shared" si="0"/>
        <v>0.16307646754015842</v>
      </c>
    </row>
    <row r="37" spans="1:10" s="24" customFormat="1" x14ac:dyDescent="0.25">
      <c r="A37" s="21" t="s">
        <v>60</v>
      </c>
      <c r="B37" s="22" t="s">
        <v>97</v>
      </c>
      <c r="C37" s="20">
        <v>21369</v>
      </c>
      <c r="D37" s="20">
        <v>21083</v>
      </c>
      <c r="E37" s="20">
        <f t="shared" si="1"/>
        <v>-286</v>
      </c>
      <c r="F37" s="19">
        <f t="shared" si="2"/>
        <v>-1.3383873835930553E-2</v>
      </c>
      <c r="G37" s="20">
        <v>4143</v>
      </c>
      <c r="H37" s="20">
        <f t="shared" si="3"/>
        <v>25226</v>
      </c>
      <c r="I37" s="23">
        <f t="shared" si="4"/>
        <v>0.19650903571597969</v>
      </c>
      <c r="J37" s="23">
        <f t="shared" si="0"/>
        <v>0.1804951097384061</v>
      </c>
    </row>
    <row r="38" spans="1:10" s="24" customFormat="1" x14ac:dyDescent="0.25">
      <c r="A38" s="21" t="s">
        <v>61</v>
      </c>
      <c r="B38" s="22" t="s">
        <v>98</v>
      </c>
      <c r="C38" s="20">
        <v>18423</v>
      </c>
      <c r="D38" s="20">
        <v>18429</v>
      </c>
      <c r="E38" s="20">
        <f t="shared" si="1"/>
        <v>6</v>
      </c>
      <c r="F38" s="19">
        <f t="shared" si="2"/>
        <v>3.2567985670086308E-4</v>
      </c>
      <c r="G38" s="20">
        <v>5592</v>
      </c>
      <c r="H38" s="20">
        <f t="shared" si="3"/>
        <v>24021</v>
      </c>
      <c r="I38" s="23">
        <f t="shared" si="4"/>
        <v>0.30343480384177113</v>
      </c>
      <c r="J38" s="23">
        <f t="shared" si="0"/>
        <v>0.30385930630190522</v>
      </c>
    </row>
    <row r="39" spans="1:10" x14ac:dyDescent="0.25">
      <c r="A39" s="16" t="s">
        <v>17</v>
      </c>
      <c r="B39" s="17" t="s">
        <v>29</v>
      </c>
      <c r="C39" s="18">
        <f>C40+C41+C42</f>
        <v>49486</v>
      </c>
      <c r="D39" s="18">
        <f>D40+D41+D42</f>
        <v>48057</v>
      </c>
      <c r="E39" s="20">
        <f t="shared" si="1"/>
        <v>-1429</v>
      </c>
      <c r="F39" s="19">
        <f t="shared" si="2"/>
        <v>-2.8876854059734065E-2</v>
      </c>
      <c r="G39" s="18">
        <v>6584</v>
      </c>
      <c r="H39" s="18">
        <f t="shared" si="5"/>
        <v>54641</v>
      </c>
      <c r="I39" s="19">
        <f t="shared" si="4"/>
        <v>0.13700397444701085</v>
      </c>
      <c r="J39" s="19">
        <f t="shared" si="0"/>
        <v>0.1041708766115669</v>
      </c>
    </row>
    <row r="40" spans="1:10" s="24" customFormat="1" x14ac:dyDescent="0.25">
      <c r="A40" s="21" t="s">
        <v>62</v>
      </c>
      <c r="B40" s="22" t="s">
        <v>99</v>
      </c>
      <c r="C40" s="20">
        <v>14376</v>
      </c>
      <c r="D40" s="20">
        <v>13950</v>
      </c>
      <c r="E40" s="20">
        <f t="shared" si="1"/>
        <v>-426</v>
      </c>
      <c r="F40" s="19">
        <f t="shared" si="2"/>
        <v>-2.9632721202003338E-2</v>
      </c>
      <c r="G40" s="20">
        <v>2099</v>
      </c>
      <c r="H40" s="20">
        <f t="shared" si="3"/>
        <v>16049</v>
      </c>
      <c r="I40" s="23">
        <f t="shared" si="4"/>
        <v>0.15046594982078854</v>
      </c>
      <c r="J40" s="23">
        <f t="shared" si="0"/>
        <v>0.11637451307735114</v>
      </c>
    </row>
    <row r="41" spans="1:10" s="24" customFormat="1" ht="28.5" x14ac:dyDescent="0.25">
      <c r="A41" s="21" t="s">
        <v>63</v>
      </c>
      <c r="B41" s="22" t="s">
        <v>100</v>
      </c>
      <c r="C41" s="20">
        <v>20069</v>
      </c>
      <c r="D41" s="20">
        <v>19618</v>
      </c>
      <c r="E41" s="20">
        <f t="shared" si="1"/>
        <v>-451</v>
      </c>
      <c r="F41" s="19">
        <f t="shared" si="2"/>
        <v>-2.2472469978573922E-2</v>
      </c>
      <c r="G41" s="20">
        <v>2880</v>
      </c>
      <c r="H41" s="20">
        <f t="shared" si="3"/>
        <v>22498</v>
      </c>
      <c r="I41" s="23">
        <f t="shared" si="4"/>
        <v>0.14680395555102457</v>
      </c>
      <c r="J41" s="23">
        <f t="shared" si="0"/>
        <v>0.12103243808859435</v>
      </c>
    </row>
    <row r="42" spans="1:10" s="24" customFormat="1" x14ac:dyDescent="0.25">
      <c r="A42" s="21" t="s">
        <v>64</v>
      </c>
      <c r="B42" s="22" t="s">
        <v>101</v>
      </c>
      <c r="C42" s="20">
        <v>15041</v>
      </c>
      <c r="D42" s="20">
        <v>14489</v>
      </c>
      <c r="E42" s="20">
        <f t="shared" si="1"/>
        <v>-552</v>
      </c>
      <c r="F42" s="19">
        <f t="shared" si="2"/>
        <v>-3.6699687520776542E-2</v>
      </c>
      <c r="G42" s="20">
        <v>1605</v>
      </c>
      <c r="H42" s="20">
        <f t="shared" si="3"/>
        <v>16094</v>
      </c>
      <c r="I42" s="23">
        <f t="shared" si="4"/>
        <v>0.11077369038580992</v>
      </c>
      <c r="J42" s="23">
        <f t="shared" si="0"/>
        <v>7.000864304235091E-2</v>
      </c>
    </row>
    <row r="43" spans="1:10" x14ac:dyDescent="0.25">
      <c r="A43" s="16" t="s">
        <v>18</v>
      </c>
      <c r="B43" s="17" t="s">
        <v>30</v>
      </c>
      <c r="C43" s="18">
        <f>C44+C45+C46</f>
        <v>76991</v>
      </c>
      <c r="D43" s="18">
        <f>D44+D45+D46</f>
        <v>78046</v>
      </c>
      <c r="E43" s="20">
        <f t="shared" si="1"/>
        <v>1055</v>
      </c>
      <c r="F43" s="19">
        <f t="shared" si="2"/>
        <v>1.3702900339000663E-2</v>
      </c>
      <c r="G43" s="18">
        <v>17601</v>
      </c>
      <c r="H43" s="18">
        <f t="shared" si="5"/>
        <v>95647</v>
      </c>
      <c r="I43" s="19">
        <f t="shared" si="4"/>
        <v>0.22552084668016298</v>
      </c>
      <c r="J43" s="19">
        <f t="shared" si="0"/>
        <v>0.24231403670558896</v>
      </c>
    </row>
    <row r="44" spans="1:10" s="24" customFormat="1" ht="28.5" x14ac:dyDescent="0.25">
      <c r="A44" s="21" t="s">
        <v>65</v>
      </c>
      <c r="B44" s="22" t="s">
        <v>102</v>
      </c>
      <c r="C44" s="20">
        <v>22630</v>
      </c>
      <c r="D44" s="20">
        <v>22876</v>
      </c>
      <c r="E44" s="20">
        <f t="shared" si="1"/>
        <v>246</v>
      </c>
      <c r="F44" s="19">
        <f t="shared" si="2"/>
        <v>1.0870525850640743E-2</v>
      </c>
      <c r="G44" s="20">
        <v>4610</v>
      </c>
      <c r="H44" s="20">
        <f t="shared" si="3"/>
        <v>27486</v>
      </c>
      <c r="I44" s="23">
        <f t="shared" si="4"/>
        <v>0.20152124497289736</v>
      </c>
      <c r="J44" s="23">
        <f t="shared" si="0"/>
        <v>0.2145824127264693</v>
      </c>
    </row>
    <row r="45" spans="1:10" s="24" customFormat="1" x14ac:dyDescent="0.25">
      <c r="A45" s="21" t="s">
        <v>66</v>
      </c>
      <c r="B45" s="22" t="s">
        <v>103</v>
      </c>
      <c r="C45" s="20">
        <v>26917</v>
      </c>
      <c r="D45" s="20">
        <v>27582</v>
      </c>
      <c r="E45" s="20">
        <f t="shared" si="1"/>
        <v>665</v>
      </c>
      <c r="F45" s="19">
        <f t="shared" si="2"/>
        <v>2.4705576401530632E-2</v>
      </c>
      <c r="G45" s="20">
        <v>6866</v>
      </c>
      <c r="H45" s="20">
        <f t="shared" si="3"/>
        <v>34448</v>
      </c>
      <c r="I45" s="23">
        <f t="shared" si="4"/>
        <v>0.24893046189543905</v>
      </c>
      <c r="J45" s="23">
        <f t="shared" si="0"/>
        <v>0.27978600884199578</v>
      </c>
    </row>
    <row r="46" spans="1:10" s="24" customFormat="1" x14ac:dyDescent="0.25">
      <c r="A46" s="21" t="s">
        <v>67</v>
      </c>
      <c r="B46" s="22" t="s">
        <v>104</v>
      </c>
      <c r="C46" s="20">
        <v>27444</v>
      </c>
      <c r="D46" s="20">
        <v>27588</v>
      </c>
      <c r="E46" s="20">
        <f t="shared" si="1"/>
        <v>144</v>
      </c>
      <c r="F46" s="19">
        <f t="shared" si="2"/>
        <v>5.2470485351989509E-3</v>
      </c>
      <c r="G46" s="20">
        <v>6125</v>
      </c>
      <c r="H46" s="20">
        <f t="shared" si="3"/>
        <v>33713</v>
      </c>
      <c r="I46" s="23">
        <f t="shared" si="4"/>
        <v>0.22201681890677105</v>
      </c>
      <c r="J46" s="23">
        <f t="shared" si="0"/>
        <v>0.22842880046640432</v>
      </c>
    </row>
    <row r="47" spans="1:10" x14ac:dyDescent="0.25">
      <c r="A47" s="16" t="s">
        <v>19</v>
      </c>
      <c r="B47" s="17" t="s">
        <v>31</v>
      </c>
      <c r="C47" s="18">
        <f>C48+C49+C50</f>
        <v>91595</v>
      </c>
      <c r="D47" s="18">
        <f>D48+D49+D50</f>
        <v>93639</v>
      </c>
      <c r="E47" s="20">
        <f t="shared" si="1"/>
        <v>2044</v>
      </c>
      <c r="F47" s="19">
        <f t="shared" si="2"/>
        <v>2.23156285823462E-2</v>
      </c>
      <c r="G47" s="18">
        <v>24970</v>
      </c>
      <c r="H47" s="18">
        <f t="shared" si="5"/>
        <v>118609</v>
      </c>
      <c r="I47" s="19">
        <f t="shared" si="4"/>
        <v>0.26666239494227834</v>
      </c>
      <c r="J47" s="19">
        <f t="shared" si="0"/>
        <v>0.29492876248703531</v>
      </c>
    </row>
    <row r="48" spans="1:10" s="24" customFormat="1" x14ac:dyDescent="0.25">
      <c r="A48" s="21" t="s">
        <v>68</v>
      </c>
      <c r="B48" s="22" t="s">
        <v>105</v>
      </c>
      <c r="C48" s="20">
        <v>25232</v>
      </c>
      <c r="D48" s="20">
        <v>25556</v>
      </c>
      <c r="E48" s="20">
        <f t="shared" si="1"/>
        <v>324</v>
      </c>
      <c r="F48" s="19">
        <f t="shared" si="2"/>
        <v>1.2840837032339885E-2</v>
      </c>
      <c r="G48" s="20">
        <v>6570</v>
      </c>
      <c r="H48" s="20">
        <f t="shared" si="3"/>
        <v>32126</v>
      </c>
      <c r="I48" s="23">
        <f t="shared" si="4"/>
        <v>0.25708248552199092</v>
      </c>
      <c r="J48" s="23">
        <f t="shared" si="0"/>
        <v>0.27322447685478757</v>
      </c>
    </row>
    <row r="49" spans="1:10" s="24" customFormat="1" x14ac:dyDescent="0.25">
      <c r="A49" s="21" t="s">
        <v>69</v>
      </c>
      <c r="B49" s="22" t="s">
        <v>106</v>
      </c>
      <c r="C49" s="20">
        <v>19622</v>
      </c>
      <c r="D49" s="20">
        <v>19473</v>
      </c>
      <c r="E49" s="20">
        <f t="shared" si="1"/>
        <v>-149</v>
      </c>
      <c r="F49" s="19">
        <f t="shared" si="2"/>
        <v>-7.5935174803791663E-3</v>
      </c>
      <c r="G49" s="20">
        <v>4156</v>
      </c>
      <c r="H49" s="20">
        <f t="shared" si="3"/>
        <v>23629</v>
      </c>
      <c r="I49" s="23">
        <f t="shared" si="4"/>
        <v>0.21342371488727982</v>
      </c>
      <c r="J49" s="23">
        <f t="shared" si="0"/>
        <v>0.20420956069717663</v>
      </c>
    </row>
    <row r="50" spans="1:10" s="24" customFormat="1" ht="28.5" x14ac:dyDescent="0.25">
      <c r="A50" s="21" t="s">
        <v>70</v>
      </c>
      <c r="B50" s="22" t="s">
        <v>107</v>
      </c>
      <c r="C50" s="20">
        <v>46741</v>
      </c>
      <c r="D50" s="20">
        <v>48610</v>
      </c>
      <c r="E50" s="20">
        <f t="shared" si="1"/>
        <v>1869</v>
      </c>
      <c r="F50" s="19">
        <f t="shared" si="2"/>
        <v>3.998630752444321E-2</v>
      </c>
      <c r="G50" s="20">
        <v>14244</v>
      </c>
      <c r="H50" s="20">
        <f t="shared" si="3"/>
        <v>62854</v>
      </c>
      <c r="I50" s="23">
        <f t="shared" si="4"/>
        <v>0.29302612631145852</v>
      </c>
      <c r="J50" s="23">
        <f t="shared" si="0"/>
        <v>0.34472946663528808</v>
      </c>
    </row>
    <row r="51" spans="1:10" x14ac:dyDescent="0.25">
      <c r="A51" s="16" t="s">
        <v>20</v>
      </c>
      <c r="B51" s="17" t="s">
        <v>32</v>
      </c>
      <c r="C51" s="18">
        <f>C52+C53+C54</f>
        <v>90780</v>
      </c>
      <c r="D51" s="18">
        <f>D52+D53+D54</f>
        <v>94854</v>
      </c>
      <c r="E51" s="20">
        <f t="shared" si="1"/>
        <v>4074</v>
      </c>
      <c r="F51" s="19">
        <f t="shared" si="2"/>
        <v>4.4877726371447456E-2</v>
      </c>
      <c r="G51" s="18">
        <v>25367</v>
      </c>
      <c r="H51" s="18">
        <f t="shared" si="5"/>
        <v>120221</v>
      </c>
      <c r="I51" s="19">
        <f t="shared" si="4"/>
        <v>0.26743205347165117</v>
      </c>
      <c r="J51" s="19">
        <f t="shared" si="0"/>
        <v>0.3243115223617537</v>
      </c>
    </row>
    <row r="52" spans="1:10" s="24" customFormat="1" x14ac:dyDescent="0.25">
      <c r="A52" s="21" t="s">
        <v>71</v>
      </c>
      <c r="B52" s="22" t="s">
        <v>108</v>
      </c>
      <c r="C52" s="20">
        <v>31924</v>
      </c>
      <c r="D52" s="20">
        <v>33606</v>
      </c>
      <c r="E52" s="20">
        <f t="shared" si="1"/>
        <v>1682</v>
      </c>
      <c r="F52" s="19">
        <f t="shared" si="2"/>
        <v>5.2687633128680619E-2</v>
      </c>
      <c r="G52" s="20">
        <v>9797</v>
      </c>
      <c r="H52" s="20">
        <f t="shared" si="3"/>
        <v>43403</v>
      </c>
      <c r="I52" s="23">
        <f t="shared" si="4"/>
        <v>0.29152532285901328</v>
      </c>
      <c r="J52" s="23">
        <f t="shared" si="0"/>
        <v>0.35957273524620975</v>
      </c>
    </row>
    <row r="53" spans="1:10" s="24" customFormat="1" x14ac:dyDescent="0.25">
      <c r="A53" s="21" t="s">
        <v>72</v>
      </c>
      <c r="B53" s="22" t="s">
        <v>109</v>
      </c>
      <c r="C53" s="20">
        <v>23646</v>
      </c>
      <c r="D53" s="20">
        <v>24255</v>
      </c>
      <c r="E53" s="20">
        <f t="shared" si="1"/>
        <v>609</v>
      </c>
      <c r="F53" s="19">
        <f t="shared" si="2"/>
        <v>2.5754884547069271E-2</v>
      </c>
      <c r="G53" s="20">
        <v>5769</v>
      </c>
      <c r="H53" s="20">
        <f t="shared" si="3"/>
        <v>30024</v>
      </c>
      <c r="I53" s="23">
        <f t="shared" si="4"/>
        <v>0.23784786641929498</v>
      </c>
      <c r="J53" s="23">
        <f t="shared" si="0"/>
        <v>0.26972849530575999</v>
      </c>
    </row>
    <row r="54" spans="1:10" s="24" customFormat="1" x14ac:dyDescent="0.25">
      <c r="A54" s="21" t="s">
        <v>73</v>
      </c>
      <c r="B54" s="22" t="s">
        <v>110</v>
      </c>
      <c r="C54" s="20">
        <v>35210</v>
      </c>
      <c r="D54" s="20">
        <v>36993</v>
      </c>
      <c r="E54" s="20">
        <f t="shared" si="1"/>
        <v>1783</v>
      </c>
      <c r="F54" s="19">
        <f t="shared" si="2"/>
        <v>5.0639023004828171E-2</v>
      </c>
      <c r="G54" s="20">
        <v>9801</v>
      </c>
      <c r="H54" s="20">
        <f t="shared" si="3"/>
        <v>46794</v>
      </c>
      <c r="I54" s="23">
        <f t="shared" si="4"/>
        <v>0.26494201605709189</v>
      </c>
      <c r="J54" s="23">
        <f t="shared" si="0"/>
        <v>0.32899744390798069</v>
      </c>
    </row>
    <row r="55" spans="1:10" x14ac:dyDescent="0.25">
      <c r="A55" s="16" t="s">
        <v>21</v>
      </c>
      <c r="B55" s="17" t="s">
        <v>33</v>
      </c>
      <c r="C55" s="18">
        <f>C56+C57+C58</f>
        <v>59086</v>
      </c>
      <c r="D55" s="18">
        <f>D56+D57+D58</f>
        <v>62875</v>
      </c>
      <c r="E55" s="20">
        <f t="shared" si="1"/>
        <v>3789</v>
      </c>
      <c r="F55" s="19">
        <f t="shared" si="2"/>
        <v>6.4126865924246018E-2</v>
      </c>
      <c r="G55" s="18">
        <v>17718</v>
      </c>
      <c r="H55" s="18">
        <f t="shared" si="5"/>
        <v>80593</v>
      </c>
      <c r="I55" s="19">
        <f t="shared" si="4"/>
        <v>0.28179721669980118</v>
      </c>
      <c r="J55" s="19">
        <f t="shared" si="0"/>
        <v>0.36399485495718104</v>
      </c>
    </row>
    <row r="56" spans="1:10" x14ac:dyDescent="0.25">
      <c r="A56" s="12" t="s">
        <v>74</v>
      </c>
      <c r="B56" s="13" t="s">
        <v>111</v>
      </c>
      <c r="C56" s="14">
        <v>26570</v>
      </c>
      <c r="D56" s="14">
        <v>28871</v>
      </c>
      <c r="E56" s="20">
        <f t="shared" si="1"/>
        <v>2301</v>
      </c>
      <c r="F56" s="19">
        <f t="shared" si="2"/>
        <v>8.6601430184418515E-2</v>
      </c>
      <c r="G56" s="14">
        <v>9872</v>
      </c>
      <c r="H56" s="14">
        <f t="shared" si="3"/>
        <v>38743</v>
      </c>
      <c r="I56" s="15">
        <f t="shared" si="4"/>
        <v>0.34193481348065535</v>
      </c>
      <c r="J56" s="15">
        <f t="shared" si="0"/>
        <v>0.45814828754234099</v>
      </c>
    </row>
    <row r="57" spans="1:10" x14ac:dyDescent="0.25">
      <c r="A57" s="12" t="s">
        <v>75</v>
      </c>
      <c r="B57" s="13" t="s">
        <v>112</v>
      </c>
      <c r="C57" s="14">
        <v>18177</v>
      </c>
      <c r="D57" s="14">
        <v>19158</v>
      </c>
      <c r="E57" s="20">
        <f t="shared" si="1"/>
        <v>981</v>
      </c>
      <c r="F57" s="19">
        <f t="shared" si="2"/>
        <v>5.3969301864994226E-2</v>
      </c>
      <c r="G57" s="14">
        <v>4689</v>
      </c>
      <c r="H57" s="14">
        <f t="shared" si="3"/>
        <v>23847</v>
      </c>
      <c r="I57" s="15">
        <f t="shared" si="4"/>
        <v>0.24475414970247417</v>
      </c>
      <c r="J57" s="15">
        <f t="shared" si="0"/>
        <v>0.31193266215547122</v>
      </c>
    </row>
    <row r="58" spans="1:10" x14ac:dyDescent="0.25">
      <c r="A58" s="12" t="s">
        <v>76</v>
      </c>
      <c r="B58" s="13" t="s">
        <v>113</v>
      </c>
      <c r="C58" s="14">
        <v>14339</v>
      </c>
      <c r="D58" s="14">
        <v>14846</v>
      </c>
      <c r="E58" s="20">
        <f t="shared" si="1"/>
        <v>507</v>
      </c>
      <c r="F58" s="19">
        <f t="shared" si="2"/>
        <v>3.5358114233907528E-2</v>
      </c>
      <c r="G58" s="14">
        <v>3157</v>
      </c>
      <c r="H58" s="14">
        <f t="shared" si="3"/>
        <v>18003</v>
      </c>
      <c r="I58" s="15">
        <f t="shared" si="4"/>
        <v>0.21264987201939917</v>
      </c>
      <c r="J58" s="15">
        <f>(H58-C58)/C58</f>
        <v>0.25552688471999441</v>
      </c>
    </row>
    <row r="60" spans="1:10" ht="15" x14ac:dyDescent="0.25">
      <c r="A60" s="28"/>
      <c r="B60" s="29" t="s">
        <v>116</v>
      </c>
      <c r="C60" s="14">
        <f>C6+C10+C14+C18+C22+C26+C30+C34+C39+C43+C47+C51+C55</f>
        <v>945527</v>
      </c>
      <c r="D60" s="14">
        <f>D6+D10+D14+D18+D22+D26+D30+D34+D39+D43+D47+D51+D55</f>
        <v>975510</v>
      </c>
      <c r="E60" s="26">
        <f>D60-C60</f>
        <v>29983</v>
      </c>
      <c r="F60" s="19">
        <f>E60/C60</f>
        <v>3.1710358350422567E-2</v>
      </c>
      <c r="G60" s="14">
        <f>G6+G10+G14+G18+G22+G26+G30+G34+G39+G43+G47+G51+G55</f>
        <v>262817</v>
      </c>
      <c r="H60" s="14">
        <f>H6+H10+H14+H18+H22+H26+H30+H34+H39+H43+H47+H51+H55</f>
        <v>1238327</v>
      </c>
      <c r="I60" s="15">
        <f t="shared" ref="I60" si="6">(H60-D60)/D60</f>
        <v>0.26941497268095665</v>
      </c>
      <c r="J60" s="15">
        <f t="shared" ref="J60" si="7">(H60-C60)/C60</f>
        <v>0.30966857636006162</v>
      </c>
    </row>
  </sheetData>
  <mergeCells count="1">
    <mergeCell ref="A2:J3"/>
  </mergeCells>
  <phoneticPr fontId="4" type="noConversion"/>
  <conditionalFormatting sqref="E6:E59 E61:E1048576">
    <cfRule type="cellIs" dxfId="31" priority="9" operator="lessThan">
      <formula>0</formula>
    </cfRule>
    <cfRule type="cellIs" dxfId="30" priority="10" operator="greaterThan">
      <formula>0</formula>
    </cfRule>
  </conditionalFormatting>
  <conditionalFormatting sqref="F6:F58">
    <cfRule type="cellIs" dxfId="29" priority="5" operator="lessThan">
      <formula>0</formula>
    </cfRule>
    <cfRule type="cellIs" dxfId="28" priority="6" operator="greaterThan">
      <formula>0</formula>
    </cfRule>
  </conditionalFormatting>
  <conditionalFormatting sqref="E60">
    <cfRule type="cellIs" dxfId="27" priority="3" operator="lessThan">
      <formula>0</formula>
    </cfRule>
    <cfRule type="cellIs" dxfId="26" priority="4" operator="greaterThan">
      <formula>0</formula>
    </cfRule>
  </conditionalFormatting>
  <conditionalFormatting sqref="F60">
    <cfRule type="cellIs" dxfId="25" priority="1" operator="lessThan">
      <formula>0</formula>
    </cfRule>
    <cfRule type="cellIs" dxfId="24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9C38-5AC4-48F5-AF16-F74649D70B0A}">
  <dimension ref="A2:J60"/>
  <sheetViews>
    <sheetView topLeftCell="A43" workbookViewId="0">
      <selection activeCell="J60" activeCellId="1" sqref="J7:J58 J60"/>
    </sheetView>
  </sheetViews>
  <sheetFormatPr defaultRowHeight="14.25" x14ac:dyDescent="0.25"/>
  <cols>
    <col min="1" max="1" width="5.85546875" style="3" bestFit="1" customWidth="1"/>
    <col min="2" max="2" width="18.28515625" style="4" customWidth="1"/>
    <col min="3" max="3" width="8.42578125" style="5" bestFit="1" customWidth="1"/>
    <col min="4" max="4" width="9" style="6" bestFit="1" customWidth="1"/>
    <col min="5" max="6" width="9" style="6" customWidth="1"/>
    <col min="7" max="7" width="8.42578125" style="5" bestFit="1" customWidth="1"/>
    <col min="8" max="8" width="10.140625" style="5" bestFit="1" customWidth="1"/>
    <col min="9" max="9" width="8" style="6" bestFit="1" customWidth="1"/>
    <col min="10" max="16384" width="9.140625" style="1"/>
  </cols>
  <sheetData>
    <row r="2" spans="1:10" ht="14.25" customHeight="1" x14ac:dyDescent="0.25">
      <c r="A2" s="30" t="s">
        <v>114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14.2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</row>
    <row r="5" spans="1:10" s="25" customFormat="1" ht="33" x14ac:dyDescent="0.25">
      <c r="A5" s="7" t="s">
        <v>0</v>
      </c>
      <c r="B5" s="8" t="s">
        <v>1</v>
      </c>
      <c r="C5" s="9" t="s">
        <v>2</v>
      </c>
      <c r="D5" s="9" t="s">
        <v>115</v>
      </c>
      <c r="E5" s="10" t="s">
        <v>4</v>
      </c>
      <c r="F5" s="11" t="s">
        <v>8</v>
      </c>
      <c r="G5" s="9" t="s">
        <v>5</v>
      </c>
      <c r="H5" s="9" t="s">
        <v>6</v>
      </c>
      <c r="I5" s="11" t="s">
        <v>8</v>
      </c>
      <c r="J5" s="31" t="s">
        <v>118</v>
      </c>
    </row>
    <row r="6" spans="1:10" x14ac:dyDescent="0.25">
      <c r="A6" s="16" t="s">
        <v>7</v>
      </c>
      <c r="B6" s="17" t="s">
        <v>9</v>
      </c>
      <c r="C6" s="18">
        <f>C7+C8+C9</f>
        <v>60523</v>
      </c>
      <c r="D6" s="18">
        <f>D7+D8+D9</f>
        <v>64309</v>
      </c>
      <c r="E6" s="18">
        <f t="shared" ref="E6:E37" si="0">D6-C6</f>
        <v>3786</v>
      </c>
      <c r="F6" s="19">
        <f t="shared" ref="F6:F37" si="1">E6/C6</f>
        <v>6.2554731259190727E-2</v>
      </c>
      <c r="G6" s="18">
        <v>18430</v>
      </c>
      <c r="H6" s="18">
        <f>D6+G6</f>
        <v>82739</v>
      </c>
      <c r="I6" s="19">
        <f>(H6-D6)/D6</f>
        <v>0.28658508140384703</v>
      </c>
      <c r="J6" s="19">
        <f>(H6-C6)/C6</f>
        <v>0.36706706541314871</v>
      </c>
    </row>
    <row r="7" spans="1:10" x14ac:dyDescent="0.25">
      <c r="A7" s="12" t="s">
        <v>34</v>
      </c>
      <c r="B7" s="13" t="s">
        <v>38</v>
      </c>
      <c r="C7" s="20">
        <v>19089</v>
      </c>
      <c r="D7" s="14">
        <v>19992</v>
      </c>
      <c r="E7" s="18">
        <f t="shared" si="0"/>
        <v>903</v>
      </c>
      <c r="F7" s="19">
        <f t="shared" si="1"/>
        <v>4.7304730473047306E-2</v>
      </c>
      <c r="G7" s="14">
        <v>5238</v>
      </c>
      <c r="H7" s="14">
        <f t="shared" ref="H7:H58" si="2">D7+G7</f>
        <v>25230</v>
      </c>
      <c r="I7" s="15">
        <f t="shared" ref="I7:I60" si="3">(H7-D7)/D7</f>
        <v>0.2620048019207683</v>
      </c>
      <c r="J7" s="15">
        <f t="shared" ref="J7:J58" si="4">(H7-C7)/C7</f>
        <v>0.32170359893132172</v>
      </c>
    </row>
    <row r="8" spans="1:10" x14ac:dyDescent="0.25">
      <c r="A8" s="12" t="s">
        <v>35</v>
      </c>
      <c r="B8" s="13" t="s">
        <v>39</v>
      </c>
      <c r="C8" s="20">
        <v>18378</v>
      </c>
      <c r="D8" s="14">
        <v>19075</v>
      </c>
      <c r="E8" s="18">
        <f t="shared" si="0"/>
        <v>697</v>
      </c>
      <c r="F8" s="19">
        <f t="shared" si="1"/>
        <v>3.7925780824899336E-2</v>
      </c>
      <c r="G8" s="14">
        <v>4747</v>
      </c>
      <c r="H8" s="14">
        <f t="shared" si="2"/>
        <v>23822</v>
      </c>
      <c r="I8" s="15">
        <f t="shared" si="3"/>
        <v>0.24885976408912189</v>
      </c>
      <c r="J8" s="15">
        <f t="shared" si="4"/>
        <v>0.29622374578300142</v>
      </c>
    </row>
    <row r="9" spans="1:10" ht="28.5" x14ac:dyDescent="0.25">
      <c r="A9" s="12" t="s">
        <v>36</v>
      </c>
      <c r="B9" s="13" t="s">
        <v>37</v>
      </c>
      <c r="C9" s="20">
        <v>23056</v>
      </c>
      <c r="D9" s="14">
        <v>25242</v>
      </c>
      <c r="E9" s="18">
        <f t="shared" si="0"/>
        <v>2186</v>
      </c>
      <c r="F9" s="19">
        <f t="shared" si="1"/>
        <v>9.4812630117973626E-2</v>
      </c>
      <c r="G9" s="14">
        <v>8445</v>
      </c>
      <c r="H9" s="14">
        <f t="shared" si="2"/>
        <v>33687</v>
      </c>
      <c r="I9" s="15">
        <f t="shared" si="3"/>
        <v>0.33456144521036368</v>
      </c>
      <c r="J9" s="15">
        <f t="shared" si="4"/>
        <v>0.46109472588480221</v>
      </c>
    </row>
    <row r="10" spans="1:10" ht="28.5" x14ac:dyDescent="0.25">
      <c r="A10" s="16" t="s">
        <v>10</v>
      </c>
      <c r="B10" s="17" t="s">
        <v>22</v>
      </c>
      <c r="C10" s="18">
        <f>C11+C12+C13</f>
        <v>60850</v>
      </c>
      <c r="D10" s="18">
        <f>D11+D12+D13</f>
        <v>63188</v>
      </c>
      <c r="E10" s="18">
        <f t="shared" si="0"/>
        <v>2338</v>
      </c>
      <c r="F10" s="19">
        <f t="shared" si="1"/>
        <v>3.8422350041084637E-2</v>
      </c>
      <c r="G10" s="18">
        <v>17044</v>
      </c>
      <c r="H10" s="18">
        <f t="shared" si="2"/>
        <v>80232</v>
      </c>
      <c r="I10" s="19">
        <f t="shared" si="3"/>
        <v>0.26973475976451222</v>
      </c>
      <c r="J10" s="19">
        <f t="shared" si="4"/>
        <v>0.31852095316351686</v>
      </c>
    </row>
    <row r="11" spans="1:10" s="24" customFormat="1" ht="28.5" x14ac:dyDescent="0.25">
      <c r="A11" s="21" t="s">
        <v>40</v>
      </c>
      <c r="B11" s="22" t="s">
        <v>77</v>
      </c>
      <c r="C11" s="20">
        <v>21120</v>
      </c>
      <c r="D11" s="20">
        <v>22205</v>
      </c>
      <c r="E11" s="18">
        <f t="shared" si="0"/>
        <v>1085</v>
      </c>
      <c r="F11" s="19">
        <f t="shared" si="1"/>
        <v>5.1373106060606064E-2</v>
      </c>
      <c r="G11" s="20">
        <v>5961</v>
      </c>
      <c r="H11" s="20">
        <f t="shared" si="2"/>
        <v>28166</v>
      </c>
      <c r="I11" s="23">
        <f t="shared" si="3"/>
        <v>0.26845305111461382</v>
      </c>
      <c r="J11" s="23">
        <f t="shared" si="4"/>
        <v>0.33361742424242424</v>
      </c>
    </row>
    <row r="12" spans="1:10" s="24" customFormat="1" x14ac:dyDescent="0.25">
      <c r="A12" s="21" t="s">
        <v>41</v>
      </c>
      <c r="B12" s="22" t="s">
        <v>78</v>
      </c>
      <c r="C12" s="20">
        <v>20558</v>
      </c>
      <c r="D12" s="20">
        <v>21584</v>
      </c>
      <c r="E12" s="18">
        <f t="shared" si="0"/>
        <v>1026</v>
      </c>
      <c r="F12" s="19">
        <f t="shared" si="1"/>
        <v>4.9907578558225509E-2</v>
      </c>
      <c r="G12" s="20">
        <v>6191</v>
      </c>
      <c r="H12" s="20">
        <f t="shared" si="2"/>
        <v>27775</v>
      </c>
      <c r="I12" s="23">
        <f t="shared" si="3"/>
        <v>0.28683283914010377</v>
      </c>
      <c r="J12" s="23">
        <f t="shared" si="4"/>
        <v>0.35105555015079287</v>
      </c>
    </row>
    <row r="13" spans="1:10" s="24" customFormat="1" ht="28.5" x14ac:dyDescent="0.25">
      <c r="A13" s="21" t="s">
        <v>42</v>
      </c>
      <c r="B13" s="22" t="s">
        <v>79</v>
      </c>
      <c r="C13" s="20">
        <v>19172</v>
      </c>
      <c r="D13" s="20">
        <v>19399</v>
      </c>
      <c r="E13" s="18">
        <f t="shared" si="0"/>
        <v>227</v>
      </c>
      <c r="F13" s="19">
        <f t="shared" si="1"/>
        <v>1.1840183601084915E-2</v>
      </c>
      <c r="G13" s="20">
        <v>4892</v>
      </c>
      <c r="H13" s="20">
        <f t="shared" si="2"/>
        <v>24291</v>
      </c>
      <c r="I13" s="23">
        <f t="shared" si="3"/>
        <v>0.25217794731687199</v>
      </c>
      <c r="J13" s="23">
        <f t="shared" si="4"/>
        <v>0.26700396411433341</v>
      </c>
    </row>
    <row r="14" spans="1:10" x14ac:dyDescent="0.25">
      <c r="A14" s="16" t="s">
        <v>11</v>
      </c>
      <c r="B14" s="17" t="s">
        <v>23</v>
      </c>
      <c r="C14" s="18">
        <f>C15+C16+C17</f>
        <v>71583</v>
      </c>
      <c r="D14" s="18">
        <f>D15+D16+D17</f>
        <v>71828</v>
      </c>
      <c r="E14" s="18">
        <f t="shared" si="0"/>
        <v>245</v>
      </c>
      <c r="F14" s="19">
        <f t="shared" si="1"/>
        <v>3.4226003380690945E-3</v>
      </c>
      <c r="G14" s="18">
        <v>17924</v>
      </c>
      <c r="H14" s="18">
        <f t="shared" si="2"/>
        <v>89752</v>
      </c>
      <c r="I14" s="19">
        <f t="shared" si="3"/>
        <v>0.24954056913738376</v>
      </c>
      <c r="J14" s="19">
        <f t="shared" si="4"/>
        <v>0.25381724711174442</v>
      </c>
    </row>
    <row r="15" spans="1:10" s="24" customFormat="1" x14ac:dyDescent="0.25">
      <c r="A15" s="21" t="s">
        <v>43</v>
      </c>
      <c r="B15" s="22" t="s">
        <v>80</v>
      </c>
      <c r="C15" s="20">
        <v>27671</v>
      </c>
      <c r="D15" s="20">
        <v>28172</v>
      </c>
      <c r="E15" s="18">
        <f t="shared" si="0"/>
        <v>501</v>
      </c>
      <c r="F15" s="19">
        <f t="shared" si="1"/>
        <v>1.8105597918398324E-2</v>
      </c>
      <c r="G15" s="20">
        <v>7618</v>
      </c>
      <c r="H15" s="20">
        <f t="shared" si="2"/>
        <v>35790</v>
      </c>
      <c r="I15" s="23">
        <f t="shared" si="3"/>
        <v>0.27041033650433055</v>
      </c>
      <c r="J15" s="23">
        <f t="shared" si="4"/>
        <v>0.29341187524845508</v>
      </c>
    </row>
    <row r="16" spans="1:10" s="24" customFormat="1" x14ac:dyDescent="0.25">
      <c r="A16" s="21" t="s">
        <v>44</v>
      </c>
      <c r="B16" s="22" t="s">
        <v>81</v>
      </c>
      <c r="C16" s="20">
        <v>25621</v>
      </c>
      <c r="D16" s="20">
        <v>25697</v>
      </c>
      <c r="E16" s="18">
        <f t="shared" si="0"/>
        <v>76</v>
      </c>
      <c r="F16" s="19">
        <f t="shared" si="1"/>
        <v>2.9663166933374964E-3</v>
      </c>
      <c r="G16" s="20">
        <v>6752</v>
      </c>
      <c r="H16" s="20">
        <f t="shared" si="2"/>
        <v>32449</v>
      </c>
      <c r="I16" s="23">
        <f t="shared" si="3"/>
        <v>0.26275440712923687</v>
      </c>
      <c r="J16" s="23">
        <f t="shared" si="4"/>
        <v>0.26650013660668981</v>
      </c>
    </row>
    <row r="17" spans="1:10" s="24" customFormat="1" x14ac:dyDescent="0.25">
      <c r="A17" s="21" t="s">
        <v>45</v>
      </c>
      <c r="B17" s="22" t="s">
        <v>82</v>
      </c>
      <c r="C17" s="20">
        <v>18291</v>
      </c>
      <c r="D17" s="20">
        <v>17959</v>
      </c>
      <c r="E17" s="18">
        <f t="shared" si="0"/>
        <v>-332</v>
      </c>
      <c r="F17" s="19">
        <f t="shared" si="1"/>
        <v>-1.815100322563009E-2</v>
      </c>
      <c r="G17" s="20">
        <v>3554</v>
      </c>
      <c r="H17" s="20">
        <f t="shared" si="2"/>
        <v>21513</v>
      </c>
      <c r="I17" s="23">
        <f t="shared" si="3"/>
        <v>0.19789520574642241</v>
      </c>
      <c r="J17" s="23">
        <f t="shared" si="4"/>
        <v>0.17615220600295228</v>
      </c>
    </row>
    <row r="18" spans="1:10" ht="28.5" x14ac:dyDescent="0.25">
      <c r="A18" s="16" t="s">
        <v>12</v>
      </c>
      <c r="B18" s="17" t="s">
        <v>24</v>
      </c>
      <c r="C18" s="18">
        <f>C19+C20+C21</f>
        <v>81789</v>
      </c>
      <c r="D18" s="18">
        <f>D19+D20+D21</f>
        <v>85024</v>
      </c>
      <c r="E18" s="18">
        <f t="shared" si="0"/>
        <v>3235</v>
      </c>
      <c r="F18" s="19">
        <f t="shared" si="1"/>
        <v>3.9552996124173179E-2</v>
      </c>
      <c r="G18" s="18">
        <v>22267</v>
      </c>
      <c r="H18" s="18">
        <f t="shared" si="2"/>
        <v>107291</v>
      </c>
      <c r="I18" s="19">
        <f t="shared" si="3"/>
        <v>0.26189076025592772</v>
      </c>
      <c r="J18" s="19">
        <f t="shared" si="4"/>
        <v>0.31180232060546037</v>
      </c>
    </row>
    <row r="19" spans="1:10" s="24" customFormat="1" x14ac:dyDescent="0.25">
      <c r="A19" s="21" t="s">
        <v>46</v>
      </c>
      <c r="B19" s="22" t="s">
        <v>83</v>
      </c>
      <c r="C19" s="20">
        <v>35541</v>
      </c>
      <c r="D19" s="20">
        <v>37652</v>
      </c>
      <c r="E19" s="18">
        <f t="shared" si="0"/>
        <v>2111</v>
      </c>
      <c r="F19" s="19">
        <f t="shared" si="1"/>
        <v>5.9396190315410373E-2</v>
      </c>
      <c r="G19" s="20">
        <v>11035</v>
      </c>
      <c r="H19" s="20">
        <f t="shared" si="2"/>
        <v>48687</v>
      </c>
      <c r="I19" s="23">
        <f t="shared" si="3"/>
        <v>0.29307872091787951</v>
      </c>
      <c r="J19" s="23">
        <f t="shared" si="4"/>
        <v>0.36988267071832531</v>
      </c>
    </row>
    <row r="20" spans="1:10" s="24" customFormat="1" ht="28.5" x14ac:dyDescent="0.25">
      <c r="A20" s="21" t="s">
        <v>47</v>
      </c>
      <c r="B20" s="22" t="s">
        <v>84</v>
      </c>
      <c r="C20" s="20">
        <v>24811</v>
      </c>
      <c r="D20" s="20">
        <v>25205</v>
      </c>
      <c r="E20" s="18">
        <f t="shared" si="0"/>
        <v>394</v>
      </c>
      <c r="F20" s="19">
        <f t="shared" si="1"/>
        <v>1.5880053202208699E-2</v>
      </c>
      <c r="G20" s="20">
        <v>5335</v>
      </c>
      <c r="H20" s="20">
        <f t="shared" si="2"/>
        <v>30540</v>
      </c>
      <c r="I20" s="23">
        <f t="shared" si="3"/>
        <v>0.21166435231104941</v>
      </c>
      <c r="J20" s="23">
        <f t="shared" si="4"/>
        <v>0.2309056466889686</v>
      </c>
    </row>
    <row r="21" spans="1:10" s="24" customFormat="1" x14ac:dyDescent="0.25">
      <c r="A21" s="21" t="s">
        <v>48</v>
      </c>
      <c r="B21" s="22" t="s">
        <v>85</v>
      </c>
      <c r="C21" s="20">
        <v>21437</v>
      </c>
      <c r="D21" s="20">
        <v>22167</v>
      </c>
      <c r="E21" s="18">
        <f t="shared" si="0"/>
        <v>730</v>
      </c>
      <c r="F21" s="19">
        <f t="shared" si="1"/>
        <v>3.4053272379530715E-2</v>
      </c>
      <c r="G21" s="20">
        <v>5897</v>
      </c>
      <c r="H21" s="20">
        <f t="shared" si="2"/>
        <v>28064</v>
      </c>
      <c r="I21" s="23">
        <f t="shared" si="3"/>
        <v>0.26602607479586771</v>
      </c>
      <c r="J21" s="23">
        <f t="shared" si="4"/>
        <v>0.30913840556047956</v>
      </c>
    </row>
    <row r="22" spans="1:10" ht="28.5" x14ac:dyDescent="0.25">
      <c r="A22" s="16" t="s">
        <v>13</v>
      </c>
      <c r="B22" s="17" t="s">
        <v>25</v>
      </c>
      <c r="C22" s="18">
        <f>C23+C24+C25</f>
        <v>88998</v>
      </c>
      <c r="D22" s="18">
        <f>D23+D24+D25</f>
        <v>91163</v>
      </c>
      <c r="E22" s="18">
        <f t="shared" si="0"/>
        <v>2165</v>
      </c>
      <c r="F22" s="19">
        <f t="shared" si="1"/>
        <v>2.4326389357064205E-2</v>
      </c>
      <c r="G22" s="18">
        <v>29781</v>
      </c>
      <c r="H22" s="18">
        <f t="shared" si="2"/>
        <v>120944</v>
      </c>
      <c r="I22" s="19">
        <f t="shared" si="3"/>
        <v>0.32667858670732641</v>
      </c>
      <c r="J22" s="19">
        <f t="shared" si="4"/>
        <v>0.35895188655924853</v>
      </c>
    </row>
    <row r="23" spans="1:10" s="24" customFormat="1" x14ac:dyDescent="0.25">
      <c r="A23" s="21" t="s">
        <v>49</v>
      </c>
      <c r="B23" s="22" t="s">
        <v>86</v>
      </c>
      <c r="C23" s="20">
        <v>23779</v>
      </c>
      <c r="D23" s="20">
        <v>23507</v>
      </c>
      <c r="E23" s="18">
        <f t="shared" si="0"/>
        <v>-272</v>
      </c>
      <c r="F23" s="19">
        <f t="shared" si="1"/>
        <v>-1.1438664367719417E-2</v>
      </c>
      <c r="G23" s="20">
        <v>5811</v>
      </c>
      <c r="H23" s="20">
        <f t="shared" si="2"/>
        <v>29318</v>
      </c>
      <c r="I23" s="23">
        <f t="shared" si="3"/>
        <v>0.24720296082018123</v>
      </c>
      <c r="J23" s="23">
        <f t="shared" si="4"/>
        <v>0.23293662475293325</v>
      </c>
    </row>
    <row r="24" spans="1:10" s="24" customFormat="1" ht="28.5" x14ac:dyDescent="0.25">
      <c r="A24" s="21" t="s">
        <v>50</v>
      </c>
      <c r="B24" s="22" t="s">
        <v>87</v>
      </c>
      <c r="C24" s="20">
        <v>37260</v>
      </c>
      <c r="D24" s="20">
        <v>39458</v>
      </c>
      <c r="E24" s="18">
        <f t="shared" si="0"/>
        <v>2198</v>
      </c>
      <c r="F24" s="19">
        <f t="shared" si="1"/>
        <v>5.8990874932903919E-2</v>
      </c>
      <c r="G24" s="20">
        <v>16029</v>
      </c>
      <c r="H24" s="20">
        <f t="shared" si="2"/>
        <v>55487</v>
      </c>
      <c r="I24" s="23">
        <f t="shared" si="3"/>
        <v>0.40622940848497135</v>
      </c>
      <c r="J24" s="23">
        <f t="shared" si="4"/>
        <v>0.48918411164787978</v>
      </c>
    </row>
    <row r="25" spans="1:10" s="24" customFormat="1" x14ac:dyDescent="0.25">
      <c r="A25" s="21" t="s">
        <v>51</v>
      </c>
      <c r="B25" s="22" t="s">
        <v>88</v>
      </c>
      <c r="C25" s="20">
        <v>27959</v>
      </c>
      <c r="D25" s="20">
        <v>28198</v>
      </c>
      <c r="E25" s="18">
        <f t="shared" si="0"/>
        <v>239</v>
      </c>
      <c r="F25" s="19">
        <f t="shared" si="1"/>
        <v>8.5482313387460207E-3</v>
      </c>
      <c r="G25" s="20">
        <v>7941</v>
      </c>
      <c r="H25" s="20">
        <f t="shared" si="2"/>
        <v>36139</v>
      </c>
      <c r="I25" s="23">
        <f t="shared" si="3"/>
        <v>0.28161571742676783</v>
      </c>
      <c r="J25" s="23">
        <f t="shared" si="4"/>
        <v>0.29257126506670483</v>
      </c>
    </row>
    <row r="26" spans="1:10" x14ac:dyDescent="0.25">
      <c r="A26" s="16" t="s">
        <v>14</v>
      </c>
      <c r="B26" s="17" t="s">
        <v>26</v>
      </c>
      <c r="C26" s="18">
        <f>C27+C28+C29</f>
        <v>65394</v>
      </c>
      <c r="D26" s="18">
        <f>D27+D28+D29</f>
        <v>66830</v>
      </c>
      <c r="E26" s="18">
        <f t="shared" si="0"/>
        <v>1436</v>
      </c>
      <c r="F26" s="19">
        <f t="shared" si="1"/>
        <v>2.1959201149952597E-2</v>
      </c>
      <c r="G26" s="18">
        <v>21877</v>
      </c>
      <c r="H26" s="18">
        <f t="shared" si="2"/>
        <v>88707</v>
      </c>
      <c r="I26" s="19">
        <f t="shared" si="3"/>
        <v>0.32735298518629358</v>
      </c>
      <c r="J26" s="19">
        <f t="shared" si="4"/>
        <v>0.35650059638498943</v>
      </c>
    </row>
    <row r="27" spans="1:10" s="24" customFormat="1" x14ac:dyDescent="0.25">
      <c r="A27" s="21" t="s">
        <v>52</v>
      </c>
      <c r="B27" s="22" t="s">
        <v>89</v>
      </c>
      <c r="C27" s="20">
        <v>17032</v>
      </c>
      <c r="D27" s="20">
        <v>16855</v>
      </c>
      <c r="E27" s="18">
        <f t="shared" si="0"/>
        <v>-177</v>
      </c>
      <c r="F27" s="19">
        <f t="shared" si="1"/>
        <v>-1.0392202912165336E-2</v>
      </c>
      <c r="G27" s="20">
        <v>3858</v>
      </c>
      <c r="H27" s="20">
        <f t="shared" si="2"/>
        <v>20713</v>
      </c>
      <c r="I27" s="23">
        <f t="shared" si="3"/>
        <v>0.22889350341145062</v>
      </c>
      <c r="J27" s="23">
        <f t="shared" si="4"/>
        <v>0.21612259276655707</v>
      </c>
    </row>
    <row r="28" spans="1:10" s="24" customFormat="1" x14ac:dyDescent="0.25">
      <c r="A28" s="21" t="s">
        <v>53</v>
      </c>
      <c r="B28" s="22" t="s">
        <v>90</v>
      </c>
      <c r="C28" s="20">
        <v>22276</v>
      </c>
      <c r="D28" s="20">
        <v>23085</v>
      </c>
      <c r="E28" s="18">
        <f t="shared" si="0"/>
        <v>809</v>
      </c>
      <c r="F28" s="19">
        <f t="shared" si="1"/>
        <v>3.6317112587538156E-2</v>
      </c>
      <c r="G28" s="20">
        <v>8073</v>
      </c>
      <c r="H28" s="20">
        <f t="shared" si="2"/>
        <v>31158</v>
      </c>
      <c r="I28" s="23">
        <f t="shared" si="3"/>
        <v>0.3497076023391813</v>
      </c>
      <c r="J28" s="23">
        <f t="shared" si="4"/>
        <v>0.39872508529358952</v>
      </c>
    </row>
    <row r="29" spans="1:10" s="24" customFormat="1" x14ac:dyDescent="0.25">
      <c r="A29" s="21" t="s">
        <v>54</v>
      </c>
      <c r="B29" s="22" t="s">
        <v>91</v>
      </c>
      <c r="C29" s="20">
        <v>26086</v>
      </c>
      <c r="D29" s="20">
        <v>26890</v>
      </c>
      <c r="E29" s="18">
        <f t="shared" si="0"/>
        <v>804</v>
      </c>
      <c r="F29" s="19">
        <f t="shared" si="1"/>
        <v>3.0821130108103965E-2</v>
      </c>
      <c r="G29" s="20">
        <v>9946</v>
      </c>
      <c r="H29" s="20">
        <f t="shared" si="2"/>
        <v>36836</v>
      </c>
      <c r="I29" s="23">
        <f t="shared" si="3"/>
        <v>0.3698772777984381</v>
      </c>
      <c r="J29" s="23">
        <f t="shared" si="4"/>
        <v>0.41209844360959902</v>
      </c>
    </row>
    <row r="30" spans="1:10" x14ac:dyDescent="0.25">
      <c r="A30" s="16" t="s">
        <v>15</v>
      </c>
      <c r="B30" s="17" t="s">
        <v>27</v>
      </c>
      <c r="C30" s="18">
        <f>C31+C32+C33</f>
        <v>73383</v>
      </c>
      <c r="D30" s="18">
        <f>D31+D32+D33</f>
        <v>76158</v>
      </c>
      <c r="E30" s="18">
        <f t="shared" si="0"/>
        <v>2775</v>
      </c>
      <c r="F30" s="19">
        <f t="shared" si="1"/>
        <v>3.7815297821021214E-2</v>
      </c>
      <c r="G30" s="18">
        <v>23893</v>
      </c>
      <c r="H30" s="18">
        <f t="shared" si="2"/>
        <v>100051</v>
      </c>
      <c r="I30" s="19">
        <f t="shared" si="3"/>
        <v>0.31372935213634812</v>
      </c>
      <c r="J30" s="19">
        <f t="shared" si="4"/>
        <v>0.36340841884360137</v>
      </c>
    </row>
    <row r="31" spans="1:10" s="24" customFormat="1" x14ac:dyDescent="0.25">
      <c r="A31" s="21" t="s">
        <v>55</v>
      </c>
      <c r="B31" s="22" t="s">
        <v>92</v>
      </c>
      <c r="C31" s="20">
        <v>26699</v>
      </c>
      <c r="D31" s="20">
        <v>27817</v>
      </c>
      <c r="E31" s="18">
        <f t="shared" si="0"/>
        <v>1118</v>
      </c>
      <c r="F31" s="19">
        <f t="shared" si="1"/>
        <v>4.1874227499157271E-2</v>
      </c>
      <c r="G31" s="20">
        <v>8522</v>
      </c>
      <c r="H31" s="20">
        <f t="shared" si="2"/>
        <v>36339</v>
      </c>
      <c r="I31" s="23">
        <f t="shared" si="3"/>
        <v>0.30635942049825649</v>
      </c>
      <c r="J31" s="23">
        <f t="shared" si="4"/>
        <v>0.3610622120678677</v>
      </c>
    </row>
    <row r="32" spans="1:10" s="24" customFormat="1" x14ac:dyDescent="0.25">
      <c r="A32" s="21" t="s">
        <v>56</v>
      </c>
      <c r="B32" s="22" t="s">
        <v>93</v>
      </c>
      <c r="C32" s="20">
        <v>26666</v>
      </c>
      <c r="D32" s="20">
        <v>27970</v>
      </c>
      <c r="E32" s="18">
        <f t="shared" si="0"/>
        <v>1304</v>
      </c>
      <c r="F32" s="19">
        <f t="shared" si="1"/>
        <v>4.8901222530563261E-2</v>
      </c>
      <c r="G32" s="20">
        <v>9727</v>
      </c>
      <c r="H32" s="20">
        <f t="shared" si="2"/>
        <v>37697</v>
      </c>
      <c r="I32" s="23">
        <f t="shared" si="3"/>
        <v>0.3477654629960672</v>
      </c>
      <c r="J32" s="23">
        <f t="shared" si="4"/>
        <v>0.41367284182104552</v>
      </c>
    </row>
    <row r="33" spans="1:10" s="24" customFormat="1" x14ac:dyDescent="0.25">
      <c r="A33" s="21" t="s">
        <v>57</v>
      </c>
      <c r="B33" s="22" t="s">
        <v>94</v>
      </c>
      <c r="C33" s="20">
        <v>20018</v>
      </c>
      <c r="D33" s="20">
        <v>20371</v>
      </c>
      <c r="E33" s="18">
        <f t="shared" si="0"/>
        <v>353</v>
      </c>
      <c r="F33" s="19">
        <f t="shared" si="1"/>
        <v>1.7634129283644721E-2</v>
      </c>
      <c r="G33" s="20">
        <v>5644</v>
      </c>
      <c r="H33" s="20">
        <f t="shared" si="2"/>
        <v>26015</v>
      </c>
      <c r="I33" s="23">
        <f t="shared" si="3"/>
        <v>0.27706052722006774</v>
      </c>
      <c r="J33" s="23">
        <f t="shared" si="4"/>
        <v>0.29958037766010592</v>
      </c>
    </row>
    <row r="34" spans="1:10" x14ac:dyDescent="0.25">
      <c r="A34" s="16" t="s">
        <v>16</v>
      </c>
      <c r="B34" s="17" t="s">
        <v>28</v>
      </c>
      <c r="C34" s="18">
        <f>C35+C36+C37+C38</f>
        <v>75069</v>
      </c>
      <c r="D34" s="18">
        <f>D35+D36+D37+D38</f>
        <v>74303</v>
      </c>
      <c r="E34" s="18">
        <f t="shared" si="0"/>
        <v>-766</v>
      </c>
      <c r="F34" s="19">
        <f t="shared" si="1"/>
        <v>-1.020394570328631E-2</v>
      </c>
      <c r="G34" s="18">
        <v>19361</v>
      </c>
      <c r="H34" s="18">
        <f t="shared" si="2"/>
        <v>93664</v>
      </c>
      <c r="I34" s="19">
        <f t="shared" si="3"/>
        <v>0.26056821393483437</v>
      </c>
      <c r="J34" s="19">
        <f t="shared" si="4"/>
        <v>0.24770544432455474</v>
      </c>
    </row>
    <row r="35" spans="1:10" s="24" customFormat="1" ht="28.5" x14ac:dyDescent="0.25">
      <c r="A35" s="21" t="s">
        <v>58</v>
      </c>
      <c r="B35" s="22" t="s">
        <v>95</v>
      </c>
      <c r="C35" s="20">
        <v>21768</v>
      </c>
      <c r="D35" s="20">
        <v>22119</v>
      </c>
      <c r="E35" s="18">
        <f t="shared" si="0"/>
        <v>351</v>
      </c>
      <c r="F35" s="19">
        <f t="shared" si="1"/>
        <v>1.6124586549062844E-2</v>
      </c>
      <c r="G35" s="20">
        <v>7294</v>
      </c>
      <c r="H35" s="20">
        <f t="shared" si="2"/>
        <v>29413</v>
      </c>
      <c r="I35" s="23">
        <f t="shared" si="3"/>
        <v>0.32976174329761743</v>
      </c>
      <c r="J35" s="23">
        <f t="shared" si="4"/>
        <v>0.35120360161705255</v>
      </c>
    </row>
    <row r="36" spans="1:10" s="24" customFormat="1" x14ac:dyDescent="0.25">
      <c r="A36" s="21" t="s">
        <v>59</v>
      </c>
      <c r="B36" s="22" t="s">
        <v>96</v>
      </c>
      <c r="C36" s="20">
        <v>13509</v>
      </c>
      <c r="D36" s="20">
        <v>13206</v>
      </c>
      <c r="E36" s="18">
        <f t="shared" si="0"/>
        <v>-303</v>
      </c>
      <c r="F36" s="19">
        <f t="shared" si="1"/>
        <v>-2.2429491450144348E-2</v>
      </c>
      <c r="G36" s="20">
        <v>2332</v>
      </c>
      <c r="H36" s="20">
        <f t="shared" si="2"/>
        <v>15538</v>
      </c>
      <c r="I36" s="23">
        <f t="shared" si="3"/>
        <v>0.17658640012115706</v>
      </c>
      <c r="J36" s="23">
        <f t="shared" si="4"/>
        <v>0.15019616551928344</v>
      </c>
    </row>
    <row r="37" spans="1:10" s="24" customFormat="1" x14ac:dyDescent="0.25">
      <c r="A37" s="21" t="s">
        <v>60</v>
      </c>
      <c r="B37" s="22" t="s">
        <v>97</v>
      </c>
      <c r="C37" s="20">
        <v>21369</v>
      </c>
      <c r="D37" s="20">
        <v>20792</v>
      </c>
      <c r="E37" s="18">
        <f t="shared" si="0"/>
        <v>-577</v>
      </c>
      <c r="F37" s="19">
        <f t="shared" si="1"/>
        <v>-2.7001731480181573E-2</v>
      </c>
      <c r="G37" s="20">
        <v>4143</v>
      </c>
      <c r="H37" s="20">
        <f t="shared" si="2"/>
        <v>24935</v>
      </c>
      <c r="I37" s="23">
        <f t="shared" si="3"/>
        <v>0.19925933051173528</v>
      </c>
      <c r="J37" s="23">
        <f t="shared" si="4"/>
        <v>0.16687725209415508</v>
      </c>
    </row>
    <row r="38" spans="1:10" s="24" customFormat="1" x14ac:dyDescent="0.25">
      <c r="A38" s="21" t="s">
        <v>61</v>
      </c>
      <c r="B38" s="22" t="s">
        <v>98</v>
      </c>
      <c r="C38" s="20">
        <v>18423</v>
      </c>
      <c r="D38" s="20">
        <v>18186</v>
      </c>
      <c r="E38" s="18">
        <f t="shared" ref="E38:E69" si="5">D38-C38</f>
        <v>-237</v>
      </c>
      <c r="F38" s="19">
        <f t="shared" ref="F38:F69" si="6">E38/C38</f>
        <v>-1.2864354339684091E-2</v>
      </c>
      <c r="G38" s="20">
        <v>5592</v>
      </c>
      <c r="H38" s="20">
        <f t="shared" si="2"/>
        <v>23778</v>
      </c>
      <c r="I38" s="23">
        <f t="shared" si="3"/>
        <v>0.30748927746618276</v>
      </c>
      <c r="J38" s="23">
        <f t="shared" si="4"/>
        <v>0.29066927210552029</v>
      </c>
    </row>
    <row r="39" spans="1:10" x14ac:dyDescent="0.25">
      <c r="A39" s="16" t="s">
        <v>17</v>
      </c>
      <c r="B39" s="17" t="s">
        <v>29</v>
      </c>
      <c r="C39" s="18">
        <f>C40+C41+C42</f>
        <v>49486</v>
      </c>
      <c r="D39" s="18">
        <f>D40+D41+D42</f>
        <v>47253</v>
      </c>
      <c r="E39" s="18">
        <f t="shared" si="5"/>
        <v>-2233</v>
      </c>
      <c r="F39" s="19">
        <f t="shared" si="6"/>
        <v>-4.5123873418744694E-2</v>
      </c>
      <c r="G39" s="18">
        <v>6584</v>
      </c>
      <c r="H39" s="18">
        <f t="shared" si="2"/>
        <v>53837</v>
      </c>
      <c r="I39" s="19">
        <f t="shared" si="3"/>
        <v>0.1393350686728885</v>
      </c>
      <c r="J39" s="19">
        <f t="shared" si="4"/>
        <v>8.7923857252556276E-2</v>
      </c>
    </row>
    <row r="40" spans="1:10" s="24" customFormat="1" x14ac:dyDescent="0.25">
      <c r="A40" s="21" t="s">
        <v>62</v>
      </c>
      <c r="B40" s="22" t="s">
        <v>99</v>
      </c>
      <c r="C40" s="20">
        <v>14376</v>
      </c>
      <c r="D40" s="20">
        <v>13717</v>
      </c>
      <c r="E40" s="18">
        <f t="shared" si="5"/>
        <v>-659</v>
      </c>
      <c r="F40" s="19">
        <f t="shared" si="6"/>
        <v>-4.5840289371174181E-2</v>
      </c>
      <c r="G40" s="20">
        <v>2099</v>
      </c>
      <c r="H40" s="20">
        <f t="shared" si="2"/>
        <v>15816</v>
      </c>
      <c r="I40" s="23">
        <f t="shared" si="3"/>
        <v>0.1530217977691915</v>
      </c>
      <c r="J40" s="23">
        <f t="shared" si="4"/>
        <v>0.1001669449081803</v>
      </c>
    </row>
    <row r="41" spans="1:10" s="24" customFormat="1" ht="28.5" x14ac:dyDescent="0.25">
      <c r="A41" s="21" t="s">
        <v>63</v>
      </c>
      <c r="B41" s="22" t="s">
        <v>100</v>
      </c>
      <c r="C41" s="20">
        <v>20069</v>
      </c>
      <c r="D41" s="20">
        <v>19276</v>
      </c>
      <c r="E41" s="18">
        <f t="shared" si="5"/>
        <v>-793</v>
      </c>
      <c r="F41" s="19">
        <f t="shared" si="6"/>
        <v>-3.9513677811550151E-2</v>
      </c>
      <c r="G41" s="20">
        <v>2880</v>
      </c>
      <c r="H41" s="20">
        <f t="shared" si="2"/>
        <v>22156</v>
      </c>
      <c r="I41" s="23">
        <f t="shared" si="3"/>
        <v>0.14940859099398215</v>
      </c>
      <c r="J41" s="23">
        <f t="shared" si="4"/>
        <v>0.10399123025561811</v>
      </c>
    </row>
    <row r="42" spans="1:10" s="24" customFormat="1" x14ac:dyDescent="0.25">
      <c r="A42" s="21" t="s">
        <v>64</v>
      </c>
      <c r="B42" s="22" t="s">
        <v>101</v>
      </c>
      <c r="C42" s="20">
        <v>15041</v>
      </c>
      <c r="D42" s="20">
        <v>14260</v>
      </c>
      <c r="E42" s="18">
        <f t="shared" si="5"/>
        <v>-781</v>
      </c>
      <c r="F42" s="19">
        <f t="shared" si="6"/>
        <v>-5.1924739046605946E-2</v>
      </c>
      <c r="G42" s="20">
        <v>1605</v>
      </c>
      <c r="H42" s="20">
        <f t="shared" si="2"/>
        <v>15865</v>
      </c>
      <c r="I42" s="23">
        <f t="shared" si="3"/>
        <v>0.11255259467040674</v>
      </c>
      <c r="J42" s="23">
        <f t="shared" si="4"/>
        <v>5.4783591516521506E-2</v>
      </c>
    </row>
    <row r="43" spans="1:10" x14ac:dyDescent="0.25">
      <c r="A43" s="16" t="s">
        <v>18</v>
      </c>
      <c r="B43" s="17" t="s">
        <v>30</v>
      </c>
      <c r="C43" s="18">
        <f>C44+C45+C46</f>
        <v>76991</v>
      </c>
      <c r="D43" s="18">
        <f>D44+D45+D46</f>
        <v>77201</v>
      </c>
      <c r="E43" s="18">
        <f t="shared" si="5"/>
        <v>210</v>
      </c>
      <c r="F43" s="19">
        <f t="shared" si="6"/>
        <v>2.7275915366731175E-3</v>
      </c>
      <c r="G43" s="18">
        <v>17601</v>
      </c>
      <c r="H43" s="18">
        <f t="shared" si="2"/>
        <v>94802</v>
      </c>
      <c r="I43" s="19">
        <f t="shared" si="3"/>
        <v>0.22798927475032707</v>
      </c>
      <c r="J43" s="19">
        <f t="shared" si="4"/>
        <v>0.23133872790326143</v>
      </c>
    </row>
    <row r="44" spans="1:10" s="24" customFormat="1" ht="28.5" x14ac:dyDescent="0.25">
      <c r="A44" s="21" t="s">
        <v>65</v>
      </c>
      <c r="B44" s="22" t="s">
        <v>102</v>
      </c>
      <c r="C44" s="20">
        <v>22630</v>
      </c>
      <c r="D44" s="20">
        <v>22546</v>
      </c>
      <c r="E44" s="18">
        <f t="shared" si="5"/>
        <v>-84</v>
      </c>
      <c r="F44" s="19">
        <f t="shared" si="6"/>
        <v>-3.7118868758285462E-3</v>
      </c>
      <c r="G44" s="20">
        <v>4610</v>
      </c>
      <c r="H44" s="20">
        <f t="shared" si="2"/>
        <v>27156</v>
      </c>
      <c r="I44" s="23">
        <f t="shared" si="3"/>
        <v>0.20447085957597799</v>
      </c>
      <c r="J44" s="23">
        <f t="shared" si="4"/>
        <v>0.2</v>
      </c>
    </row>
    <row r="45" spans="1:10" s="24" customFormat="1" x14ac:dyDescent="0.25">
      <c r="A45" s="21" t="s">
        <v>66</v>
      </c>
      <c r="B45" s="22" t="s">
        <v>103</v>
      </c>
      <c r="C45" s="20">
        <v>26917</v>
      </c>
      <c r="D45" s="20">
        <v>27292</v>
      </c>
      <c r="E45" s="18">
        <f t="shared" si="5"/>
        <v>375</v>
      </c>
      <c r="F45" s="19">
        <f t="shared" si="6"/>
        <v>1.3931716015900732E-2</v>
      </c>
      <c r="G45" s="20">
        <v>6866</v>
      </c>
      <c r="H45" s="20">
        <f t="shared" si="2"/>
        <v>34158</v>
      </c>
      <c r="I45" s="23">
        <f t="shared" si="3"/>
        <v>0.2515755532756852</v>
      </c>
      <c r="J45" s="23">
        <f t="shared" si="4"/>
        <v>0.26901214845636584</v>
      </c>
    </row>
    <row r="46" spans="1:10" s="24" customFormat="1" x14ac:dyDescent="0.25">
      <c r="A46" s="21" t="s">
        <v>67</v>
      </c>
      <c r="B46" s="22" t="s">
        <v>104</v>
      </c>
      <c r="C46" s="20">
        <v>27444</v>
      </c>
      <c r="D46" s="20">
        <v>27363</v>
      </c>
      <c r="E46" s="18">
        <f t="shared" si="5"/>
        <v>-81</v>
      </c>
      <c r="F46" s="19">
        <f t="shared" si="6"/>
        <v>-2.9514648010494095E-3</v>
      </c>
      <c r="G46" s="20">
        <v>6125</v>
      </c>
      <c r="H46" s="20">
        <f t="shared" si="2"/>
        <v>33488</v>
      </c>
      <c r="I46" s="23">
        <f t="shared" si="3"/>
        <v>0.22384241493988233</v>
      </c>
      <c r="J46" s="23">
        <f t="shared" si="4"/>
        <v>0.22023028713015597</v>
      </c>
    </row>
    <row r="47" spans="1:10" x14ac:dyDescent="0.25">
      <c r="A47" s="16" t="s">
        <v>19</v>
      </c>
      <c r="B47" s="17" t="s">
        <v>31</v>
      </c>
      <c r="C47" s="18">
        <f>C48+C49+C50</f>
        <v>91595</v>
      </c>
      <c r="D47" s="18">
        <f>D48+D49+D50</f>
        <v>92950</v>
      </c>
      <c r="E47" s="18">
        <f t="shared" si="5"/>
        <v>1355</v>
      </c>
      <c r="F47" s="19">
        <f t="shared" si="6"/>
        <v>1.4793383918336154E-2</v>
      </c>
      <c r="G47" s="18">
        <v>24970</v>
      </c>
      <c r="H47" s="18">
        <f t="shared" si="2"/>
        <v>117920</v>
      </c>
      <c r="I47" s="19">
        <f t="shared" si="3"/>
        <v>0.26863905325443788</v>
      </c>
      <c r="J47" s="19">
        <f t="shared" si="4"/>
        <v>0.28740651782302529</v>
      </c>
    </row>
    <row r="48" spans="1:10" s="24" customFormat="1" x14ac:dyDescent="0.25">
      <c r="A48" s="21" t="s">
        <v>68</v>
      </c>
      <c r="B48" s="22" t="s">
        <v>105</v>
      </c>
      <c r="C48" s="20">
        <v>25232</v>
      </c>
      <c r="D48" s="20">
        <v>25330</v>
      </c>
      <c r="E48" s="18">
        <f t="shared" si="5"/>
        <v>98</v>
      </c>
      <c r="F48" s="19">
        <f t="shared" si="6"/>
        <v>3.8839568801521877E-3</v>
      </c>
      <c r="G48" s="20">
        <v>6570</v>
      </c>
      <c r="H48" s="20">
        <f t="shared" si="2"/>
        <v>31900</v>
      </c>
      <c r="I48" s="23">
        <f t="shared" si="3"/>
        <v>0.25937623371496249</v>
      </c>
      <c r="J48" s="23">
        <f t="shared" si="4"/>
        <v>0.26426759670259986</v>
      </c>
    </row>
    <row r="49" spans="1:10" s="24" customFormat="1" x14ac:dyDescent="0.25">
      <c r="A49" s="21" t="s">
        <v>69</v>
      </c>
      <c r="B49" s="22" t="s">
        <v>106</v>
      </c>
      <c r="C49" s="20">
        <v>19622</v>
      </c>
      <c r="D49" s="20">
        <v>19242</v>
      </c>
      <c r="E49" s="18">
        <f t="shared" si="5"/>
        <v>-380</v>
      </c>
      <c r="F49" s="19">
        <f t="shared" si="6"/>
        <v>-1.9366017735195189E-2</v>
      </c>
      <c r="G49" s="20">
        <v>4156</v>
      </c>
      <c r="H49" s="20">
        <f t="shared" si="2"/>
        <v>23398</v>
      </c>
      <c r="I49" s="23">
        <f t="shared" si="3"/>
        <v>0.21598586425527491</v>
      </c>
      <c r="J49" s="23">
        <f t="shared" si="4"/>
        <v>0.19243706044236061</v>
      </c>
    </row>
    <row r="50" spans="1:10" s="24" customFormat="1" ht="28.5" x14ac:dyDescent="0.25">
      <c r="A50" s="21" t="s">
        <v>70</v>
      </c>
      <c r="B50" s="22" t="s">
        <v>107</v>
      </c>
      <c r="C50" s="20">
        <v>46741</v>
      </c>
      <c r="D50" s="20">
        <v>48378</v>
      </c>
      <c r="E50" s="18">
        <f t="shared" si="5"/>
        <v>1637</v>
      </c>
      <c r="F50" s="19">
        <f t="shared" si="6"/>
        <v>3.5022785135106226E-2</v>
      </c>
      <c r="G50" s="20">
        <v>14244</v>
      </c>
      <c r="H50" s="20">
        <f t="shared" si="2"/>
        <v>62622</v>
      </c>
      <c r="I50" s="23">
        <f t="shared" si="3"/>
        <v>0.29443135309438173</v>
      </c>
      <c r="J50" s="23">
        <f t="shared" si="4"/>
        <v>0.33976594424595108</v>
      </c>
    </row>
    <row r="51" spans="1:10" x14ac:dyDescent="0.25">
      <c r="A51" s="16" t="s">
        <v>20</v>
      </c>
      <c r="B51" s="17" t="s">
        <v>32</v>
      </c>
      <c r="C51" s="18">
        <f>C52+C53+C54</f>
        <v>90780</v>
      </c>
      <c r="D51" s="18">
        <f>D52+D53+D54</f>
        <v>94358</v>
      </c>
      <c r="E51" s="18">
        <f t="shared" si="5"/>
        <v>3578</v>
      </c>
      <c r="F51" s="19">
        <f t="shared" si="6"/>
        <v>3.9413967834324742E-2</v>
      </c>
      <c r="G51" s="18">
        <v>25367</v>
      </c>
      <c r="H51" s="18">
        <f t="shared" si="2"/>
        <v>119725</v>
      </c>
      <c r="I51" s="19">
        <f t="shared" si="3"/>
        <v>0.26883783039063991</v>
      </c>
      <c r="J51" s="19">
        <f t="shared" si="4"/>
        <v>0.31884776382463098</v>
      </c>
    </row>
    <row r="52" spans="1:10" s="24" customFormat="1" x14ac:dyDescent="0.25">
      <c r="A52" s="21" t="s">
        <v>71</v>
      </c>
      <c r="B52" s="22" t="s">
        <v>108</v>
      </c>
      <c r="C52" s="20">
        <v>31924</v>
      </c>
      <c r="D52" s="20">
        <v>33429</v>
      </c>
      <c r="E52" s="18">
        <f t="shared" si="5"/>
        <v>1505</v>
      </c>
      <c r="F52" s="19">
        <f t="shared" si="6"/>
        <v>4.7143215135947873E-2</v>
      </c>
      <c r="G52" s="20">
        <v>9797</v>
      </c>
      <c r="H52" s="20">
        <f t="shared" si="2"/>
        <v>43226</v>
      </c>
      <c r="I52" s="23">
        <f t="shared" si="3"/>
        <v>0.29306889227915883</v>
      </c>
      <c r="J52" s="23">
        <f t="shared" si="4"/>
        <v>0.354028317253477</v>
      </c>
    </row>
    <row r="53" spans="1:10" s="24" customFormat="1" x14ac:dyDescent="0.25">
      <c r="A53" s="21" t="s">
        <v>72</v>
      </c>
      <c r="B53" s="22" t="s">
        <v>109</v>
      </c>
      <c r="C53" s="20">
        <v>23646</v>
      </c>
      <c r="D53" s="20">
        <v>24082</v>
      </c>
      <c r="E53" s="18">
        <f t="shared" si="5"/>
        <v>436</v>
      </c>
      <c r="F53" s="19">
        <f t="shared" si="6"/>
        <v>1.8438636555865685E-2</v>
      </c>
      <c r="G53" s="20">
        <v>5769</v>
      </c>
      <c r="H53" s="20">
        <f t="shared" si="2"/>
        <v>29851</v>
      </c>
      <c r="I53" s="23">
        <f t="shared" si="3"/>
        <v>0.23955651523959803</v>
      </c>
      <c r="J53" s="23">
        <f t="shared" si="4"/>
        <v>0.26241224731455637</v>
      </c>
    </row>
    <row r="54" spans="1:10" s="24" customFormat="1" x14ac:dyDescent="0.25">
      <c r="A54" s="21" t="s">
        <v>73</v>
      </c>
      <c r="B54" s="22" t="s">
        <v>110</v>
      </c>
      <c r="C54" s="20">
        <v>35210</v>
      </c>
      <c r="D54" s="20">
        <v>36847</v>
      </c>
      <c r="E54" s="18">
        <f t="shared" si="5"/>
        <v>1637</v>
      </c>
      <c r="F54" s="19">
        <f t="shared" si="6"/>
        <v>4.6492473729054247E-2</v>
      </c>
      <c r="G54" s="20">
        <v>9801</v>
      </c>
      <c r="H54" s="20">
        <f t="shared" si="2"/>
        <v>46648</v>
      </c>
      <c r="I54" s="23">
        <f t="shared" si="3"/>
        <v>0.26599180394604716</v>
      </c>
      <c r="J54" s="23">
        <f t="shared" si="4"/>
        <v>0.32485089463220673</v>
      </c>
    </row>
    <row r="55" spans="1:10" x14ac:dyDescent="0.25">
      <c r="A55" s="16" t="s">
        <v>21</v>
      </c>
      <c r="B55" s="17" t="s">
        <v>33</v>
      </c>
      <c r="C55" s="18">
        <f>C56+C57+C58</f>
        <v>59086</v>
      </c>
      <c r="D55" s="18">
        <f>D56+D57+D58</f>
        <v>62313</v>
      </c>
      <c r="E55" s="18">
        <f t="shared" si="5"/>
        <v>3227</v>
      </c>
      <c r="F55" s="19">
        <f t="shared" si="6"/>
        <v>5.461530650238635E-2</v>
      </c>
      <c r="G55" s="18">
        <v>17718</v>
      </c>
      <c r="H55" s="18">
        <f t="shared" si="2"/>
        <v>80031</v>
      </c>
      <c r="I55" s="19">
        <f t="shared" si="3"/>
        <v>0.28433874151461169</v>
      </c>
      <c r="J55" s="19">
        <f t="shared" si="4"/>
        <v>0.35448329553532137</v>
      </c>
    </row>
    <row r="56" spans="1:10" x14ac:dyDescent="0.25">
      <c r="A56" s="12" t="s">
        <v>74</v>
      </c>
      <c r="B56" s="13" t="s">
        <v>111</v>
      </c>
      <c r="C56" s="14">
        <v>26570</v>
      </c>
      <c r="D56" s="14">
        <v>28664</v>
      </c>
      <c r="E56" s="18">
        <f t="shared" si="5"/>
        <v>2094</v>
      </c>
      <c r="F56" s="19">
        <f t="shared" si="6"/>
        <v>7.8810688746706811E-2</v>
      </c>
      <c r="G56" s="14">
        <v>9872</v>
      </c>
      <c r="H56" s="14">
        <f t="shared" si="2"/>
        <v>38536</v>
      </c>
      <c r="I56" s="15">
        <f t="shared" si="3"/>
        <v>0.34440413061680158</v>
      </c>
      <c r="J56" s="15">
        <f t="shared" si="4"/>
        <v>0.4503575461046293</v>
      </c>
    </row>
    <row r="57" spans="1:10" x14ac:dyDescent="0.25">
      <c r="A57" s="12" t="s">
        <v>75</v>
      </c>
      <c r="B57" s="13" t="s">
        <v>112</v>
      </c>
      <c r="C57" s="14">
        <v>18177</v>
      </c>
      <c r="D57" s="14">
        <v>18968</v>
      </c>
      <c r="E57" s="18">
        <f t="shared" si="5"/>
        <v>791</v>
      </c>
      <c r="F57" s="19">
        <f t="shared" si="6"/>
        <v>4.351653188094845E-2</v>
      </c>
      <c r="G57" s="14">
        <v>4689</v>
      </c>
      <c r="H57" s="14">
        <f t="shared" si="2"/>
        <v>23657</v>
      </c>
      <c r="I57" s="15">
        <f t="shared" si="3"/>
        <v>0.24720582032897512</v>
      </c>
      <c r="J57" s="15">
        <f t="shared" si="4"/>
        <v>0.3014798921714254</v>
      </c>
    </row>
    <row r="58" spans="1:10" x14ac:dyDescent="0.25">
      <c r="A58" s="12" t="s">
        <v>76</v>
      </c>
      <c r="B58" s="13" t="s">
        <v>113</v>
      </c>
      <c r="C58" s="14">
        <v>14339</v>
      </c>
      <c r="D58" s="14">
        <v>14681</v>
      </c>
      <c r="E58" s="18">
        <f t="shared" si="5"/>
        <v>342</v>
      </c>
      <c r="F58" s="19">
        <f t="shared" si="6"/>
        <v>2.3851035637073716E-2</v>
      </c>
      <c r="G58" s="14">
        <v>3157</v>
      </c>
      <c r="H58" s="14">
        <f t="shared" si="2"/>
        <v>17838</v>
      </c>
      <c r="I58" s="15">
        <f t="shared" si="3"/>
        <v>0.21503984742183774</v>
      </c>
      <c r="J58" s="15">
        <f t="shared" si="4"/>
        <v>0.2440198061231606</v>
      </c>
    </row>
    <row r="59" spans="1:10" x14ac:dyDescent="0.25">
      <c r="J59" s="6"/>
    </row>
    <row r="60" spans="1:10" ht="15" x14ac:dyDescent="0.25">
      <c r="A60" s="28"/>
      <c r="B60" s="29" t="s">
        <v>116</v>
      </c>
      <c r="C60" s="14">
        <f>C6+C10+C14+C18+C22+C26+C30+C34+C39+C43+C47+C51+C55</f>
        <v>945527</v>
      </c>
      <c r="D60" s="14">
        <f>D6+D10+D14+D18+D22+D26+D30+D34+D39+D43+D47+D51+D55</f>
        <v>966878</v>
      </c>
      <c r="E60" s="26">
        <f>D60-C60</f>
        <v>21351</v>
      </c>
      <c r="F60" s="19">
        <f>E60/C60</f>
        <v>2.2581057970845888E-2</v>
      </c>
      <c r="G60" s="14">
        <f>G6+G10+G14+G18+G22+G26+G30+G34+G39+G43+G47+G51+G55</f>
        <v>262817</v>
      </c>
      <c r="H60" s="14">
        <f>H6+H10+H14+H18+H22+H26+H30+H34+H39+H43+H47+H51+H55</f>
        <v>1229695</v>
      </c>
      <c r="I60" s="15">
        <f t="shared" si="3"/>
        <v>0.27182022964634628</v>
      </c>
      <c r="J60" s="15">
        <f>(H60-C60)/C60</f>
        <v>0.30053927598048497</v>
      </c>
    </row>
  </sheetData>
  <mergeCells count="1">
    <mergeCell ref="A2:J3"/>
  </mergeCells>
  <conditionalFormatting sqref="E6:E58">
    <cfRule type="cellIs" dxfId="23" priority="7" operator="lessThan">
      <formula>0</formula>
    </cfRule>
    <cfRule type="cellIs" dxfId="22" priority="8" operator="greaterThan">
      <formula>0</formula>
    </cfRule>
  </conditionalFormatting>
  <conditionalFormatting sqref="F6:F58">
    <cfRule type="cellIs" dxfId="21" priority="5" operator="lessThan">
      <formula>0</formula>
    </cfRule>
    <cfRule type="cellIs" dxfId="20" priority="6" operator="greaterThan">
      <formula>0</formula>
    </cfRule>
  </conditionalFormatting>
  <conditionalFormatting sqref="E60">
    <cfRule type="cellIs" dxfId="19" priority="3" operator="lessThan">
      <formula>0</formula>
    </cfRule>
    <cfRule type="cellIs" dxfId="18" priority="4" operator="greaterThan">
      <formula>0</formula>
    </cfRule>
  </conditionalFormatting>
  <conditionalFormatting sqref="F60">
    <cfRule type="cellIs" dxfId="17" priority="1" operator="lessThan">
      <formula>0</formula>
    </cfRule>
    <cfRule type="cellIs" dxfId="16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223E-3924-42F0-AB66-ED8E4344CB09}">
  <dimension ref="A2:M60"/>
  <sheetViews>
    <sheetView tabSelected="1" workbookViewId="0">
      <selection activeCell="L35" sqref="L35"/>
    </sheetView>
  </sheetViews>
  <sheetFormatPr defaultRowHeight="14.25" x14ac:dyDescent="0.25"/>
  <cols>
    <col min="1" max="1" width="5.85546875" style="3" bestFit="1" customWidth="1"/>
    <col min="2" max="2" width="18.28515625" style="4" customWidth="1"/>
    <col min="3" max="3" width="8.42578125" style="5" bestFit="1" customWidth="1"/>
    <col min="4" max="4" width="9" style="5" bestFit="1" customWidth="1"/>
    <col min="5" max="5" width="8" style="5" bestFit="1" customWidth="1"/>
    <col min="6" max="6" width="8.7109375" style="6" bestFit="1" customWidth="1"/>
    <col min="7" max="7" width="9" style="6" bestFit="1" customWidth="1"/>
    <col min="8" max="9" width="9" style="6" customWidth="1"/>
    <col min="10" max="10" width="8.42578125" style="5" bestFit="1" customWidth="1"/>
    <col min="11" max="11" width="10.140625" style="5" bestFit="1" customWidth="1"/>
    <col min="12" max="12" width="8" style="6" bestFit="1" customWidth="1"/>
    <col min="13" max="16384" width="9.140625" style="1"/>
  </cols>
  <sheetData>
    <row r="2" spans="1:13" ht="14.25" customHeight="1" x14ac:dyDescent="0.25">
      <c r="A2" s="30" t="s">
        <v>114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4.2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5" spans="1:13" s="25" customFormat="1" ht="33" x14ac:dyDescent="0.25">
      <c r="A5" s="7" t="s">
        <v>0</v>
      </c>
      <c r="B5" s="8" t="s">
        <v>1</v>
      </c>
      <c r="C5" s="9" t="s">
        <v>2</v>
      </c>
      <c r="D5" s="9" t="s">
        <v>3</v>
      </c>
      <c r="E5" s="10" t="s">
        <v>4</v>
      </c>
      <c r="F5" s="11" t="s">
        <v>8</v>
      </c>
      <c r="G5" s="9" t="s">
        <v>115</v>
      </c>
      <c r="H5" s="10" t="s">
        <v>4</v>
      </c>
      <c r="I5" s="11" t="s">
        <v>8</v>
      </c>
      <c r="J5" s="9" t="s">
        <v>5</v>
      </c>
      <c r="K5" s="9" t="s">
        <v>6</v>
      </c>
      <c r="L5" s="11" t="s">
        <v>8</v>
      </c>
      <c r="M5" s="31" t="s">
        <v>118</v>
      </c>
    </row>
    <row r="6" spans="1:13" x14ac:dyDescent="0.25">
      <c r="A6" s="16" t="s">
        <v>7</v>
      </c>
      <c r="B6" s="17" t="s">
        <v>9</v>
      </c>
      <c r="C6" s="18">
        <f>C7+C8+C9</f>
        <v>60523</v>
      </c>
      <c r="D6" s="18">
        <f>D7+D8+D9</f>
        <v>64684</v>
      </c>
      <c r="E6" s="18">
        <f>D6-C6</f>
        <v>4161</v>
      </c>
      <c r="F6" s="19">
        <f>(D6-C6)/C6</f>
        <v>6.8750722865687425E-2</v>
      </c>
      <c r="G6" s="18">
        <f>G7+G8+G9</f>
        <v>64309</v>
      </c>
      <c r="H6" s="18">
        <f>G6-D6</f>
        <v>-375</v>
      </c>
      <c r="I6" s="19">
        <f>H6/C6</f>
        <v>-6.1959916064967041E-3</v>
      </c>
      <c r="J6" s="18">
        <v>18430</v>
      </c>
      <c r="K6" s="18">
        <f>G6+J6</f>
        <v>82739</v>
      </c>
      <c r="L6" s="19">
        <f>(K6-G6)/G6</f>
        <v>0.28658508140384703</v>
      </c>
      <c r="M6" s="19">
        <f>(K6-C6)/C6</f>
        <v>0.36706706541314871</v>
      </c>
    </row>
    <row r="7" spans="1:13" x14ac:dyDescent="0.25">
      <c r="A7" s="12" t="s">
        <v>34</v>
      </c>
      <c r="B7" s="13" t="s">
        <v>38</v>
      </c>
      <c r="C7" s="20">
        <v>19089</v>
      </c>
      <c r="D7" s="14">
        <v>20126</v>
      </c>
      <c r="E7" s="20">
        <f t="shared" ref="E7:E58" si="0">D7-C7</f>
        <v>1037</v>
      </c>
      <c r="F7" s="19">
        <f t="shared" ref="F7:F58" si="1">(D7-C7)/C7</f>
        <v>5.4324480067054322E-2</v>
      </c>
      <c r="G7" s="14">
        <v>19992</v>
      </c>
      <c r="H7" s="18">
        <f t="shared" ref="H7:H58" si="2">G7-D7</f>
        <v>-134</v>
      </c>
      <c r="I7" s="19">
        <f t="shared" ref="I7:I58" si="3">H7/C7</f>
        <v>-7.0197495940070194E-3</v>
      </c>
      <c r="J7" s="14">
        <v>5238</v>
      </c>
      <c r="K7" s="14">
        <f t="shared" ref="K7:K58" si="4">G7+J7</f>
        <v>25230</v>
      </c>
      <c r="L7" s="15">
        <f t="shared" ref="L7:L60" si="5">(K7-G7)/G7</f>
        <v>0.2620048019207683</v>
      </c>
      <c r="M7" s="15">
        <f t="shared" ref="M7:M58" si="6">(K7-C7)/C7</f>
        <v>0.32170359893132172</v>
      </c>
    </row>
    <row r="8" spans="1:13" x14ac:dyDescent="0.25">
      <c r="A8" s="12" t="s">
        <v>35</v>
      </c>
      <c r="B8" s="13" t="s">
        <v>39</v>
      </c>
      <c r="C8" s="20">
        <v>18378</v>
      </c>
      <c r="D8" s="14">
        <v>19215</v>
      </c>
      <c r="E8" s="20">
        <f t="shared" si="0"/>
        <v>837</v>
      </c>
      <c r="F8" s="19">
        <f t="shared" si="1"/>
        <v>4.5543584720861903E-2</v>
      </c>
      <c r="G8" s="14">
        <v>19075</v>
      </c>
      <c r="H8" s="18">
        <f t="shared" si="2"/>
        <v>-140</v>
      </c>
      <c r="I8" s="19">
        <f t="shared" si="3"/>
        <v>-7.6178038959625639E-3</v>
      </c>
      <c r="J8" s="14">
        <v>4747</v>
      </c>
      <c r="K8" s="14">
        <f t="shared" si="4"/>
        <v>23822</v>
      </c>
      <c r="L8" s="15">
        <f t="shared" si="5"/>
        <v>0.24885976408912189</v>
      </c>
      <c r="M8" s="15">
        <f t="shared" si="6"/>
        <v>0.29622374578300142</v>
      </c>
    </row>
    <row r="9" spans="1:13" ht="28.5" x14ac:dyDescent="0.25">
      <c r="A9" s="12" t="s">
        <v>36</v>
      </c>
      <c r="B9" s="13" t="s">
        <v>37</v>
      </c>
      <c r="C9" s="20">
        <v>23056</v>
      </c>
      <c r="D9" s="14">
        <v>25343</v>
      </c>
      <c r="E9" s="20">
        <f t="shared" si="0"/>
        <v>2287</v>
      </c>
      <c r="F9" s="19">
        <f t="shared" si="1"/>
        <v>9.9193268563497569E-2</v>
      </c>
      <c r="G9" s="14">
        <v>25242</v>
      </c>
      <c r="H9" s="18">
        <f t="shared" si="2"/>
        <v>-101</v>
      </c>
      <c r="I9" s="19">
        <f t="shared" si="3"/>
        <v>-4.3806384455239416E-3</v>
      </c>
      <c r="J9" s="14">
        <v>8445</v>
      </c>
      <c r="K9" s="14">
        <f t="shared" si="4"/>
        <v>33687</v>
      </c>
      <c r="L9" s="15">
        <f t="shared" si="5"/>
        <v>0.33456144521036368</v>
      </c>
      <c r="M9" s="15">
        <f t="shared" si="6"/>
        <v>0.46109472588480221</v>
      </c>
    </row>
    <row r="10" spans="1:13" ht="28.5" x14ac:dyDescent="0.25">
      <c r="A10" s="16" t="s">
        <v>10</v>
      </c>
      <c r="B10" s="17" t="s">
        <v>22</v>
      </c>
      <c r="C10" s="18">
        <f>C11+C12+C13</f>
        <v>60850</v>
      </c>
      <c r="D10" s="18">
        <f>D11+D12+D13</f>
        <v>64190</v>
      </c>
      <c r="E10" s="20">
        <f t="shared" si="0"/>
        <v>3340</v>
      </c>
      <c r="F10" s="19">
        <f t="shared" si="1"/>
        <v>5.4889071487263762E-2</v>
      </c>
      <c r="G10" s="18">
        <f>G11+G12+G13</f>
        <v>63188</v>
      </c>
      <c r="H10" s="18">
        <f t="shared" si="2"/>
        <v>-1002</v>
      </c>
      <c r="I10" s="19">
        <f t="shared" si="3"/>
        <v>-1.6466721446179129E-2</v>
      </c>
      <c r="J10" s="18">
        <v>17044</v>
      </c>
      <c r="K10" s="18">
        <f t="shared" si="4"/>
        <v>80232</v>
      </c>
      <c r="L10" s="19">
        <f t="shared" si="5"/>
        <v>0.26973475976451222</v>
      </c>
      <c r="M10" s="19">
        <f t="shared" si="6"/>
        <v>0.31852095316351686</v>
      </c>
    </row>
    <row r="11" spans="1:13" s="24" customFormat="1" ht="28.5" x14ac:dyDescent="0.25">
      <c r="A11" s="21" t="s">
        <v>40</v>
      </c>
      <c r="B11" s="22" t="s">
        <v>77</v>
      </c>
      <c r="C11" s="20">
        <v>21120</v>
      </c>
      <c r="D11" s="20">
        <v>22365</v>
      </c>
      <c r="E11" s="20">
        <f t="shared" si="0"/>
        <v>1245</v>
      </c>
      <c r="F11" s="19">
        <f t="shared" si="1"/>
        <v>5.894886363636364E-2</v>
      </c>
      <c r="G11" s="20">
        <v>22205</v>
      </c>
      <c r="H11" s="18">
        <f t="shared" si="2"/>
        <v>-160</v>
      </c>
      <c r="I11" s="19">
        <f t="shared" si="3"/>
        <v>-7.575757575757576E-3</v>
      </c>
      <c r="J11" s="20">
        <v>5961</v>
      </c>
      <c r="K11" s="20">
        <f t="shared" si="4"/>
        <v>28166</v>
      </c>
      <c r="L11" s="23">
        <f t="shared" si="5"/>
        <v>0.26845305111461382</v>
      </c>
      <c r="M11" s="23">
        <f t="shared" si="6"/>
        <v>0.33361742424242424</v>
      </c>
    </row>
    <row r="12" spans="1:13" s="24" customFormat="1" x14ac:dyDescent="0.25">
      <c r="A12" s="21" t="s">
        <v>41</v>
      </c>
      <c r="B12" s="22" t="s">
        <v>78</v>
      </c>
      <c r="C12" s="20">
        <v>20558</v>
      </c>
      <c r="D12" s="20">
        <v>21702</v>
      </c>
      <c r="E12" s="20">
        <f t="shared" si="0"/>
        <v>1144</v>
      </c>
      <c r="F12" s="19">
        <f t="shared" si="1"/>
        <v>5.5647436521062361E-2</v>
      </c>
      <c r="G12" s="20">
        <v>21584</v>
      </c>
      <c r="H12" s="18">
        <f t="shared" si="2"/>
        <v>-118</v>
      </c>
      <c r="I12" s="19">
        <f t="shared" si="3"/>
        <v>-5.739857962836852E-3</v>
      </c>
      <c r="J12" s="20">
        <v>6191</v>
      </c>
      <c r="K12" s="20">
        <f t="shared" si="4"/>
        <v>27775</v>
      </c>
      <c r="L12" s="23">
        <f t="shared" si="5"/>
        <v>0.28683283914010377</v>
      </c>
      <c r="M12" s="23">
        <f t="shared" si="6"/>
        <v>0.35105555015079287</v>
      </c>
    </row>
    <row r="13" spans="1:13" s="24" customFormat="1" ht="28.5" x14ac:dyDescent="0.25">
      <c r="A13" s="21" t="s">
        <v>42</v>
      </c>
      <c r="B13" s="22" t="s">
        <v>79</v>
      </c>
      <c r="C13" s="20">
        <v>19172</v>
      </c>
      <c r="D13" s="20">
        <v>20123</v>
      </c>
      <c r="E13" s="20">
        <f t="shared" si="0"/>
        <v>951</v>
      </c>
      <c r="F13" s="19">
        <f t="shared" si="1"/>
        <v>4.9603588566659709E-2</v>
      </c>
      <c r="G13" s="20">
        <v>19399</v>
      </c>
      <c r="H13" s="18">
        <f t="shared" si="2"/>
        <v>-724</v>
      </c>
      <c r="I13" s="19">
        <f t="shared" si="3"/>
        <v>-3.7763404965574794E-2</v>
      </c>
      <c r="J13" s="20">
        <v>4892</v>
      </c>
      <c r="K13" s="20">
        <f t="shared" si="4"/>
        <v>24291</v>
      </c>
      <c r="L13" s="23">
        <f t="shared" si="5"/>
        <v>0.25217794731687199</v>
      </c>
      <c r="M13" s="23">
        <f t="shared" si="6"/>
        <v>0.26700396411433341</v>
      </c>
    </row>
    <row r="14" spans="1:13" x14ac:dyDescent="0.25">
      <c r="A14" s="16" t="s">
        <v>11</v>
      </c>
      <c r="B14" s="17" t="s">
        <v>23</v>
      </c>
      <c r="C14" s="18">
        <f>C15+C16+C17</f>
        <v>71583</v>
      </c>
      <c r="D14" s="18">
        <f>D15+D16+D17</f>
        <v>72540</v>
      </c>
      <c r="E14" s="20">
        <f t="shared" si="0"/>
        <v>957</v>
      </c>
      <c r="F14" s="19">
        <f t="shared" si="1"/>
        <v>1.3369096014416831E-2</v>
      </c>
      <c r="G14" s="18">
        <f>G15+G16+G17</f>
        <v>71828</v>
      </c>
      <c r="H14" s="18">
        <f t="shared" si="2"/>
        <v>-712</v>
      </c>
      <c r="I14" s="19">
        <f t="shared" si="3"/>
        <v>-9.9464956763477361E-3</v>
      </c>
      <c r="J14" s="18">
        <v>17924</v>
      </c>
      <c r="K14" s="18">
        <f t="shared" si="4"/>
        <v>89752</v>
      </c>
      <c r="L14" s="19">
        <f t="shared" si="5"/>
        <v>0.24954056913738376</v>
      </c>
      <c r="M14" s="19">
        <f t="shared" si="6"/>
        <v>0.25381724711174442</v>
      </c>
    </row>
    <row r="15" spans="1:13" s="24" customFormat="1" x14ac:dyDescent="0.25">
      <c r="A15" s="21" t="s">
        <v>43</v>
      </c>
      <c r="B15" s="22" t="s">
        <v>80</v>
      </c>
      <c r="C15" s="20">
        <v>27671</v>
      </c>
      <c r="D15" s="20">
        <v>28357</v>
      </c>
      <c r="E15" s="20">
        <f t="shared" si="0"/>
        <v>686</v>
      </c>
      <c r="F15" s="19">
        <f t="shared" si="1"/>
        <v>2.479129774854541E-2</v>
      </c>
      <c r="G15" s="20">
        <v>28172</v>
      </c>
      <c r="H15" s="18">
        <f t="shared" si="2"/>
        <v>-185</v>
      </c>
      <c r="I15" s="19">
        <f t="shared" si="3"/>
        <v>-6.6856998301470854E-3</v>
      </c>
      <c r="J15" s="20">
        <v>7618</v>
      </c>
      <c r="K15" s="20">
        <f t="shared" si="4"/>
        <v>35790</v>
      </c>
      <c r="L15" s="23">
        <f t="shared" si="5"/>
        <v>0.27041033650433055</v>
      </c>
      <c r="M15" s="23">
        <f t="shared" si="6"/>
        <v>0.29341187524845508</v>
      </c>
    </row>
    <row r="16" spans="1:13" s="24" customFormat="1" x14ac:dyDescent="0.25">
      <c r="A16" s="21" t="s">
        <v>44</v>
      </c>
      <c r="B16" s="22" t="s">
        <v>81</v>
      </c>
      <c r="C16" s="20">
        <v>25621</v>
      </c>
      <c r="D16" s="20">
        <v>25957</v>
      </c>
      <c r="E16" s="20">
        <f t="shared" si="0"/>
        <v>336</v>
      </c>
      <c r="F16" s="19">
        <f t="shared" si="1"/>
        <v>1.31142422231763E-2</v>
      </c>
      <c r="G16" s="20">
        <v>25697</v>
      </c>
      <c r="H16" s="18">
        <f t="shared" si="2"/>
        <v>-260</v>
      </c>
      <c r="I16" s="19">
        <f t="shared" si="3"/>
        <v>-1.0147925529838803E-2</v>
      </c>
      <c r="J16" s="20">
        <v>6752</v>
      </c>
      <c r="K16" s="20">
        <f t="shared" si="4"/>
        <v>32449</v>
      </c>
      <c r="L16" s="23">
        <f t="shared" si="5"/>
        <v>0.26275440712923687</v>
      </c>
      <c r="M16" s="23">
        <f t="shared" si="6"/>
        <v>0.26650013660668981</v>
      </c>
    </row>
    <row r="17" spans="1:13" s="24" customFormat="1" x14ac:dyDescent="0.25">
      <c r="A17" s="21" t="s">
        <v>45</v>
      </c>
      <c r="B17" s="22" t="s">
        <v>82</v>
      </c>
      <c r="C17" s="20">
        <v>18291</v>
      </c>
      <c r="D17" s="20">
        <v>18226</v>
      </c>
      <c r="E17" s="20">
        <f t="shared" si="0"/>
        <v>-65</v>
      </c>
      <c r="F17" s="19">
        <f t="shared" si="1"/>
        <v>-3.5536602700781805E-3</v>
      </c>
      <c r="G17" s="20">
        <v>17959</v>
      </c>
      <c r="H17" s="18">
        <f t="shared" si="2"/>
        <v>-267</v>
      </c>
      <c r="I17" s="19">
        <f t="shared" si="3"/>
        <v>-1.4597342955551911E-2</v>
      </c>
      <c r="J17" s="20">
        <v>3554</v>
      </c>
      <c r="K17" s="20">
        <f t="shared" si="4"/>
        <v>21513</v>
      </c>
      <c r="L17" s="23">
        <f t="shared" si="5"/>
        <v>0.19789520574642241</v>
      </c>
      <c r="M17" s="23">
        <f t="shared" si="6"/>
        <v>0.17615220600295228</v>
      </c>
    </row>
    <row r="18" spans="1:13" ht="28.5" x14ac:dyDescent="0.25">
      <c r="A18" s="16" t="s">
        <v>12</v>
      </c>
      <c r="B18" s="17" t="s">
        <v>24</v>
      </c>
      <c r="C18" s="18">
        <f>C19+C20+C21</f>
        <v>81789</v>
      </c>
      <c r="D18" s="18">
        <f>D19+D20+D21</f>
        <v>85674</v>
      </c>
      <c r="E18" s="20">
        <f t="shared" si="0"/>
        <v>3885</v>
      </c>
      <c r="F18" s="19">
        <f t="shared" si="1"/>
        <v>4.7500275098118327E-2</v>
      </c>
      <c r="G18" s="18">
        <f>G19+G20+G21</f>
        <v>85024</v>
      </c>
      <c r="H18" s="18">
        <f t="shared" si="2"/>
        <v>-650</v>
      </c>
      <c r="I18" s="19">
        <f t="shared" si="3"/>
        <v>-7.9472789739451523E-3</v>
      </c>
      <c r="J18" s="18">
        <v>22267</v>
      </c>
      <c r="K18" s="18">
        <f t="shared" si="4"/>
        <v>107291</v>
      </c>
      <c r="L18" s="19">
        <f t="shared" si="5"/>
        <v>0.26189076025592772</v>
      </c>
      <c r="M18" s="19">
        <f t="shared" si="6"/>
        <v>0.31180232060546037</v>
      </c>
    </row>
    <row r="19" spans="1:13" s="24" customFormat="1" x14ac:dyDescent="0.25">
      <c r="A19" s="21" t="s">
        <v>46</v>
      </c>
      <c r="B19" s="22" t="s">
        <v>83</v>
      </c>
      <c r="C19" s="20">
        <v>35541</v>
      </c>
      <c r="D19" s="20">
        <v>37911</v>
      </c>
      <c r="E19" s="20">
        <f t="shared" si="0"/>
        <v>2370</v>
      </c>
      <c r="F19" s="19">
        <f t="shared" si="1"/>
        <v>6.6683548577698995E-2</v>
      </c>
      <c r="G19" s="20">
        <v>37652</v>
      </c>
      <c r="H19" s="18">
        <f t="shared" si="2"/>
        <v>-259</v>
      </c>
      <c r="I19" s="19">
        <f t="shared" si="3"/>
        <v>-7.2873582622886247E-3</v>
      </c>
      <c r="J19" s="20">
        <v>11035</v>
      </c>
      <c r="K19" s="20">
        <f t="shared" si="4"/>
        <v>48687</v>
      </c>
      <c r="L19" s="23">
        <f t="shared" si="5"/>
        <v>0.29307872091787951</v>
      </c>
      <c r="M19" s="23">
        <f t="shared" si="6"/>
        <v>0.36988267071832531</v>
      </c>
    </row>
    <row r="20" spans="1:13" s="24" customFormat="1" ht="28.5" x14ac:dyDescent="0.25">
      <c r="A20" s="21" t="s">
        <v>47</v>
      </c>
      <c r="B20" s="22" t="s">
        <v>84</v>
      </c>
      <c r="C20" s="20">
        <v>24811</v>
      </c>
      <c r="D20" s="20">
        <v>25418</v>
      </c>
      <c r="E20" s="20">
        <f t="shared" si="0"/>
        <v>607</v>
      </c>
      <c r="F20" s="19">
        <f t="shared" si="1"/>
        <v>2.4464955060255533E-2</v>
      </c>
      <c r="G20" s="20">
        <v>25205</v>
      </c>
      <c r="H20" s="18">
        <f t="shared" si="2"/>
        <v>-213</v>
      </c>
      <c r="I20" s="19">
        <f t="shared" si="3"/>
        <v>-8.5849018580468339E-3</v>
      </c>
      <c r="J20" s="20">
        <v>5335</v>
      </c>
      <c r="K20" s="20">
        <f t="shared" si="4"/>
        <v>30540</v>
      </c>
      <c r="L20" s="23">
        <f t="shared" si="5"/>
        <v>0.21166435231104941</v>
      </c>
      <c r="M20" s="23">
        <f t="shared" si="6"/>
        <v>0.2309056466889686</v>
      </c>
    </row>
    <row r="21" spans="1:13" s="24" customFormat="1" x14ac:dyDescent="0.25">
      <c r="A21" s="21" t="s">
        <v>48</v>
      </c>
      <c r="B21" s="22" t="s">
        <v>85</v>
      </c>
      <c r="C21" s="20">
        <v>21437</v>
      </c>
      <c r="D21" s="20">
        <v>22345</v>
      </c>
      <c r="E21" s="20">
        <f t="shared" si="0"/>
        <v>908</v>
      </c>
      <c r="F21" s="19">
        <f t="shared" si="1"/>
        <v>4.235667304193684E-2</v>
      </c>
      <c r="G21" s="20">
        <v>22167</v>
      </c>
      <c r="H21" s="18">
        <f t="shared" si="2"/>
        <v>-178</v>
      </c>
      <c r="I21" s="19">
        <f t="shared" si="3"/>
        <v>-8.3034006624061203E-3</v>
      </c>
      <c r="J21" s="20">
        <v>5897</v>
      </c>
      <c r="K21" s="20">
        <f t="shared" si="4"/>
        <v>28064</v>
      </c>
      <c r="L21" s="23">
        <f t="shared" si="5"/>
        <v>0.26602607479586771</v>
      </c>
      <c r="M21" s="23">
        <f t="shared" si="6"/>
        <v>0.30913840556047956</v>
      </c>
    </row>
    <row r="22" spans="1:13" ht="28.5" x14ac:dyDescent="0.25">
      <c r="A22" s="16" t="s">
        <v>13</v>
      </c>
      <c r="B22" s="17" t="s">
        <v>25</v>
      </c>
      <c r="C22" s="18">
        <f>C23+C24+C25</f>
        <v>88998</v>
      </c>
      <c r="D22" s="18">
        <f>D23+D24+D25</f>
        <v>91663</v>
      </c>
      <c r="E22" s="20">
        <f t="shared" si="0"/>
        <v>2665</v>
      </c>
      <c r="F22" s="19">
        <f t="shared" si="1"/>
        <v>2.9944493134677185E-2</v>
      </c>
      <c r="G22" s="18">
        <f>G23+G24+G25</f>
        <v>91163</v>
      </c>
      <c r="H22" s="18">
        <f t="shared" si="2"/>
        <v>-500</v>
      </c>
      <c r="I22" s="19">
        <f t="shared" si="3"/>
        <v>-5.6181037776129802E-3</v>
      </c>
      <c r="J22" s="18">
        <v>29781</v>
      </c>
      <c r="K22" s="18">
        <f t="shared" si="4"/>
        <v>120944</v>
      </c>
      <c r="L22" s="19">
        <f t="shared" si="5"/>
        <v>0.32667858670732641</v>
      </c>
      <c r="M22" s="19">
        <f t="shared" si="6"/>
        <v>0.35895188655924853</v>
      </c>
    </row>
    <row r="23" spans="1:13" s="24" customFormat="1" x14ac:dyDescent="0.25">
      <c r="A23" s="21" t="s">
        <v>49</v>
      </c>
      <c r="B23" s="22" t="s">
        <v>86</v>
      </c>
      <c r="C23" s="20">
        <v>23779</v>
      </c>
      <c r="D23" s="20">
        <v>23684</v>
      </c>
      <c r="E23" s="20">
        <f t="shared" si="0"/>
        <v>-95</v>
      </c>
      <c r="F23" s="19">
        <f t="shared" si="1"/>
        <v>-3.9951217460784724E-3</v>
      </c>
      <c r="G23" s="20">
        <v>23507</v>
      </c>
      <c r="H23" s="18">
        <f t="shared" si="2"/>
        <v>-177</v>
      </c>
      <c r="I23" s="19">
        <f t="shared" si="3"/>
        <v>-7.4435426216409436E-3</v>
      </c>
      <c r="J23" s="20">
        <v>5811</v>
      </c>
      <c r="K23" s="20">
        <f t="shared" si="4"/>
        <v>29318</v>
      </c>
      <c r="L23" s="23">
        <f t="shared" si="5"/>
        <v>0.24720296082018123</v>
      </c>
      <c r="M23" s="23">
        <f t="shared" si="6"/>
        <v>0.23293662475293325</v>
      </c>
    </row>
    <row r="24" spans="1:13" s="24" customFormat="1" ht="28.5" x14ac:dyDescent="0.25">
      <c r="A24" s="21" t="s">
        <v>50</v>
      </c>
      <c r="B24" s="22" t="s">
        <v>87</v>
      </c>
      <c r="C24" s="20">
        <v>37260</v>
      </c>
      <c r="D24" s="20">
        <v>39595</v>
      </c>
      <c r="E24" s="20">
        <f t="shared" si="0"/>
        <v>2335</v>
      </c>
      <c r="F24" s="19">
        <f t="shared" si="1"/>
        <v>6.2667740203972089E-2</v>
      </c>
      <c r="G24" s="20">
        <v>39458</v>
      </c>
      <c r="H24" s="18">
        <f t="shared" si="2"/>
        <v>-137</v>
      </c>
      <c r="I24" s="19">
        <f t="shared" si="3"/>
        <v>-3.6768652710681697E-3</v>
      </c>
      <c r="J24" s="20">
        <v>16029</v>
      </c>
      <c r="K24" s="20">
        <f t="shared" si="4"/>
        <v>55487</v>
      </c>
      <c r="L24" s="23">
        <f t="shared" si="5"/>
        <v>0.40622940848497135</v>
      </c>
      <c r="M24" s="23">
        <f t="shared" si="6"/>
        <v>0.48918411164787978</v>
      </c>
    </row>
    <row r="25" spans="1:13" s="24" customFormat="1" x14ac:dyDescent="0.25">
      <c r="A25" s="21" t="s">
        <v>51</v>
      </c>
      <c r="B25" s="22" t="s">
        <v>88</v>
      </c>
      <c r="C25" s="20">
        <v>27959</v>
      </c>
      <c r="D25" s="20">
        <v>28384</v>
      </c>
      <c r="E25" s="20">
        <f t="shared" si="0"/>
        <v>425</v>
      </c>
      <c r="F25" s="19">
        <f t="shared" si="1"/>
        <v>1.5200829786473051E-2</v>
      </c>
      <c r="G25" s="20">
        <v>28198</v>
      </c>
      <c r="H25" s="18">
        <f t="shared" si="2"/>
        <v>-186</v>
      </c>
      <c r="I25" s="19">
        <f t="shared" si="3"/>
        <v>-6.6525984477270291E-3</v>
      </c>
      <c r="J25" s="20">
        <v>7941</v>
      </c>
      <c r="K25" s="20">
        <f t="shared" si="4"/>
        <v>36139</v>
      </c>
      <c r="L25" s="23">
        <f t="shared" si="5"/>
        <v>0.28161571742676783</v>
      </c>
      <c r="M25" s="23">
        <f t="shared" si="6"/>
        <v>0.29257126506670483</v>
      </c>
    </row>
    <row r="26" spans="1:13" x14ac:dyDescent="0.25">
      <c r="A26" s="16" t="s">
        <v>14</v>
      </c>
      <c r="B26" s="17" t="s">
        <v>26</v>
      </c>
      <c r="C26" s="18">
        <f>C27+C28+C29</f>
        <v>65394</v>
      </c>
      <c r="D26" s="18">
        <f>D27+D28+D29</f>
        <v>67322</v>
      </c>
      <c r="E26" s="20">
        <f t="shared" si="0"/>
        <v>1928</v>
      </c>
      <c r="F26" s="19">
        <f t="shared" si="1"/>
        <v>2.9482827170688442E-2</v>
      </c>
      <c r="G26" s="18">
        <f>G27+G28+G29</f>
        <v>66830</v>
      </c>
      <c r="H26" s="18">
        <f t="shared" si="2"/>
        <v>-492</v>
      </c>
      <c r="I26" s="19">
        <f t="shared" si="3"/>
        <v>-7.5236260207358473E-3</v>
      </c>
      <c r="J26" s="18">
        <v>21877</v>
      </c>
      <c r="K26" s="18">
        <f t="shared" si="4"/>
        <v>88707</v>
      </c>
      <c r="L26" s="19">
        <f t="shared" si="5"/>
        <v>0.32735298518629358</v>
      </c>
      <c r="M26" s="19">
        <f t="shared" si="6"/>
        <v>0.35650059638498943</v>
      </c>
    </row>
    <row r="27" spans="1:13" s="24" customFormat="1" x14ac:dyDescent="0.25">
      <c r="A27" s="21" t="s">
        <v>52</v>
      </c>
      <c r="B27" s="22" t="s">
        <v>89</v>
      </c>
      <c r="C27" s="20">
        <v>17032</v>
      </c>
      <c r="D27" s="20">
        <v>17047</v>
      </c>
      <c r="E27" s="20">
        <f t="shared" si="0"/>
        <v>15</v>
      </c>
      <c r="F27" s="19">
        <f t="shared" si="1"/>
        <v>8.8069516204790984E-4</v>
      </c>
      <c r="G27" s="20">
        <v>16855</v>
      </c>
      <c r="H27" s="18">
        <f t="shared" si="2"/>
        <v>-192</v>
      </c>
      <c r="I27" s="19">
        <f t="shared" si="3"/>
        <v>-1.1272898074213245E-2</v>
      </c>
      <c r="J27" s="20">
        <v>3858</v>
      </c>
      <c r="K27" s="20">
        <f t="shared" si="4"/>
        <v>20713</v>
      </c>
      <c r="L27" s="23">
        <f t="shared" si="5"/>
        <v>0.22889350341145062</v>
      </c>
      <c r="M27" s="23">
        <f t="shared" si="6"/>
        <v>0.21612259276655707</v>
      </c>
    </row>
    <row r="28" spans="1:13" s="24" customFormat="1" x14ac:dyDescent="0.25">
      <c r="A28" s="21" t="s">
        <v>53</v>
      </c>
      <c r="B28" s="22" t="s">
        <v>90</v>
      </c>
      <c r="C28" s="20">
        <v>22276</v>
      </c>
      <c r="D28" s="20">
        <v>23210</v>
      </c>
      <c r="E28" s="20">
        <f t="shared" si="0"/>
        <v>934</v>
      </c>
      <c r="F28" s="19">
        <f t="shared" si="1"/>
        <v>4.1928532950260368E-2</v>
      </c>
      <c r="G28" s="20">
        <v>23085</v>
      </c>
      <c r="H28" s="18">
        <f t="shared" si="2"/>
        <v>-125</v>
      </c>
      <c r="I28" s="19">
        <f t="shared" si="3"/>
        <v>-5.6114203627222123E-3</v>
      </c>
      <c r="J28" s="20">
        <v>8073</v>
      </c>
      <c r="K28" s="20">
        <f t="shared" si="4"/>
        <v>31158</v>
      </c>
      <c r="L28" s="23">
        <f t="shared" si="5"/>
        <v>0.3497076023391813</v>
      </c>
      <c r="M28" s="23">
        <f t="shared" si="6"/>
        <v>0.39872508529358952</v>
      </c>
    </row>
    <row r="29" spans="1:13" s="24" customFormat="1" x14ac:dyDescent="0.25">
      <c r="A29" s="21" t="s">
        <v>54</v>
      </c>
      <c r="B29" s="22" t="s">
        <v>91</v>
      </c>
      <c r="C29" s="20">
        <v>26086</v>
      </c>
      <c r="D29" s="20">
        <v>27065</v>
      </c>
      <c r="E29" s="20">
        <f t="shared" si="0"/>
        <v>979</v>
      </c>
      <c r="F29" s="19">
        <f t="shared" si="1"/>
        <v>3.7529709422678831E-2</v>
      </c>
      <c r="G29" s="20">
        <v>26890</v>
      </c>
      <c r="H29" s="18">
        <f t="shared" si="2"/>
        <v>-175</v>
      </c>
      <c r="I29" s="19">
        <f t="shared" si="3"/>
        <v>-6.708579314574868E-3</v>
      </c>
      <c r="J29" s="20">
        <v>9946</v>
      </c>
      <c r="K29" s="20">
        <f t="shared" si="4"/>
        <v>36836</v>
      </c>
      <c r="L29" s="23">
        <f t="shared" si="5"/>
        <v>0.3698772777984381</v>
      </c>
      <c r="M29" s="23">
        <f t="shared" si="6"/>
        <v>0.41209844360959902</v>
      </c>
    </row>
    <row r="30" spans="1:13" x14ac:dyDescent="0.25">
      <c r="A30" s="16" t="s">
        <v>15</v>
      </c>
      <c r="B30" s="17" t="s">
        <v>27</v>
      </c>
      <c r="C30" s="18">
        <f>C31+C32+C33</f>
        <v>73383</v>
      </c>
      <c r="D30" s="18">
        <f>D31+D32+D33</f>
        <v>76717</v>
      </c>
      <c r="E30" s="20">
        <f t="shared" si="0"/>
        <v>3334</v>
      </c>
      <c r="F30" s="19">
        <f t="shared" si="1"/>
        <v>4.5432865922625132E-2</v>
      </c>
      <c r="G30" s="18">
        <f>G31+G32+G33</f>
        <v>76158</v>
      </c>
      <c r="H30" s="18">
        <f t="shared" si="2"/>
        <v>-559</v>
      </c>
      <c r="I30" s="19">
        <f t="shared" si="3"/>
        <v>-7.6175681016039136E-3</v>
      </c>
      <c r="J30" s="18">
        <v>23893</v>
      </c>
      <c r="K30" s="18">
        <f t="shared" si="4"/>
        <v>100051</v>
      </c>
      <c r="L30" s="19">
        <f t="shared" si="5"/>
        <v>0.31372935213634812</v>
      </c>
      <c r="M30" s="19">
        <f t="shared" si="6"/>
        <v>0.36340841884360137</v>
      </c>
    </row>
    <row r="31" spans="1:13" s="24" customFormat="1" x14ac:dyDescent="0.25">
      <c r="A31" s="21" t="s">
        <v>55</v>
      </c>
      <c r="B31" s="22" t="s">
        <v>92</v>
      </c>
      <c r="C31" s="20">
        <v>26699</v>
      </c>
      <c r="D31" s="20">
        <v>28016</v>
      </c>
      <c r="E31" s="20">
        <f t="shared" si="0"/>
        <v>1317</v>
      </c>
      <c r="F31" s="19">
        <f t="shared" si="1"/>
        <v>4.9327690175662013E-2</v>
      </c>
      <c r="G31" s="20">
        <v>27817</v>
      </c>
      <c r="H31" s="18">
        <f t="shared" si="2"/>
        <v>-199</v>
      </c>
      <c r="I31" s="19">
        <f t="shared" si="3"/>
        <v>-7.4534626765047378E-3</v>
      </c>
      <c r="J31" s="20">
        <v>8522</v>
      </c>
      <c r="K31" s="20">
        <f t="shared" si="4"/>
        <v>36339</v>
      </c>
      <c r="L31" s="23">
        <f t="shared" si="5"/>
        <v>0.30635942049825649</v>
      </c>
      <c r="M31" s="23">
        <f t="shared" si="6"/>
        <v>0.3610622120678677</v>
      </c>
    </row>
    <row r="32" spans="1:13" s="24" customFormat="1" x14ac:dyDescent="0.25">
      <c r="A32" s="21" t="s">
        <v>56</v>
      </c>
      <c r="B32" s="22" t="s">
        <v>93</v>
      </c>
      <c r="C32" s="20">
        <v>26666</v>
      </c>
      <c r="D32" s="20">
        <v>28194</v>
      </c>
      <c r="E32" s="20">
        <f t="shared" si="0"/>
        <v>1528</v>
      </c>
      <c r="F32" s="19">
        <f t="shared" si="1"/>
        <v>5.7301432535813393E-2</v>
      </c>
      <c r="G32" s="20">
        <v>27970</v>
      </c>
      <c r="H32" s="18">
        <f t="shared" si="2"/>
        <v>-224</v>
      </c>
      <c r="I32" s="19">
        <f t="shared" si="3"/>
        <v>-8.4002100052501319E-3</v>
      </c>
      <c r="J32" s="20">
        <v>9727</v>
      </c>
      <c r="K32" s="20">
        <f t="shared" si="4"/>
        <v>37697</v>
      </c>
      <c r="L32" s="23">
        <f t="shared" si="5"/>
        <v>0.3477654629960672</v>
      </c>
      <c r="M32" s="23">
        <f t="shared" si="6"/>
        <v>0.41367284182104552</v>
      </c>
    </row>
    <row r="33" spans="1:13" s="24" customFormat="1" x14ac:dyDescent="0.25">
      <c r="A33" s="21" t="s">
        <v>57</v>
      </c>
      <c r="B33" s="22" t="s">
        <v>94</v>
      </c>
      <c r="C33" s="20">
        <v>20018</v>
      </c>
      <c r="D33" s="20">
        <v>20507</v>
      </c>
      <c r="E33" s="20">
        <f t="shared" si="0"/>
        <v>489</v>
      </c>
      <c r="F33" s="19">
        <f t="shared" si="1"/>
        <v>2.4428014786691977E-2</v>
      </c>
      <c r="G33" s="20">
        <v>20371</v>
      </c>
      <c r="H33" s="18">
        <f t="shared" si="2"/>
        <v>-136</v>
      </c>
      <c r="I33" s="19">
        <f t="shared" si="3"/>
        <v>-6.7938855030472579E-3</v>
      </c>
      <c r="J33" s="20">
        <v>5644</v>
      </c>
      <c r="K33" s="20">
        <f t="shared" si="4"/>
        <v>26015</v>
      </c>
      <c r="L33" s="23">
        <f t="shared" si="5"/>
        <v>0.27706052722006774</v>
      </c>
      <c r="M33" s="23">
        <f t="shared" si="6"/>
        <v>0.29958037766010592</v>
      </c>
    </row>
    <row r="34" spans="1:13" x14ac:dyDescent="0.25">
      <c r="A34" s="16" t="s">
        <v>16</v>
      </c>
      <c r="B34" s="17" t="s">
        <v>28</v>
      </c>
      <c r="C34" s="18">
        <f>C35+C36+C37+C38</f>
        <v>75069</v>
      </c>
      <c r="D34" s="18">
        <f>D35+D36+D37+D38</f>
        <v>75249</v>
      </c>
      <c r="E34" s="20">
        <f t="shared" si="0"/>
        <v>180</v>
      </c>
      <c r="F34" s="19">
        <f t="shared" si="1"/>
        <v>2.3977940294928664E-3</v>
      </c>
      <c r="G34" s="18">
        <f>G35+G36+G37+G38</f>
        <v>74303</v>
      </c>
      <c r="H34" s="18">
        <f t="shared" si="2"/>
        <v>-946</v>
      </c>
      <c r="I34" s="19">
        <f t="shared" si="3"/>
        <v>-1.2601739732779177E-2</v>
      </c>
      <c r="J34" s="18">
        <v>19361</v>
      </c>
      <c r="K34" s="18">
        <f t="shared" si="4"/>
        <v>93664</v>
      </c>
      <c r="L34" s="19">
        <f t="shared" si="5"/>
        <v>0.26056821393483437</v>
      </c>
      <c r="M34" s="19">
        <f t="shared" si="6"/>
        <v>0.24770544432455474</v>
      </c>
    </row>
    <row r="35" spans="1:13" s="24" customFormat="1" ht="28.5" x14ac:dyDescent="0.25">
      <c r="A35" s="21" t="s">
        <v>58</v>
      </c>
      <c r="B35" s="22" t="s">
        <v>95</v>
      </c>
      <c r="C35" s="20">
        <v>21768</v>
      </c>
      <c r="D35" s="20">
        <v>22357</v>
      </c>
      <c r="E35" s="20">
        <f t="shared" si="0"/>
        <v>589</v>
      </c>
      <c r="F35" s="19">
        <f t="shared" si="1"/>
        <v>2.7058066887173833E-2</v>
      </c>
      <c r="G35" s="20">
        <v>22119</v>
      </c>
      <c r="H35" s="18">
        <f t="shared" si="2"/>
        <v>-238</v>
      </c>
      <c r="I35" s="19">
        <f t="shared" si="3"/>
        <v>-1.0933480338110988E-2</v>
      </c>
      <c r="J35" s="20">
        <v>7294</v>
      </c>
      <c r="K35" s="20">
        <f t="shared" si="4"/>
        <v>29413</v>
      </c>
      <c r="L35" s="23">
        <f t="shared" si="5"/>
        <v>0.32976174329761743</v>
      </c>
      <c r="M35" s="23">
        <f t="shared" si="6"/>
        <v>0.35120360161705255</v>
      </c>
    </row>
    <row r="36" spans="1:13" s="24" customFormat="1" x14ac:dyDescent="0.25">
      <c r="A36" s="21" t="s">
        <v>59</v>
      </c>
      <c r="B36" s="22" t="s">
        <v>96</v>
      </c>
      <c r="C36" s="20">
        <v>13509</v>
      </c>
      <c r="D36" s="20">
        <v>13380</v>
      </c>
      <c r="E36" s="20">
        <f t="shared" si="0"/>
        <v>-129</v>
      </c>
      <c r="F36" s="19">
        <f t="shared" si="1"/>
        <v>-9.5491894292693766E-3</v>
      </c>
      <c r="G36" s="20">
        <v>13206</v>
      </c>
      <c r="H36" s="18">
        <f t="shared" si="2"/>
        <v>-174</v>
      </c>
      <c r="I36" s="19">
        <f t="shared" si="3"/>
        <v>-1.2880302020874972E-2</v>
      </c>
      <c r="J36" s="20">
        <v>2332</v>
      </c>
      <c r="K36" s="20">
        <f t="shared" si="4"/>
        <v>15538</v>
      </c>
      <c r="L36" s="23">
        <f t="shared" si="5"/>
        <v>0.17658640012115706</v>
      </c>
      <c r="M36" s="23">
        <f t="shared" si="6"/>
        <v>0.15019616551928344</v>
      </c>
    </row>
    <row r="37" spans="1:13" s="24" customFormat="1" x14ac:dyDescent="0.25">
      <c r="A37" s="21" t="s">
        <v>60</v>
      </c>
      <c r="B37" s="22" t="s">
        <v>97</v>
      </c>
      <c r="C37" s="20">
        <v>21369</v>
      </c>
      <c r="D37" s="20">
        <v>21083</v>
      </c>
      <c r="E37" s="20">
        <f t="shared" si="0"/>
        <v>-286</v>
      </c>
      <c r="F37" s="19">
        <f t="shared" si="1"/>
        <v>-1.3383873835930553E-2</v>
      </c>
      <c r="G37" s="20">
        <v>20792</v>
      </c>
      <c r="H37" s="18">
        <f t="shared" si="2"/>
        <v>-291</v>
      </c>
      <c r="I37" s="19">
        <f t="shared" si="3"/>
        <v>-1.3617857644251018E-2</v>
      </c>
      <c r="J37" s="20">
        <v>4143</v>
      </c>
      <c r="K37" s="20">
        <f t="shared" si="4"/>
        <v>24935</v>
      </c>
      <c r="L37" s="23">
        <f t="shared" si="5"/>
        <v>0.19925933051173528</v>
      </c>
      <c r="M37" s="23">
        <f t="shared" si="6"/>
        <v>0.16687725209415508</v>
      </c>
    </row>
    <row r="38" spans="1:13" s="24" customFormat="1" x14ac:dyDescent="0.25">
      <c r="A38" s="21" t="s">
        <v>61</v>
      </c>
      <c r="B38" s="22" t="s">
        <v>98</v>
      </c>
      <c r="C38" s="20">
        <v>18423</v>
      </c>
      <c r="D38" s="20">
        <v>18429</v>
      </c>
      <c r="E38" s="20">
        <f t="shared" si="0"/>
        <v>6</v>
      </c>
      <c r="F38" s="19">
        <f t="shared" si="1"/>
        <v>3.2567985670086308E-4</v>
      </c>
      <c r="G38" s="20">
        <v>18186</v>
      </c>
      <c r="H38" s="18">
        <f t="shared" si="2"/>
        <v>-243</v>
      </c>
      <c r="I38" s="19">
        <f t="shared" si="3"/>
        <v>-1.3190034196384953E-2</v>
      </c>
      <c r="J38" s="20">
        <v>5592</v>
      </c>
      <c r="K38" s="20">
        <f t="shared" si="4"/>
        <v>23778</v>
      </c>
      <c r="L38" s="23">
        <f t="shared" si="5"/>
        <v>0.30748927746618276</v>
      </c>
      <c r="M38" s="23">
        <f t="shared" si="6"/>
        <v>0.29066927210552029</v>
      </c>
    </row>
    <row r="39" spans="1:13" x14ac:dyDescent="0.25">
      <c r="A39" s="16" t="s">
        <v>17</v>
      </c>
      <c r="B39" s="17" t="s">
        <v>29</v>
      </c>
      <c r="C39" s="18">
        <f>C40+C41+C42</f>
        <v>49486</v>
      </c>
      <c r="D39" s="18">
        <f>D40+D41+D42</f>
        <v>48057</v>
      </c>
      <c r="E39" s="20">
        <f t="shared" si="0"/>
        <v>-1429</v>
      </c>
      <c r="F39" s="19">
        <f t="shared" si="1"/>
        <v>-2.8876854059734065E-2</v>
      </c>
      <c r="G39" s="18">
        <f>G40+G41+G42</f>
        <v>47253</v>
      </c>
      <c r="H39" s="18">
        <f t="shared" si="2"/>
        <v>-804</v>
      </c>
      <c r="I39" s="19">
        <f t="shared" si="3"/>
        <v>-1.6247019359010628E-2</v>
      </c>
      <c r="J39" s="18">
        <v>6584</v>
      </c>
      <c r="K39" s="18">
        <f t="shared" si="4"/>
        <v>53837</v>
      </c>
      <c r="L39" s="19">
        <f t="shared" si="5"/>
        <v>0.1393350686728885</v>
      </c>
      <c r="M39" s="19">
        <f t="shared" si="6"/>
        <v>8.7923857252556276E-2</v>
      </c>
    </row>
    <row r="40" spans="1:13" s="24" customFormat="1" x14ac:dyDescent="0.25">
      <c r="A40" s="21" t="s">
        <v>62</v>
      </c>
      <c r="B40" s="22" t="s">
        <v>99</v>
      </c>
      <c r="C40" s="20">
        <v>14376</v>
      </c>
      <c r="D40" s="20">
        <v>13950</v>
      </c>
      <c r="E40" s="20">
        <f t="shared" si="0"/>
        <v>-426</v>
      </c>
      <c r="F40" s="19">
        <f t="shared" si="1"/>
        <v>-2.9632721202003338E-2</v>
      </c>
      <c r="G40" s="20">
        <v>13717</v>
      </c>
      <c r="H40" s="18">
        <f t="shared" si="2"/>
        <v>-233</v>
      </c>
      <c r="I40" s="19">
        <f t="shared" si="3"/>
        <v>-1.6207568169170839E-2</v>
      </c>
      <c r="J40" s="20">
        <v>2099</v>
      </c>
      <c r="K40" s="20">
        <f t="shared" si="4"/>
        <v>15816</v>
      </c>
      <c r="L40" s="23">
        <f t="shared" si="5"/>
        <v>0.1530217977691915</v>
      </c>
      <c r="M40" s="23">
        <f t="shared" si="6"/>
        <v>0.1001669449081803</v>
      </c>
    </row>
    <row r="41" spans="1:13" s="24" customFormat="1" ht="28.5" x14ac:dyDescent="0.25">
      <c r="A41" s="21" t="s">
        <v>63</v>
      </c>
      <c r="B41" s="22" t="s">
        <v>100</v>
      </c>
      <c r="C41" s="20">
        <v>20069</v>
      </c>
      <c r="D41" s="20">
        <v>19618</v>
      </c>
      <c r="E41" s="20">
        <f t="shared" si="0"/>
        <v>-451</v>
      </c>
      <c r="F41" s="19">
        <f t="shared" si="1"/>
        <v>-2.2472469978573922E-2</v>
      </c>
      <c r="G41" s="20">
        <v>19276</v>
      </c>
      <c r="H41" s="18">
        <f t="shared" si="2"/>
        <v>-342</v>
      </c>
      <c r="I41" s="19">
        <f t="shared" si="3"/>
        <v>-1.7041207832976232E-2</v>
      </c>
      <c r="J41" s="20">
        <v>2880</v>
      </c>
      <c r="K41" s="20">
        <f t="shared" si="4"/>
        <v>22156</v>
      </c>
      <c r="L41" s="23">
        <f t="shared" si="5"/>
        <v>0.14940859099398215</v>
      </c>
      <c r="M41" s="23">
        <f t="shared" si="6"/>
        <v>0.10399123025561811</v>
      </c>
    </row>
    <row r="42" spans="1:13" s="24" customFormat="1" x14ac:dyDescent="0.25">
      <c r="A42" s="21" t="s">
        <v>64</v>
      </c>
      <c r="B42" s="22" t="s">
        <v>101</v>
      </c>
      <c r="C42" s="20">
        <v>15041</v>
      </c>
      <c r="D42" s="20">
        <v>14489</v>
      </c>
      <c r="E42" s="20">
        <f t="shared" si="0"/>
        <v>-552</v>
      </c>
      <c r="F42" s="19">
        <f t="shared" si="1"/>
        <v>-3.6699687520776542E-2</v>
      </c>
      <c r="G42" s="20">
        <v>14260</v>
      </c>
      <c r="H42" s="18">
        <f t="shared" si="2"/>
        <v>-229</v>
      </c>
      <c r="I42" s="19">
        <f t="shared" si="3"/>
        <v>-1.5225051525829399E-2</v>
      </c>
      <c r="J42" s="20">
        <v>1605</v>
      </c>
      <c r="K42" s="20">
        <f t="shared" si="4"/>
        <v>15865</v>
      </c>
      <c r="L42" s="23">
        <f t="shared" si="5"/>
        <v>0.11255259467040674</v>
      </c>
      <c r="M42" s="23">
        <f t="shared" si="6"/>
        <v>5.4783591516521506E-2</v>
      </c>
    </row>
    <row r="43" spans="1:13" x14ac:dyDescent="0.25">
      <c r="A43" s="16" t="s">
        <v>18</v>
      </c>
      <c r="B43" s="17" t="s">
        <v>30</v>
      </c>
      <c r="C43" s="18">
        <f>C44+C45+C46</f>
        <v>76991</v>
      </c>
      <c r="D43" s="18">
        <f>D44+D45+D46</f>
        <v>78046</v>
      </c>
      <c r="E43" s="20">
        <f t="shared" si="0"/>
        <v>1055</v>
      </c>
      <c r="F43" s="19">
        <f t="shared" si="1"/>
        <v>1.3702900339000663E-2</v>
      </c>
      <c r="G43" s="18">
        <f>G44+G45+G46</f>
        <v>77201</v>
      </c>
      <c r="H43" s="18">
        <f t="shared" si="2"/>
        <v>-845</v>
      </c>
      <c r="I43" s="19">
        <f t="shared" si="3"/>
        <v>-1.0975308802327544E-2</v>
      </c>
      <c r="J43" s="18">
        <v>17601</v>
      </c>
      <c r="K43" s="18">
        <f t="shared" si="4"/>
        <v>94802</v>
      </c>
      <c r="L43" s="19">
        <f t="shared" si="5"/>
        <v>0.22798927475032707</v>
      </c>
      <c r="M43" s="19">
        <f t="shared" si="6"/>
        <v>0.23133872790326143</v>
      </c>
    </row>
    <row r="44" spans="1:13" s="24" customFormat="1" ht="28.5" x14ac:dyDescent="0.25">
      <c r="A44" s="21" t="s">
        <v>65</v>
      </c>
      <c r="B44" s="22" t="s">
        <v>102</v>
      </c>
      <c r="C44" s="20">
        <v>22630</v>
      </c>
      <c r="D44" s="20">
        <v>22876</v>
      </c>
      <c r="E44" s="20">
        <f t="shared" si="0"/>
        <v>246</v>
      </c>
      <c r="F44" s="19">
        <f t="shared" si="1"/>
        <v>1.0870525850640743E-2</v>
      </c>
      <c r="G44" s="20">
        <v>22546</v>
      </c>
      <c r="H44" s="18">
        <f t="shared" si="2"/>
        <v>-330</v>
      </c>
      <c r="I44" s="19">
        <f t="shared" si="3"/>
        <v>-1.4582412726469289E-2</v>
      </c>
      <c r="J44" s="20">
        <v>4610</v>
      </c>
      <c r="K44" s="20">
        <f t="shared" si="4"/>
        <v>27156</v>
      </c>
      <c r="L44" s="23">
        <f t="shared" si="5"/>
        <v>0.20447085957597799</v>
      </c>
      <c r="M44" s="23">
        <f t="shared" si="6"/>
        <v>0.2</v>
      </c>
    </row>
    <row r="45" spans="1:13" s="24" customFormat="1" x14ac:dyDescent="0.25">
      <c r="A45" s="21" t="s">
        <v>66</v>
      </c>
      <c r="B45" s="22" t="s">
        <v>103</v>
      </c>
      <c r="C45" s="20">
        <v>26917</v>
      </c>
      <c r="D45" s="20">
        <v>27582</v>
      </c>
      <c r="E45" s="20">
        <f t="shared" si="0"/>
        <v>665</v>
      </c>
      <c r="F45" s="19">
        <f t="shared" si="1"/>
        <v>2.4705576401530632E-2</v>
      </c>
      <c r="G45" s="20">
        <v>27292</v>
      </c>
      <c r="H45" s="18">
        <f t="shared" si="2"/>
        <v>-290</v>
      </c>
      <c r="I45" s="19">
        <f t="shared" si="3"/>
        <v>-1.0773860385629899E-2</v>
      </c>
      <c r="J45" s="20">
        <v>6866</v>
      </c>
      <c r="K45" s="20">
        <f t="shared" si="4"/>
        <v>34158</v>
      </c>
      <c r="L45" s="23">
        <f t="shared" si="5"/>
        <v>0.2515755532756852</v>
      </c>
      <c r="M45" s="23">
        <f t="shared" si="6"/>
        <v>0.26901214845636584</v>
      </c>
    </row>
    <row r="46" spans="1:13" s="24" customFormat="1" x14ac:dyDescent="0.25">
      <c r="A46" s="21" t="s">
        <v>67</v>
      </c>
      <c r="B46" s="22" t="s">
        <v>104</v>
      </c>
      <c r="C46" s="20">
        <v>27444</v>
      </c>
      <c r="D46" s="20">
        <v>27588</v>
      </c>
      <c r="E46" s="20">
        <f t="shared" si="0"/>
        <v>144</v>
      </c>
      <c r="F46" s="19">
        <f t="shared" si="1"/>
        <v>5.2470485351989509E-3</v>
      </c>
      <c r="G46" s="20">
        <v>27363</v>
      </c>
      <c r="H46" s="18">
        <f t="shared" si="2"/>
        <v>-225</v>
      </c>
      <c r="I46" s="19">
        <f t="shared" si="3"/>
        <v>-8.19851333624836E-3</v>
      </c>
      <c r="J46" s="20">
        <v>6125</v>
      </c>
      <c r="K46" s="20">
        <f t="shared" si="4"/>
        <v>33488</v>
      </c>
      <c r="L46" s="23">
        <f t="shared" si="5"/>
        <v>0.22384241493988233</v>
      </c>
      <c r="M46" s="23">
        <f t="shared" si="6"/>
        <v>0.22023028713015597</v>
      </c>
    </row>
    <row r="47" spans="1:13" x14ac:dyDescent="0.25">
      <c r="A47" s="16" t="s">
        <v>19</v>
      </c>
      <c r="B47" s="17" t="s">
        <v>31</v>
      </c>
      <c r="C47" s="18">
        <f>C48+C49+C50</f>
        <v>91595</v>
      </c>
      <c r="D47" s="18">
        <f>D48+D49+D50</f>
        <v>93639</v>
      </c>
      <c r="E47" s="20">
        <f t="shared" si="0"/>
        <v>2044</v>
      </c>
      <c r="F47" s="19">
        <f t="shared" si="1"/>
        <v>2.23156285823462E-2</v>
      </c>
      <c r="G47" s="18">
        <f>G48+G49+G50</f>
        <v>92950</v>
      </c>
      <c r="H47" s="18">
        <f t="shared" si="2"/>
        <v>-689</v>
      </c>
      <c r="I47" s="19">
        <f t="shared" si="3"/>
        <v>-7.522244664010044E-3</v>
      </c>
      <c r="J47" s="18">
        <v>24970</v>
      </c>
      <c r="K47" s="18">
        <f t="shared" si="4"/>
        <v>117920</v>
      </c>
      <c r="L47" s="19">
        <f t="shared" si="5"/>
        <v>0.26863905325443788</v>
      </c>
      <c r="M47" s="19">
        <f t="shared" si="6"/>
        <v>0.28740651782302529</v>
      </c>
    </row>
    <row r="48" spans="1:13" s="24" customFormat="1" x14ac:dyDescent="0.25">
      <c r="A48" s="21" t="s">
        <v>68</v>
      </c>
      <c r="B48" s="22" t="s">
        <v>105</v>
      </c>
      <c r="C48" s="20">
        <v>25232</v>
      </c>
      <c r="D48" s="20">
        <v>25556</v>
      </c>
      <c r="E48" s="20">
        <f t="shared" si="0"/>
        <v>324</v>
      </c>
      <c r="F48" s="19">
        <f t="shared" si="1"/>
        <v>1.2840837032339885E-2</v>
      </c>
      <c r="G48" s="20">
        <v>25330</v>
      </c>
      <c r="H48" s="18">
        <f t="shared" si="2"/>
        <v>-226</v>
      </c>
      <c r="I48" s="19">
        <f t="shared" si="3"/>
        <v>-8.9568801521876986E-3</v>
      </c>
      <c r="J48" s="20">
        <v>6570</v>
      </c>
      <c r="K48" s="20">
        <f t="shared" si="4"/>
        <v>31900</v>
      </c>
      <c r="L48" s="23">
        <f t="shared" si="5"/>
        <v>0.25937623371496249</v>
      </c>
      <c r="M48" s="23">
        <f t="shared" si="6"/>
        <v>0.26426759670259986</v>
      </c>
    </row>
    <row r="49" spans="1:13" s="24" customFormat="1" x14ac:dyDescent="0.25">
      <c r="A49" s="21" t="s">
        <v>69</v>
      </c>
      <c r="B49" s="22" t="s">
        <v>106</v>
      </c>
      <c r="C49" s="20">
        <v>19622</v>
      </c>
      <c r="D49" s="20">
        <v>19473</v>
      </c>
      <c r="E49" s="20">
        <f t="shared" si="0"/>
        <v>-149</v>
      </c>
      <c r="F49" s="19">
        <f t="shared" si="1"/>
        <v>-7.5935174803791663E-3</v>
      </c>
      <c r="G49" s="20">
        <v>19242</v>
      </c>
      <c r="H49" s="18">
        <f t="shared" si="2"/>
        <v>-231</v>
      </c>
      <c r="I49" s="19">
        <f t="shared" si="3"/>
        <v>-1.1772500254816022E-2</v>
      </c>
      <c r="J49" s="20">
        <v>4156</v>
      </c>
      <c r="K49" s="20">
        <f t="shared" si="4"/>
        <v>23398</v>
      </c>
      <c r="L49" s="23">
        <f t="shared" si="5"/>
        <v>0.21598586425527491</v>
      </c>
      <c r="M49" s="23">
        <f t="shared" si="6"/>
        <v>0.19243706044236061</v>
      </c>
    </row>
    <row r="50" spans="1:13" s="24" customFormat="1" ht="28.5" x14ac:dyDescent="0.25">
      <c r="A50" s="21" t="s">
        <v>70</v>
      </c>
      <c r="B50" s="22" t="s">
        <v>107</v>
      </c>
      <c r="C50" s="20">
        <v>46741</v>
      </c>
      <c r="D50" s="20">
        <v>48610</v>
      </c>
      <c r="E50" s="20">
        <f t="shared" si="0"/>
        <v>1869</v>
      </c>
      <c r="F50" s="19">
        <f t="shared" si="1"/>
        <v>3.998630752444321E-2</v>
      </c>
      <c r="G50" s="20">
        <v>48378</v>
      </c>
      <c r="H50" s="18">
        <f t="shared" si="2"/>
        <v>-232</v>
      </c>
      <c r="I50" s="19">
        <f t="shared" si="3"/>
        <v>-4.9635223893369843E-3</v>
      </c>
      <c r="J50" s="20">
        <v>14244</v>
      </c>
      <c r="K50" s="20">
        <f t="shared" si="4"/>
        <v>62622</v>
      </c>
      <c r="L50" s="23">
        <f t="shared" si="5"/>
        <v>0.29443135309438173</v>
      </c>
      <c r="M50" s="23">
        <f t="shared" si="6"/>
        <v>0.33976594424595108</v>
      </c>
    </row>
    <row r="51" spans="1:13" x14ac:dyDescent="0.25">
      <c r="A51" s="16" t="s">
        <v>20</v>
      </c>
      <c r="B51" s="17" t="s">
        <v>32</v>
      </c>
      <c r="C51" s="18">
        <f>C52+C53+C54</f>
        <v>90780</v>
      </c>
      <c r="D51" s="18">
        <f>D52+D53+D54</f>
        <v>94854</v>
      </c>
      <c r="E51" s="20">
        <f t="shared" si="0"/>
        <v>4074</v>
      </c>
      <c r="F51" s="19">
        <f t="shared" si="1"/>
        <v>4.4877726371447456E-2</v>
      </c>
      <c r="G51" s="18">
        <f>G52+G53+G54</f>
        <v>94358</v>
      </c>
      <c r="H51" s="18">
        <f t="shared" si="2"/>
        <v>-496</v>
      </c>
      <c r="I51" s="19">
        <f t="shared" si="3"/>
        <v>-5.4637585371227143E-3</v>
      </c>
      <c r="J51" s="18">
        <v>25367</v>
      </c>
      <c r="K51" s="18">
        <f t="shared" si="4"/>
        <v>119725</v>
      </c>
      <c r="L51" s="19">
        <f t="shared" si="5"/>
        <v>0.26883783039063991</v>
      </c>
      <c r="M51" s="19">
        <f t="shared" si="6"/>
        <v>0.31884776382463098</v>
      </c>
    </row>
    <row r="52" spans="1:13" s="24" customFormat="1" x14ac:dyDescent="0.25">
      <c r="A52" s="21" t="s">
        <v>71</v>
      </c>
      <c r="B52" s="22" t="s">
        <v>108</v>
      </c>
      <c r="C52" s="20">
        <v>31924</v>
      </c>
      <c r="D52" s="20">
        <v>33606</v>
      </c>
      <c r="E52" s="20">
        <f t="shared" si="0"/>
        <v>1682</v>
      </c>
      <c r="F52" s="19">
        <f t="shared" si="1"/>
        <v>5.2687633128680619E-2</v>
      </c>
      <c r="G52" s="20">
        <v>33429</v>
      </c>
      <c r="H52" s="18">
        <f t="shared" si="2"/>
        <v>-177</v>
      </c>
      <c r="I52" s="19">
        <f t="shared" si="3"/>
        <v>-5.54441799273274E-3</v>
      </c>
      <c r="J52" s="20">
        <v>9797</v>
      </c>
      <c r="K52" s="20">
        <f t="shared" si="4"/>
        <v>43226</v>
      </c>
      <c r="L52" s="23">
        <f t="shared" si="5"/>
        <v>0.29306889227915883</v>
      </c>
      <c r="M52" s="23">
        <f t="shared" si="6"/>
        <v>0.354028317253477</v>
      </c>
    </row>
    <row r="53" spans="1:13" s="24" customFormat="1" x14ac:dyDescent="0.25">
      <c r="A53" s="21" t="s">
        <v>72</v>
      </c>
      <c r="B53" s="22" t="s">
        <v>109</v>
      </c>
      <c r="C53" s="20">
        <v>23646</v>
      </c>
      <c r="D53" s="20">
        <v>24255</v>
      </c>
      <c r="E53" s="20">
        <f t="shared" si="0"/>
        <v>609</v>
      </c>
      <c r="F53" s="19">
        <f t="shared" si="1"/>
        <v>2.5754884547069271E-2</v>
      </c>
      <c r="G53" s="20">
        <v>24082</v>
      </c>
      <c r="H53" s="18">
        <f t="shared" si="2"/>
        <v>-173</v>
      </c>
      <c r="I53" s="19">
        <f t="shared" si="3"/>
        <v>-7.3162479912035859E-3</v>
      </c>
      <c r="J53" s="20">
        <v>5769</v>
      </c>
      <c r="K53" s="20">
        <f t="shared" si="4"/>
        <v>29851</v>
      </c>
      <c r="L53" s="23">
        <f t="shared" si="5"/>
        <v>0.23955651523959803</v>
      </c>
      <c r="M53" s="23">
        <f t="shared" si="6"/>
        <v>0.26241224731455637</v>
      </c>
    </row>
    <row r="54" spans="1:13" s="24" customFormat="1" x14ac:dyDescent="0.25">
      <c r="A54" s="21" t="s">
        <v>73</v>
      </c>
      <c r="B54" s="22" t="s">
        <v>110</v>
      </c>
      <c r="C54" s="20">
        <v>35210</v>
      </c>
      <c r="D54" s="20">
        <v>36993</v>
      </c>
      <c r="E54" s="20">
        <f t="shared" si="0"/>
        <v>1783</v>
      </c>
      <c r="F54" s="19">
        <f t="shared" si="1"/>
        <v>5.0639023004828171E-2</v>
      </c>
      <c r="G54" s="20">
        <v>36847</v>
      </c>
      <c r="H54" s="18">
        <f t="shared" si="2"/>
        <v>-146</v>
      </c>
      <c r="I54" s="19">
        <f t="shared" si="3"/>
        <v>-4.1465492757739282E-3</v>
      </c>
      <c r="J54" s="20">
        <v>9801</v>
      </c>
      <c r="K54" s="20">
        <f t="shared" si="4"/>
        <v>46648</v>
      </c>
      <c r="L54" s="23">
        <f t="shared" si="5"/>
        <v>0.26599180394604716</v>
      </c>
      <c r="M54" s="23">
        <f t="shared" si="6"/>
        <v>0.32485089463220673</v>
      </c>
    </row>
    <row r="55" spans="1:13" x14ac:dyDescent="0.25">
      <c r="A55" s="16" t="s">
        <v>21</v>
      </c>
      <c r="B55" s="17" t="s">
        <v>33</v>
      </c>
      <c r="C55" s="18">
        <f>C56+C57+C58</f>
        <v>59086</v>
      </c>
      <c r="D55" s="18">
        <f>D56+D57+D58</f>
        <v>62875</v>
      </c>
      <c r="E55" s="20">
        <f t="shared" si="0"/>
        <v>3789</v>
      </c>
      <c r="F55" s="19">
        <f t="shared" si="1"/>
        <v>6.4126865924246018E-2</v>
      </c>
      <c r="G55" s="18">
        <f>G56+G57+G58</f>
        <v>62313</v>
      </c>
      <c r="H55" s="18">
        <f t="shared" si="2"/>
        <v>-562</v>
      </c>
      <c r="I55" s="19">
        <f t="shared" si="3"/>
        <v>-9.5115594218596628E-3</v>
      </c>
      <c r="J55" s="18">
        <v>17718</v>
      </c>
      <c r="K55" s="18">
        <f t="shared" si="4"/>
        <v>80031</v>
      </c>
      <c r="L55" s="19">
        <f t="shared" si="5"/>
        <v>0.28433874151461169</v>
      </c>
      <c r="M55" s="19">
        <f t="shared" si="6"/>
        <v>0.35448329553532137</v>
      </c>
    </row>
    <row r="56" spans="1:13" x14ac:dyDescent="0.25">
      <c r="A56" s="12" t="s">
        <v>74</v>
      </c>
      <c r="B56" s="13" t="s">
        <v>111</v>
      </c>
      <c r="C56" s="14">
        <v>26570</v>
      </c>
      <c r="D56" s="14">
        <v>28871</v>
      </c>
      <c r="E56" s="20">
        <f t="shared" si="0"/>
        <v>2301</v>
      </c>
      <c r="F56" s="19">
        <f t="shared" si="1"/>
        <v>8.6601430184418515E-2</v>
      </c>
      <c r="G56" s="14">
        <v>28664</v>
      </c>
      <c r="H56" s="18">
        <f t="shared" si="2"/>
        <v>-207</v>
      </c>
      <c r="I56" s="19">
        <f t="shared" si="3"/>
        <v>-7.7907414377117049E-3</v>
      </c>
      <c r="J56" s="14">
        <v>9872</v>
      </c>
      <c r="K56" s="14">
        <f t="shared" si="4"/>
        <v>38536</v>
      </c>
      <c r="L56" s="15">
        <f t="shared" si="5"/>
        <v>0.34440413061680158</v>
      </c>
      <c r="M56" s="15">
        <f t="shared" si="6"/>
        <v>0.4503575461046293</v>
      </c>
    </row>
    <row r="57" spans="1:13" x14ac:dyDescent="0.25">
      <c r="A57" s="12" t="s">
        <v>75</v>
      </c>
      <c r="B57" s="13" t="s">
        <v>112</v>
      </c>
      <c r="C57" s="14">
        <v>18177</v>
      </c>
      <c r="D57" s="14">
        <v>19158</v>
      </c>
      <c r="E57" s="20">
        <f t="shared" si="0"/>
        <v>981</v>
      </c>
      <c r="F57" s="19">
        <f t="shared" si="1"/>
        <v>5.3969301864994226E-2</v>
      </c>
      <c r="G57" s="14">
        <v>18968</v>
      </c>
      <c r="H57" s="18">
        <f t="shared" si="2"/>
        <v>-190</v>
      </c>
      <c r="I57" s="19">
        <f t="shared" si="3"/>
        <v>-1.0452769984045773E-2</v>
      </c>
      <c r="J57" s="14">
        <v>4689</v>
      </c>
      <c r="K57" s="14">
        <f t="shared" si="4"/>
        <v>23657</v>
      </c>
      <c r="L57" s="15">
        <f t="shared" si="5"/>
        <v>0.24720582032897512</v>
      </c>
      <c r="M57" s="15">
        <f t="shared" si="6"/>
        <v>0.3014798921714254</v>
      </c>
    </row>
    <row r="58" spans="1:13" x14ac:dyDescent="0.25">
      <c r="A58" s="12" t="s">
        <v>76</v>
      </c>
      <c r="B58" s="13" t="s">
        <v>113</v>
      </c>
      <c r="C58" s="14">
        <v>14339</v>
      </c>
      <c r="D58" s="14">
        <v>14846</v>
      </c>
      <c r="E58" s="20">
        <f t="shared" si="0"/>
        <v>507</v>
      </c>
      <c r="F58" s="19">
        <f t="shared" si="1"/>
        <v>3.5358114233907528E-2</v>
      </c>
      <c r="G58" s="14">
        <v>14681</v>
      </c>
      <c r="H58" s="18">
        <f t="shared" si="2"/>
        <v>-165</v>
      </c>
      <c r="I58" s="19">
        <f t="shared" si="3"/>
        <v>-1.150707859683381E-2</v>
      </c>
      <c r="J58" s="14">
        <v>3157</v>
      </c>
      <c r="K58" s="14">
        <f t="shared" si="4"/>
        <v>17838</v>
      </c>
      <c r="L58" s="15">
        <f t="shared" si="5"/>
        <v>0.21503984742183774</v>
      </c>
      <c r="M58" s="15">
        <f t="shared" si="6"/>
        <v>0.2440198061231606</v>
      </c>
    </row>
    <row r="59" spans="1:13" x14ac:dyDescent="0.25">
      <c r="M59" s="6"/>
    </row>
    <row r="60" spans="1:13" ht="15" x14ac:dyDescent="0.25">
      <c r="B60" s="27" t="s">
        <v>116</v>
      </c>
      <c r="C60" s="14">
        <f>C6+C10+C14+C18+C22+C26+C30+C34+C39+C43+C47+C51+C55</f>
        <v>945527</v>
      </c>
      <c r="D60" s="14">
        <f>D6+D10+D14+D18+D22+D26+D30+D34+D39+D43+D47+D51+D55</f>
        <v>975510</v>
      </c>
      <c r="E60" s="20">
        <f t="shared" ref="E60" si="7">D60-C60</f>
        <v>29983</v>
      </c>
      <c r="F60" s="19">
        <f t="shared" ref="F60" si="8">(D60-C60)/C60</f>
        <v>3.1710358350422567E-2</v>
      </c>
      <c r="G60" s="14">
        <f>G6+G10+G14+G18+G22+G26+G30+G34+G39+G43+G47+G51+G55</f>
        <v>966878</v>
      </c>
      <c r="H60" s="26">
        <f>G60-D60</f>
        <v>-8632</v>
      </c>
      <c r="I60" s="19">
        <f t="shared" ref="I60" si="9">H60/C60</f>
        <v>-9.1293003795766808E-3</v>
      </c>
      <c r="J60" s="14">
        <f>J6+J10+J14+J18+J22+J26+J30+J34+J39+J43+J47+J51+J55</f>
        <v>262817</v>
      </c>
      <c r="K60" s="14">
        <f>K6+K10+K14+K18+K22+K26+K30+K34+K39+K43+K47+K51+K55</f>
        <v>1229695</v>
      </c>
      <c r="L60" s="15">
        <f t="shared" si="5"/>
        <v>0.27182022964634628</v>
      </c>
      <c r="M60" s="15">
        <f>(K60-C60)/C60</f>
        <v>0.30053927598048497</v>
      </c>
    </row>
  </sheetData>
  <mergeCells count="1">
    <mergeCell ref="A2:M3"/>
  </mergeCells>
  <conditionalFormatting sqref="E6:E59 E61:E1048576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F6:F58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H6:H58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I6:I58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H60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I60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E6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F6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Pulau Pinang</vt:lpstr>
      <vt:lpstr>ST3_2021</vt:lpstr>
      <vt:lpstr>ST3_2021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Santhul Narwhal</dc:creator>
  <cp:lastModifiedBy>Santhul Narwhal</cp:lastModifiedBy>
  <cp:lastPrinted>2021-11-09T15:34:09Z</cp:lastPrinted>
  <dcterms:created xsi:type="dcterms:W3CDTF">2021-11-09T13:10:10Z</dcterms:created>
  <dcterms:modified xsi:type="dcterms:W3CDTF">2021-12-24T10:24:58Z</dcterms:modified>
</cp:coreProperties>
</file>