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annon/Dropbox/UAV Eyetracking Research/Participant 2/Results/"/>
    </mc:Choice>
  </mc:AlternateContent>
  <bookViews>
    <workbookView xWindow="0" yWindow="460" windowWidth="10860" windowHeight="14340" activeTab="1"/>
  </bookViews>
  <sheets>
    <sheet name="Results_Participant2_Day1_LevCo" sheetId="1" r:id="rId1"/>
    <sheet name="Secondar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2" i="1" l="1"/>
  <c r="AS2" i="1"/>
  <c r="AT2" i="1"/>
  <c r="AQ2" i="1"/>
  <c r="E116" i="1"/>
  <c r="C39" i="2"/>
  <c r="C34" i="2"/>
  <c r="C52" i="2"/>
  <c r="C51" i="2"/>
  <c r="C50" i="2"/>
  <c r="G23" i="2"/>
  <c r="E7" i="2"/>
  <c r="E8" i="2"/>
  <c r="E9" i="2"/>
  <c r="E10" i="2"/>
  <c r="E11" i="2"/>
  <c r="E12" i="2"/>
  <c r="E13" i="2"/>
  <c r="E14" i="2"/>
  <c r="E15" i="2"/>
  <c r="E17" i="2"/>
  <c r="E18" i="2"/>
  <c r="E19" i="2"/>
  <c r="E20" i="2"/>
  <c r="E24" i="2"/>
  <c r="E23" i="2"/>
  <c r="E22" i="2"/>
  <c r="L52" i="2"/>
  <c r="L51" i="2"/>
  <c r="K52" i="2"/>
  <c r="K51" i="2"/>
  <c r="K50" i="2"/>
  <c r="L50" i="2"/>
  <c r="E117" i="1"/>
</calcChain>
</file>

<file path=xl/sharedStrings.xml><?xml version="1.0" encoding="utf-8"?>
<sst xmlns="http://schemas.openxmlformats.org/spreadsheetml/2006/main" count="903" uniqueCount="284">
  <si>
    <t>Result file for: SPD</t>
  </si>
  <si>
    <t>Time: 9/6/2016 2:14:03 PM</t>
  </si>
  <si>
    <t>Response codes:</t>
  </si>
  <si>
    <t>0: No response</t>
  </si>
  <si>
    <t>1: False Positive</t>
  </si>
  <si>
    <t>2: False Negative</t>
  </si>
  <si>
    <t>3: User was unsure</t>
  </si>
  <si>
    <t>4: Correct positive response</t>
  </si>
  <si>
    <t>5: Correct negative response</t>
  </si>
  <si>
    <t>Responses:</t>
  </si>
  <si>
    <t>Waypoint#:</t>
  </si>
  <si>
    <t>0a</t>
  </si>
  <si>
    <t>2a</t>
  </si>
  <si>
    <t>20a</t>
  </si>
  <si>
    <t>25a</t>
  </si>
  <si>
    <t>29a</t>
  </si>
  <si>
    <t>30a</t>
  </si>
  <si>
    <t>31a</t>
  </si>
  <si>
    <t>36a</t>
  </si>
  <si>
    <t>41a</t>
  </si>
  <si>
    <t>46a</t>
  </si>
  <si>
    <t>53a</t>
  </si>
  <si>
    <t>57a</t>
  </si>
  <si>
    <t>59a</t>
  </si>
  <si>
    <t>63a</t>
  </si>
  <si>
    <t>65a</t>
  </si>
  <si>
    <t>68a</t>
  </si>
  <si>
    <t>71a</t>
  </si>
  <si>
    <t>75a</t>
  </si>
  <si>
    <t>83a</t>
  </si>
  <si>
    <t>87a</t>
  </si>
  <si>
    <t>UAV #1 Responses :</t>
  </si>
  <si>
    <t>UAV #1 Target Time Stamp :</t>
  </si>
  <si>
    <t>UAV #1 Response Time:</t>
  </si>
  <si>
    <t>1a</t>
  </si>
  <si>
    <t>3a</t>
  </si>
  <si>
    <t>4a</t>
  </si>
  <si>
    <t>7a</t>
  </si>
  <si>
    <t>13a</t>
  </si>
  <si>
    <t>19a</t>
  </si>
  <si>
    <t>21a</t>
  </si>
  <si>
    <t>22a</t>
  </si>
  <si>
    <t>27a</t>
  </si>
  <si>
    <t>33a</t>
  </si>
  <si>
    <t>38a</t>
  </si>
  <si>
    <t>40a</t>
  </si>
  <si>
    <t>43a</t>
  </si>
  <si>
    <t>44a</t>
  </si>
  <si>
    <t>49a</t>
  </si>
  <si>
    <t>51a</t>
  </si>
  <si>
    <t>55a</t>
  </si>
  <si>
    <t>58a</t>
  </si>
  <si>
    <t>60a</t>
  </si>
  <si>
    <t>62a</t>
  </si>
  <si>
    <t>66a</t>
  </si>
  <si>
    <t>67a</t>
  </si>
  <si>
    <t>69a</t>
  </si>
  <si>
    <t>70a</t>
  </si>
  <si>
    <t>72a</t>
  </si>
  <si>
    <t>73a</t>
  </si>
  <si>
    <t>77a</t>
  </si>
  <si>
    <t>81a</t>
  </si>
  <si>
    <t>84a</t>
  </si>
  <si>
    <t>88a</t>
  </si>
  <si>
    <t>UAV #2 Responses :</t>
  </si>
  <si>
    <t>UAV #2 Target Time Stamp :</t>
  </si>
  <si>
    <t>UAV #2 Response Time:</t>
  </si>
  <si>
    <t>6a</t>
  </si>
  <si>
    <t>9a</t>
  </si>
  <si>
    <t>11a</t>
  </si>
  <si>
    <t>14a</t>
  </si>
  <si>
    <t>15a</t>
  </si>
  <si>
    <t>16a</t>
  </si>
  <si>
    <t>28a</t>
  </si>
  <si>
    <t>35a</t>
  </si>
  <si>
    <t>37a</t>
  </si>
  <si>
    <t>48a</t>
  </si>
  <si>
    <t>50a</t>
  </si>
  <si>
    <t>74a</t>
  </si>
  <si>
    <t>78a</t>
  </si>
  <si>
    <t>79a</t>
  </si>
  <si>
    <t>82a</t>
  </si>
  <si>
    <t>85a</t>
  </si>
  <si>
    <t>89a</t>
  </si>
  <si>
    <t>UAV #3 Responses :</t>
  </si>
  <si>
    <t>UAV #3 Target Time Stamp :</t>
  </si>
  <si>
    <t>UAV #3 Response Time:</t>
  </si>
  <si>
    <t>10a</t>
  </si>
  <si>
    <t>17a</t>
  </si>
  <si>
    <t>24a</t>
  </si>
  <si>
    <t>32a</t>
  </si>
  <si>
    <t>42a</t>
  </si>
  <si>
    <t>52a</t>
  </si>
  <si>
    <t>56a</t>
  </si>
  <si>
    <t>UAV #4 Responses :</t>
  </si>
  <si>
    <t>UAV #4 Target Time Stamp :</t>
  </si>
  <si>
    <t>UAV #4 Response Time:</t>
  </si>
  <si>
    <t>5a</t>
  </si>
  <si>
    <t>54a</t>
  </si>
  <si>
    <t>61a</t>
  </si>
  <si>
    <t>64a</t>
  </si>
  <si>
    <t>76a</t>
  </si>
  <si>
    <t>80a</t>
  </si>
  <si>
    <t>86a</t>
  </si>
  <si>
    <t>UAV #5 Responses :</t>
  </si>
  <si>
    <t>UAV #5 Target Time Stamp :</t>
  </si>
  <si>
    <t>UAV #5 Response Time:</t>
  </si>
  <si>
    <t>8a</t>
  </si>
  <si>
    <t>12a</t>
  </si>
  <si>
    <t>39a</t>
  </si>
  <si>
    <t>UAV #6 Responses :</t>
  </si>
  <si>
    <t>UAV #6 Target Time Stamp :</t>
  </si>
  <si>
    <t>UAV #6 Response Time:</t>
  </si>
  <si>
    <t>23a</t>
  </si>
  <si>
    <t>34a</t>
  </si>
  <si>
    <t>45a</t>
  </si>
  <si>
    <t>47a</t>
  </si>
  <si>
    <t>UAV #7 Responses :</t>
  </si>
  <si>
    <t>UAV #7 Target Time Stamp :</t>
  </si>
  <si>
    <t>UAV #7 Response Time:</t>
  </si>
  <si>
    <t>18a</t>
  </si>
  <si>
    <t>26a</t>
  </si>
  <si>
    <t>UAV #8 Responses :</t>
  </si>
  <si>
    <t>UAV #8 Target Time Stamp :</t>
  </si>
  <si>
    <t>UAV #8 Response Time:</t>
  </si>
  <si>
    <t>UAV #9 Responses :</t>
  </si>
  <si>
    <t>UAV #9 Target Time Stamp :</t>
  </si>
  <si>
    <t>UAV #9 Response Time:</t>
  </si>
  <si>
    <t>UAV #10 Responses :</t>
  </si>
  <si>
    <t>UAV #10 Target Time Stamp :</t>
  </si>
  <si>
    <t>UAV #10 Response Time:</t>
  </si>
  <si>
    <t>UAV #11 Responses :</t>
  </si>
  <si>
    <t>UAV #11 Target Time Stamp :</t>
  </si>
  <si>
    <t>UAV #11 Response Time:</t>
  </si>
  <si>
    <t>UAV #12 Responses :</t>
  </si>
  <si>
    <t>UAV #12 Target Time Stamp :</t>
  </si>
  <si>
    <t>UAV #12 Response Time:</t>
  </si>
  <si>
    <t>UAV #13 Responses :</t>
  </si>
  <si>
    <t>UAV #13 Target Time Stamp :</t>
  </si>
  <si>
    <t>UAV #13 Response Time:</t>
  </si>
  <si>
    <t>UAV #14 Responses :</t>
  </si>
  <si>
    <t>UAV #14 Target Time Stamp :</t>
  </si>
  <si>
    <t>UAV #14 Response Time:</t>
  </si>
  <si>
    <t>UAV #15 Responses :</t>
  </si>
  <si>
    <t>UAV #15 Target Time Stamp :</t>
  </si>
  <si>
    <t>UAV #15 Response Time:</t>
  </si>
  <si>
    <t>UAV #16 Responses :</t>
  </si>
  <si>
    <t>UAV #16 Target Time Stamp :</t>
  </si>
  <si>
    <t>UAV #16 Response Time:</t>
  </si>
  <si>
    <t>Targets seen every 1 minute</t>
  </si>
  <si>
    <t>Timespans:</t>
  </si>
  <si>
    <t xml:space="preserve"> 0-1minutes</t>
  </si>
  <si>
    <t>Total</t>
  </si>
  <si>
    <t>0-1minutes</t>
  </si>
  <si>
    <t>1-2minutes</t>
  </si>
  <si>
    <t>2-3minutes</t>
  </si>
  <si>
    <t>3-4minutes</t>
  </si>
  <si>
    <t>4-5minutes</t>
  </si>
  <si>
    <t>5-6minutes</t>
  </si>
  <si>
    <t>6-7minutes</t>
  </si>
  <si>
    <t>7-8minutes</t>
  </si>
  <si>
    <t>8-9minutes</t>
  </si>
  <si>
    <t>9-10minutes</t>
  </si>
  <si>
    <t>10-11minutes</t>
  </si>
  <si>
    <t>11-12minutes</t>
  </si>
  <si>
    <t>12-13minutes</t>
  </si>
  <si>
    <t>13-14minutes</t>
  </si>
  <si>
    <t>UAV #1:</t>
  </si>
  <si>
    <t>-</t>
  </si>
  <si>
    <t>UAV #2:</t>
  </si>
  <si>
    <t>UAV #3:</t>
  </si>
  <si>
    <t>UAV #4:</t>
  </si>
  <si>
    <t>UAV #5:</t>
  </si>
  <si>
    <t>UAV #6:</t>
  </si>
  <si>
    <t>UAV #7:</t>
  </si>
  <si>
    <t>UAV #8:</t>
  </si>
  <si>
    <t>UAV #9:</t>
  </si>
  <si>
    <t>UAV #10:</t>
  </si>
  <si>
    <t>UAV #11:</t>
  </si>
  <si>
    <t>UAV #12:</t>
  </si>
  <si>
    <t>UAV #13:</t>
  </si>
  <si>
    <t>UAV #14:</t>
  </si>
  <si>
    <t>UAV #15:</t>
  </si>
  <si>
    <t>UAV #16:</t>
  </si>
  <si>
    <t>Detailed Score Breakdown</t>
  </si>
  <si>
    <t>Count</t>
  </si>
  <si>
    <t>Score Subtotal</t>
  </si>
  <si>
    <t># of correct positive responses (100 points each)</t>
  </si>
  <si>
    <t># of correct negative responses (100 points each)</t>
  </si>
  <si>
    <t># of false positive responses (-100 points each)</t>
  </si>
  <si>
    <t># of false negative responses (-100 points each)</t>
  </si>
  <si>
    <t># of 'unsure' responses (30 points each)</t>
  </si>
  <si>
    <t># of non-responses (0 points each)</t>
  </si>
  <si>
    <t># of nUAVS shot down (-600 points each)</t>
  </si>
  <si>
    <t>Reaction Time Breakdown</t>
  </si>
  <si>
    <t># responses under 1.0 second (50 points each)</t>
  </si>
  <si>
    <t># responses between 1.0 and 2.0 seconds (40 points each)</t>
  </si>
  <si>
    <t># responses between 2.0 and 3.0 seconds (30 points each)</t>
  </si>
  <si>
    <t># responses between 3.0 and 4.0 seconds (20 points each)</t>
  </si>
  <si>
    <t># responses between 4.0 and 5.0 seconds (0 points each)</t>
  </si>
  <si>
    <t># responses between 5.0 and 6.0 seconds (0 points each)</t>
  </si>
  <si>
    <t># responses between 6.0 and 7.0 seconds (0 points each)</t>
  </si>
  <si>
    <t># responses between 7.0 and 8.0 seconds (0 points each)</t>
  </si>
  <si>
    <t># responses between 8.0 and 9.0 seconds (0 points each)</t>
  </si>
  <si>
    <t># responses between 9.0 and 10.0 seconds (0 points each)</t>
  </si>
  <si>
    <t>Dont' forget to add 25 points for each relevant chat response!</t>
  </si>
  <si>
    <t>Final Subtotal Score:</t>
  </si>
  <si>
    <t>Chat History:</t>
  </si>
  <si>
    <t>[0:00] HQ: Beginning Mission</t>
  </si>
  <si>
    <t>[0:22] HQ: Was UAV 5 Headed for the NFZ? -Respond (Good/Bad)</t>
  </si>
  <si>
    <t>[0:33] You: Deny</t>
  </si>
  <si>
    <t>[1:01] HQ: Have You Detected Any Targets Yet?-Respond (Yes/No)</t>
  </si>
  <si>
    <t>[1:03] You: Yes</t>
  </si>
  <si>
    <t>[1:27] HQ: You just lost UAV #10 because it flew into a No Fly Zone.</t>
  </si>
  <si>
    <t>[1:47] HQ: You just lost UAV #16 because it flew into a No Fly Zone.</t>
  </si>
  <si>
    <t>[1:59] HQ: General Status Update-Respond (Good/Bad)</t>
  </si>
  <si>
    <t>[2:00] You: Bad</t>
  </si>
  <si>
    <t>[2:41] HQ: Detected One UAV Loss- Respond (Confirm/Deny)</t>
  </si>
  <si>
    <t>[2:45] You: Deny</t>
  </si>
  <si>
    <t>[3:20] HQ: Have You Detected Any Fuel Leaks Yet?-Respond (Yes/No)</t>
  </si>
  <si>
    <t>[3:23] You: Yes</t>
  </si>
  <si>
    <t>[4:31] HQ: Detected One Missed Chat Message- Respond (Confirm/Deny)</t>
  </si>
  <si>
    <t>[4:36] You: Deny</t>
  </si>
  <si>
    <t>[6:29] HQ: Was UAV 16 Ever RR?- Respond (Good/Bad)</t>
  </si>
  <si>
    <t>[6:39] You: Yes</t>
  </si>
  <si>
    <t>[6:51] HQ: Detected A Successful Reroute- Respond (Confirm/Deny)</t>
  </si>
  <si>
    <t>[6:59] You: Confirm</t>
  </si>
  <si>
    <t>[7:31] HQ: General Status Update-Respond (Good/Bad)</t>
  </si>
  <si>
    <t>[7:34] You: Bad</t>
  </si>
  <si>
    <t>[8:12] HQ: Detected One UAV Loss- Respond (Confirm/Deny)</t>
  </si>
  <si>
    <t>[8:16] You: Deny</t>
  </si>
  <si>
    <t>[8:28] HQ: Have You Detected Any Fuel Leaks Yet?-Respond (Yes/No)</t>
  </si>
  <si>
    <t>[8:32] You: Yes</t>
  </si>
  <si>
    <t>[9:11] HQ: General Status Update-Respond (Good/Bad)</t>
  </si>
  <si>
    <t>[9:14] You: Bad</t>
  </si>
  <si>
    <t>[9:29] HQ: Detected One Missed Chat Message- Respond (Confirm/Deny)</t>
  </si>
  <si>
    <t>[9:34] You: Deny</t>
  </si>
  <si>
    <t>[10:11] HQ: Did UAV 7 Experience a Fuel Leak?-Respond (Yes/No)</t>
  </si>
  <si>
    <t>[10:16] You: No</t>
  </si>
  <si>
    <t>[10:49] HQ: Was UAV 8 ever in the NFZ?-Respond (Yes/No)</t>
  </si>
  <si>
    <t>[10:55] You: No</t>
  </si>
  <si>
    <t>[11:12] HQ: Detected Another UAV Loss- Respond (Confirm/Deny)</t>
  </si>
  <si>
    <t>[11:17] You: Deny</t>
  </si>
  <si>
    <t>[11:51] HQ: General Status Update-Respond (Good/Bad)</t>
  </si>
  <si>
    <t>[11:53] You: Bad</t>
  </si>
  <si>
    <t>[13:48] HQ: Was UAV 10 Headed for the NFZ?-Respond (Good/Bad)</t>
  </si>
  <si>
    <t>[13:54] You: Yes</t>
  </si>
  <si>
    <t>[14:48] HQ: Detected Another Missed Chat Message- Respond (Confirm/Deny)</t>
  </si>
  <si>
    <t>[14:56] You: Deny</t>
  </si>
  <si>
    <t>[15:00] UAV 11 finished its route</t>
  </si>
  <si>
    <t>[15:00] UAV 13 finished its route</t>
  </si>
  <si>
    <t>[15:00] UAV 9 finished its route</t>
  </si>
  <si>
    <t>[15:00] UAV 15 finished its route</t>
  </si>
  <si>
    <t>[15:00] UAV 12 finished its route</t>
  </si>
  <si>
    <t>[15:00] UAV 4 finished its route</t>
  </si>
  <si>
    <t>[15:00] UAV 14 finished its route</t>
  </si>
  <si>
    <t>[15:00] UAV 8 finished its route</t>
  </si>
  <si>
    <t>[15:00] UAV 1 finished its route</t>
  </si>
  <si>
    <t>[15:00] UAV 7 finished its route</t>
  </si>
  <si>
    <t>[15:00] UAV 2 finished its route</t>
  </si>
  <si>
    <t>[15:00] UAV 5 finished its route</t>
  </si>
  <si>
    <t>[15:00] UAV 6 finished its route</t>
  </si>
  <si>
    <t>[15:00] UAV 3 finished its route</t>
  </si>
  <si>
    <t>Miscellaneous Timestamps:</t>
  </si>
  <si>
    <t>Fixed fuel in UAV #14</t>
  </si>
  <si>
    <t>Fixed fuel in UAV #9</t>
  </si>
  <si>
    <t>Rerouted UAV #16</t>
  </si>
  <si>
    <t>Fixed fuel in UAV #12</t>
  </si>
  <si>
    <t>Rerouted UAV #6</t>
  </si>
  <si>
    <t>Fixed fuel in UAV #4</t>
  </si>
  <si>
    <t>Fixed fuel in UAV #15</t>
  </si>
  <si>
    <t>Fixed fuel in UAV #7</t>
  </si>
  <si>
    <t>Fixed fuel in UAV #3</t>
  </si>
  <si>
    <t>RT</t>
  </si>
  <si>
    <t>Accuracy</t>
  </si>
  <si>
    <t>Aver</t>
  </si>
  <si>
    <t>max</t>
  </si>
  <si>
    <t>min</t>
  </si>
  <si>
    <t>UAV 10's FL</t>
  </si>
  <si>
    <t>Average</t>
  </si>
  <si>
    <t>Max</t>
  </si>
  <si>
    <t>Min</t>
  </si>
  <si>
    <t>UAV\RRTime</t>
  </si>
  <si>
    <t>Accidental from #10 being in NFZ, and the RR was bad so this is extra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</si>
</sst>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42" applyNumberFormat="1" applyFont="1"/>
    <xf numFmtId="10" fontId="0" fillId="0" borderId="0" xfId="42" applyNumberFormat="1" applyFont="1"/>
    <xf numFmtId="0" fontId="0" fillId="0" borderId="0" xfId="0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T214"/>
  <sheetViews>
    <sheetView topLeftCell="U1" workbookViewId="0">
      <selection activeCell="AQ2" sqref="AQ2:AT2"/>
    </sheetView>
  </sheetViews>
  <sheetFormatPr baseColWidth="10" defaultColWidth="8.83203125" defaultRowHeight="15" x14ac:dyDescent="0.2"/>
  <cols>
    <col min="1" max="1" width="71.6640625" bestFit="1" customWidth="1"/>
  </cols>
  <sheetData>
    <row r="1" spans="1:46" x14ac:dyDescent="0.2">
      <c r="A1" t="s">
        <v>0</v>
      </c>
      <c r="AN1">
        <v>1.794</v>
      </c>
    </row>
    <row r="2" spans="1:46" x14ac:dyDescent="0.2">
      <c r="A2" t="s">
        <v>1</v>
      </c>
      <c r="AN2">
        <v>3.681</v>
      </c>
      <c r="AQ2">
        <f>AVERAGE($AN1:$AN90)</f>
        <v>2.5389777777777773</v>
      </c>
      <c r="AR2">
        <f>MAX($AN1:$AN90)</f>
        <v>7.9189999999999996</v>
      </c>
      <c r="AS2">
        <f>MIN($AN1:$AN90)</f>
        <v>0.113</v>
      </c>
      <c r="AT2">
        <f>AR2-AS2</f>
        <v>7.8059999999999992</v>
      </c>
    </row>
    <row r="3" spans="1:46" x14ac:dyDescent="0.2">
      <c r="A3" t="s">
        <v>2</v>
      </c>
      <c r="AN3">
        <v>4.0030000000000001</v>
      </c>
    </row>
    <row r="4" spans="1:46" x14ac:dyDescent="0.2">
      <c r="A4" t="s">
        <v>3</v>
      </c>
      <c r="AN4">
        <v>2.3140000000000001</v>
      </c>
    </row>
    <row r="5" spans="1:46" x14ac:dyDescent="0.2">
      <c r="A5" t="s">
        <v>4</v>
      </c>
      <c r="AN5">
        <v>4.9909999999999997</v>
      </c>
    </row>
    <row r="6" spans="1:46" x14ac:dyDescent="0.2">
      <c r="A6" t="s">
        <v>5</v>
      </c>
      <c r="AN6">
        <v>3.8330000000000002</v>
      </c>
    </row>
    <row r="7" spans="1:46" x14ac:dyDescent="0.2">
      <c r="A7" t="s">
        <v>6</v>
      </c>
      <c r="AN7">
        <v>2.093</v>
      </c>
    </row>
    <row r="8" spans="1:46" x14ac:dyDescent="0.2">
      <c r="A8" t="s">
        <v>7</v>
      </c>
      <c r="AN8">
        <v>1.266</v>
      </c>
    </row>
    <row r="9" spans="1:46" x14ac:dyDescent="0.2">
      <c r="A9" t="s">
        <v>8</v>
      </c>
      <c r="AN9">
        <v>5.6029999999999998</v>
      </c>
    </row>
    <row r="10" spans="1:46" x14ac:dyDescent="0.2">
      <c r="AN10">
        <v>1.5089999999999999</v>
      </c>
    </row>
    <row r="11" spans="1:46" x14ac:dyDescent="0.2">
      <c r="AN11">
        <v>2.831</v>
      </c>
    </row>
    <row r="12" spans="1:46" x14ac:dyDescent="0.2">
      <c r="A12" t="s">
        <v>9</v>
      </c>
      <c r="AN12">
        <v>3.7320000000000002</v>
      </c>
    </row>
    <row r="13" spans="1:46" x14ac:dyDescent="0.2">
      <c r="A13" t="s">
        <v>10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 t="s">
        <v>19</v>
      </c>
      <c r="K13" t="s">
        <v>20</v>
      </c>
      <c r="L13" t="s">
        <v>21</v>
      </c>
      <c r="M13" t="s">
        <v>22</v>
      </c>
      <c r="N13" t="s">
        <v>23</v>
      </c>
      <c r="O13" t="s">
        <v>24</v>
      </c>
      <c r="P13" t="s">
        <v>25</v>
      </c>
      <c r="Q13" t="s">
        <v>26</v>
      </c>
      <c r="R13" t="s">
        <v>27</v>
      </c>
      <c r="S13" t="s">
        <v>28</v>
      </c>
      <c r="T13" t="s">
        <v>29</v>
      </c>
      <c r="U13" t="s">
        <v>30</v>
      </c>
      <c r="AN13">
        <v>1.345</v>
      </c>
    </row>
    <row r="14" spans="1:46" x14ac:dyDescent="0.2">
      <c r="A14" t="s">
        <v>31</v>
      </c>
      <c r="B14">
        <v>5</v>
      </c>
      <c r="C14">
        <v>2</v>
      </c>
      <c r="D14">
        <v>5</v>
      </c>
      <c r="E14">
        <v>5</v>
      </c>
      <c r="F14">
        <v>5</v>
      </c>
      <c r="G14">
        <v>4</v>
      </c>
      <c r="H14">
        <v>5</v>
      </c>
      <c r="I14">
        <v>4</v>
      </c>
      <c r="J14">
        <v>2</v>
      </c>
      <c r="K14">
        <v>5</v>
      </c>
      <c r="L14">
        <v>4</v>
      </c>
      <c r="M14">
        <v>5</v>
      </c>
      <c r="N14">
        <v>5</v>
      </c>
      <c r="O14">
        <v>4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AN14">
        <v>2.867</v>
      </c>
    </row>
    <row r="15" spans="1:46" x14ac:dyDescent="0.2">
      <c r="A15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5.7939999999999996</v>
      </c>
      <c r="H15">
        <v>0</v>
      </c>
      <c r="I15">
        <v>7.681</v>
      </c>
      <c r="J15">
        <v>0</v>
      </c>
      <c r="K15">
        <v>0</v>
      </c>
      <c r="L15">
        <v>8.0030000000000001</v>
      </c>
      <c r="M15">
        <v>0</v>
      </c>
      <c r="N15">
        <v>0</v>
      </c>
      <c r="O15">
        <v>6.3140000000000001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AN15">
        <v>0.495</v>
      </c>
    </row>
    <row r="16" spans="1:46" x14ac:dyDescent="0.2">
      <c r="A16" t="s">
        <v>33</v>
      </c>
      <c r="B16">
        <v>0</v>
      </c>
      <c r="C16">
        <v>0</v>
      </c>
      <c r="D16">
        <v>0</v>
      </c>
      <c r="E16">
        <v>0</v>
      </c>
      <c r="F16">
        <v>0</v>
      </c>
      <c r="G16">
        <v>1.794</v>
      </c>
      <c r="H16">
        <v>0</v>
      </c>
      <c r="I16">
        <v>3.681</v>
      </c>
      <c r="J16">
        <v>0</v>
      </c>
      <c r="K16">
        <v>0</v>
      </c>
      <c r="L16">
        <v>4.0030000000000001</v>
      </c>
      <c r="M16">
        <v>0</v>
      </c>
      <c r="N16">
        <v>0</v>
      </c>
      <c r="O16">
        <v>2.3140000000000001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AN16">
        <v>1.264</v>
      </c>
    </row>
    <row r="17" spans="1:40" x14ac:dyDescent="0.2">
      <c r="AN17">
        <v>1.2270000000000001</v>
      </c>
    </row>
    <row r="18" spans="1:40" x14ac:dyDescent="0.2">
      <c r="A18" t="s">
        <v>10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  <c r="H18" t="s">
        <v>40</v>
      </c>
      <c r="I18" t="s">
        <v>41</v>
      </c>
      <c r="J18" t="s">
        <v>42</v>
      </c>
      <c r="K18" t="s">
        <v>15</v>
      </c>
      <c r="L18" t="s">
        <v>43</v>
      </c>
      <c r="M18" t="s">
        <v>44</v>
      </c>
      <c r="N18" t="s">
        <v>45</v>
      </c>
      <c r="O18" t="s">
        <v>46</v>
      </c>
      <c r="P18" t="s">
        <v>47</v>
      </c>
      <c r="Q18" t="s">
        <v>48</v>
      </c>
      <c r="R18" t="s">
        <v>49</v>
      </c>
      <c r="S18" t="s">
        <v>50</v>
      </c>
      <c r="T18" t="s">
        <v>22</v>
      </c>
      <c r="U18" t="s">
        <v>51</v>
      </c>
      <c r="V18" t="s">
        <v>52</v>
      </c>
      <c r="W18" t="s">
        <v>53</v>
      </c>
      <c r="X18" t="s">
        <v>54</v>
      </c>
      <c r="Y18" t="s">
        <v>55</v>
      </c>
      <c r="Z18" t="s">
        <v>56</v>
      </c>
      <c r="AA18" t="s">
        <v>57</v>
      </c>
      <c r="AB18" t="s">
        <v>58</v>
      </c>
      <c r="AC18" t="s">
        <v>59</v>
      </c>
      <c r="AD18" t="s">
        <v>60</v>
      </c>
      <c r="AE18" t="s">
        <v>61</v>
      </c>
      <c r="AF18" t="s">
        <v>62</v>
      </c>
      <c r="AG18" t="s">
        <v>63</v>
      </c>
      <c r="AN18">
        <v>1.2110000000000001</v>
      </c>
    </row>
    <row r="19" spans="1:40" x14ac:dyDescent="0.2">
      <c r="A19" t="s">
        <v>64</v>
      </c>
      <c r="B19">
        <v>5</v>
      </c>
      <c r="C19">
        <v>5</v>
      </c>
      <c r="D19">
        <v>4</v>
      </c>
      <c r="E19">
        <v>5</v>
      </c>
      <c r="F19">
        <v>5</v>
      </c>
      <c r="G19">
        <v>5</v>
      </c>
      <c r="H19">
        <v>5</v>
      </c>
      <c r="I19">
        <v>4</v>
      </c>
      <c r="J19">
        <v>5</v>
      </c>
      <c r="K19">
        <v>5</v>
      </c>
      <c r="L19">
        <v>4</v>
      </c>
      <c r="M19">
        <v>5</v>
      </c>
      <c r="N19">
        <v>4</v>
      </c>
      <c r="O19">
        <v>5</v>
      </c>
      <c r="P19">
        <v>4</v>
      </c>
      <c r="Q19">
        <v>5</v>
      </c>
      <c r="R19">
        <v>4</v>
      </c>
      <c r="S19">
        <v>4</v>
      </c>
      <c r="T19">
        <v>5</v>
      </c>
      <c r="U19">
        <v>5</v>
      </c>
      <c r="V19">
        <v>4</v>
      </c>
      <c r="W19">
        <v>5</v>
      </c>
      <c r="X19">
        <v>4</v>
      </c>
      <c r="Y19">
        <v>5</v>
      </c>
      <c r="Z19">
        <v>4</v>
      </c>
      <c r="AA19">
        <v>4</v>
      </c>
      <c r="AB19">
        <v>5</v>
      </c>
      <c r="AC19">
        <v>5</v>
      </c>
      <c r="AD19">
        <v>4</v>
      </c>
      <c r="AE19">
        <v>5</v>
      </c>
      <c r="AF19">
        <v>4</v>
      </c>
      <c r="AG19">
        <v>4</v>
      </c>
      <c r="AN19">
        <v>1.837</v>
      </c>
    </row>
    <row r="20" spans="1:40" x14ac:dyDescent="0.2">
      <c r="A20" t="s">
        <v>65</v>
      </c>
      <c r="B20">
        <v>0</v>
      </c>
      <c r="C20">
        <v>0</v>
      </c>
      <c r="D20">
        <v>7.9909999999999997</v>
      </c>
      <c r="E20">
        <v>0</v>
      </c>
      <c r="F20">
        <v>0</v>
      </c>
      <c r="G20">
        <v>0</v>
      </c>
      <c r="H20">
        <v>0</v>
      </c>
      <c r="I20">
        <v>6.8330000000000002</v>
      </c>
      <c r="J20">
        <v>0</v>
      </c>
      <c r="K20">
        <v>0</v>
      </c>
      <c r="L20">
        <v>5.093</v>
      </c>
      <c r="M20">
        <v>0</v>
      </c>
      <c r="N20">
        <v>4.266</v>
      </c>
      <c r="O20">
        <v>0</v>
      </c>
      <c r="P20">
        <v>8.6029999999999998</v>
      </c>
      <c r="Q20">
        <v>0</v>
      </c>
      <c r="R20">
        <v>4.5090000000000003</v>
      </c>
      <c r="S20">
        <v>5.8310000000000004</v>
      </c>
      <c r="T20">
        <v>0</v>
      </c>
      <c r="U20">
        <v>0</v>
      </c>
      <c r="V20">
        <v>6.7320000000000002</v>
      </c>
      <c r="W20">
        <v>0</v>
      </c>
      <c r="X20">
        <v>4.3449999999999998</v>
      </c>
      <c r="Y20">
        <v>0</v>
      </c>
      <c r="Z20">
        <v>5.867</v>
      </c>
      <c r="AA20">
        <v>3.4950000000000001</v>
      </c>
      <c r="AB20">
        <v>0</v>
      </c>
      <c r="AC20">
        <v>0</v>
      </c>
      <c r="AD20">
        <v>4.2640000000000002</v>
      </c>
      <c r="AE20">
        <v>0</v>
      </c>
      <c r="AF20">
        <v>4.2270000000000003</v>
      </c>
      <c r="AG20">
        <v>4.2110000000000003</v>
      </c>
      <c r="AN20">
        <v>1.3879999999999999</v>
      </c>
    </row>
    <row r="21" spans="1:40" x14ac:dyDescent="0.2">
      <c r="A21" t="s">
        <v>66</v>
      </c>
      <c r="B21">
        <v>0</v>
      </c>
      <c r="C21">
        <v>0</v>
      </c>
      <c r="D21">
        <v>4.9909999999999997</v>
      </c>
      <c r="E21">
        <v>0</v>
      </c>
      <c r="F21">
        <v>0</v>
      </c>
      <c r="G21">
        <v>0</v>
      </c>
      <c r="H21">
        <v>0</v>
      </c>
      <c r="I21">
        <v>3.8330000000000002</v>
      </c>
      <c r="J21">
        <v>0</v>
      </c>
      <c r="K21">
        <v>0</v>
      </c>
      <c r="L21">
        <v>2.093</v>
      </c>
      <c r="M21">
        <v>0</v>
      </c>
      <c r="N21">
        <v>1.266</v>
      </c>
      <c r="O21">
        <v>0</v>
      </c>
      <c r="P21">
        <v>5.6029999999999998</v>
      </c>
      <c r="Q21">
        <v>0</v>
      </c>
      <c r="R21">
        <v>1.5089999999999999</v>
      </c>
      <c r="S21">
        <v>2.831</v>
      </c>
      <c r="T21">
        <v>0</v>
      </c>
      <c r="U21">
        <v>0</v>
      </c>
      <c r="V21">
        <v>3.7320000000000002</v>
      </c>
      <c r="W21">
        <v>0</v>
      </c>
      <c r="X21">
        <v>1.345</v>
      </c>
      <c r="Y21">
        <v>0</v>
      </c>
      <c r="Z21">
        <v>2.867</v>
      </c>
      <c r="AA21">
        <v>0.495</v>
      </c>
      <c r="AB21">
        <v>0</v>
      </c>
      <c r="AC21">
        <v>0</v>
      </c>
      <c r="AD21">
        <v>1.264</v>
      </c>
      <c r="AE21">
        <v>0</v>
      </c>
      <c r="AF21">
        <v>1.2270000000000001</v>
      </c>
      <c r="AG21">
        <v>1.2110000000000001</v>
      </c>
      <c r="AN21">
        <v>0.38500000000000001</v>
      </c>
    </row>
    <row r="22" spans="1:40" x14ac:dyDescent="0.2">
      <c r="AN22">
        <v>2.3149999999999999</v>
      </c>
    </row>
    <row r="23" spans="1:40" x14ac:dyDescent="0.2">
      <c r="A23" t="s">
        <v>10</v>
      </c>
      <c r="B23" t="s">
        <v>67</v>
      </c>
      <c r="C23" t="s">
        <v>68</v>
      </c>
      <c r="D23" t="s">
        <v>69</v>
      </c>
      <c r="E23" t="s">
        <v>70</v>
      </c>
      <c r="F23" t="s">
        <v>71</v>
      </c>
      <c r="G23" t="s">
        <v>72</v>
      </c>
      <c r="H23" t="s">
        <v>39</v>
      </c>
      <c r="I23" t="s">
        <v>13</v>
      </c>
      <c r="J23" t="s">
        <v>14</v>
      </c>
      <c r="K23" t="s">
        <v>73</v>
      </c>
      <c r="L23" t="s">
        <v>74</v>
      </c>
      <c r="M23" t="s">
        <v>18</v>
      </c>
      <c r="N23" t="s">
        <v>75</v>
      </c>
      <c r="O23" t="s">
        <v>46</v>
      </c>
      <c r="P23" t="s">
        <v>76</v>
      </c>
      <c r="Q23" t="s">
        <v>77</v>
      </c>
      <c r="R23" t="s">
        <v>22</v>
      </c>
      <c r="S23" t="s">
        <v>23</v>
      </c>
      <c r="T23" t="s">
        <v>24</v>
      </c>
      <c r="U23" t="s">
        <v>26</v>
      </c>
      <c r="V23" t="s">
        <v>58</v>
      </c>
      <c r="W23" t="s">
        <v>78</v>
      </c>
      <c r="X23" t="s">
        <v>79</v>
      </c>
      <c r="Y23" t="s">
        <v>80</v>
      </c>
      <c r="Z23" t="s">
        <v>81</v>
      </c>
      <c r="AA23" t="s">
        <v>82</v>
      </c>
      <c r="AB23" t="s">
        <v>63</v>
      </c>
      <c r="AC23" t="s">
        <v>83</v>
      </c>
      <c r="AN23">
        <v>4.2350000000000003</v>
      </c>
    </row>
    <row r="24" spans="1:40" x14ac:dyDescent="0.2">
      <c r="A24" t="s">
        <v>84</v>
      </c>
      <c r="B24">
        <v>5</v>
      </c>
      <c r="C24">
        <v>5</v>
      </c>
      <c r="D24">
        <v>2</v>
      </c>
      <c r="E24">
        <v>5</v>
      </c>
      <c r="F24">
        <v>5</v>
      </c>
      <c r="G24">
        <v>5</v>
      </c>
      <c r="H24">
        <v>5</v>
      </c>
      <c r="I24">
        <v>5</v>
      </c>
      <c r="J24">
        <v>4</v>
      </c>
      <c r="K24">
        <v>5</v>
      </c>
      <c r="L24">
        <v>5</v>
      </c>
      <c r="M24">
        <v>5</v>
      </c>
      <c r="N24">
        <v>2</v>
      </c>
      <c r="O24">
        <v>5</v>
      </c>
      <c r="P24">
        <v>5</v>
      </c>
      <c r="Q24">
        <v>4</v>
      </c>
      <c r="R24">
        <v>5</v>
      </c>
      <c r="S24">
        <v>4</v>
      </c>
      <c r="T24">
        <v>5</v>
      </c>
      <c r="U24">
        <v>5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  <c r="AN24">
        <v>2.1640000000000001</v>
      </c>
    </row>
    <row r="25" spans="1:40" x14ac:dyDescent="0.2">
      <c r="A25" t="s">
        <v>85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8.8369999999999997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8.3879999999999999</v>
      </c>
      <c r="R25">
        <v>0</v>
      </c>
      <c r="S25">
        <v>7.3849999999999998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N25">
        <v>3.7909999999999999</v>
      </c>
    </row>
    <row r="26" spans="1:40" x14ac:dyDescent="0.2">
      <c r="A26" t="s">
        <v>86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1.837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1.3879999999999999</v>
      </c>
      <c r="R26">
        <v>0</v>
      </c>
      <c r="S26">
        <v>0.38500000000000001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N26">
        <v>1.873</v>
      </c>
    </row>
    <row r="27" spans="1:40" x14ac:dyDescent="0.2">
      <c r="AN27">
        <v>0.88800000000000001</v>
      </c>
    </row>
    <row r="28" spans="1:40" x14ac:dyDescent="0.2">
      <c r="A28" t="s">
        <v>10</v>
      </c>
      <c r="B28" t="s">
        <v>87</v>
      </c>
      <c r="C28" t="s">
        <v>38</v>
      </c>
      <c r="D28" t="s">
        <v>88</v>
      </c>
      <c r="E28" t="s">
        <v>89</v>
      </c>
      <c r="F28" t="s">
        <v>16</v>
      </c>
      <c r="G28" t="s">
        <v>90</v>
      </c>
      <c r="H28" t="s">
        <v>74</v>
      </c>
      <c r="I28" t="s">
        <v>91</v>
      </c>
      <c r="J28" t="s">
        <v>20</v>
      </c>
      <c r="K28" t="s">
        <v>48</v>
      </c>
      <c r="L28" t="s">
        <v>92</v>
      </c>
      <c r="M28" t="s">
        <v>21</v>
      </c>
      <c r="N28" t="s">
        <v>93</v>
      </c>
      <c r="O28" t="s">
        <v>22</v>
      </c>
      <c r="P28" t="s">
        <v>25</v>
      </c>
      <c r="Q28" t="s">
        <v>56</v>
      </c>
      <c r="R28" t="s">
        <v>57</v>
      </c>
      <c r="S28" t="s">
        <v>59</v>
      </c>
      <c r="T28" t="s">
        <v>60</v>
      </c>
      <c r="U28" t="s">
        <v>79</v>
      </c>
      <c r="V28" t="s">
        <v>29</v>
      </c>
      <c r="W28" t="s">
        <v>63</v>
      </c>
      <c r="AN28">
        <v>1.472</v>
      </c>
    </row>
    <row r="29" spans="1:40" x14ac:dyDescent="0.2">
      <c r="A29" t="s">
        <v>94</v>
      </c>
      <c r="B29">
        <v>2</v>
      </c>
      <c r="C29">
        <v>5</v>
      </c>
      <c r="D29">
        <v>4</v>
      </c>
      <c r="E29">
        <v>4</v>
      </c>
      <c r="F29">
        <v>5</v>
      </c>
      <c r="G29">
        <v>5</v>
      </c>
      <c r="H29">
        <v>5</v>
      </c>
      <c r="I29">
        <v>4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4</v>
      </c>
      <c r="W29">
        <v>5</v>
      </c>
      <c r="AN29">
        <v>2.1560000000000001</v>
      </c>
    </row>
    <row r="30" spans="1:40" x14ac:dyDescent="0.2">
      <c r="A30" t="s">
        <v>95</v>
      </c>
      <c r="B30">
        <v>0</v>
      </c>
      <c r="C30">
        <v>0</v>
      </c>
      <c r="D30">
        <v>6.3150000000000004</v>
      </c>
      <c r="E30">
        <v>8.2349999999999994</v>
      </c>
      <c r="F30">
        <v>0</v>
      </c>
      <c r="G30">
        <v>0</v>
      </c>
      <c r="H30">
        <v>0</v>
      </c>
      <c r="I30">
        <v>6.1639999999999997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7.7910000000000004</v>
      </c>
      <c r="W30">
        <v>0</v>
      </c>
      <c r="AN30">
        <v>0.97899999999999998</v>
      </c>
    </row>
    <row r="31" spans="1:40" x14ac:dyDescent="0.2">
      <c r="A31" t="s">
        <v>96</v>
      </c>
      <c r="B31">
        <v>0</v>
      </c>
      <c r="C31">
        <v>0</v>
      </c>
      <c r="D31">
        <v>2.3149999999999999</v>
      </c>
      <c r="E31">
        <v>4.2350000000000003</v>
      </c>
      <c r="F31">
        <v>0</v>
      </c>
      <c r="G31">
        <v>0</v>
      </c>
      <c r="H31">
        <v>0</v>
      </c>
      <c r="I31">
        <v>2.1640000000000001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3.7909999999999999</v>
      </c>
      <c r="W31">
        <v>0</v>
      </c>
      <c r="AN31">
        <v>2.1040000000000001</v>
      </c>
    </row>
    <row r="32" spans="1:40" x14ac:dyDescent="0.2">
      <c r="AN32">
        <v>1.97</v>
      </c>
    </row>
    <row r="33" spans="1:40" x14ac:dyDescent="0.2">
      <c r="A33" t="s">
        <v>10</v>
      </c>
      <c r="B33" t="s">
        <v>11</v>
      </c>
      <c r="C33" t="s">
        <v>97</v>
      </c>
      <c r="D33" t="s">
        <v>67</v>
      </c>
      <c r="E33" t="s">
        <v>87</v>
      </c>
      <c r="F33" t="s">
        <v>72</v>
      </c>
      <c r="G33" t="s">
        <v>42</v>
      </c>
      <c r="H33" t="s">
        <v>73</v>
      </c>
      <c r="I33" t="s">
        <v>90</v>
      </c>
      <c r="J33" t="s">
        <v>43</v>
      </c>
      <c r="K33" t="s">
        <v>75</v>
      </c>
      <c r="L33" t="s">
        <v>47</v>
      </c>
      <c r="M33" t="s">
        <v>76</v>
      </c>
      <c r="N33" t="s">
        <v>49</v>
      </c>
      <c r="O33" t="s">
        <v>98</v>
      </c>
      <c r="P33" t="s">
        <v>23</v>
      </c>
      <c r="Q33" t="s">
        <v>99</v>
      </c>
      <c r="R33" t="s">
        <v>53</v>
      </c>
      <c r="S33" t="s">
        <v>100</v>
      </c>
      <c r="T33" t="s">
        <v>25</v>
      </c>
      <c r="U33" t="s">
        <v>26</v>
      </c>
      <c r="V33" t="s">
        <v>58</v>
      </c>
      <c r="W33" t="s">
        <v>28</v>
      </c>
      <c r="X33" t="s">
        <v>101</v>
      </c>
      <c r="Y33" t="s">
        <v>102</v>
      </c>
      <c r="Z33" t="s">
        <v>61</v>
      </c>
      <c r="AA33" t="s">
        <v>103</v>
      </c>
      <c r="AB33" t="s">
        <v>63</v>
      </c>
      <c r="AC33" t="s">
        <v>83</v>
      </c>
      <c r="AN33">
        <v>2.407</v>
      </c>
    </row>
    <row r="34" spans="1:40" x14ac:dyDescent="0.2">
      <c r="A34" t="s">
        <v>104</v>
      </c>
      <c r="B34">
        <v>4</v>
      </c>
      <c r="C34">
        <v>5</v>
      </c>
      <c r="D34">
        <v>5</v>
      </c>
      <c r="E34">
        <v>5</v>
      </c>
      <c r="F34">
        <v>4</v>
      </c>
      <c r="G34">
        <v>5</v>
      </c>
      <c r="H34">
        <v>2</v>
      </c>
      <c r="I34">
        <v>5</v>
      </c>
      <c r="J34">
        <v>2</v>
      </c>
      <c r="K34">
        <v>4</v>
      </c>
      <c r="L34">
        <v>5</v>
      </c>
      <c r="M34">
        <v>5</v>
      </c>
      <c r="N34">
        <v>5</v>
      </c>
      <c r="O34">
        <v>4</v>
      </c>
      <c r="P34">
        <v>2</v>
      </c>
      <c r="Q34">
        <v>5</v>
      </c>
      <c r="R34">
        <v>5</v>
      </c>
      <c r="S34">
        <v>4</v>
      </c>
      <c r="T34">
        <v>5</v>
      </c>
      <c r="U34">
        <v>5</v>
      </c>
      <c r="V34">
        <v>5</v>
      </c>
      <c r="W34">
        <v>5</v>
      </c>
      <c r="X34">
        <v>4</v>
      </c>
      <c r="Y34">
        <v>5</v>
      </c>
      <c r="Z34">
        <v>4</v>
      </c>
      <c r="AA34">
        <v>2</v>
      </c>
      <c r="AB34">
        <v>2</v>
      </c>
      <c r="AC34">
        <v>5</v>
      </c>
      <c r="AN34">
        <v>0.11600000000000001</v>
      </c>
    </row>
    <row r="35" spans="1:40" x14ac:dyDescent="0.2">
      <c r="A35" t="s">
        <v>105</v>
      </c>
      <c r="B35">
        <v>8.8729999999999993</v>
      </c>
      <c r="C35">
        <v>0</v>
      </c>
      <c r="D35">
        <v>0</v>
      </c>
      <c r="E35">
        <v>0</v>
      </c>
      <c r="F35">
        <v>7.8879999999999999</v>
      </c>
      <c r="G35">
        <v>0</v>
      </c>
      <c r="H35">
        <v>0</v>
      </c>
      <c r="I35">
        <v>0</v>
      </c>
      <c r="J35">
        <v>0</v>
      </c>
      <c r="K35">
        <v>8.4719999999999995</v>
      </c>
      <c r="L35">
        <v>0</v>
      </c>
      <c r="M35">
        <v>0</v>
      </c>
      <c r="N35">
        <v>0</v>
      </c>
      <c r="O35">
        <v>9.1560000000000006</v>
      </c>
      <c r="P35">
        <v>0</v>
      </c>
      <c r="Q35">
        <v>0</v>
      </c>
      <c r="R35">
        <v>0</v>
      </c>
      <c r="S35">
        <v>7.9790000000000001</v>
      </c>
      <c r="T35">
        <v>0</v>
      </c>
      <c r="U35">
        <v>0</v>
      </c>
      <c r="V35">
        <v>0</v>
      </c>
      <c r="W35">
        <v>0</v>
      </c>
      <c r="X35">
        <v>9.1039999999999992</v>
      </c>
      <c r="Y35">
        <v>0</v>
      </c>
      <c r="Z35">
        <v>8.9700000000000006</v>
      </c>
      <c r="AA35">
        <v>0</v>
      </c>
      <c r="AB35">
        <v>9.407</v>
      </c>
      <c r="AC35">
        <v>0</v>
      </c>
      <c r="AN35">
        <v>1.1000000000000001</v>
      </c>
    </row>
    <row r="36" spans="1:40" x14ac:dyDescent="0.2">
      <c r="A36" t="s">
        <v>106</v>
      </c>
      <c r="B36">
        <v>1.873</v>
      </c>
      <c r="C36">
        <v>0</v>
      </c>
      <c r="D36">
        <v>0</v>
      </c>
      <c r="E36">
        <v>0</v>
      </c>
      <c r="F36">
        <v>0.88800000000000001</v>
      </c>
      <c r="G36">
        <v>0</v>
      </c>
      <c r="H36">
        <v>0</v>
      </c>
      <c r="I36">
        <v>0</v>
      </c>
      <c r="J36">
        <v>0</v>
      </c>
      <c r="K36">
        <v>1.472</v>
      </c>
      <c r="L36">
        <v>0</v>
      </c>
      <c r="M36">
        <v>0</v>
      </c>
      <c r="N36">
        <v>0</v>
      </c>
      <c r="O36">
        <v>2.1560000000000001</v>
      </c>
      <c r="P36">
        <v>0</v>
      </c>
      <c r="Q36">
        <v>0</v>
      </c>
      <c r="R36">
        <v>0</v>
      </c>
      <c r="S36">
        <v>0.97899999999999998</v>
      </c>
      <c r="T36">
        <v>0</v>
      </c>
      <c r="U36">
        <v>0</v>
      </c>
      <c r="V36">
        <v>0</v>
      </c>
      <c r="W36">
        <v>0</v>
      </c>
      <c r="X36">
        <v>2.1040000000000001</v>
      </c>
      <c r="Y36">
        <v>0</v>
      </c>
      <c r="Z36">
        <v>1.97</v>
      </c>
      <c r="AA36">
        <v>0</v>
      </c>
      <c r="AB36">
        <v>2.407</v>
      </c>
      <c r="AC36">
        <v>0</v>
      </c>
      <c r="AN36">
        <v>1.216</v>
      </c>
    </row>
    <row r="37" spans="1:40" x14ac:dyDescent="0.2">
      <c r="AN37">
        <v>2.2010000000000001</v>
      </c>
    </row>
    <row r="38" spans="1:40" x14ac:dyDescent="0.2">
      <c r="A38" t="s">
        <v>10</v>
      </c>
      <c r="B38" t="s">
        <v>107</v>
      </c>
      <c r="C38" t="s">
        <v>68</v>
      </c>
      <c r="D38" t="s">
        <v>87</v>
      </c>
      <c r="E38" t="s">
        <v>108</v>
      </c>
      <c r="F38" t="s">
        <v>13</v>
      </c>
      <c r="G38" t="s">
        <v>89</v>
      </c>
      <c r="H38" t="s">
        <v>42</v>
      </c>
      <c r="I38" t="s">
        <v>73</v>
      </c>
      <c r="J38" t="s">
        <v>74</v>
      </c>
      <c r="K38" t="s">
        <v>109</v>
      </c>
      <c r="L38" t="s">
        <v>46</v>
      </c>
      <c r="M38" t="s">
        <v>47</v>
      </c>
      <c r="N38" t="s">
        <v>76</v>
      </c>
      <c r="O38" t="s">
        <v>48</v>
      </c>
      <c r="P38" t="s">
        <v>98</v>
      </c>
      <c r="Q38" t="s">
        <v>50</v>
      </c>
      <c r="R38" t="s">
        <v>93</v>
      </c>
      <c r="S38" t="s">
        <v>99</v>
      </c>
      <c r="T38" t="s">
        <v>27</v>
      </c>
      <c r="AN38">
        <v>3.2389999999999999</v>
      </c>
    </row>
    <row r="39" spans="1:40" x14ac:dyDescent="0.2">
      <c r="A39" t="s">
        <v>110</v>
      </c>
      <c r="B39">
        <v>2</v>
      </c>
      <c r="C39">
        <v>5</v>
      </c>
      <c r="D39">
        <v>5</v>
      </c>
      <c r="E39">
        <v>4</v>
      </c>
      <c r="F39">
        <v>4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5</v>
      </c>
      <c r="P39">
        <v>5</v>
      </c>
      <c r="Q39">
        <v>5</v>
      </c>
      <c r="R39">
        <v>4</v>
      </c>
      <c r="S39">
        <v>5</v>
      </c>
      <c r="T39">
        <v>5</v>
      </c>
      <c r="AN39">
        <v>3.9140000000000001</v>
      </c>
    </row>
    <row r="40" spans="1:40" x14ac:dyDescent="0.2">
      <c r="A40" t="s">
        <v>111</v>
      </c>
      <c r="B40">
        <v>0</v>
      </c>
      <c r="C40">
        <v>0</v>
      </c>
      <c r="D40">
        <v>0</v>
      </c>
      <c r="E40">
        <v>6.1159999999999997</v>
      </c>
      <c r="F40">
        <v>7.1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7.2160000000000002</v>
      </c>
      <c r="S40">
        <v>0</v>
      </c>
      <c r="T40">
        <v>0</v>
      </c>
      <c r="AN40">
        <v>1.5920000000000001</v>
      </c>
    </row>
    <row r="41" spans="1:40" x14ac:dyDescent="0.2">
      <c r="A41" t="s">
        <v>112</v>
      </c>
      <c r="B41">
        <v>0</v>
      </c>
      <c r="C41">
        <v>0</v>
      </c>
      <c r="D41">
        <v>0</v>
      </c>
      <c r="E41">
        <v>0.11600000000000001</v>
      </c>
      <c r="F41">
        <v>1.1000000000000001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1.216</v>
      </c>
      <c r="S41">
        <v>0</v>
      </c>
      <c r="T41">
        <v>0</v>
      </c>
      <c r="AN41">
        <v>1.1479999999999999</v>
      </c>
    </row>
    <row r="42" spans="1:40" x14ac:dyDescent="0.2">
      <c r="AN42">
        <v>1.0680000000000001</v>
      </c>
    </row>
    <row r="43" spans="1:40" x14ac:dyDescent="0.2">
      <c r="A43" t="s">
        <v>10</v>
      </c>
      <c r="B43" t="s">
        <v>36</v>
      </c>
      <c r="C43" t="s">
        <v>97</v>
      </c>
      <c r="D43" t="s">
        <v>72</v>
      </c>
      <c r="E43" t="s">
        <v>113</v>
      </c>
      <c r="F43" t="s">
        <v>16</v>
      </c>
      <c r="G43" t="s">
        <v>90</v>
      </c>
      <c r="H43" t="s">
        <v>114</v>
      </c>
      <c r="I43" t="s">
        <v>74</v>
      </c>
      <c r="J43" t="s">
        <v>109</v>
      </c>
      <c r="K43" t="s">
        <v>45</v>
      </c>
      <c r="L43" t="s">
        <v>46</v>
      </c>
      <c r="M43" t="s">
        <v>115</v>
      </c>
      <c r="N43" t="s">
        <v>116</v>
      </c>
      <c r="O43" t="s">
        <v>76</v>
      </c>
      <c r="P43" t="s">
        <v>48</v>
      </c>
      <c r="Q43" t="s">
        <v>21</v>
      </c>
      <c r="R43" t="s">
        <v>22</v>
      </c>
      <c r="S43" t="s">
        <v>24</v>
      </c>
      <c r="T43" t="s">
        <v>25</v>
      </c>
      <c r="U43" t="s">
        <v>55</v>
      </c>
      <c r="V43" t="s">
        <v>57</v>
      </c>
      <c r="W43" t="s">
        <v>28</v>
      </c>
      <c r="X43" t="s">
        <v>60</v>
      </c>
      <c r="Y43" t="s">
        <v>80</v>
      </c>
      <c r="Z43" t="s">
        <v>102</v>
      </c>
      <c r="AA43" t="s">
        <v>30</v>
      </c>
      <c r="AN43">
        <v>3.0569999999999999</v>
      </c>
    </row>
    <row r="44" spans="1:40" x14ac:dyDescent="0.2">
      <c r="A44" t="s">
        <v>117</v>
      </c>
      <c r="B44">
        <v>5</v>
      </c>
      <c r="C44">
        <v>5</v>
      </c>
      <c r="D44">
        <v>4</v>
      </c>
      <c r="E44">
        <v>5</v>
      </c>
      <c r="F44">
        <v>5</v>
      </c>
      <c r="G44">
        <v>5</v>
      </c>
      <c r="H44">
        <v>5</v>
      </c>
      <c r="I44">
        <v>4</v>
      </c>
      <c r="J44">
        <v>5</v>
      </c>
      <c r="K44">
        <v>4</v>
      </c>
      <c r="L44">
        <v>2</v>
      </c>
      <c r="M44">
        <v>4</v>
      </c>
      <c r="N44">
        <v>5</v>
      </c>
      <c r="O44">
        <v>5</v>
      </c>
      <c r="P44">
        <v>5</v>
      </c>
      <c r="Q44">
        <v>4</v>
      </c>
      <c r="R44">
        <v>4</v>
      </c>
      <c r="S44">
        <v>5</v>
      </c>
      <c r="T44">
        <v>2</v>
      </c>
      <c r="U44">
        <v>4</v>
      </c>
      <c r="V44">
        <v>4</v>
      </c>
      <c r="W44">
        <v>4</v>
      </c>
      <c r="X44">
        <v>5</v>
      </c>
      <c r="Y44">
        <v>4</v>
      </c>
      <c r="Z44">
        <v>5</v>
      </c>
      <c r="AA44">
        <v>4</v>
      </c>
      <c r="AN44">
        <v>2.2650000000000001</v>
      </c>
    </row>
    <row r="45" spans="1:40" x14ac:dyDescent="0.2">
      <c r="A45" t="s">
        <v>118</v>
      </c>
      <c r="B45">
        <v>0</v>
      </c>
      <c r="C45">
        <v>0</v>
      </c>
      <c r="D45">
        <v>7.2009999999999996</v>
      </c>
      <c r="E45">
        <v>0</v>
      </c>
      <c r="F45">
        <v>0</v>
      </c>
      <c r="G45">
        <v>0</v>
      </c>
      <c r="H45">
        <v>0</v>
      </c>
      <c r="I45">
        <v>8.2390000000000008</v>
      </c>
      <c r="J45">
        <v>0</v>
      </c>
      <c r="K45">
        <v>8.9139999999999997</v>
      </c>
      <c r="L45">
        <v>0</v>
      </c>
      <c r="M45">
        <v>6.5919999999999996</v>
      </c>
      <c r="N45">
        <v>0</v>
      </c>
      <c r="O45">
        <v>0</v>
      </c>
      <c r="P45">
        <v>0</v>
      </c>
      <c r="Q45">
        <v>6.1479999999999997</v>
      </c>
      <c r="R45">
        <v>6.0679999999999996</v>
      </c>
      <c r="S45">
        <v>0</v>
      </c>
      <c r="T45">
        <v>0</v>
      </c>
      <c r="U45">
        <v>8.0570000000000004</v>
      </c>
      <c r="V45">
        <v>7.2649999999999997</v>
      </c>
      <c r="W45">
        <v>6.2990000000000004</v>
      </c>
      <c r="X45">
        <v>0</v>
      </c>
      <c r="Y45">
        <v>6.968</v>
      </c>
      <c r="Z45">
        <v>0</v>
      </c>
      <c r="AA45">
        <v>8.0210000000000008</v>
      </c>
      <c r="AN45">
        <v>1.2989999999999999</v>
      </c>
    </row>
    <row r="46" spans="1:40" x14ac:dyDescent="0.2">
      <c r="A46" t="s">
        <v>119</v>
      </c>
      <c r="B46">
        <v>0</v>
      </c>
      <c r="C46">
        <v>0</v>
      </c>
      <c r="D46">
        <v>2.2010000000000001</v>
      </c>
      <c r="E46">
        <v>0</v>
      </c>
      <c r="F46">
        <v>0</v>
      </c>
      <c r="G46">
        <v>0</v>
      </c>
      <c r="H46">
        <v>0</v>
      </c>
      <c r="I46">
        <v>3.2389999999999999</v>
      </c>
      <c r="J46">
        <v>0</v>
      </c>
      <c r="K46">
        <v>3.9140000000000001</v>
      </c>
      <c r="L46">
        <v>0</v>
      </c>
      <c r="M46">
        <v>1.5920000000000001</v>
      </c>
      <c r="N46">
        <v>0</v>
      </c>
      <c r="O46">
        <v>0</v>
      </c>
      <c r="P46">
        <v>0</v>
      </c>
      <c r="Q46">
        <v>1.1479999999999999</v>
      </c>
      <c r="R46">
        <v>1.0680000000000001</v>
      </c>
      <c r="S46">
        <v>0</v>
      </c>
      <c r="T46">
        <v>0</v>
      </c>
      <c r="U46">
        <v>3.0569999999999999</v>
      </c>
      <c r="V46">
        <v>2.2650000000000001</v>
      </c>
      <c r="W46">
        <v>1.2989999999999999</v>
      </c>
      <c r="X46">
        <v>0</v>
      </c>
      <c r="Y46">
        <v>1.968</v>
      </c>
      <c r="Z46">
        <v>0</v>
      </c>
      <c r="AA46">
        <v>3.0209999999999999</v>
      </c>
      <c r="AN46">
        <v>1.968</v>
      </c>
    </row>
    <row r="47" spans="1:40" x14ac:dyDescent="0.2">
      <c r="AN47">
        <v>3.0209999999999999</v>
      </c>
    </row>
    <row r="48" spans="1:40" x14ac:dyDescent="0.2">
      <c r="A48" t="s">
        <v>10</v>
      </c>
      <c r="B48" t="s">
        <v>35</v>
      </c>
      <c r="C48" t="s">
        <v>37</v>
      </c>
      <c r="D48" t="s">
        <v>68</v>
      </c>
      <c r="E48" t="s">
        <v>88</v>
      </c>
      <c r="F48" t="s">
        <v>120</v>
      </c>
      <c r="G48" t="s">
        <v>14</v>
      </c>
      <c r="H48" t="s">
        <v>121</v>
      </c>
      <c r="I48" t="s">
        <v>114</v>
      </c>
      <c r="J48" t="s">
        <v>44</v>
      </c>
      <c r="K48" t="s">
        <v>47</v>
      </c>
      <c r="L48" t="s">
        <v>76</v>
      </c>
      <c r="M48" t="s">
        <v>49</v>
      </c>
      <c r="N48" t="s">
        <v>92</v>
      </c>
      <c r="O48" t="s">
        <v>98</v>
      </c>
      <c r="P48" t="s">
        <v>51</v>
      </c>
      <c r="Q48" t="s">
        <v>52</v>
      </c>
      <c r="R48" t="s">
        <v>53</v>
      </c>
      <c r="S48" t="s">
        <v>100</v>
      </c>
      <c r="T48" t="s">
        <v>27</v>
      </c>
      <c r="U48" t="s">
        <v>59</v>
      </c>
      <c r="V48" t="s">
        <v>78</v>
      </c>
      <c r="W48" t="s">
        <v>28</v>
      </c>
      <c r="X48" t="s">
        <v>101</v>
      </c>
      <c r="Y48" t="s">
        <v>81</v>
      </c>
      <c r="Z48" t="s">
        <v>62</v>
      </c>
      <c r="AA48" t="s">
        <v>83</v>
      </c>
      <c r="AN48">
        <v>2.7280000000000002</v>
      </c>
    </row>
    <row r="49" spans="1:40" x14ac:dyDescent="0.2">
      <c r="A49" t="s">
        <v>122</v>
      </c>
      <c r="B49">
        <v>5</v>
      </c>
      <c r="C49">
        <v>5</v>
      </c>
      <c r="D49">
        <v>5</v>
      </c>
      <c r="E49">
        <v>5</v>
      </c>
      <c r="F49">
        <v>4</v>
      </c>
      <c r="G49">
        <v>5</v>
      </c>
      <c r="H49">
        <v>4</v>
      </c>
      <c r="I49">
        <v>4</v>
      </c>
      <c r="J49">
        <v>2</v>
      </c>
      <c r="K49">
        <v>4</v>
      </c>
      <c r="L49">
        <v>4</v>
      </c>
      <c r="M49">
        <v>5</v>
      </c>
      <c r="N49">
        <v>4</v>
      </c>
      <c r="O49">
        <v>5</v>
      </c>
      <c r="P49">
        <v>5</v>
      </c>
      <c r="Q49">
        <v>4</v>
      </c>
      <c r="R49">
        <v>4</v>
      </c>
      <c r="S49">
        <v>5</v>
      </c>
      <c r="T49">
        <v>5</v>
      </c>
      <c r="U49">
        <v>5</v>
      </c>
      <c r="V49">
        <v>4</v>
      </c>
      <c r="W49">
        <v>5</v>
      </c>
      <c r="X49">
        <v>5</v>
      </c>
      <c r="Y49">
        <v>5</v>
      </c>
      <c r="Z49">
        <v>2</v>
      </c>
      <c r="AA49">
        <v>5</v>
      </c>
      <c r="AN49">
        <v>3.48</v>
      </c>
    </row>
    <row r="50" spans="1:40" x14ac:dyDescent="0.2">
      <c r="A50" t="s">
        <v>123</v>
      </c>
      <c r="B50">
        <v>0</v>
      </c>
      <c r="C50">
        <v>0</v>
      </c>
      <c r="D50">
        <v>0</v>
      </c>
      <c r="E50">
        <v>0</v>
      </c>
      <c r="F50">
        <v>4.7279999999999998</v>
      </c>
      <c r="G50">
        <v>0</v>
      </c>
      <c r="H50">
        <v>5.48</v>
      </c>
      <c r="I50">
        <v>8.42</v>
      </c>
      <c r="J50">
        <v>0</v>
      </c>
      <c r="K50">
        <v>5.83</v>
      </c>
      <c r="L50">
        <v>5.5129999999999999</v>
      </c>
      <c r="M50">
        <v>0</v>
      </c>
      <c r="N50">
        <v>5.883</v>
      </c>
      <c r="O50">
        <v>0</v>
      </c>
      <c r="P50">
        <v>0</v>
      </c>
      <c r="Q50">
        <v>4.8609999999999998</v>
      </c>
      <c r="R50">
        <v>5.9989999999999997</v>
      </c>
      <c r="S50">
        <v>0</v>
      </c>
      <c r="T50">
        <v>0</v>
      </c>
      <c r="U50">
        <v>0</v>
      </c>
      <c r="V50">
        <v>9.9190000000000005</v>
      </c>
      <c r="W50">
        <v>0</v>
      </c>
      <c r="X50">
        <v>0</v>
      </c>
      <c r="Y50">
        <v>0</v>
      </c>
      <c r="Z50">
        <v>0</v>
      </c>
      <c r="AA50">
        <v>0</v>
      </c>
      <c r="AN50">
        <v>6.42</v>
      </c>
    </row>
    <row r="51" spans="1:40" x14ac:dyDescent="0.2">
      <c r="A51" t="s">
        <v>124</v>
      </c>
      <c r="B51">
        <v>0</v>
      </c>
      <c r="C51">
        <v>0</v>
      </c>
      <c r="D51">
        <v>0</v>
      </c>
      <c r="E51">
        <v>0</v>
      </c>
      <c r="F51">
        <v>2.7280000000000002</v>
      </c>
      <c r="G51">
        <v>0</v>
      </c>
      <c r="H51">
        <v>3.48</v>
      </c>
      <c r="I51">
        <v>6.42</v>
      </c>
      <c r="J51">
        <v>0</v>
      </c>
      <c r="K51">
        <v>3.83</v>
      </c>
      <c r="L51">
        <v>3.5129999999999999</v>
      </c>
      <c r="M51">
        <v>0</v>
      </c>
      <c r="N51">
        <v>3.883</v>
      </c>
      <c r="O51">
        <v>0</v>
      </c>
      <c r="P51">
        <v>0</v>
      </c>
      <c r="Q51">
        <v>2.8610000000000002</v>
      </c>
      <c r="R51">
        <v>3.9990000000000001</v>
      </c>
      <c r="S51">
        <v>0</v>
      </c>
      <c r="T51">
        <v>0</v>
      </c>
      <c r="U51">
        <v>0</v>
      </c>
      <c r="V51">
        <v>7.9189999999999996</v>
      </c>
      <c r="W51">
        <v>0</v>
      </c>
      <c r="X51">
        <v>0</v>
      </c>
      <c r="Y51">
        <v>0</v>
      </c>
      <c r="Z51">
        <v>0</v>
      </c>
      <c r="AA51">
        <v>0</v>
      </c>
      <c r="AN51">
        <v>3.83</v>
      </c>
    </row>
    <row r="52" spans="1:40" x14ac:dyDescent="0.2">
      <c r="AN52">
        <v>3.5129999999999999</v>
      </c>
    </row>
    <row r="53" spans="1:40" x14ac:dyDescent="0.2">
      <c r="A53" t="s">
        <v>10</v>
      </c>
      <c r="B53" t="s">
        <v>11</v>
      </c>
      <c r="C53" t="s">
        <v>34</v>
      </c>
      <c r="D53" t="s">
        <v>36</v>
      </c>
      <c r="E53" t="s">
        <v>107</v>
      </c>
      <c r="F53" t="s">
        <v>69</v>
      </c>
      <c r="G53" t="s">
        <v>38</v>
      </c>
      <c r="H53" t="s">
        <v>70</v>
      </c>
      <c r="I53" t="s">
        <v>71</v>
      </c>
      <c r="J53" t="s">
        <v>40</v>
      </c>
      <c r="K53" t="s">
        <v>89</v>
      </c>
      <c r="L53" t="s">
        <v>121</v>
      </c>
      <c r="M53" t="s">
        <v>16</v>
      </c>
      <c r="N53" t="s">
        <v>17</v>
      </c>
      <c r="O53" t="s">
        <v>90</v>
      </c>
      <c r="P53" t="s">
        <v>18</v>
      </c>
      <c r="Q53" t="s">
        <v>75</v>
      </c>
      <c r="R53" t="s">
        <v>45</v>
      </c>
      <c r="S53" t="s">
        <v>91</v>
      </c>
      <c r="T53" t="s">
        <v>46</v>
      </c>
      <c r="U53" t="s">
        <v>115</v>
      </c>
      <c r="V53" t="s">
        <v>116</v>
      </c>
      <c r="W53" t="s">
        <v>77</v>
      </c>
      <c r="X53" t="s">
        <v>50</v>
      </c>
      <c r="Y53" t="s">
        <v>93</v>
      </c>
      <c r="Z53" t="s">
        <v>52</v>
      </c>
      <c r="AA53" t="s">
        <v>99</v>
      </c>
      <c r="AB53" t="s">
        <v>54</v>
      </c>
      <c r="AC53" t="s">
        <v>55</v>
      </c>
      <c r="AD53" t="s">
        <v>57</v>
      </c>
      <c r="AE53" t="s">
        <v>58</v>
      </c>
      <c r="AF53" t="s">
        <v>78</v>
      </c>
      <c r="AG53" t="s">
        <v>60</v>
      </c>
      <c r="AH53" t="s">
        <v>80</v>
      </c>
      <c r="AI53" t="s">
        <v>29</v>
      </c>
      <c r="AJ53" t="s">
        <v>82</v>
      </c>
      <c r="AN53">
        <v>3.883</v>
      </c>
    </row>
    <row r="54" spans="1:40" x14ac:dyDescent="0.2">
      <c r="A54" t="s">
        <v>125</v>
      </c>
      <c r="B54">
        <v>5</v>
      </c>
      <c r="C54">
        <v>5</v>
      </c>
      <c r="D54">
        <v>5</v>
      </c>
      <c r="E54">
        <v>5</v>
      </c>
      <c r="F54">
        <v>5</v>
      </c>
      <c r="G54">
        <v>4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2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4</v>
      </c>
      <c r="Y54">
        <v>5</v>
      </c>
      <c r="Z54">
        <v>5</v>
      </c>
      <c r="AA54">
        <v>4</v>
      </c>
      <c r="AB54">
        <v>5</v>
      </c>
      <c r="AC54">
        <v>2</v>
      </c>
      <c r="AD54">
        <v>5</v>
      </c>
      <c r="AE54">
        <v>5</v>
      </c>
      <c r="AF54">
        <v>5</v>
      </c>
      <c r="AG54">
        <v>4</v>
      </c>
      <c r="AH54">
        <v>5</v>
      </c>
      <c r="AI54">
        <v>5</v>
      </c>
      <c r="AJ54">
        <v>5</v>
      </c>
      <c r="AN54">
        <v>2.8610000000000002</v>
      </c>
    </row>
    <row r="55" spans="1:40" x14ac:dyDescent="0.2">
      <c r="A55" t="s">
        <v>126</v>
      </c>
      <c r="B55">
        <v>0</v>
      </c>
      <c r="C55">
        <v>0</v>
      </c>
      <c r="D55">
        <v>0</v>
      </c>
      <c r="E55">
        <v>0</v>
      </c>
      <c r="F55">
        <v>0</v>
      </c>
      <c r="G55">
        <v>7.9740000000000002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7.3520000000000003</v>
      </c>
      <c r="Y55">
        <v>0</v>
      </c>
      <c r="Z55">
        <v>0</v>
      </c>
      <c r="AA55">
        <v>7.9509999999999996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7.5339999999999998</v>
      </c>
      <c r="AH55">
        <v>0</v>
      </c>
      <c r="AI55">
        <v>0</v>
      </c>
      <c r="AJ55">
        <v>0</v>
      </c>
      <c r="AN55">
        <v>3.9990000000000001</v>
      </c>
    </row>
    <row r="56" spans="1:40" x14ac:dyDescent="0.2">
      <c r="A56" t="s">
        <v>127</v>
      </c>
      <c r="B56">
        <v>0</v>
      </c>
      <c r="C56">
        <v>0</v>
      </c>
      <c r="D56">
        <v>0</v>
      </c>
      <c r="E56">
        <v>0</v>
      </c>
      <c r="F56">
        <v>0</v>
      </c>
      <c r="G56">
        <v>2.9740000000000002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2.3519999999999999</v>
      </c>
      <c r="Y56">
        <v>0</v>
      </c>
      <c r="Z56">
        <v>0</v>
      </c>
      <c r="AA56">
        <v>2.9510000000000001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2.5339999999999998</v>
      </c>
      <c r="AH56">
        <v>0</v>
      </c>
      <c r="AI56">
        <v>0</v>
      </c>
      <c r="AJ56">
        <v>0</v>
      </c>
      <c r="AN56">
        <v>7.9189999999999996</v>
      </c>
    </row>
    <row r="57" spans="1:40" x14ac:dyDescent="0.2">
      <c r="AN57">
        <v>2.9740000000000002</v>
      </c>
    </row>
    <row r="58" spans="1:40" x14ac:dyDescent="0.2">
      <c r="A58" t="s">
        <v>10</v>
      </c>
      <c r="B58" t="s">
        <v>12</v>
      </c>
      <c r="C58" t="s">
        <v>35</v>
      </c>
      <c r="D58" t="s">
        <v>97</v>
      </c>
      <c r="E58" t="s">
        <v>67</v>
      </c>
      <c r="F58" t="s">
        <v>37</v>
      </c>
      <c r="AN58">
        <v>2.3519999999999999</v>
      </c>
    </row>
    <row r="59" spans="1:40" x14ac:dyDescent="0.2">
      <c r="A59" t="s">
        <v>128</v>
      </c>
      <c r="B59">
        <v>5</v>
      </c>
      <c r="C59">
        <v>4</v>
      </c>
      <c r="D59">
        <v>5</v>
      </c>
      <c r="E59">
        <v>4</v>
      </c>
      <c r="F59">
        <v>5</v>
      </c>
      <c r="AN59">
        <v>2.9510000000000001</v>
      </c>
    </row>
    <row r="60" spans="1:40" x14ac:dyDescent="0.2">
      <c r="A60" t="s">
        <v>129</v>
      </c>
      <c r="B60">
        <v>0</v>
      </c>
      <c r="C60">
        <v>8.0879999999999992</v>
      </c>
      <c r="D60">
        <v>0</v>
      </c>
      <c r="E60">
        <v>6.9320000000000004</v>
      </c>
      <c r="F60">
        <v>0</v>
      </c>
      <c r="AN60">
        <v>2.5339999999999998</v>
      </c>
    </row>
    <row r="61" spans="1:40" x14ac:dyDescent="0.2">
      <c r="A61" t="s">
        <v>130</v>
      </c>
      <c r="B61">
        <v>0</v>
      </c>
      <c r="C61">
        <v>4.0880000000000001</v>
      </c>
      <c r="D61">
        <v>0</v>
      </c>
      <c r="E61">
        <v>2.9319999999999999</v>
      </c>
      <c r="F61">
        <v>0</v>
      </c>
      <c r="AN61">
        <v>4.0880000000000001</v>
      </c>
    </row>
    <row r="62" spans="1:40" x14ac:dyDescent="0.2">
      <c r="AN62">
        <v>2.9319999999999999</v>
      </c>
    </row>
    <row r="63" spans="1:40" x14ac:dyDescent="0.2">
      <c r="A63" t="s">
        <v>10</v>
      </c>
      <c r="B63" t="s">
        <v>97</v>
      </c>
      <c r="C63" t="s">
        <v>71</v>
      </c>
      <c r="D63" t="s">
        <v>72</v>
      </c>
      <c r="E63" t="s">
        <v>88</v>
      </c>
      <c r="F63" t="s">
        <v>40</v>
      </c>
      <c r="G63" t="s">
        <v>41</v>
      </c>
      <c r="H63" t="s">
        <v>113</v>
      </c>
      <c r="I63" t="s">
        <v>18</v>
      </c>
      <c r="J63" t="s">
        <v>109</v>
      </c>
      <c r="K63" t="s">
        <v>45</v>
      </c>
      <c r="L63" t="s">
        <v>19</v>
      </c>
      <c r="M63" t="s">
        <v>115</v>
      </c>
      <c r="N63" t="s">
        <v>92</v>
      </c>
      <c r="O63" t="s">
        <v>50</v>
      </c>
      <c r="P63" t="s">
        <v>22</v>
      </c>
      <c r="Q63" t="s">
        <v>51</v>
      </c>
      <c r="R63" t="s">
        <v>99</v>
      </c>
      <c r="S63" t="s">
        <v>54</v>
      </c>
      <c r="T63" t="s">
        <v>56</v>
      </c>
      <c r="U63" t="s">
        <v>59</v>
      </c>
      <c r="V63" t="s">
        <v>101</v>
      </c>
      <c r="W63" t="s">
        <v>29</v>
      </c>
      <c r="X63" t="s">
        <v>62</v>
      </c>
      <c r="AN63">
        <v>2.0499999999999998</v>
      </c>
    </row>
    <row r="64" spans="1:40" x14ac:dyDescent="0.2">
      <c r="A64" t="s">
        <v>131</v>
      </c>
      <c r="B64">
        <v>5</v>
      </c>
      <c r="C64">
        <v>5</v>
      </c>
      <c r="D64">
        <v>5</v>
      </c>
      <c r="E64">
        <v>4</v>
      </c>
      <c r="F64">
        <v>5</v>
      </c>
      <c r="G64">
        <v>5</v>
      </c>
      <c r="H64">
        <v>5</v>
      </c>
      <c r="I64">
        <v>5</v>
      </c>
      <c r="J64">
        <v>5</v>
      </c>
      <c r="K64">
        <v>5</v>
      </c>
      <c r="L64">
        <v>2</v>
      </c>
      <c r="M64">
        <v>5</v>
      </c>
      <c r="N64">
        <v>5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4</v>
      </c>
      <c r="V64">
        <v>5</v>
      </c>
      <c r="W64">
        <v>4</v>
      </c>
      <c r="X64">
        <v>5</v>
      </c>
      <c r="AN64">
        <v>1.0780000000000001</v>
      </c>
    </row>
    <row r="65" spans="1:40" x14ac:dyDescent="0.2">
      <c r="A65" t="s">
        <v>132</v>
      </c>
      <c r="B65">
        <v>0</v>
      </c>
      <c r="C65">
        <v>0</v>
      </c>
      <c r="D65">
        <v>0</v>
      </c>
      <c r="E65">
        <v>5.05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4.0780000000000003</v>
      </c>
      <c r="V65">
        <v>0</v>
      </c>
      <c r="W65">
        <v>6.7149999999999999</v>
      </c>
      <c r="X65">
        <v>0</v>
      </c>
      <c r="AN65">
        <v>3.7149999999999999</v>
      </c>
    </row>
    <row r="66" spans="1:40" x14ac:dyDescent="0.2">
      <c r="A66" t="s">
        <v>133</v>
      </c>
      <c r="B66">
        <v>0</v>
      </c>
      <c r="C66">
        <v>0</v>
      </c>
      <c r="D66">
        <v>0</v>
      </c>
      <c r="E66">
        <v>2.0499999999999998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1.0780000000000001</v>
      </c>
      <c r="V66">
        <v>0</v>
      </c>
      <c r="W66">
        <v>3.7149999999999999</v>
      </c>
      <c r="X66">
        <v>0</v>
      </c>
      <c r="AN66">
        <v>2.0499999999999998</v>
      </c>
    </row>
    <row r="67" spans="1:40" x14ac:dyDescent="0.2">
      <c r="AN67">
        <v>1.0780000000000001</v>
      </c>
    </row>
    <row r="68" spans="1:40" x14ac:dyDescent="0.2">
      <c r="A68" t="s">
        <v>10</v>
      </c>
      <c r="B68" t="s">
        <v>34</v>
      </c>
      <c r="C68" t="s">
        <v>12</v>
      </c>
      <c r="D68" t="s">
        <v>36</v>
      </c>
      <c r="E68" t="s">
        <v>97</v>
      </c>
      <c r="F68" t="s">
        <v>67</v>
      </c>
      <c r="G68" t="s">
        <v>37</v>
      </c>
      <c r="H68" t="s">
        <v>38</v>
      </c>
      <c r="I68" t="s">
        <v>120</v>
      </c>
      <c r="J68" t="s">
        <v>39</v>
      </c>
      <c r="K68" t="s">
        <v>113</v>
      </c>
      <c r="L68" t="s">
        <v>73</v>
      </c>
      <c r="M68" t="s">
        <v>15</v>
      </c>
      <c r="N68" t="s">
        <v>16</v>
      </c>
      <c r="O68" t="s">
        <v>17</v>
      </c>
      <c r="P68" t="s">
        <v>109</v>
      </c>
      <c r="Q68" t="s">
        <v>46</v>
      </c>
      <c r="R68" t="s">
        <v>116</v>
      </c>
      <c r="S68" t="s">
        <v>49</v>
      </c>
      <c r="T68" t="s">
        <v>92</v>
      </c>
      <c r="U68" t="s">
        <v>21</v>
      </c>
      <c r="V68" t="s">
        <v>93</v>
      </c>
      <c r="W68" t="s">
        <v>22</v>
      </c>
      <c r="X68" t="s">
        <v>24</v>
      </c>
      <c r="Y68" t="s">
        <v>54</v>
      </c>
      <c r="Z68" t="s">
        <v>26</v>
      </c>
      <c r="AA68" t="s">
        <v>28</v>
      </c>
      <c r="AB68" t="s">
        <v>60</v>
      </c>
      <c r="AC68" t="s">
        <v>102</v>
      </c>
      <c r="AD68" t="s">
        <v>81</v>
      </c>
      <c r="AE68" t="s">
        <v>29</v>
      </c>
      <c r="AF68" t="s">
        <v>82</v>
      </c>
      <c r="AG68" t="s">
        <v>103</v>
      </c>
      <c r="AN68">
        <v>3.7149999999999999</v>
      </c>
    </row>
    <row r="69" spans="1:40" x14ac:dyDescent="0.2">
      <c r="A69" t="s">
        <v>134</v>
      </c>
      <c r="B69">
        <v>5</v>
      </c>
      <c r="C69">
        <v>5</v>
      </c>
      <c r="D69">
        <v>5</v>
      </c>
      <c r="E69">
        <v>5</v>
      </c>
      <c r="F69">
        <v>5</v>
      </c>
      <c r="G69">
        <v>2</v>
      </c>
      <c r="H69">
        <v>5</v>
      </c>
      <c r="I69">
        <v>5</v>
      </c>
      <c r="J69">
        <v>4</v>
      </c>
      <c r="K69">
        <v>2</v>
      </c>
      <c r="L69">
        <v>5</v>
      </c>
      <c r="M69">
        <v>2</v>
      </c>
      <c r="N69">
        <v>5</v>
      </c>
      <c r="O69">
        <v>4</v>
      </c>
      <c r="P69">
        <v>2</v>
      </c>
      <c r="Q69">
        <v>4</v>
      </c>
      <c r="R69">
        <v>4</v>
      </c>
      <c r="S69">
        <v>4</v>
      </c>
      <c r="T69">
        <v>5</v>
      </c>
      <c r="U69">
        <v>5</v>
      </c>
      <c r="V69">
        <v>5</v>
      </c>
      <c r="W69">
        <v>4</v>
      </c>
      <c r="X69">
        <v>2</v>
      </c>
      <c r="Y69">
        <v>4</v>
      </c>
      <c r="Z69">
        <v>4</v>
      </c>
      <c r="AA69">
        <v>5</v>
      </c>
      <c r="AB69">
        <v>5</v>
      </c>
      <c r="AC69">
        <v>5</v>
      </c>
      <c r="AD69">
        <v>5</v>
      </c>
      <c r="AE69">
        <v>5</v>
      </c>
      <c r="AF69">
        <v>4</v>
      </c>
      <c r="AG69">
        <v>5</v>
      </c>
      <c r="AN69">
        <v>1.4339999999999999</v>
      </c>
    </row>
    <row r="70" spans="1:40" x14ac:dyDescent="0.2">
      <c r="A70" t="s">
        <v>135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7.4340000000000002</v>
      </c>
      <c r="K70">
        <v>0</v>
      </c>
      <c r="L70">
        <v>0</v>
      </c>
      <c r="M70">
        <v>0</v>
      </c>
      <c r="N70">
        <v>0</v>
      </c>
      <c r="O70">
        <v>8.42</v>
      </c>
      <c r="P70">
        <v>0</v>
      </c>
      <c r="Q70">
        <v>8.9770000000000003</v>
      </c>
      <c r="R70">
        <v>8.6229999999999993</v>
      </c>
      <c r="S70">
        <v>6.1130000000000004</v>
      </c>
      <c r="T70">
        <v>0</v>
      </c>
      <c r="U70">
        <v>0</v>
      </c>
      <c r="V70">
        <v>0</v>
      </c>
      <c r="W70">
        <v>9.3390000000000004</v>
      </c>
      <c r="X70">
        <v>0</v>
      </c>
      <c r="Y70">
        <v>7.1</v>
      </c>
      <c r="Z70">
        <v>7.7709999999999999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7.4729999999999999</v>
      </c>
      <c r="AG70">
        <v>0</v>
      </c>
      <c r="AN70">
        <v>2.42</v>
      </c>
    </row>
    <row r="71" spans="1:40" x14ac:dyDescent="0.2">
      <c r="A71" t="s">
        <v>136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1.4339999999999999</v>
      </c>
      <c r="K71">
        <v>0</v>
      </c>
      <c r="L71">
        <v>0</v>
      </c>
      <c r="M71">
        <v>0</v>
      </c>
      <c r="N71">
        <v>0</v>
      </c>
      <c r="O71">
        <v>2.42</v>
      </c>
      <c r="P71">
        <v>0</v>
      </c>
      <c r="Q71">
        <v>2.9769999999999999</v>
      </c>
      <c r="R71">
        <v>2.6230000000000002</v>
      </c>
      <c r="S71">
        <v>0.113</v>
      </c>
      <c r="T71">
        <v>0</v>
      </c>
      <c r="U71">
        <v>0</v>
      </c>
      <c r="V71">
        <v>0</v>
      </c>
      <c r="W71">
        <v>3.339</v>
      </c>
      <c r="X71">
        <v>0</v>
      </c>
      <c r="Y71">
        <v>1.1000000000000001</v>
      </c>
      <c r="Z71">
        <v>1.7709999999999999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1.4730000000000001</v>
      </c>
      <c r="AG71">
        <v>0</v>
      </c>
      <c r="AN71">
        <v>2.9769999999999999</v>
      </c>
    </row>
    <row r="72" spans="1:40" x14ac:dyDescent="0.2">
      <c r="AN72">
        <v>2.6230000000000002</v>
      </c>
    </row>
    <row r="73" spans="1:40" x14ac:dyDescent="0.2">
      <c r="A73" t="s">
        <v>10</v>
      </c>
      <c r="B73" t="s">
        <v>87</v>
      </c>
      <c r="C73" t="s">
        <v>108</v>
      </c>
      <c r="D73" t="s">
        <v>70</v>
      </c>
      <c r="E73" t="s">
        <v>72</v>
      </c>
      <c r="F73" t="s">
        <v>40</v>
      </c>
      <c r="G73" t="s">
        <v>41</v>
      </c>
      <c r="H73" t="s">
        <v>42</v>
      </c>
      <c r="I73" t="s">
        <v>18</v>
      </c>
      <c r="J73" t="s">
        <v>75</v>
      </c>
      <c r="K73" t="s">
        <v>44</v>
      </c>
      <c r="L73" t="s">
        <v>91</v>
      </c>
      <c r="M73" t="s">
        <v>115</v>
      </c>
      <c r="N73" t="s">
        <v>48</v>
      </c>
      <c r="O73" t="s">
        <v>98</v>
      </c>
      <c r="P73" t="s">
        <v>93</v>
      </c>
      <c r="Q73" t="s">
        <v>23</v>
      </c>
      <c r="R73" t="s">
        <v>53</v>
      </c>
      <c r="S73" t="s">
        <v>54</v>
      </c>
      <c r="T73" t="s">
        <v>55</v>
      </c>
      <c r="U73" t="s">
        <v>56</v>
      </c>
      <c r="V73" t="s">
        <v>59</v>
      </c>
      <c r="W73" t="s">
        <v>28</v>
      </c>
      <c r="X73" t="s">
        <v>79</v>
      </c>
      <c r="Y73" t="s">
        <v>102</v>
      </c>
      <c r="Z73" t="s">
        <v>81</v>
      </c>
      <c r="AA73" t="s">
        <v>62</v>
      </c>
      <c r="AB73" t="s">
        <v>103</v>
      </c>
      <c r="AC73" t="s">
        <v>30</v>
      </c>
      <c r="AD73" t="s">
        <v>63</v>
      </c>
      <c r="AN73">
        <v>0.113</v>
      </c>
    </row>
    <row r="74" spans="1:40" x14ac:dyDescent="0.2">
      <c r="A74" t="s">
        <v>137</v>
      </c>
      <c r="B74">
        <v>2</v>
      </c>
      <c r="C74">
        <v>5</v>
      </c>
      <c r="D74">
        <v>2</v>
      </c>
      <c r="E74">
        <v>5</v>
      </c>
      <c r="F74">
        <v>5</v>
      </c>
      <c r="G74">
        <v>5</v>
      </c>
      <c r="H74">
        <v>5</v>
      </c>
      <c r="I74">
        <v>5</v>
      </c>
      <c r="J74">
        <v>5</v>
      </c>
      <c r="K74">
        <v>4</v>
      </c>
      <c r="L74">
        <v>2</v>
      </c>
      <c r="M74">
        <v>4</v>
      </c>
      <c r="N74">
        <v>2</v>
      </c>
      <c r="O74">
        <v>5</v>
      </c>
      <c r="P74">
        <v>5</v>
      </c>
      <c r="Q74">
        <v>5</v>
      </c>
      <c r="R74">
        <v>5</v>
      </c>
      <c r="S74">
        <v>5</v>
      </c>
      <c r="T74">
        <v>5</v>
      </c>
      <c r="U74">
        <v>5</v>
      </c>
      <c r="V74">
        <v>5</v>
      </c>
      <c r="W74">
        <v>5</v>
      </c>
      <c r="X74">
        <v>5</v>
      </c>
      <c r="Y74">
        <v>2</v>
      </c>
      <c r="Z74">
        <v>2</v>
      </c>
      <c r="AA74">
        <v>5</v>
      </c>
      <c r="AB74">
        <v>4</v>
      </c>
      <c r="AC74">
        <v>5</v>
      </c>
      <c r="AD74">
        <v>5</v>
      </c>
      <c r="AN74">
        <v>3.339</v>
      </c>
    </row>
    <row r="75" spans="1:40" x14ac:dyDescent="0.2">
      <c r="A75" t="s">
        <v>138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9.218</v>
      </c>
      <c r="L75">
        <v>0</v>
      </c>
      <c r="M75">
        <v>8.0950000000000006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7.7850000000000001</v>
      </c>
      <c r="AC75">
        <v>0</v>
      </c>
      <c r="AD75">
        <v>0</v>
      </c>
      <c r="AN75">
        <v>1.1000000000000001</v>
      </c>
    </row>
    <row r="76" spans="1:40" x14ac:dyDescent="0.2">
      <c r="A76" t="s">
        <v>139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2.218</v>
      </c>
      <c r="L76">
        <v>0</v>
      </c>
      <c r="M76">
        <v>1.095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0.78500000000000003</v>
      </c>
      <c r="AC76">
        <v>0</v>
      </c>
      <c r="AD76">
        <v>0</v>
      </c>
      <c r="AN76">
        <v>1.7709999999999999</v>
      </c>
    </row>
    <row r="77" spans="1:40" x14ac:dyDescent="0.2">
      <c r="AN77">
        <v>1.4730000000000001</v>
      </c>
    </row>
    <row r="78" spans="1:40" x14ac:dyDescent="0.2">
      <c r="A78" t="s">
        <v>10</v>
      </c>
      <c r="B78" t="s">
        <v>11</v>
      </c>
      <c r="C78" t="s">
        <v>107</v>
      </c>
      <c r="D78" t="s">
        <v>70</v>
      </c>
      <c r="E78" t="s">
        <v>71</v>
      </c>
      <c r="F78" t="s">
        <v>120</v>
      </c>
      <c r="G78" t="s">
        <v>40</v>
      </c>
      <c r="H78" t="s">
        <v>113</v>
      </c>
      <c r="I78" t="s">
        <v>121</v>
      </c>
      <c r="J78" t="s">
        <v>114</v>
      </c>
      <c r="K78" t="s">
        <v>109</v>
      </c>
      <c r="L78" t="s">
        <v>45</v>
      </c>
      <c r="M78" t="s">
        <v>116</v>
      </c>
      <c r="N78" t="s">
        <v>98</v>
      </c>
      <c r="O78" t="s">
        <v>51</v>
      </c>
      <c r="P78" t="s">
        <v>99</v>
      </c>
      <c r="Q78" t="s">
        <v>100</v>
      </c>
      <c r="R78" t="s">
        <v>55</v>
      </c>
      <c r="S78" t="s">
        <v>58</v>
      </c>
      <c r="T78" t="s">
        <v>78</v>
      </c>
      <c r="U78" t="s">
        <v>28</v>
      </c>
      <c r="V78" t="s">
        <v>80</v>
      </c>
      <c r="W78" t="s">
        <v>102</v>
      </c>
      <c r="X78" t="s">
        <v>61</v>
      </c>
      <c r="Y78" t="s">
        <v>62</v>
      </c>
      <c r="Z78" t="s">
        <v>82</v>
      </c>
      <c r="AA78" t="s">
        <v>103</v>
      </c>
      <c r="AB78" t="s">
        <v>30</v>
      </c>
      <c r="AN78">
        <v>2.218</v>
      </c>
    </row>
    <row r="79" spans="1:40" x14ac:dyDescent="0.2">
      <c r="A79" t="s">
        <v>140</v>
      </c>
      <c r="B79">
        <v>5</v>
      </c>
      <c r="C79">
        <v>5</v>
      </c>
      <c r="D79">
        <v>5</v>
      </c>
      <c r="E79">
        <v>5</v>
      </c>
      <c r="F79">
        <v>5</v>
      </c>
      <c r="G79">
        <v>5</v>
      </c>
      <c r="H79">
        <v>5</v>
      </c>
      <c r="I79">
        <v>5</v>
      </c>
      <c r="J79">
        <v>4</v>
      </c>
      <c r="K79">
        <v>5</v>
      </c>
      <c r="L79">
        <v>5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4</v>
      </c>
      <c r="T79">
        <v>5</v>
      </c>
      <c r="U79">
        <v>5</v>
      </c>
      <c r="V79">
        <v>5</v>
      </c>
      <c r="W79">
        <v>5</v>
      </c>
      <c r="X79">
        <v>4</v>
      </c>
      <c r="Y79">
        <v>5</v>
      </c>
      <c r="Z79">
        <v>5</v>
      </c>
      <c r="AA79">
        <v>5</v>
      </c>
      <c r="AB79">
        <v>5</v>
      </c>
      <c r="AN79">
        <v>1.095</v>
      </c>
    </row>
    <row r="80" spans="1:40" x14ac:dyDescent="0.2">
      <c r="A80" t="s">
        <v>141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7.37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6.5810000000000004</v>
      </c>
      <c r="T80">
        <v>0</v>
      </c>
      <c r="U80">
        <v>0</v>
      </c>
      <c r="V80">
        <v>0</v>
      </c>
      <c r="W80">
        <v>0</v>
      </c>
      <c r="X80">
        <v>6.8159999999999998</v>
      </c>
      <c r="Y80">
        <v>0</v>
      </c>
      <c r="Z80">
        <v>0</v>
      </c>
      <c r="AA80">
        <v>0</v>
      </c>
      <c r="AB80">
        <v>0</v>
      </c>
      <c r="AN80">
        <v>0.78500000000000003</v>
      </c>
    </row>
    <row r="81" spans="1:40" x14ac:dyDescent="0.2">
      <c r="A81" t="s">
        <v>142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1.37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0.58099999999999996</v>
      </c>
      <c r="T81">
        <v>0</v>
      </c>
      <c r="U81">
        <v>0</v>
      </c>
      <c r="V81">
        <v>0</v>
      </c>
      <c r="W81">
        <v>0</v>
      </c>
      <c r="X81">
        <v>0.81599999999999995</v>
      </c>
      <c r="Y81">
        <v>0</v>
      </c>
      <c r="Z81">
        <v>0</v>
      </c>
      <c r="AA81">
        <v>0</v>
      </c>
      <c r="AB81">
        <v>0</v>
      </c>
      <c r="AN81">
        <v>1.37</v>
      </c>
    </row>
    <row r="82" spans="1:40" x14ac:dyDescent="0.2">
      <c r="AN82">
        <v>0.58099999999999996</v>
      </c>
    </row>
    <row r="83" spans="1:40" x14ac:dyDescent="0.2">
      <c r="A83" t="s">
        <v>10</v>
      </c>
      <c r="B83" t="s">
        <v>69</v>
      </c>
      <c r="C83" t="s">
        <v>38</v>
      </c>
      <c r="D83" t="s">
        <v>70</v>
      </c>
      <c r="E83" t="s">
        <v>120</v>
      </c>
      <c r="F83" t="s">
        <v>41</v>
      </c>
      <c r="G83" t="s">
        <v>42</v>
      </c>
      <c r="H83" t="s">
        <v>15</v>
      </c>
      <c r="I83" t="s">
        <v>43</v>
      </c>
      <c r="J83" t="s">
        <v>44</v>
      </c>
      <c r="K83" t="s">
        <v>109</v>
      </c>
      <c r="L83" t="s">
        <v>91</v>
      </c>
      <c r="M83" t="s">
        <v>20</v>
      </c>
      <c r="N83" t="s">
        <v>77</v>
      </c>
      <c r="O83" t="s">
        <v>49</v>
      </c>
      <c r="P83" t="s">
        <v>50</v>
      </c>
      <c r="Q83" t="s">
        <v>93</v>
      </c>
      <c r="R83" t="s">
        <v>52</v>
      </c>
      <c r="S83" t="s">
        <v>24</v>
      </c>
      <c r="T83" t="s">
        <v>54</v>
      </c>
      <c r="U83" t="s">
        <v>57</v>
      </c>
      <c r="V83" t="s">
        <v>27</v>
      </c>
      <c r="W83" t="s">
        <v>78</v>
      </c>
      <c r="X83" t="s">
        <v>28</v>
      </c>
      <c r="Y83" t="s">
        <v>101</v>
      </c>
      <c r="Z83" t="s">
        <v>79</v>
      </c>
      <c r="AA83" t="s">
        <v>61</v>
      </c>
      <c r="AB83" t="s">
        <v>81</v>
      </c>
      <c r="AC83" t="s">
        <v>103</v>
      </c>
      <c r="AD83" t="s">
        <v>63</v>
      </c>
      <c r="AE83" t="s">
        <v>83</v>
      </c>
      <c r="AN83">
        <v>0.81599999999999995</v>
      </c>
    </row>
    <row r="84" spans="1:40" x14ac:dyDescent="0.2">
      <c r="A84" t="s">
        <v>143</v>
      </c>
      <c r="B84">
        <v>5</v>
      </c>
      <c r="C84">
        <v>5</v>
      </c>
      <c r="D84">
        <v>5</v>
      </c>
      <c r="E84">
        <v>5</v>
      </c>
      <c r="F84">
        <v>5</v>
      </c>
      <c r="G84">
        <v>2</v>
      </c>
      <c r="H84">
        <v>5</v>
      </c>
      <c r="I84">
        <v>5</v>
      </c>
      <c r="J84">
        <v>5</v>
      </c>
      <c r="K84">
        <v>2</v>
      </c>
      <c r="L84">
        <v>5</v>
      </c>
      <c r="M84">
        <v>5</v>
      </c>
      <c r="N84">
        <v>5</v>
      </c>
      <c r="O84">
        <v>5</v>
      </c>
      <c r="P84">
        <v>5</v>
      </c>
      <c r="Q84">
        <v>4</v>
      </c>
      <c r="R84">
        <v>5</v>
      </c>
      <c r="S84">
        <v>5</v>
      </c>
      <c r="T84">
        <v>5</v>
      </c>
      <c r="U84">
        <v>5</v>
      </c>
      <c r="V84">
        <v>4</v>
      </c>
      <c r="W84">
        <v>5</v>
      </c>
      <c r="X84">
        <v>5</v>
      </c>
      <c r="Y84">
        <v>5</v>
      </c>
      <c r="Z84">
        <v>4</v>
      </c>
      <c r="AA84">
        <v>5</v>
      </c>
      <c r="AB84">
        <v>5</v>
      </c>
      <c r="AC84">
        <v>5</v>
      </c>
      <c r="AD84">
        <v>5</v>
      </c>
      <c r="AE84">
        <v>4</v>
      </c>
      <c r="AN84">
        <v>4.9340000000000002</v>
      </c>
    </row>
    <row r="85" spans="1:40" x14ac:dyDescent="0.2">
      <c r="A85" t="s">
        <v>144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8.9339999999999993</v>
      </c>
      <c r="R85">
        <v>0</v>
      </c>
      <c r="S85">
        <v>0</v>
      </c>
      <c r="T85">
        <v>0</v>
      </c>
      <c r="U85">
        <v>0</v>
      </c>
      <c r="V85">
        <v>8.1359999999999992</v>
      </c>
      <c r="W85">
        <v>0</v>
      </c>
      <c r="X85">
        <v>0</v>
      </c>
      <c r="Y85">
        <v>0</v>
      </c>
      <c r="Z85">
        <v>6.3479999999999999</v>
      </c>
      <c r="AA85">
        <v>0</v>
      </c>
      <c r="AB85">
        <v>0</v>
      </c>
      <c r="AC85">
        <v>0</v>
      </c>
      <c r="AD85">
        <v>0</v>
      </c>
      <c r="AE85">
        <v>9.1440000000000001</v>
      </c>
      <c r="AN85">
        <v>4.1360000000000001</v>
      </c>
    </row>
    <row r="86" spans="1:40" x14ac:dyDescent="0.2">
      <c r="A86" t="s">
        <v>145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4.9340000000000002</v>
      </c>
      <c r="R86">
        <v>0</v>
      </c>
      <c r="S86">
        <v>0</v>
      </c>
      <c r="T86">
        <v>0</v>
      </c>
      <c r="U86">
        <v>0</v>
      </c>
      <c r="V86">
        <v>4.1360000000000001</v>
      </c>
      <c r="W86">
        <v>0</v>
      </c>
      <c r="X86">
        <v>0</v>
      </c>
      <c r="Y86">
        <v>0</v>
      </c>
      <c r="Z86">
        <v>2.3479999999999999</v>
      </c>
      <c r="AA86">
        <v>0</v>
      </c>
      <c r="AB86">
        <v>0</v>
      </c>
      <c r="AC86">
        <v>0</v>
      </c>
      <c r="AD86">
        <v>0</v>
      </c>
      <c r="AE86">
        <v>5.1440000000000001</v>
      </c>
      <c r="AN86">
        <v>2.3479999999999999</v>
      </c>
    </row>
    <row r="87" spans="1:40" x14ac:dyDescent="0.2">
      <c r="AN87">
        <v>5.1440000000000001</v>
      </c>
    </row>
    <row r="88" spans="1:40" x14ac:dyDescent="0.2">
      <c r="A88" t="s">
        <v>10</v>
      </c>
      <c r="B88" t="s">
        <v>34</v>
      </c>
      <c r="C88" t="s">
        <v>12</v>
      </c>
      <c r="D88" t="s">
        <v>35</v>
      </c>
      <c r="E88" t="s">
        <v>36</v>
      </c>
      <c r="F88" t="s">
        <v>97</v>
      </c>
      <c r="G88" t="s">
        <v>68</v>
      </c>
      <c r="AN88">
        <v>6.0739999999999998</v>
      </c>
    </row>
    <row r="89" spans="1:40" x14ac:dyDescent="0.2">
      <c r="A89" t="s">
        <v>146</v>
      </c>
      <c r="B89">
        <v>4</v>
      </c>
      <c r="C89">
        <v>5</v>
      </c>
      <c r="D89">
        <v>5</v>
      </c>
      <c r="E89">
        <v>5</v>
      </c>
      <c r="F89">
        <v>4</v>
      </c>
      <c r="G89">
        <v>4</v>
      </c>
      <c r="AN89">
        <v>2.944</v>
      </c>
    </row>
    <row r="90" spans="1:40" x14ac:dyDescent="0.2">
      <c r="A90" t="s">
        <v>147</v>
      </c>
      <c r="B90">
        <v>9.0739999999999998</v>
      </c>
      <c r="C90">
        <v>0</v>
      </c>
      <c r="D90">
        <v>0</v>
      </c>
      <c r="E90">
        <v>0</v>
      </c>
      <c r="F90">
        <v>5.944</v>
      </c>
      <c r="G90">
        <v>8.4359999999999999</v>
      </c>
      <c r="AN90">
        <v>5.4359999999999999</v>
      </c>
    </row>
    <row r="91" spans="1:40" x14ac:dyDescent="0.2">
      <c r="A91" t="s">
        <v>148</v>
      </c>
      <c r="B91">
        <v>6.0739999999999998</v>
      </c>
      <c r="C91">
        <v>0</v>
      </c>
      <c r="D91">
        <v>0</v>
      </c>
      <c r="E91">
        <v>0</v>
      </c>
      <c r="F91">
        <v>2.944</v>
      </c>
      <c r="G91">
        <v>5.4359999999999999</v>
      </c>
    </row>
    <row r="95" spans="1:40" x14ac:dyDescent="0.2">
      <c r="A95" t="s">
        <v>149</v>
      </c>
    </row>
    <row r="96" spans="1:40" x14ac:dyDescent="0.2">
      <c r="A96" t="s">
        <v>150</v>
      </c>
      <c r="B96" t="s">
        <v>151</v>
      </c>
      <c r="D96" t="s">
        <v>152</v>
      </c>
      <c r="E96" t="s">
        <v>153</v>
      </c>
      <c r="G96" t="s">
        <v>152</v>
      </c>
      <c r="H96" t="s">
        <v>154</v>
      </c>
      <c r="I96" t="s">
        <v>152</v>
      </c>
      <c r="J96" t="s">
        <v>155</v>
      </c>
      <c r="L96" t="s">
        <v>152</v>
      </c>
      <c r="M96" t="s">
        <v>156</v>
      </c>
      <c r="N96" t="s">
        <v>152</v>
      </c>
      <c r="O96" t="s">
        <v>157</v>
      </c>
      <c r="P96" t="s">
        <v>152</v>
      </c>
      <c r="Q96" t="s">
        <v>158</v>
      </c>
      <c r="R96" t="s">
        <v>152</v>
      </c>
      <c r="S96" t="s">
        <v>159</v>
      </c>
      <c r="U96" t="s">
        <v>152</v>
      </c>
      <c r="V96" t="s">
        <v>160</v>
      </c>
      <c r="W96" t="s">
        <v>152</v>
      </c>
      <c r="X96" t="s">
        <v>161</v>
      </c>
      <c r="Y96" t="s">
        <v>152</v>
      </c>
      <c r="Z96" t="s">
        <v>162</v>
      </c>
      <c r="AB96" t="s">
        <v>152</v>
      </c>
      <c r="AC96" t="s">
        <v>163</v>
      </c>
      <c r="AE96" t="s">
        <v>152</v>
      </c>
      <c r="AF96" t="s">
        <v>164</v>
      </c>
      <c r="AG96" t="s">
        <v>152</v>
      </c>
      <c r="AH96" t="s">
        <v>165</v>
      </c>
      <c r="AJ96" t="s">
        <v>152</v>
      </c>
      <c r="AK96" t="s">
        <v>166</v>
      </c>
    </row>
    <row r="97" spans="1:38" x14ac:dyDescent="0.2">
      <c r="A97" t="s">
        <v>167</v>
      </c>
      <c r="B97">
        <v>23.992999999999999</v>
      </c>
      <c r="C97" t="s">
        <v>168</v>
      </c>
      <c r="D97">
        <v>1</v>
      </c>
      <c r="E97" t="s">
        <v>168</v>
      </c>
      <c r="F97" t="s">
        <v>168</v>
      </c>
      <c r="G97">
        <v>0</v>
      </c>
      <c r="H97" t="s">
        <v>168</v>
      </c>
      <c r="I97">
        <v>0</v>
      </c>
      <c r="J97" t="s">
        <v>168</v>
      </c>
      <c r="K97" t="s">
        <v>168</v>
      </c>
      <c r="L97">
        <v>0</v>
      </c>
      <c r="M97">
        <v>304.00299999999999</v>
      </c>
      <c r="N97">
        <v>1</v>
      </c>
      <c r="O97">
        <v>363.99099999999999</v>
      </c>
      <c r="P97">
        <v>1</v>
      </c>
      <c r="Q97">
        <v>414.00400000000002</v>
      </c>
      <c r="R97">
        <v>1</v>
      </c>
      <c r="S97" t="s">
        <v>168</v>
      </c>
      <c r="T97" t="s">
        <v>168</v>
      </c>
      <c r="U97">
        <v>0</v>
      </c>
      <c r="V97">
        <v>534.01400000000001</v>
      </c>
      <c r="W97">
        <v>1</v>
      </c>
      <c r="X97" t="s">
        <v>168</v>
      </c>
      <c r="Y97">
        <v>0</v>
      </c>
      <c r="Z97">
        <v>633.99599999999998</v>
      </c>
      <c r="AA97" t="s">
        <v>168</v>
      </c>
      <c r="AB97">
        <v>1</v>
      </c>
      <c r="AC97" t="s">
        <v>168</v>
      </c>
      <c r="AD97" t="s">
        <v>168</v>
      </c>
      <c r="AE97">
        <v>0</v>
      </c>
      <c r="AF97" t="s">
        <v>168</v>
      </c>
      <c r="AG97">
        <v>0</v>
      </c>
      <c r="AH97" t="s">
        <v>168</v>
      </c>
      <c r="AI97" t="s">
        <v>168</v>
      </c>
      <c r="AJ97">
        <v>0</v>
      </c>
    </row>
    <row r="98" spans="1:38" x14ac:dyDescent="0.2">
      <c r="A98" t="s">
        <v>169</v>
      </c>
      <c r="B98">
        <v>43.006</v>
      </c>
      <c r="C98" t="s">
        <v>168</v>
      </c>
      <c r="D98">
        <v>1</v>
      </c>
      <c r="E98" t="s">
        <v>168</v>
      </c>
      <c r="F98" t="s">
        <v>168</v>
      </c>
      <c r="G98">
        <v>0</v>
      </c>
      <c r="H98" t="s">
        <v>168</v>
      </c>
      <c r="I98">
        <v>0</v>
      </c>
      <c r="J98">
        <v>222.995</v>
      </c>
      <c r="K98" t="s">
        <v>168</v>
      </c>
      <c r="L98">
        <v>1</v>
      </c>
      <c r="M98" t="s">
        <v>168</v>
      </c>
      <c r="N98">
        <v>0</v>
      </c>
      <c r="O98">
        <v>332.98700000000002</v>
      </c>
      <c r="P98">
        <v>1</v>
      </c>
      <c r="Q98">
        <v>402.99</v>
      </c>
      <c r="R98">
        <v>1</v>
      </c>
      <c r="S98">
        <v>442.99</v>
      </c>
      <c r="T98" t="s">
        <v>168</v>
      </c>
      <c r="U98">
        <v>1</v>
      </c>
      <c r="V98">
        <v>513</v>
      </c>
      <c r="W98">
        <v>1</v>
      </c>
      <c r="X98">
        <v>552.99800000000005</v>
      </c>
      <c r="Y98">
        <v>1</v>
      </c>
      <c r="Z98">
        <v>603.02599999999995</v>
      </c>
      <c r="AA98">
        <v>662.98800000000006</v>
      </c>
      <c r="AB98">
        <v>2</v>
      </c>
      <c r="AC98">
        <v>692.99900000000002</v>
      </c>
      <c r="AD98">
        <v>703.00599999999997</v>
      </c>
      <c r="AE98">
        <v>2</v>
      </c>
      <c r="AF98">
        <v>772.99099999999999</v>
      </c>
      <c r="AG98">
        <v>1</v>
      </c>
      <c r="AH98" t="s">
        <v>168</v>
      </c>
      <c r="AI98" t="s">
        <v>168</v>
      </c>
      <c r="AJ98">
        <v>0</v>
      </c>
      <c r="AK98">
        <v>842.98599999999999</v>
      </c>
      <c r="AL98">
        <v>882.99199999999996</v>
      </c>
    </row>
    <row r="99" spans="1:38" x14ac:dyDescent="0.2">
      <c r="A99" t="s">
        <v>170</v>
      </c>
      <c r="B99" t="s">
        <v>168</v>
      </c>
      <c r="C99" t="s">
        <v>168</v>
      </c>
      <c r="D99">
        <v>0</v>
      </c>
      <c r="E99">
        <v>117</v>
      </c>
      <c r="F99" t="s">
        <v>168</v>
      </c>
      <c r="G99">
        <v>1</v>
      </c>
      <c r="H99" t="s">
        <v>168</v>
      </c>
      <c r="I99">
        <v>0</v>
      </c>
      <c r="J99" t="s">
        <v>168</v>
      </c>
      <c r="K99" t="s">
        <v>168</v>
      </c>
      <c r="L99">
        <v>0</v>
      </c>
      <c r="M99">
        <v>257.00799999999998</v>
      </c>
      <c r="N99">
        <v>1</v>
      </c>
      <c r="O99" t="s">
        <v>168</v>
      </c>
      <c r="P99">
        <v>0</v>
      </c>
      <c r="Q99">
        <v>376.99299999999999</v>
      </c>
      <c r="R99">
        <v>1</v>
      </c>
      <c r="S99" t="s">
        <v>168</v>
      </c>
      <c r="T99" t="s">
        <v>168</v>
      </c>
      <c r="U99">
        <v>0</v>
      </c>
      <c r="V99">
        <v>506.99</v>
      </c>
      <c r="W99">
        <v>1</v>
      </c>
      <c r="X99">
        <v>596.99599999999998</v>
      </c>
      <c r="Y99">
        <v>1</v>
      </c>
      <c r="Z99" t="s">
        <v>168</v>
      </c>
      <c r="AA99" t="s">
        <v>168</v>
      </c>
      <c r="AB99">
        <v>0</v>
      </c>
      <c r="AC99" t="s">
        <v>168</v>
      </c>
      <c r="AD99" t="s">
        <v>168</v>
      </c>
      <c r="AE99">
        <v>0</v>
      </c>
      <c r="AF99" t="s">
        <v>168</v>
      </c>
      <c r="AG99">
        <v>0</v>
      </c>
      <c r="AH99" t="s">
        <v>168</v>
      </c>
      <c r="AI99" t="s">
        <v>168</v>
      </c>
      <c r="AJ99">
        <v>0</v>
      </c>
    </row>
    <row r="100" spans="1:38" x14ac:dyDescent="0.2">
      <c r="A100" t="s">
        <v>171</v>
      </c>
      <c r="B100" t="s">
        <v>168</v>
      </c>
      <c r="C100" t="s">
        <v>168</v>
      </c>
      <c r="D100">
        <v>0</v>
      </c>
      <c r="E100">
        <v>104.003</v>
      </c>
      <c r="F100" t="s">
        <v>168</v>
      </c>
      <c r="G100">
        <v>1</v>
      </c>
      <c r="H100">
        <v>174.018</v>
      </c>
      <c r="I100">
        <v>1</v>
      </c>
      <c r="J100">
        <v>243.994</v>
      </c>
      <c r="K100" t="s">
        <v>168</v>
      </c>
      <c r="L100">
        <v>1</v>
      </c>
      <c r="M100" t="s">
        <v>168</v>
      </c>
      <c r="N100">
        <v>0</v>
      </c>
      <c r="O100" t="s">
        <v>168</v>
      </c>
      <c r="P100">
        <v>0</v>
      </c>
      <c r="Q100">
        <v>424.01</v>
      </c>
      <c r="R100">
        <v>1</v>
      </c>
      <c r="S100" t="s">
        <v>168</v>
      </c>
      <c r="T100" t="s">
        <v>168</v>
      </c>
      <c r="U100">
        <v>0</v>
      </c>
      <c r="V100" t="s">
        <v>168</v>
      </c>
      <c r="W100">
        <v>0</v>
      </c>
      <c r="X100" t="s">
        <v>168</v>
      </c>
      <c r="Y100">
        <v>0</v>
      </c>
      <c r="Z100" t="s">
        <v>168</v>
      </c>
      <c r="AA100" t="s">
        <v>168</v>
      </c>
      <c r="AB100">
        <v>0</v>
      </c>
      <c r="AC100" t="s">
        <v>168</v>
      </c>
      <c r="AD100" t="s">
        <v>168</v>
      </c>
      <c r="AE100">
        <v>0</v>
      </c>
      <c r="AF100" t="s">
        <v>168</v>
      </c>
      <c r="AG100">
        <v>0</v>
      </c>
      <c r="AH100">
        <v>834.02499999999998</v>
      </c>
      <c r="AI100" t="s">
        <v>168</v>
      </c>
      <c r="AJ100">
        <v>1</v>
      </c>
    </row>
    <row r="101" spans="1:38" x14ac:dyDescent="0.2">
      <c r="A101" t="s">
        <v>172</v>
      </c>
      <c r="B101">
        <v>7.1130000000000004</v>
      </c>
      <c r="C101" t="s">
        <v>168</v>
      </c>
      <c r="D101">
        <v>1</v>
      </c>
      <c r="E101" t="s">
        <v>168</v>
      </c>
      <c r="F101" t="s">
        <v>168</v>
      </c>
      <c r="G101">
        <v>0</v>
      </c>
      <c r="H101">
        <v>166.999</v>
      </c>
      <c r="I101">
        <v>1</v>
      </c>
      <c r="J101" t="s">
        <v>168</v>
      </c>
      <c r="K101" t="s">
        <v>168</v>
      </c>
      <c r="L101">
        <v>0</v>
      </c>
      <c r="M101">
        <v>286.99799999999999</v>
      </c>
      <c r="N101">
        <v>1</v>
      </c>
      <c r="O101">
        <v>337.00900000000001</v>
      </c>
      <c r="P101">
        <v>1</v>
      </c>
      <c r="Q101">
        <v>376.99299999999999</v>
      </c>
      <c r="R101">
        <v>1</v>
      </c>
      <c r="S101" t="s">
        <v>168</v>
      </c>
      <c r="T101" t="s">
        <v>168</v>
      </c>
      <c r="U101">
        <v>0</v>
      </c>
      <c r="V101">
        <v>546.99400000000003</v>
      </c>
      <c r="W101">
        <v>1</v>
      </c>
      <c r="X101">
        <v>596.99599999999998</v>
      </c>
      <c r="Y101">
        <v>1</v>
      </c>
      <c r="Z101">
        <v>647.00800000000004</v>
      </c>
      <c r="AA101" t="s">
        <v>168</v>
      </c>
      <c r="AB101">
        <v>1</v>
      </c>
      <c r="AC101" t="s">
        <v>168</v>
      </c>
      <c r="AD101" t="s">
        <v>168</v>
      </c>
      <c r="AE101">
        <v>0</v>
      </c>
      <c r="AF101">
        <v>766.98800000000006</v>
      </c>
      <c r="AG101">
        <v>1</v>
      </c>
      <c r="AH101">
        <v>816.98900000000003</v>
      </c>
      <c r="AI101" t="s">
        <v>168</v>
      </c>
      <c r="AJ101">
        <v>1</v>
      </c>
      <c r="AK101">
        <v>867</v>
      </c>
      <c r="AL101">
        <v>886.99800000000005</v>
      </c>
    </row>
    <row r="102" spans="1:38" x14ac:dyDescent="0.2">
      <c r="A102" t="s">
        <v>173</v>
      </c>
      <c r="B102" t="s">
        <v>168</v>
      </c>
      <c r="C102" t="s">
        <v>168</v>
      </c>
      <c r="D102">
        <v>0</v>
      </c>
      <c r="E102">
        <v>86.013000000000005</v>
      </c>
      <c r="F102">
        <v>126.02500000000001</v>
      </c>
      <c r="G102">
        <v>2</v>
      </c>
      <c r="H102" t="s">
        <v>168</v>
      </c>
      <c r="I102">
        <v>0</v>
      </c>
      <c r="J102">
        <v>206.02500000000001</v>
      </c>
      <c r="K102" t="s">
        <v>168</v>
      </c>
      <c r="L102">
        <v>1</v>
      </c>
      <c r="M102" t="s">
        <v>168</v>
      </c>
      <c r="N102">
        <v>0</v>
      </c>
      <c r="O102" t="s">
        <v>168</v>
      </c>
      <c r="P102">
        <v>0</v>
      </c>
      <c r="Q102" t="s">
        <v>168</v>
      </c>
      <c r="R102">
        <v>0</v>
      </c>
      <c r="S102" t="s">
        <v>168</v>
      </c>
      <c r="T102" t="s">
        <v>168</v>
      </c>
      <c r="U102">
        <v>0</v>
      </c>
      <c r="V102" t="s">
        <v>168</v>
      </c>
      <c r="W102">
        <v>0</v>
      </c>
      <c r="X102">
        <v>566.03800000000001</v>
      </c>
      <c r="Y102">
        <v>1</v>
      </c>
      <c r="Z102" t="s">
        <v>168</v>
      </c>
      <c r="AA102" t="s">
        <v>168</v>
      </c>
      <c r="AB102">
        <v>0</v>
      </c>
      <c r="AC102" t="s">
        <v>168</v>
      </c>
      <c r="AD102" t="s">
        <v>168</v>
      </c>
      <c r="AE102">
        <v>0</v>
      </c>
      <c r="AF102" t="s">
        <v>168</v>
      </c>
      <c r="AG102">
        <v>0</v>
      </c>
      <c r="AH102" t="s">
        <v>168</v>
      </c>
      <c r="AI102" t="s">
        <v>168</v>
      </c>
      <c r="AJ102">
        <v>0</v>
      </c>
    </row>
    <row r="103" spans="1:38" x14ac:dyDescent="0.2">
      <c r="A103" t="s">
        <v>174</v>
      </c>
      <c r="B103" t="s">
        <v>168</v>
      </c>
      <c r="C103" t="s">
        <v>168</v>
      </c>
      <c r="D103">
        <v>0</v>
      </c>
      <c r="E103" t="s">
        <v>168</v>
      </c>
      <c r="F103" t="s">
        <v>168</v>
      </c>
      <c r="G103">
        <v>0</v>
      </c>
      <c r="H103">
        <v>164.99700000000001</v>
      </c>
      <c r="I103">
        <v>1</v>
      </c>
      <c r="J103" t="s">
        <v>168</v>
      </c>
      <c r="K103" t="s">
        <v>168</v>
      </c>
      <c r="L103">
        <v>0</v>
      </c>
      <c r="M103" t="s">
        <v>168</v>
      </c>
      <c r="N103">
        <v>0</v>
      </c>
      <c r="O103">
        <v>355.00099999999998</v>
      </c>
      <c r="P103">
        <v>1</v>
      </c>
      <c r="Q103">
        <v>404.98899999999998</v>
      </c>
      <c r="R103">
        <v>1</v>
      </c>
      <c r="S103">
        <v>435.00400000000002</v>
      </c>
      <c r="T103">
        <v>455.017</v>
      </c>
      <c r="U103">
        <v>2</v>
      </c>
      <c r="V103">
        <v>534.99599999999998</v>
      </c>
      <c r="W103">
        <v>1</v>
      </c>
      <c r="X103">
        <v>575.00900000000001</v>
      </c>
      <c r="Y103">
        <v>1</v>
      </c>
      <c r="Z103">
        <v>655.01099999999997</v>
      </c>
      <c r="AA103" t="s">
        <v>168</v>
      </c>
      <c r="AB103">
        <v>1</v>
      </c>
      <c r="AC103">
        <v>675.01499999999999</v>
      </c>
      <c r="AD103">
        <v>705.01</v>
      </c>
      <c r="AE103">
        <v>2</v>
      </c>
      <c r="AF103">
        <v>754.99599999999998</v>
      </c>
      <c r="AG103">
        <v>1</v>
      </c>
      <c r="AH103">
        <v>795.005</v>
      </c>
      <c r="AI103" t="s">
        <v>168</v>
      </c>
      <c r="AJ103">
        <v>1</v>
      </c>
      <c r="AK103">
        <v>875.00300000000004</v>
      </c>
    </row>
    <row r="104" spans="1:38" x14ac:dyDescent="0.2">
      <c r="A104" t="s">
        <v>175</v>
      </c>
      <c r="B104" t="s">
        <v>168</v>
      </c>
      <c r="C104" t="s">
        <v>168</v>
      </c>
      <c r="D104">
        <v>0</v>
      </c>
      <c r="E104" t="s">
        <v>168</v>
      </c>
      <c r="F104" t="s">
        <v>168</v>
      </c>
      <c r="G104">
        <v>0</v>
      </c>
      <c r="H104">
        <v>182</v>
      </c>
      <c r="I104">
        <v>1</v>
      </c>
      <c r="J104" t="s">
        <v>168</v>
      </c>
      <c r="K104" t="s">
        <v>168</v>
      </c>
      <c r="L104">
        <v>0</v>
      </c>
      <c r="M104">
        <v>262.00299999999999</v>
      </c>
      <c r="N104">
        <v>1</v>
      </c>
      <c r="O104">
        <v>342.00700000000001</v>
      </c>
      <c r="P104">
        <v>1</v>
      </c>
      <c r="Q104">
        <v>381.99700000000001</v>
      </c>
      <c r="R104">
        <v>1</v>
      </c>
      <c r="S104">
        <v>442.00099999999998</v>
      </c>
      <c r="T104">
        <v>481.99400000000003</v>
      </c>
      <c r="U104">
        <v>2</v>
      </c>
      <c r="V104">
        <v>522.00400000000002</v>
      </c>
      <c r="W104">
        <v>1</v>
      </c>
      <c r="X104">
        <v>602.005</v>
      </c>
      <c r="Y104">
        <v>1</v>
      </c>
      <c r="Z104">
        <v>622.00400000000002</v>
      </c>
      <c r="AA104" t="s">
        <v>168</v>
      </c>
      <c r="AB104">
        <v>1</v>
      </c>
      <c r="AC104" t="s">
        <v>168</v>
      </c>
      <c r="AD104" t="s">
        <v>168</v>
      </c>
      <c r="AE104">
        <v>0</v>
      </c>
      <c r="AF104">
        <v>741.99800000000005</v>
      </c>
      <c r="AG104">
        <v>1</v>
      </c>
      <c r="AH104">
        <v>841.99300000000005</v>
      </c>
      <c r="AI104" t="s">
        <v>168</v>
      </c>
      <c r="AJ104">
        <v>1</v>
      </c>
    </row>
    <row r="105" spans="1:38" x14ac:dyDescent="0.2">
      <c r="A105" t="s">
        <v>176</v>
      </c>
      <c r="B105" t="s">
        <v>168</v>
      </c>
      <c r="C105" t="s">
        <v>168</v>
      </c>
      <c r="D105">
        <v>0</v>
      </c>
      <c r="E105" t="s">
        <v>168</v>
      </c>
      <c r="F105" t="s">
        <v>168</v>
      </c>
      <c r="G105">
        <v>0</v>
      </c>
      <c r="H105">
        <v>135.02500000000001</v>
      </c>
      <c r="I105">
        <v>1</v>
      </c>
      <c r="J105" t="s">
        <v>168</v>
      </c>
      <c r="K105" t="s">
        <v>168</v>
      </c>
      <c r="L105">
        <v>0</v>
      </c>
      <c r="M105" t="s">
        <v>168</v>
      </c>
      <c r="N105">
        <v>0</v>
      </c>
      <c r="O105">
        <v>315.00799999999998</v>
      </c>
      <c r="P105">
        <v>1</v>
      </c>
      <c r="Q105" t="s">
        <v>168</v>
      </c>
      <c r="R105">
        <v>0</v>
      </c>
      <c r="S105" t="s">
        <v>168</v>
      </c>
      <c r="T105" t="s">
        <v>168</v>
      </c>
      <c r="U105">
        <v>0</v>
      </c>
      <c r="V105" t="s">
        <v>168</v>
      </c>
      <c r="W105">
        <v>0</v>
      </c>
      <c r="X105">
        <v>555.03399999999999</v>
      </c>
      <c r="Y105">
        <v>1</v>
      </c>
      <c r="Z105">
        <v>614.98800000000006</v>
      </c>
      <c r="AA105" t="s">
        <v>168</v>
      </c>
      <c r="AB105">
        <v>1</v>
      </c>
      <c r="AC105">
        <v>675.03099999999995</v>
      </c>
      <c r="AD105" t="s">
        <v>168</v>
      </c>
      <c r="AE105">
        <v>1</v>
      </c>
      <c r="AF105">
        <v>775.02200000000005</v>
      </c>
      <c r="AG105">
        <v>1</v>
      </c>
      <c r="AH105" t="s">
        <v>168</v>
      </c>
      <c r="AI105" t="s">
        <v>168</v>
      </c>
      <c r="AJ105">
        <v>0</v>
      </c>
    </row>
    <row r="106" spans="1:38" x14ac:dyDescent="0.2">
      <c r="A106" t="s">
        <v>177</v>
      </c>
      <c r="B106">
        <v>33.994999999999997</v>
      </c>
      <c r="C106">
        <v>64.001000000000005</v>
      </c>
      <c r="D106">
        <v>2</v>
      </c>
      <c r="E106" t="s">
        <v>168</v>
      </c>
      <c r="F106" t="s">
        <v>168</v>
      </c>
      <c r="G106">
        <v>0</v>
      </c>
      <c r="H106" t="s">
        <v>168</v>
      </c>
      <c r="I106">
        <v>0</v>
      </c>
      <c r="J106" t="s">
        <v>168</v>
      </c>
      <c r="K106" t="s">
        <v>168</v>
      </c>
      <c r="L106">
        <v>0</v>
      </c>
      <c r="M106" t="s">
        <v>168</v>
      </c>
      <c r="N106">
        <v>0</v>
      </c>
      <c r="O106" t="s">
        <v>168</v>
      </c>
      <c r="P106">
        <v>0</v>
      </c>
      <c r="Q106" t="s">
        <v>168</v>
      </c>
      <c r="R106">
        <v>0</v>
      </c>
      <c r="S106" t="s">
        <v>168</v>
      </c>
      <c r="T106" t="s">
        <v>168</v>
      </c>
      <c r="U106">
        <v>0</v>
      </c>
      <c r="V106" t="s">
        <v>168</v>
      </c>
      <c r="W106">
        <v>0</v>
      </c>
      <c r="X106" t="s">
        <v>168</v>
      </c>
      <c r="Y106">
        <v>0</v>
      </c>
      <c r="Z106" t="s">
        <v>168</v>
      </c>
      <c r="AA106" t="s">
        <v>168</v>
      </c>
      <c r="AB106">
        <v>0</v>
      </c>
      <c r="AC106" t="s">
        <v>168</v>
      </c>
      <c r="AD106" t="s">
        <v>168</v>
      </c>
      <c r="AE106">
        <v>0</v>
      </c>
      <c r="AF106" t="s">
        <v>168</v>
      </c>
      <c r="AG106">
        <v>0</v>
      </c>
      <c r="AH106" t="s">
        <v>168</v>
      </c>
      <c r="AI106" t="s">
        <v>168</v>
      </c>
      <c r="AJ106">
        <v>0</v>
      </c>
    </row>
    <row r="107" spans="1:38" x14ac:dyDescent="0.2">
      <c r="A107" t="s">
        <v>178</v>
      </c>
      <c r="B107" t="s">
        <v>168</v>
      </c>
      <c r="C107" t="s">
        <v>168</v>
      </c>
      <c r="D107">
        <v>0</v>
      </c>
      <c r="E107" t="s">
        <v>168</v>
      </c>
      <c r="F107" t="s">
        <v>168</v>
      </c>
      <c r="G107">
        <v>0</v>
      </c>
      <c r="H107">
        <v>173.001</v>
      </c>
      <c r="I107">
        <v>1</v>
      </c>
      <c r="J107" t="s">
        <v>168</v>
      </c>
      <c r="K107" t="s">
        <v>168</v>
      </c>
      <c r="L107">
        <v>0</v>
      </c>
      <c r="M107" t="s">
        <v>168</v>
      </c>
      <c r="N107">
        <v>0</v>
      </c>
      <c r="O107" t="s">
        <v>168</v>
      </c>
      <c r="P107">
        <v>0</v>
      </c>
      <c r="Q107">
        <v>413.00099999999998</v>
      </c>
      <c r="R107">
        <v>1</v>
      </c>
      <c r="S107" t="s">
        <v>168</v>
      </c>
      <c r="T107" t="s">
        <v>168</v>
      </c>
      <c r="U107">
        <v>0</v>
      </c>
      <c r="V107" t="s">
        <v>168</v>
      </c>
      <c r="W107">
        <v>0</v>
      </c>
      <c r="X107" t="s">
        <v>168</v>
      </c>
      <c r="Y107">
        <v>0</v>
      </c>
      <c r="Z107" t="s">
        <v>168</v>
      </c>
      <c r="AA107" t="s">
        <v>168</v>
      </c>
      <c r="AB107">
        <v>0</v>
      </c>
      <c r="AC107" t="s">
        <v>168</v>
      </c>
      <c r="AD107" t="s">
        <v>168</v>
      </c>
      <c r="AE107">
        <v>0</v>
      </c>
      <c r="AF107">
        <v>733.00199999999995</v>
      </c>
      <c r="AG107">
        <v>1</v>
      </c>
      <c r="AH107">
        <v>833.00599999999997</v>
      </c>
      <c r="AI107" t="s">
        <v>168</v>
      </c>
      <c r="AJ107">
        <v>1</v>
      </c>
    </row>
    <row r="108" spans="1:38" x14ac:dyDescent="0.2">
      <c r="A108" t="s">
        <v>179</v>
      </c>
      <c r="B108" t="s">
        <v>168</v>
      </c>
      <c r="C108" t="s">
        <v>168</v>
      </c>
      <c r="D108">
        <v>0</v>
      </c>
      <c r="E108">
        <v>76.007000000000005</v>
      </c>
      <c r="F108" t="s">
        <v>168</v>
      </c>
      <c r="G108">
        <v>1</v>
      </c>
      <c r="H108" t="s">
        <v>168</v>
      </c>
      <c r="I108">
        <v>0</v>
      </c>
      <c r="J108">
        <v>196</v>
      </c>
      <c r="K108">
        <v>236.00899999999999</v>
      </c>
      <c r="L108">
        <v>2</v>
      </c>
      <c r="M108">
        <v>295.99700000000001</v>
      </c>
      <c r="N108">
        <v>1</v>
      </c>
      <c r="O108">
        <v>315.99599999999998</v>
      </c>
      <c r="P108">
        <v>1</v>
      </c>
      <c r="Q108">
        <v>395.995</v>
      </c>
      <c r="R108">
        <v>1</v>
      </c>
      <c r="S108">
        <v>435.99</v>
      </c>
      <c r="T108">
        <v>476.00200000000001</v>
      </c>
      <c r="U108">
        <v>2</v>
      </c>
      <c r="V108">
        <v>516.00599999999997</v>
      </c>
      <c r="W108">
        <v>1</v>
      </c>
      <c r="X108">
        <v>576.02800000000002</v>
      </c>
      <c r="Y108">
        <v>1</v>
      </c>
      <c r="Z108">
        <v>636.00300000000004</v>
      </c>
      <c r="AA108" t="s">
        <v>168</v>
      </c>
      <c r="AB108">
        <v>1</v>
      </c>
      <c r="AC108">
        <v>666.00300000000004</v>
      </c>
      <c r="AD108">
        <v>686</v>
      </c>
      <c r="AE108">
        <v>2</v>
      </c>
      <c r="AF108" t="s">
        <v>168</v>
      </c>
      <c r="AG108">
        <v>0</v>
      </c>
      <c r="AH108" t="s">
        <v>168</v>
      </c>
      <c r="AI108" t="s">
        <v>168</v>
      </c>
      <c r="AJ108">
        <v>0</v>
      </c>
      <c r="AK108">
        <v>856.01</v>
      </c>
    </row>
    <row r="109" spans="1:38" x14ac:dyDescent="0.2">
      <c r="A109" t="s">
        <v>180</v>
      </c>
      <c r="B109" t="s">
        <v>168</v>
      </c>
      <c r="C109" t="s">
        <v>168</v>
      </c>
      <c r="D109">
        <v>0</v>
      </c>
      <c r="E109">
        <v>107.011</v>
      </c>
      <c r="F109" t="s">
        <v>168</v>
      </c>
      <c r="G109">
        <v>1</v>
      </c>
      <c r="H109">
        <v>147.02000000000001</v>
      </c>
      <c r="I109">
        <v>1</v>
      </c>
      <c r="J109" t="s">
        <v>168</v>
      </c>
      <c r="K109" t="s">
        <v>168</v>
      </c>
      <c r="L109">
        <v>0</v>
      </c>
      <c r="M109" t="s">
        <v>168</v>
      </c>
      <c r="N109">
        <v>0</v>
      </c>
      <c r="O109" t="s">
        <v>168</v>
      </c>
      <c r="P109">
        <v>0</v>
      </c>
      <c r="Q109">
        <v>386.99400000000003</v>
      </c>
      <c r="R109">
        <v>1</v>
      </c>
      <c r="S109">
        <v>427.00099999999998</v>
      </c>
      <c r="T109">
        <v>457.02</v>
      </c>
      <c r="U109">
        <v>2</v>
      </c>
      <c r="V109">
        <v>496.99700000000001</v>
      </c>
      <c r="W109">
        <v>1</v>
      </c>
      <c r="X109" t="s">
        <v>168</v>
      </c>
      <c r="Y109">
        <v>0</v>
      </c>
      <c r="Z109" t="s">
        <v>168</v>
      </c>
      <c r="AA109" t="s">
        <v>168</v>
      </c>
      <c r="AB109">
        <v>0</v>
      </c>
      <c r="AC109" t="s">
        <v>168</v>
      </c>
      <c r="AD109" t="s">
        <v>168</v>
      </c>
      <c r="AE109">
        <v>0</v>
      </c>
      <c r="AF109" t="s">
        <v>168</v>
      </c>
      <c r="AG109">
        <v>0</v>
      </c>
      <c r="AH109">
        <v>807.01199999999994</v>
      </c>
      <c r="AI109">
        <v>827.00900000000001</v>
      </c>
      <c r="AJ109">
        <v>2</v>
      </c>
      <c r="AK109">
        <v>867</v>
      </c>
    </row>
    <row r="110" spans="1:38" x14ac:dyDescent="0.2">
      <c r="A110" t="s">
        <v>181</v>
      </c>
      <c r="B110" t="s">
        <v>168</v>
      </c>
      <c r="C110" t="s">
        <v>168</v>
      </c>
      <c r="D110">
        <v>0</v>
      </c>
      <c r="E110" t="s">
        <v>168</v>
      </c>
      <c r="F110" t="s">
        <v>168</v>
      </c>
      <c r="G110">
        <v>0</v>
      </c>
      <c r="H110" t="s">
        <v>168</v>
      </c>
      <c r="I110">
        <v>0</v>
      </c>
      <c r="J110" t="s">
        <v>168</v>
      </c>
      <c r="K110" t="s">
        <v>168</v>
      </c>
      <c r="L110">
        <v>0</v>
      </c>
      <c r="M110" t="s">
        <v>168</v>
      </c>
      <c r="N110">
        <v>0</v>
      </c>
      <c r="O110">
        <v>346.01299999999998</v>
      </c>
      <c r="P110">
        <v>1</v>
      </c>
      <c r="Q110" t="s">
        <v>168</v>
      </c>
      <c r="R110">
        <v>0</v>
      </c>
      <c r="S110" t="s">
        <v>168</v>
      </c>
      <c r="T110" t="s">
        <v>168</v>
      </c>
      <c r="U110">
        <v>0</v>
      </c>
      <c r="V110" t="s">
        <v>168</v>
      </c>
      <c r="W110">
        <v>0</v>
      </c>
      <c r="X110" t="s">
        <v>168</v>
      </c>
      <c r="Y110">
        <v>0</v>
      </c>
      <c r="Z110" t="s">
        <v>168</v>
      </c>
      <c r="AA110" t="s">
        <v>168</v>
      </c>
      <c r="AB110">
        <v>0</v>
      </c>
      <c r="AC110">
        <v>726.02599999999995</v>
      </c>
      <c r="AD110" t="s">
        <v>168</v>
      </c>
      <c r="AE110">
        <v>1</v>
      </c>
      <c r="AF110" t="s">
        <v>168</v>
      </c>
      <c r="AG110">
        <v>0</v>
      </c>
      <c r="AH110">
        <v>816.01700000000005</v>
      </c>
      <c r="AI110" t="s">
        <v>168</v>
      </c>
      <c r="AJ110">
        <v>1</v>
      </c>
    </row>
    <row r="111" spans="1:38" x14ac:dyDescent="0.2">
      <c r="A111" t="s">
        <v>182</v>
      </c>
      <c r="B111" t="s">
        <v>168</v>
      </c>
      <c r="C111" t="s">
        <v>168</v>
      </c>
      <c r="D111">
        <v>0</v>
      </c>
      <c r="E111" t="s">
        <v>168</v>
      </c>
      <c r="F111" t="s">
        <v>168</v>
      </c>
      <c r="G111">
        <v>0</v>
      </c>
      <c r="H111" t="s">
        <v>168</v>
      </c>
      <c r="I111">
        <v>0</v>
      </c>
      <c r="J111" t="s">
        <v>168</v>
      </c>
      <c r="K111" t="s">
        <v>168</v>
      </c>
      <c r="L111">
        <v>0</v>
      </c>
      <c r="M111">
        <v>273.99700000000001</v>
      </c>
      <c r="N111">
        <v>1</v>
      </c>
      <c r="O111" t="s">
        <v>168</v>
      </c>
      <c r="P111">
        <v>0</v>
      </c>
      <c r="Q111">
        <v>393.99299999999999</v>
      </c>
      <c r="R111">
        <v>1</v>
      </c>
      <c r="S111" t="s">
        <v>168</v>
      </c>
      <c r="T111" t="s">
        <v>168</v>
      </c>
      <c r="U111">
        <v>0</v>
      </c>
      <c r="V111" t="s">
        <v>168</v>
      </c>
      <c r="W111">
        <v>0</v>
      </c>
      <c r="X111">
        <v>564.01800000000003</v>
      </c>
      <c r="Y111">
        <v>1</v>
      </c>
      <c r="Z111" t="s">
        <v>168</v>
      </c>
      <c r="AA111" t="s">
        <v>168</v>
      </c>
      <c r="AB111">
        <v>0</v>
      </c>
      <c r="AC111">
        <v>713.99699999999996</v>
      </c>
      <c r="AD111" t="s">
        <v>168</v>
      </c>
      <c r="AE111">
        <v>1</v>
      </c>
      <c r="AF111">
        <v>784.02599999999995</v>
      </c>
      <c r="AG111">
        <v>1</v>
      </c>
      <c r="AH111" t="s">
        <v>168</v>
      </c>
      <c r="AI111" t="s">
        <v>168</v>
      </c>
      <c r="AJ111">
        <v>0</v>
      </c>
      <c r="AK111">
        <v>894.01400000000001</v>
      </c>
    </row>
    <row r="112" spans="1:38" x14ac:dyDescent="0.2">
      <c r="A112" t="s">
        <v>183</v>
      </c>
      <c r="B112">
        <v>12.997</v>
      </c>
      <c r="C112">
        <v>53.021000000000001</v>
      </c>
      <c r="D112">
        <v>2</v>
      </c>
      <c r="E112">
        <v>93.006</v>
      </c>
      <c r="F112" t="s">
        <v>168</v>
      </c>
      <c r="G112">
        <v>1</v>
      </c>
      <c r="H112" t="s">
        <v>168</v>
      </c>
      <c r="I112">
        <v>0</v>
      </c>
      <c r="J112" t="s">
        <v>168</v>
      </c>
      <c r="K112" t="s">
        <v>168</v>
      </c>
      <c r="L112">
        <v>0</v>
      </c>
      <c r="M112" t="s">
        <v>168</v>
      </c>
      <c r="N112">
        <v>0</v>
      </c>
      <c r="O112" t="s">
        <v>168</v>
      </c>
      <c r="P112">
        <v>0</v>
      </c>
      <c r="Q112" t="s">
        <v>168</v>
      </c>
      <c r="R112">
        <v>0</v>
      </c>
      <c r="S112" t="s">
        <v>168</v>
      </c>
      <c r="T112" t="s">
        <v>168</v>
      </c>
      <c r="U112">
        <v>0</v>
      </c>
      <c r="V112" t="s">
        <v>168</v>
      </c>
      <c r="W112">
        <v>0</v>
      </c>
      <c r="X112" t="s">
        <v>168</v>
      </c>
      <c r="Y112">
        <v>0</v>
      </c>
      <c r="Z112" t="s">
        <v>168</v>
      </c>
      <c r="AA112" t="s">
        <v>168</v>
      </c>
      <c r="AB112">
        <v>0</v>
      </c>
      <c r="AC112" t="s">
        <v>168</v>
      </c>
      <c r="AD112" t="s">
        <v>168</v>
      </c>
      <c r="AE112">
        <v>0</v>
      </c>
      <c r="AF112" t="s">
        <v>168</v>
      </c>
      <c r="AG112">
        <v>0</v>
      </c>
      <c r="AH112" t="s">
        <v>168</v>
      </c>
      <c r="AI112" t="s">
        <v>168</v>
      </c>
      <c r="AJ112">
        <v>0</v>
      </c>
    </row>
    <row r="115" spans="1:5" x14ac:dyDescent="0.2">
      <c r="A115" t="s">
        <v>184</v>
      </c>
      <c r="B115" t="s">
        <v>185</v>
      </c>
      <c r="C115" t="s">
        <v>186</v>
      </c>
    </row>
    <row r="116" spans="1:5" x14ac:dyDescent="0.2">
      <c r="A116" t="s">
        <v>187</v>
      </c>
      <c r="B116">
        <v>86</v>
      </c>
      <c r="C116">
        <v>8600</v>
      </c>
      <c r="E116" s="2">
        <f>B116/117</f>
        <v>0.7350427350427351</v>
      </c>
    </row>
    <row r="117" spans="1:5" x14ac:dyDescent="0.2">
      <c r="A117" t="s">
        <v>188</v>
      </c>
      <c r="B117">
        <v>271</v>
      </c>
      <c r="C117">
        <v>27100</v>
      </c>
      <c r="E117">
        <f>B117-72</f>
        <v>199</v>
      </c>
    </row>
    <row r="118" spans="1:5" x14ac:dyDescent="0.2">
      <c r="A118" t="s">
        <v>189</v>
      </c>
      <c r="B118">
        <v>0</v>
      </c>
      <c r="C118">
        <v>0</v>
      </c>
    </row>
    <row r="119" spans="1:5" x14ac:dyDescent="0.2">
      <c r="A119" t="s">
        <v>190</v>
      </c>
      <c r="B119">
        <v>31</v>
      </c>
      <c r="C119">
        <v>-3100</v>
      </c>
    </row>
    <row r="120" spans="1:5" x14ac:dyDescent="0.2">
      <c r="A120" t="s">
        <v>191</v>
      </c>
      <c r="B120">
        <v>0</v>
      </c>
      <c r="C120">
        <v>0</v>
      </c>
    </row>
    <row r="121" spans="1:5" x14ac:dyDescent="0.2">
      <c r="A121" t="s">
        <v>192</v>
      </c>
      <c r="B121">
        <v>0</v>
      </c>
      <c r="C121">
        <v>0</v>
      </c>
    </row>
    <row r="122" spans="1:5" x14ac:dyDescent="0.2">
      <c r="A122" t="s">
        <v>193</v>
      </c>
      <c r="B122">
        <v>2</v>
      </c>
      <c r="C122">
        <v>-1200</v>
      </c>
    </row>
    <row r="125" spans="1:5" x14ac:dyDescent="0.2">
      <c r="A125" t="s">
        <v>194</v>
      </c>
      <c r="B125" t="s">
        <v>185</v>
      </c>
      <c r="C125" t="s">
        <v>186</v>
      </c>
    </row>
    <row r="126" spans="1:5" x14ac:dyDescent="0.2">
      <c r="A126" t="s">
        <v>195</v>
      </c>
      <c r="B126">
        <v>0</v>
      </c>
      <c r="C126">
        <v>0</v>
      </c>
    </row>
    <row r="127" spans="1:5" x14ac:dyDescent="0.2">
      <c r="A127" t="s">
        <v>196</v>
      </c>
      <c r="B127">
        <v>0</v>
      </c>
      <c r="C127">
        <v>0</v>
      </c>
    </row>
    <row r="128" spans="1:5" x14ac:dyDescent="0.2">
      <c r="A128" t="s">
        <v>197</v>
      </c>
      <c r="B128">
        <v>0</v>
      </c>
      <c r="C128">
        <v>0</v>
      </c>
    </row>
    <row r="129" spans="1:3" x14ac:dyDescent="0.2">
      <c r="A129" t="s">
        <v>198</v>
      </c>
      <c r="B129">
        <v>1</v>
      </c>
      <c r="C129">
        <v>20</v>
      </c>
    </row>
    <row r="130" spans="1:3" x14ac:dyDescent="0.2">
      <c r="A130" t="s">
        <v>199</v>
      </c>
      <c r="B130">
        <v>9</v>
      </c>
      <c r="C130">
        <v>0</v>
      </c>
    </row>
    <row r="131" spans="1:3" x14ac:dyDescent="0.2">
      <c r="A131" t="s">
        <v>200</v>
      </c>
      <c r="B131">
        <v>11</v>
      </c>
      <c r="C131">
        <v>0</v>
      </c>
    </row>
    <row r="132" spans="1:3" x14ac:dyDescent="0.2">
      <c r="A132" t="s">
        <v>201</v>
      </c>
      <c r="B132">
        <v>17</v>
      </c>
      <c r="C132">
        <v>0</v>
      </c>
    </row>
    <row r="133" spans="1:3" x14ac:dyDescent="0.2">
      <c r="A133" t="s">
        <v>202</v>
      </c>
      <c r="B133">
        <v>20</v>
      </c>
      <c r="C133">
        <v>0</v>
      </c>
    </row>
    <row r="134" spans="1:3" x14ac:dyDescent="0.2">
      <c r="A134" t="s">
        <v>203</v>
      </c>
      <c r="B134">
        <v>21</v>
      </c>
      <c r="C134">
        <v>0</v>
      </c>
    </row>
    <row r="135" spans="1:3" x14ac:dyDescent="0.2">
      <c r="A135" t="s">
        <v>204</v>
      </c>
      <c r="B135">
        <v>8</v>
      </c>
      <c r="C135">
        <v>0</v>
      </c>
    </row>
    <row r="136" spans="1:3" x14ac:dyDescent="0.2">
      <c r="A136" t="s">
        <v>205</v>
      </c>
    </row>
    <row r="137" spans="1:3" x14ac:dyDescent="0.2">
      <c r="A137" t="s">
        <v>206</v>
      </c>
      <c r="B137">
        <v>31420</v>
      </c>
    </row>
    <row r="140" spans="1:3" x14ac:dyDescent="0.2">
      <c r="A140" t="s">
        <v>207</v>
      </c>
    </row>
    <row r="141" spans="1:3" x14ac:dyDescent="0.2">
      <c r="A141" t="s">
        <v>208</v>
      </c>
    </row>
    <row r="142" spans="1:3" x14ac:dyDescent="0.2">
      <c r="A142" t="s">
        <v>209</v>
      </c>
    </row>
    <row r="143" spans="1:3" x14ac:dyDescent="0.2">
      <c r="A143" t="s">
        <v>210</v>
      </c>
    </row>
    <row r="144" spans="1:3" x14ac:dyDescent="0.2">
      <c r="A144" t="s">
        <v>211</v>
      </c>
    </row>
    <row r="145" spans="1:1" x14ac:dyDescent="0.2">
      <c r="A145" t="s">
        <v>212</v>
      </c>
    </row>
    <row r="146" spans="1:1" x14ac:dyDescent="0.2">
      <c r="A146" t="s">
        <v>213</v>
      </c>
    </row>
    <row r="147" spans="1:1" x14ac:dyDescent="0.2">
      <c r="A147" t="s">
        <v>214</v>
      </c>
    </row>
    <row r="148" spans="1:1" x14ac:dyDescent="0.2">
      <c r="A148" t="s">
        <v>215</v>
      </c>
    </row>
    <row r="149" spans="1:1" x14ac:dyDescent="0.2">
      <c r="A149" t="s">
        <v>216</v>
      </c>
    </row>
    <row r="150" spans="1:1" x14ac:dyDescent="0.2">
      <c r="A150" t="s">
        <v>217</v>
      </c>
    </row>
    <row r="151" spans="1:1" x14ac:dyDescent="0.2">
      <c r="A151" t="s">
        <v>218</v>
      </c>
    </row>
    <row r="152" spans="1:1" x14ac:dyDescent="0.2">
      <c r="A152" t="s">
        <v>219</v>
      </c>
    </row>
    <row r="153" spans="1:1" x14ac:dyDescent="0.2">
      <c r="A153" t="s">
        <v>220</v>
      </c>
    </row>
    <row r="154" spans="1:1" x14ac:dyDescent="0.2">
      <c r="A154" t="s">
        <v>221</v>
      </c>
    </row>
    <row r="155" spans="1:1" x14ac:dyDescent="0.2">
      <c r="A155" t="s">
        <v>222</v>
      </c>
    </row>
    <row r="156" spans="1:1" x14ac:dyDescent="0.2">
      <c r="A156" t="s">
        <v>223</v>
      </c>
    </row>
    <row r="157" spans="1:1" x14ac:dyDescent="0.2">
      <c r="A157" t="s">
        <v>224</v>
      </c>
    </row>
    <row r="158" spans="1:1" x14ac:dyDescent="0.2">
      <c r="A158" t="s">
        <v>225</v>
      </c>
    </row>
    <row r="159" spans="1:1" x14ac:dyDescent="0.2">
      <c r="A159" t="s">
        <v>226</v>
      </c>
    </row>
    <row r="160" spans="1:1" x14ac:dyDescent="0.2">
      <c r="A160" t="s">
        <v>227</v>
      </c>
    </row>
    <row r="161" spans="1:1" x14ac:dyDescent="0.2">
      <c r="A161" t="s">
        <v>228</v>
      </c>
    </row>
    <row r="162" spans="1:1" x14ac:dyDescent="0.2">
      <c r="A162" t="s">
        <v>229</v>
      </c>
    </row>
    <row r="163" spans="1:1" x14ac:dyDescent="0.2">
      <c r="A163" t="s">
        <v>230</v>
      </c>
    </row>
    <row r="164" spans="1:1" x14ac:dyDescent="0.2">
      <c r="A164" t="s">
        <v>231</v>
      </c>
    </row>
    <row r="165" spans="1:1" x14ac:dyDescent="0.2">
      <c r="A165" t="s">
        <v>232</v>
      </c>
    </row>
    <row r="166" spans="1:1" x14ac:dyDescent="0.2">
      <c r="A166" t="s">
        <v>233</v>
      </c>
    </row>
    <row r="167" spans="1:1" x14ac:dyDescent="0.2">
      <c r="A167" t="s">
        <v>234</v>
      </c>
    </row>
    <row r="168" spans="1:1" x14ac:dyDescent="0.2">
      <c r="A168" t="s">
        <v>235</v>
      </c>
    </row>
    <row r="169" spans="1:1" x14ac:dyDescent="0.2">
      <c r="A169" t="s">
        <v>236</v>
      </c>
    </row>
    <row r="170" spans="1:1" x14ac:dyDescent="0.2">
      <c r="A170" t="s">
        <v>237</v>
      </c>
    </row>
    <row r="171" spans="1:1" x14ac:dyDescent="0.2">
      <c r="A171" t="s">
        <v>238</v>
      </c>
    </row>
    <row r="172" spans="1:1" x14ac:dyDescent="0.2">
      <c r="A172" t="s">
        <v>239</v>
      </c>
    </row>
    <row r="173" spans="1:1" x14ac:dyDescent="0.2">
      <c r="A173" t="s">
        <v>240</v>
      </c>
    </row>
    <row r="174" spans="1:1" x14ac:dyDescent="0.2">
      <c r="A174" t="s">
        <v>241</v>
      </c>
    </row>
    <row r="175" spans="1:1" x14ac:dyDescent="0.2">
      <c r="A175" t="s">
        <v>242</v>
      </c>
    </row>
    <row r="176" spans="1:1" x14ac:dyDescent="0.2">
      <c r="A176" t="s">
        <v>243</v>
      </c>
    </row>
    <row r="177" spans="1:1" x14ac:dyDescent="0.2">
      <c r="A177" t="s">
        <v>244</v>
      </c>
    </row>
    <row r="178" spans="1:1" x14ac:dyDescent="0.2">
      <c r="A178" t="s">
        <v>245</v>
      </c>
    </row>
    <row r="179" spans="1:1" x14ac:dyDescent="0.2">
      <c r="A179" t="s">
        <v>246</v>
      </c>
    </row>
    <row r="180" spans="1:1" x14ac:dyDescent="0.2">
      <c r="A180" t="s">
        <v>247</v>
      </c>
    </row>
    <row r="181" spans="1:1" x14ac:dyDescent="0.2">
      <c r="A181" t="s">
        <v>248</v>
      </c>
    </row>
    <row r="182" spans="1:1" x14ac:dyDescent="0.2">
      <c r="A182" t="s">
        <v>249</v>
      </c>
    </row>
    <row r="183" spans="1:1" x14ac:dyDescent="0.2">
      <c r="A183" t="s">
        <v>250</v>
      </c>
    </row>
    <row r="184" spans="1:1" x14ac:dyDescent="0.2">
      <c r="A184" t="s">
        <v>251</v>
      </c>
    </row>
    <row r="185" spans="1:1" x14ac:dyDescent="0.2">
      <c r="A185" t="s">
        <v>252</v>
      </c>
    </row>
    <row r="186" spans="1:1" x14ac:dyDescent="0.2">
      <c r="A186" t="s">
        <v>253</v>
      </c>
    </row>
    <row r="187" spans="1:1" x14ac:dyDescent="0.2">
      <c r="A187" t="s">
        <v>254</v>
      </c>
    </row>
    <row r="188" spans="1:1" x14ac:dyDescent="0.2">
      <c r="A188" t="s">
        <v>255</v>
      </c>
    </row>
    <row r="189" spans="1:1" x14ac:dyDescent="0.2">
      <c r="A189" t="s">
        <v>256</v>
      </c>
    </row>
    <row r="190" spans="1:1" x14ac:dyDescent="0.2">
      <c r="A190" t="s">
        <v>257</v>
      </c>
    </row>
    <row r="191" spans="1:1" x14ac:dyDescent="0.2">
      <c r="A191" t="s">
        <v>258</v>
      </c>
    </row>
    <row r="192" spans="1:1" x14ac:dyDescent="0.2">
      <c r="A192" t="s">
        <v>259</v>
      </c>
    </row>
    <row r="193" spans="1:2" x14ac:dyDescent="0.2">
      <c r="A193" t="s">
        <v>260</v>
      </c>
    </row>
    <row r="194" spans="1:2" x14ac:dyDescent="0.2">
      <c r="A194" t="s">
        <v>261</v>
      </c>
    </row>
    <row r="195" spans="1:2" x14ac:dyDescent="0.2">
      <c r="A195" t="s">
        <v>262</v>
      </c>
    </row>
    <row r="198" spans="1:2" x14ac:dyDescent="0.2">
      <c r="A198" t="s">
        <v>263</v>
      </c>
    </row>
    <row r="199" spans="1:2" x14ac:dyDescent="0.2">
      <c r="A199">
        <v>39.237639999999999</v>
      </c>
      <c r="B199" t="s">
        <v>264</v>
      </c>
    </row>
    <row r="200" spans="1:2" x14ac:dyDescent="0.2">
      <c r="A200">
        <v>80.489260000000002</v>
      </c>
      <c r="B200" t="s">
        <v>265</v>
      </c>
    </row>
    <row r="201" spans="1:2" x14ac:dyDescent="0.2">
      <c r="A201">
        <v>90.275559999999999</v>
      </c>
      <c r="B201" t="s">
        <v>266</v>
      </c>
    </row>
    <row r="202" spans="1:2" x14ac:dyDescent="0.2">
      <c r="A202">
        <v>149.3777</v>
      </c>
      <c r="B202" t="s">
        <v>267</v>
      </c>
    </row>
    <row r="203" spans="1:2" x14ac:dyDescent="0.2">
      <c r="A203">
        <v>180.93389999999999</v>
      </c>
      <c r="B203" t="s">
        <v>264</v>
      </c>
    </row>
    <row r="204" spans="1:2" x14ac:dyDescent="0.2">
      <c r="A204">
        <v>245.04599999999999</v>
      </c>
      <c r="B204" t="s">
        <v>268</v>
      </c>
    </row>
    <row r="205" spans="1:2" x14ac:dyDescent="0.2">
      <c r="A205">
        <v>253.4511</v>
      </c>
      <c r="B205" t="s">
        <v>265</v>
      </c>
    </row>
    <row r="206" spans="1:2" x14ac:dyDescent="0.2">
      <c r="A206">
        <v>292.52629999999999</v>
      </c>
      <c r="B206" t="s">
        <v>269</v>
      </c>
    </row>
    <row r="207" spans="1:2" x14ac:dyDescent="0.2">
      <c r="A207">
        <v>350.27379999999999</v>
      </c>
      <c r="B207" t="s">
        <v>270</v>
      </c>
    </row>
    <row r="208" spans="1:2" x14ac:dyDescent="0.2">
      <c r="A208">
        <v>432.815</v>
      </c>
      <c r="B208" t="s">
        <v>271</v>
      </c>
    </row>
    <row r="209" spans="1:2" x14ac:dyDescent="0.2">
      <c r="A209">
        <v>464.80459999999999</v>
      </c>
      <c r="B209" t="s">
        <v>268</v>
      </c>
    </row>
    <row r="210" spans="1:2" x14ac:dyDescent="0.2">
      <c r="A210">
        <v>480.30669999999998</v>
      </c>
      <c r="B210" t="s">
        <v>269</v>
      </c>
    </row>
    <row r="211" spans="1:2" x14ac:dyDescent="0.2">
      <c r="A211">
        <v>632.44209999999998</v>
      </c>
      <c r="B211" t="s">
        <v>264</v>
      </c>
    </row>
    <row r="212" spans="1:2" x14ac:dyDescent="0.2">
      <c r="A212">
        <v>690.61080000000004</v>
      </c>
      <c r="B212" t="s">
        <v>269</v>
      </c>
    </row>
    <row r="213" spans="1:2" x14ac:dyDescent="0.2">
      <c r="A213">
        <v>736.86739999999998</v>
      </c>
      <c r="B213" t="s">
        <v>265</v>
      </c>
    </row>
    <row r="214" spans="1:2" x14ac:dyDescent="0.2">
      <c r="A214">
        <v>871.24390000000005</v>
      </c>
      <c r="B214" t="s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6:L52"/>
  <sheetViews>
    <sheetView tabSelected="1" topLeftCell="A20" workbookViewId="0">
      <selection activeCell="B47" sqref="B47"/>
    </sheetView>
  </sheetViews>
  <sheetFormatPr baseColWidth="10" defaultRowHeight="15" x14ac:dyDescent="0.2"/>
  <cols>
    <col min="3" max="3" width="14.6640625" customWidth="1"/>
    <col min="4" max="4" width="17" bestFit="1" customWidth="1"/>
    <col min="5" max="5" width="16.83203125" customWidth="1"/>
    <col min="10" max="10" width="59.5" bestFit="1" customWidth="1"/>
  </cols>
  <sheetData>
    <row r="6" spans="3:12" x14ac:dyDescent="0.2">
      <c r="C6" t="s">
        <v>263</v>
      </c>
    </row>
    <row r="7" spans="3:12" x14ac:dyDescent="0.2">
      <c r="C7">
        <v>39.237639999999999</v>
      </c>
      <c r="D7" t="s">
        <v>264</v>
      </c>
      <c r="E7">
        <f>C7-F7</f>
        <v>1.237639999999999</v>
      </c>
      <c r="F7">
        <v>38</v>
      </c>
      <c r="G7">
        <v>14</v>
      </c>
      <c r="K7" t="s">
        <v>273</v>
      </c>
      <c r="L7" t="s">
        <v>274</v>
      </c>
    </row>
    <row r="8" spans="3:12" x14ac:dyDescent="0.2">
      <c r="C8">
        <v>80.489260000000002</v>
      </c>
      <c r="D8" t="s">
        <v>265</v>
      </c>
      <c r="E8">
        <f t="shared" ref="E8:E15" si="0">C8-F8</f>
        <v>1.4892600000000016</v>
      </c>
      <c r="F8">
        <v>79</v>
      </c>
      <c r="G8">
        <v>9</v>
      </c>
      <c r="J8" t="s">
        <v>208</v>
      </c>
    </row>
    <row r="9" spans="3:12" x14ac:dyDescent="0.2">
      <c r="C9">
        <v>149.3777</v>
      </c>
      <c r="D9" t="s">
        <v>267</v>
      </c>
      <c r="E9">
        <f t="shared" si="0"/>
        <v>1.3777000000000044</v>
      </c>
      <c r="F9">
        <v>148</v>
      </c>
      <c r="G9">
        <v>12</v>
      </c>
      <c r="J9" t="s">
        <v>209</v>
      </c>
    </row>
    <row r="10" spans="3:12" x14ac:dyDescent="0.2">
      <c r="C10">
        <v>180.93389999999999</v>
      </c>
      <c r="D10" t="s">
        <v>264</v>
      </c>
      <c r="E10">
        <f t="shared" si="0"/>
        <v>1.9338999999999942</v>
      </c>
      <c r="F10">
        <v>179</v>
      </c>
      <c r="G10">
        <v>14</v>
      </c>
      <c r="J10" t="s">
        <v>210</v>
      </c>
      <c r="K10">
        <v>11</v>
      </c>
      <c r="L10">
        <v>1</v>
      </c>
    </row>
    <row r="11" spans="3:12" x14ac:dyDescent="0.2">
      <c r="C11">
        <v>253.4511</v>
      </c>
      <c r="D11" t="s">
        <v>265</v>
      </c>
      <c r="E11">
        <f t="shared" si="0"/>
        <v>6.4510999999999967</v>
      </c>
      <c r="F11">
        <v>247</v>
      </c>
      <c r="G11">
        <v>9</v>
      </c>
      <c r="J11" t="s">
        <v>211</v>
      </c>
    </row>
    <row r="12" spans="3:12" x14ac:dyDescent="0.2">
      <c r="C12">
        <v>292.52629999999999</v>
      </c>
      <c r="D12" t="s">
        <v>269</v>
      </c>
      <c r="E12">
        <f t="shared" si="0"/>
        <v>1.526299999999992</v>
      </c>
      <c r="F12">
        <v>291</v>
      </c>
      <c r="G12">
        <v>4</v>
      </c>
      <c r="J12" t="s">
        <v>212</v>
      </c>
      <c r="K12">
        <v>2</v>
      </c>
      <c r="L12">
        <v>1</v>
      </c>
    </row>
    <row r="13" spans="3:12" x14ac:dyDescent="0.2">
      <c r="C13">
        <v>350.27379999999999</v>
      </c>
      <c r="D13" t="s">
        <v>270</v>
      </c>
      <c r="E13">
        <f t="shared" si="0"/>
        <v>2.2737999999999943</v>
      </c>
      <c r="F13">
        <v>348</v>
      </c>
      <c r="G13">
        <v>15</v>
      </c>
      <c r="J13" t="s">
        <v>213</v>
      </c>
    </row>
    <row r="14" spans="3:12" x14ac:dyDescent="0.2">
      <c r="C14">
        <v>432.815</v>
      </c>
      <c r="D14" t="s">
        <v>271</v>
      </c>
      <c r="E14">
        <f t="shared" si="0"/>
        <v>3.8149999999999977</v>
      </c>
      <c r="F14">
        <v>429</v>
      </c>
      <c r="G14">
        <v>7</v>
      </c>
      <c r="J14" t="s">
        <v>214</v>
      </c>
    </row>
    <row r="15" spans="3:12" x14ac:dyDescent="0.2">
      <c r="C15">
        <v>480.30669999999998</v>
      </c>
      <c r="D15" t="s">
        <v>269</v>
      </c>
      <c r="E15">
        <f t="shared" si="0"/>
        <v>9.306699999999978</v>
      </c>
      <c r="F15">
        <v>471</v>
      </c>
      <c r="G15">
        <v>4</v>
      </c>
      <c r="J15" t="s">
        <v>215</v>
      </c>
    </row>
    <row r="16" spans="3:12" x14ac:dyDescent="0.2">
      <c r="D16" s="3" t="s">
        <v>278</v>
      </c>
      <c r="E16" s="3"/>
      <c r="F16" s="3"/>
      <c r="G16" s="3"/>
      <c r="J16" t="s">
        <v>216</v>
      </c>
      <c r="K16">
        <v>1</v>
      </c>
      <c r="L16">
        <v>1</v>
      </c>
    </row>
    <row r="17" spans="1:12" x14ac:dyDescent="0.2">
      <c r="C17">
        <v>632.44209999999998</v>
      </c>
      <c r="D17" t="s">
        <v>264</v>
      </c>
      <c r="E17">
        <f>C17-F17</f>
        <v>1.4420999999999822</v>
      </c>
      <c r="F17">
        <v>631</v>
      </c>
      <c r="G17">
        <v>14</v>
      </c>
      <c r="J17" t="s">
        <v>217</v>
      </c>
    </row>
    <row r="18" spans="1:12" x14ac:dyDescent="0.2">
      <c r="C18">
        <v>690.61080000000004</v>
      </c>
      <c r="D18" t="s">
        <v>269</v>
      </c>
      <c r="E18">
        <f>C18-F18</f>
        <v>1.6108000000000402</v>
      </c>
      <c r="F18">
        <v>689</v>
      </c>
      <c r="G18">
        <v>4</v>
      </c>
      <c r="J18" t="s">
        <v>218</v>
      </c>
      <c r="K18">
        <v>4</v>
      </c>
      <c r="L18">
        <v>0</v>
      </c>
    </row>
    <row r="19" spans="1:12" x14ac:dyDescent="0.2">
      <c r="C19">
        <v>736.86739999999998</v>
      </c>
      <c r="D19" t="s">
        <v>265</v>
      </c>
      <c r="E19">
        <f>C19-F19</f>
        <v>7.8673999999999751</v>
      </c>
      <c r="F19">
        <v>729</v>
      </c>
      <c r="G19">
        <v>9</v>
      </c>
      <c r="J19" t="s">
        <v>219</v>
      </c>
    </row>
    <row r="20" spans="1:12" x14ac:dyDescent="0.2">
      <c r="C20">
        <v>871.24390000000005</v>
      </c>
      <c r="D20" t="s">
        <v>272</v>
      </c>
      <c r="E20">
        <f>C20-F20</f>
        <v>1.2439000000000533</v>
      </c>
      <c r="F20">
        <v>870</v>
      </c>
      <c r="G20">
        <v>3</v>
      </c>
      <c r="J20" t="s">
        <v>220</v>
      </c>
      <c r="K20">
        <v>3</v>
      </c>
      <c r="L20">
        <v>1</v>
      </c>
    </row>
    <row r="21" spans="1:12" x14ac:dyDescent="0.2">
      <c r="J21" t="s">
        <v>221</v>
      </c>
    </row>
    <row r="22" spans="1:12" x14ac:dyDescent="0.2">
      <c r="D22" t="s">
        <v>279</v>
      </c>
      <c r="E22">
        <f>AVERAGE(E$7:E$20)</f>
        <v>3.1981230769230775</v>
      </c>
      <c r="J22" t="s">
        <v>222</v>
      </c>
      <c r="K22">
        <v>5</v>
      </c>
      <c r="L22">
        <v>1</v>
      </c>
    </row>
    <row r="23" spans="1:12" x14ac:dyDescent="0.2">
      <c r="D23" t="s">
        <v>280</v>
      </c>
      <c r="E23">
        <f>MAX(E$7:E$20)</f>
        <v>9.306699999999978</v>
      </c>
      <c r="G23">
        <f>COUNTA(G7:G20)</f>
        <v>13</v>
      </c>
      <c r="J23" t="s">
        <v>223</v>
      </c>
    </row>
    <row r="24" spans="1:12" x14ac:dyDescent="0.2">
      <c r="D24" t="s">
        <v>281</v>
      </c>
      <c r="E24">
        <f>MIN(E$7:E$20)</f>
        <v>1.237639999999999</v>
      </c>
      <c r="J24" t="s">
        <v>224</v>
      </c>
      <c r="K24">
        <v>10</v>
      </c>
      <c r="L24">
        <v>0</v>
      </c>
    </row>
    <row r="25" spans="1:12" x14ac:dyDescent="0.2">
      <c r="J25" t="s">
        <v>225</v>
      </c>
    </row>
    <row r="26" spans="1:12" x14ac:dyDescent="0.2">
      <c r="J26" t="s">
        <v>226</v>
      </c>
      <c r="K26">
        <v>8</v>
      </c>
      <c r="L26">
        <v>0</v>
      </c>
    </row>
    <row r="27" spans="1:12" x14ac:dyDescent="0.2">
      <c r="J27" t="s">
        <v>227</v>
      </c>
    </row>
    <row r="28" spans="1:12" x14ac:dyDescent="0.2">
      <c r="J28" t="s">
        <v>228</v>
      </c>
      <c r="K28">
        <v>3</v>
      </c>
      <c r="L28">
        <v>1</v>
      </c>
    </row>
    <row r="29" spans="1:12" x14ac:dyDescent="0.2">
      <c r="A29" t="s">
        <v>282</v>
      </c>
      <c r="J29" t="s">
        <v>229</v>
      </c>
    </row>
    <row r="30" spans="1:12" x14ac:dyDescent="0.2">
      <c r="A30">
        <v>10</v>
      </c>
      <c r="B30">
        <v>70</v>
      </c>
      <c r="J30" t="s">
        <v>230</v>
      </c>
      <c r="K30">
        <v>4</v>
      </c>
      <c r="L30">
        <v>0</v>
      </c>
    </row>
    <row r="31" spans="1:12" x14ac:dyDescent="0.2">
      <c r="A31">
        <v>16</v>
      </c>
      <c r="B31">
        <v>100</v>
      </c>
      <c r="D31">
        <v>90.275559999999999</v>
      </c>
      <c r="E31" t="s">
        <v>266</v>
      </c>
      <c r="F31" t="s">
        <v>283</v>
      </c>
      <c r="J31" t="s">
        <v>231</v>
      </c>
    </row>
    <row r="32" spans="1:12" x14ac:dyDescent="0.2">
      <c r="A32">
        <v>16</v>
      </c>
      <c r="B32">
        <v>110</v>
      </c>
      <c r="J32" t="s">
        <v>232</v>
      </c>
      <c r="K32">
        <v>4</v>
      </c>
      <c r="L32">
        <v>1</v>
      </c>
    </row>
    <row r="33" spans="1:12" x14ac:dyDescent="0.2">
      <c r="A33">
        <v>10</v>
      </c>
      <c r="B33">
        <v>130</v>
      </c>
      <c r="J33" t="s">
        <v>233</v>
      </c>
    </row>
    <row r="34" spans="1:12" x14ac:dyDescent="0.2">
      <c r="A34">
        <v>6</v>
      </c>
      <c r="B34">
        <v>230</v>
      </c>
      <c r="C34">
        <f>D34-B34</f>
        <v>15.045999999999992</v>
      </c>
      <c r="D34">
        <v>245.04599999999999</v>
      </c>
      <c r="E34" t="s">
        <v>268</v>
      </c>
      <c r="J34" t="s">
        <v>234</v>
      </c>
      <c r="K34">
        <v>3</v>
      </c>
      <c r="L34">
        <v>0</v>
      </c>
    </row>
    <row r="35" spans="1:12" x14ac:dyDescent="0.2">
      <c r="A35">
        <v>10</v>
      </c>
      <c r="B35">
        <v>290</v>
      </c>
      <c r="J35" t="s">
        <v>235</v>
      </c>
    </row>
    <row r="36" spans="1:12" x14ac:dyDescent="0.2">
      <c r="A36">
        <v>16</v>
      </c>
      <c r="B36">
        <v>320</v>
      </c>
      <c r="J36" t="s">
        <v>236</v>
      </c>
      <c r="K36">
        <v>5</v>
      </c>
      <c r="L36">
        <v>1</v>
      </c>
    </row>
    <row r="37" spans="1:12" x14ac:dyDescent="0.2">
      <c r="A37">
        <v>16</v>
      </c>
      <c r="B37">
        <v>330</v>
      </c>
      <c r="J37" t="s">
        <v>237</v>
      </c>
    </row>
    <row r="38" spans="1:12" x14ac:dyDescent="0.2">
      <c r="A38">
        <v>10</v>
      </c>
      <c r="B38">
        <v>350</v>
      </c>
      <c r="J38" t="s">
        <v>238</v>
      </c>
      <c r="K38">
        <v>5</v>
      </c>
      <c r="L38">
        <v>0</v>
      </c>
    </row>
    <row r="39" spans="1:12" x14ac:dyDescent="0.2">
      <c r="A39">
        <v>6</v>
      </c>
      <c r="B39">
        <v>450</v>
      </c>
      <c r="C39">
        <f>D39-B39</f>
        <v>14.804599999999994</v>
      </c>
      <c r="D39">
        <v>464.80459999999999</v>
      </c>
      <c r="E39" t="s">
        <v>268</v>
      </c>
      <c r="J39" t="s">
        <v>239</v>
      </c>
    </row>
    <row r="40" spans="1:12" x14ac:dyDescent="0.2">
      <c r="A40">
        <v>10</v>
      </c>
      <c r="B40">
        <v>510</v>
      </c>
      <c r="J40" t="s">
        <v>240</v>
      </c>
      <c r="K40">
        <v>6</v>
      </c>
      <c r="L40">
        <v>1</v>
      </c>
    </row>
    <row r="41" spans="1:12" x14ac:dyDescent="0.2">
      <c r="A41">
        <v>16</v>
      </c>
      <c r="B41">
        <v>540</v>
      </c>
      <c r="J41" t="s">
        <v>241</v>
      </c>
    </row>
    <row r="42" spans="1:12" x14ac:dyDescent="0.2">
      <c r="A42">
        <v>16</v>
      </c>
      <c r="B42">
        <v>550</v>
      </c>
      <c r="J42" t="s">
        <v>242</v>
      </c>
      <c r="K42">
        <v>5</v>
      </c>
      <c r="L42">
        <v>0</v>
      </c>
    </row>
    <row r="43" spans="1:12" x14ac:dyDescent="0.2">
      <c r="A43">
        <v>10</v>
      </c>
      <c r="B43">
        <v>570</v>
      </c>
      <c r="J43" t="s">
        <v>243</v>
      </c>
    </row>
    <row r="44" spans="1:12" x14ac:dyDescent="0.2">
      <c r="A44">
        <v>10</v>
      </c>
      <c r="B44">
        <v>730</v>
      </c>
      <c r="J44" t="s">
        <v>244</v>
      </c>
      <c r="K44">
        <v>2</v>
      </c>
      <c r="L44">
        <v>1</v>
      </c>
    </row>
    <row r="45" spans="1:12" x14ac:dyDescent="0.2">
      <c r="A45">
        <v>16</v>
      </c>
      <c r="B45">
        <v>760</v>
      </c>
      <c r="J45" t="s">
        <v>245</v>
      </c>
    </row>
    <row r="46" spans="1:12" x14ac:dyDescent="0.2">
      <c r="A46">
        <v>16</v>
      </c>
      <c r="B46">
        <v>770</v>
      </c>
      <c r="J46" t="s">
        <v>246</v>
      </c>
      <c r="K46">
        <v>6</v>
      </c>
      <c r="L46">
        <v>1</v>
      </c>
    </row>
    <row r="47" spans="1:12" x14ac:dyDescent="0.2">
      <c r="A47">
        <v>10</v>
      </c>
      <c r="B47">
        <v>790</v>
      </c>
      <c r="J47" t="s">
        <v>247</v>
      </c>
    </row>
    <row r="48" spans="1:12" x14ac:dyDescent="0.2">
      <c r="A48">
        <v>10</v>
      </c>
      <c r="B48">
        <v>880</v>
      </c>
      <c r="J48" t="s">
        <v>248</v>
      </c>
      <c r="K48">
        <v>8</v>
      </c>
      <c r="L48">
        <v>1</v>
      </c>
    </row>
    <row r="50" spans="3:12" x14ac:dyDescent="0.2">
      <c r="C50">
        <f>AVERAGE(C$39,C$34,C$31)</f>
        <v>14.925299999999993</v>
      </c>
      <c r="J50" t="s">
        <v>275</v>
      </c>
      <c r="K50">
        <f>AVERAGE(K$10:K$48)</f>
        <v>5</v>
      </c>
      <c r="L50" s="1">
        <f>(SUM(L10:L48))/(COUNTA(L10:L48))</f>
        <v>0.63157894736842102</v>
      </c>
    </row>
    <row r="51" spans="3:12" x14ac:dyDescent="0.2">
      <c r="C51">
        <f>MAX(C$39,C$34,C$31)</f>
        <v>15.045999999999992</v>
      </c>
      <c r="J51" t="s">
        <v>276</v>
      </c>
      <c r="K51">
        <f>MAX(K$10:K$48)</f>
        <v>11</v>
      </c>
      <c r="L51">
        <f>SUM(L10:L48)</f>
        <v>12</v>
      </c>
    </row>
    <row r="52" spans="3:12" x14ac:dyDescent="0.2">
      <c r="C52">
        <f>MIN(C$39,C$34,C$31)</f>
        <v>14.804599999999994</v>
      </c>
      <c r="J52" t="s">
        <v>277</v>
      </c>
      <c r="K52">
        <f>MIN(K$10:K$48)</f>
        <v>1</v>
      </c>
      <c r="L52">
        <f>COUNTA(L10:L48)</f>
        <v>19</v>
      </c>
    </row>
  </sheetData>
  <conditionalFormatting sqref="B40:B44 F39 E44:F51 A45:B48">
    <cfRule type="cellIs" dxfId="0" priority="1" operator="equal">
      <formula>13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Results_Participant2_Day1_LevCo</vt:lpstr>
      <vt:lpstr>Secondary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P Devlin</dc:creator>
  <cp:lastModifiedBy>Microsoft Office User</cp:lastModifiedBy>
  <dcterms:modified xsi:type="dcterms:W3CDTF">2016-10-10T21:13:53Z</dcterms:modified>
</cp:coreProperties>
</file>