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57A6D8CF-003B-BC45-AAE1-A91C032D79C2}" xr6:coauthVersionLast="47" xr6:coauthVersionMax="47" xr10:uidLastSave="{00000000-0000-0000-0000-000000000000}"/>
  <bookViews>
    <workbookView xWindow="0" yWindow="700" windowWidth="27040" windowHeight="15800" tabRatio="770" activeTab="9" xr2:uid="{00000000-000D-0000-FFFF-FFFF00000000}"/>
  </bookViews>
  <sheets>
    <sheet name="MATH &amp; TRIG" sheetId="3" r:id="rId1"/>
    <sheet name="FINANCIAL" sheetId="9" r:id="rId2"/>
    <sheet name="TEXT" sheetId="11" r:id="rId3"/>
    <sheet name="EXTRA" sheetId="19" r:id="rId4"/>
    <sheet name="STATISTICAL" sheetId="5" r:id="rId5"/>
    <sheet name="DATE &amp; TIME" sheetId="17" r:id="rId6"/>
    <sheet name="INFORMATION" sheetId="6" r:id="rId7"/>
    <sheet name="LOOKUP" sheetId="12" r:id="rId8"/>
    <sheet name="LOGICAL" sheetId="8" r:id="rId9"/>
    <sheet name="CORE" sheetId="1" r:id="rId10"/>
    <sheet name="COMPATIBILITY" sheetId="18" r:id="rId11"/>
    <sheet name="REF" sheetId="2" r:id="rId12"/>
    <sheet name="OPERATORS" sheetId="13" r:id="rId13"/>
    <sheet name="ENGINEERING" sheetId="15" r:id="rId14"/>
  </sheets>
  <externalReferences>
    <externalReference r:id="rId15"/>
    <externalReference r:id="rId16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32" i="1"/>
  <c r="X5" i="11"/>
  <c r="AG5" i="11" a="1"/>
  <c r="AG5" i="11" s="1"/>
  <c r="AJ5" i="11"/>
  <c r="AK5" i="11"/>
  <c r="AL5" i="11"/>
  <c r="AN5" i="11"/>
  <c r="AO5" i="11"/>
  <c r="AP5" i="11"/>
  <c r="AT5" i="11"/>
  <c r="AU5" i="11"/>
  <c r="AV5" i="11"/>
  <c r="AF5" i="11"/>
  <c r="Z5" i="11"/>
  <c r="AA5" i="11"/>
  <c r="AB5" i="11"/>
  <c r="AC5" i="11"/>
  <c r="AD5" i="11"/>
  <c r="AE5" i="11"/>
  <c r="Q5" i="11"/>
  <c r="R5" i="11"/>
  <c r="V5" i="11"/>
  <c r="W5" i="11"/>
  <c r="Y5" i="11"/>
  <c r="S5" i="11"/>
  <c r="T5" i="11"/>
  <c r="U5" i="11"/>
  <c r="J5" i="11"/>
  <c r="AF5" i="8"/>
  <c r="AF3" i="8"/>
  <c r="Y6" i="8"/>
  <c r="Y3" i="8"/>
  <c r="V3" i="8"/>
  <c r="U3" i="8"/>
  <c r="Q3" i="8"/>
  <c r="J26" i="1" a="1"/>
  <c r="J26" i="1" s="1"/>
  <c r="I26" i="1" s="1"/>
  <c r="I28" i="1"/>
  <c r="H26" i="1"/>
  <c r="H30" i="1" s="1"/>
  <c r="D28" i="1" a="1"/>
  <c r="D28" i="1" s="1"/>
  <c r="D29" i="1" s="1" a="1"/>
  <c r="D29" i="1" s="1"/>
  <c r="C3" i="19"/>
  <c r="D3" i="19"/>
  <c r="D2" i="19"/>
  <c r="C2" i="19"/>
  <c r="B2" i="19"/>
  <c r="Q59" i="3"/>
  <c r="Q81" i="3"/>
  <c r="A48" i="19"/>
  <c r="A46" i="19"/>
  <c r="Q35" i="11"/>
  <c r="AG35" i="11" a="1"/>
  <c r="AG35" i="11" s="1"/>
  <c r="AF35" i="11"/>
  <c r="W35" i="11"/>
  <c r="X35" i="11"/>
  <c r="Y35" i="11"/>
  <c r="Z35" i="11"/>
  <c r="AA35" i="11"/>
  <c r="AB35" i="11"/>
  <c r="AC35" i="11"/>
  <c r="AD35" i="11"/>
  <c r="AE35" i="11"/>
  <c r="V35" i="11"/>
  <c r="R35" i="11"/>
  <c r="S35" i="11"/>
  <c r="T35" i="11"/>
  <c r="U35" i="11"/>
  <c r="J35" i="11"/>
  <c r="A47" i="19"/>
  <c r="A43" i="19"/>
  <c r="A4" i="19"/>
  <c r="A37" i="19"/>
  <c r="A45" i="19"/>
  <c r="A44" i="19"/>
  <c r="A42" i="19"/>
  <c r="A41" i="19"/>
  <c r="A40" i="19"/>
  <c r="A39" i="19"/>
  <c r="A38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G41" i="11" a="1"/>
  <c r="AV41" i="11" s="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J41" i="11"/>
  <c r="AS3" i="8"/>
  <c r="AQ3" i="8"/>
  <c r="AR3" i="8"/>
  <c r="AP3" i="8"/>
  <c r="AO3" i="8"/>
  <c r="AN13" i="6" a="1"/>
  <c r="AN13" i="6" s="1"/>
  <c r="AO13" i="6"/>
  <c r="AQ13" i="6"/>
  <c r="AR13" i="6"/>
  <c r="AS13" i="6"/>
  <c r="AT13" i="6"/>
  <c r="AU13" i="6"/>
  <c r="AV13" i="6"/>
  <c r="AJ13" i="6" a="1"/>
  <c r="AJ13" i="6" s="1"/>
  <c r="AL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N11" i="6"/>
  <c r="AP11" i="6"/>
  <c r="AQ11" i="6"/>
  <c r="AR11" i="6"/>
  <c r="AS11" i="6"/>
  <c r="AT11" i="6"/>
  <c r="AU11" i="6"/>
  <c r="AV11" i="6"/>
  <c r="AJ11" i="6" a="1"/>
  <c r="AJ11" i="6" s="1"/>
  <c r="AL11" i="6"/>
  <c r="AG11" i="6" a="1"/>
  <c r="AG11" i="6" s="1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M17" i="6"/>
  <c r="AN17" i="6" a="1"/>
  <c r="AN17" i="6" s="1"/>
  <c r="AQ17" i="6"/>
  <c r="AT17" i="6"/>
  <c r="AV17" i="6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T9" i="6"/>
  <c r="AV9" i="6"/>
  <c r="V9" i="6"/>
  <c r="AJ9" i="6" a="1"/>
  <c r="AJ9" i="6" s="1"/>
  <c r="AK9" i="6"/>
  <c r="AM9" i="6"/>
  <c r="AG9" i="6" a="1"/>
  <c r="AG9" i="6" s="1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L6" i="6"/>
  <c r="AM6" i="6"/>
  <c r="AN6" i="6"/>
  <c r="AO6" i="6"/>
  <c r="AP6" i="6"/>
  <c r="AQ6" i="6"/>
  <c r="AR6" i="6"/>
  <c r="AS6" i="6"/>
  <c r="AT6" i="6"/>
  <c r="AU6" i="6"/>
  <c r="AV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U3" i="12"/>
  <c r="W3" i="12"/>
  <c r="X3" i="12"/>
  <c r="Y3" i="12"/>
  <c r="Z3" i="12"/>
  <c r="AA3" i="12"/>
  <c r="AB3" i="12"/>
  <c r="J3" i="12"/>
  <c r="V3" i="12" s="1"/>
  <c r="Q3" i="12"/>
  <c r="Q38" i="5"/>
  <c r="Q56" i="5"/>
  <c r="Q37" i="5"/>
  <c r="AA37" i="5" s="1"/>
  <c r="AF32" i="9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K32" i="9"/>
  <c r="AG32" i="9" s="1" a="1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Q40" i="9"/>
  <c r="W13" i="9"/>
  <c r="W22" i="9"/>
  <c r="AG22" i="9" a="1"/>
  <c r="AG22" i="9" s="1"/>
  <c r="AJ22" i="9"/>
  <c r="AK22" i="9"/>
  <c r="AM22" i="9"/>
  <c r="AP22" i="9"/>
  <c r="AQ22" i="9"/>
  <c r="AR22" i="9"/>
  <c r="AT22" i="9"/>
  <c r="AU22" i="9"/>
  <c r="AF22" i="9"/>
  <c r="R22" i="9"/>
  <c r="S22" i="9"/>
  <c r="T22" i="9"/>
  <c r="U22" i="9"/>
  <c r="V22" i="9"/>
  <c r="X22" i="9"/>
  <c r="Y22" i="9"/>
  <c r="AA22" i="9"/>
  <c r="AB22" i="9"/>
  <c r="AC22" i="9"/>
  <c r="AD22" i="9"/>
  <c r="Q22" i="9"/>
  <c r="AE22" i="9" s="1"/>
  <c r="K22" i="9"/>
  <c r="Z22" i="9" s="1"/>
  <c r="V13" i="9"/>
  <c r="AF13" i="9"/>
  <c r="AG13" i="9" a="1"/>
  <c r="AG13" i="9" s="1"/>
  <c r="AK13" i="9"/>
  <c r="AN13" i="9"/>
  <c r="AR13" i="9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U54" i="9"/>
  <c r="AV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AV39" i="9"/>
  <c r="AF40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AF39" i="9"/>
  <c r="K40" i="9"/>
  <c r="Z40" i="9" s="1"/>
  <c r="AG26" i="9" a="1"/>
  <c r="AG26" i="9" s="1"/>
  <c r="AG25" i="9" a="1"/>
  <c r="AJ25" i="9" s="1"/>
  <c r="AG25" i="9"/>
  <c r="AH25" i="9"/>
  <c r="AI25" i="9"/>
  <c r="AK25" i="9"/>
  <c r="AL25" i="9"/>
  <c r="AN25" i="9"/>
  <c r="AO25" i="9"/>
  <c r="AP25" i="9"/>
  <c r="AQ25" i="9"/>
  <c r="AR25" i="9"/>
  <c r="AS25" i="9"/>
  <c r="AU25" i="9"/>
  <c r="AV25" i="9"/>
  <c r="AF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Q12" i="6"/>
  <c r="AR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I7" i="8" a="1"/>
  <c r="AI7" i="8" s="1"/>
  <c r="AG7" i="8" a="1"/>
  <c r="AG7" i="8" s="1"/>
  <c r="AE7" i="8"/>
  <c r="AD7" i="8"/>
  <c r="AC7" i="8"/>
  <c r="AB7" i="8"/>
  <c r="AA7" i="8"/>
  <c r="Z7" i="8"/>
  <c r="X7" i="8"/>
  <c r="W7" i="8"/>
  <c r="V7" i="8"/>
  <c r="U7" i="8"/>
  <c r="T7" i="8"/>
  <c r="S7" i="8"/>
  <c r="R7" i="8"/>
  <c r="Q7" i="8"/>
  <c r="AK7" i="8" s="1" a="1"/>
  <c r="J7" i="8"/>
  <c r="Y7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L4" i="17"/>
  <c r="AM4" i="17"/>
  <c r="AN4" i="17"/>
  <c r="AP4" i="17"/>
  <c r="AQ4" i="17"/>
  <c r="AS4" i="17"/>
  <c r="AT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AG3" i="12" a="1"/>
  <c r="S3" i="12"/>
  <c r="R3" i="12"/>
  <c r="I27" i="1" l="1"/>
  <c r="I30" i="1" s="1"/>
  <c r="I29" i="1"/>
  <c r="AM5" i="11"/>
  <c r="AS5" i="11"/>
  <c r="AI5" i="11"/>
  <c r="AR5" i="11"/>
  <c r="AH5" i="11"/>
  <c r="AQ5" i="11"/>
  <c r="B3" i="19"/>
  <c r="AO35" i="11"/>
  <c r="AP35" i="11"/>
  <c r="AN35" i="11"/>
  <c r="AM35" i="11"/>
  <c r="AV35" i="11"/>
  <c r="AL35" i="11"/>
  <c r="AU35" i="11"/>
  <c r="AK35" i="11"/>
  <c r="AT35" i="11"/>
  <c r="AJ35" i="11"/>
  <c r="AS35" i="11"/>
  <c r="AI35" i="11"/>
  <c r="AR35" i="11"/>
  <c r="AH35" i="11"/>
  <c r="AQ35" i="11"/>
  <c r="AM41" i="11"/>
  <c r="AN41" i="11"/>
  <c r="AO41" i="11"/>
  <c r="AP41" i="11"/>
  <c r="AG41" i="11"/>
  <c r="AQ41" i="11"/>
  <c r="AH41" i="11"/>
  <c r="AR41" i="11"/>
  <c r="AI41" i="11"/>
  <c r="AS41" i="11"/>
  <c r="AJ41" i="11"/>
  <c r="AT41" i="11"/>
  <c r="AK41" i="11"/>
  <c r="AU41" i="11"/>
  <c r="AL41" i="11"/>
  <c r="AK7" i="8"/>
  <c r="AS7" i="8"/>
  <c r="AT7" i="8"/>
  <c r="AU7" i="8"/>
  <c r="AV7" i="8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7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7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7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7" i="6"/>
  <c r="AK13" i="6"/>
  <c r="AI13" i="6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B4" i="19" l="1"/>
  <c r="C4" i="19"/>
  <c r="D4" i="19"/>
  <c r="Y37" i="5"/>
  <c r="Z37" i="5"/>
  <c r="X37" i="5"/>
  <c r="AD37" i="5"/>
  <c r="AE37" i="5"/>
  <c r="V37" i="5"/>
  <c r="W37" i="5"/>
  <c r="S37" i="5"/>
  <c r="AC37" i="5" s="1"/>
  <c r="R37" i="5"/>
  <c r="AB37" i="5" s="1"/>
  <c r="AF14" i="6"/>
  <c r="AG14" i="6" a="1"/>
  <c r="AI14" i="6" s="1"/>
  <c r="AG8" i="6" a="1"/>
  <c r="AG8" i="6" s="1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D5" i="19" l="1"/>
  <c r="B5" i="19"/>
  <c r="C5" i="19"/>
  <c r="AP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D6" i="19" l="1"/>
  <c r="B6" i="19"/>
  <c r="C6" i="19"/>
  <c r="Y8" i="8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D7" i="19" l="1"/>
  <c r="C7" i="19"/>
  <c r="B7" i="19"/>
  <c r="J14" i="1"/>
  <c r="J15" i="1"/>
  <c r="W71" i="3"/>
  <c r="B8" i="19" l="1"/>
  <c r="C8" i="19"/>
  <c r="D8" i="19"/>
  <c r="X47" i="3"/>
  <c r="C9" i="19" l="1"/>
  <c r="D9" i="19"/>
  <c r="B9" i="19"/>
  <c r="R32" i="3"/>
  <c r="R74" i="3"/>
  <c r="Q32" i="3"/>
  <c r="Q47" i="3"/>
  <c r="R66" i="3"/>
  <c r="D10" i="19" l="1"/>
  <c r="C10" i="19"/>
  <c r="B10" i="19"/>
  <c r="J23" i="1"/>
  <c r="B11" i="19" l="1"/>
  <c r="C11" i="19"/>
  <c r="D11" i="19"/>
  <c r="P18" i="1"/>
  <c r="B12" i="19" l="1"/>
  <c r="D12" i="19"/>
  <c r="C12" i="19"/>
  <c r="E25" i="1"/>
  <c r="B13" i="19" l="1"/>
  <c r="C13" i="19"/>
  <c r="D13" i="19"/>
  <c r="AG16" i="18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R110" i="5"/>
  <c r="AU110" i="5"/>
  <c r="AV110" i="5"/>
  <c r="AM109" i="5" a="1"/>
  <c r="AO109" i="5" s="1"/>
  <c r="AM109" i="5"/>
  <c r="AM108" i="5" a="1"/>
  <c r="AM108" i="5" s="1"/>
  <c r="AO108" i="5"/>
  <c r="AR108" i="5"/>
  <c r="AS108" i="5"/>
  <c r="AT108" i="5"/>
  <c r="AU108" i="5"/>
  <c r="AG111" i="5" a="1"/>
  <c r="AH111" i="5" s="1"/>
  <c r="AG110" i="5" a="1"/>
  <c r="AG110" i="5" s="1"/>
  <c r="AJ110" i="5"/>
  <c r="AL110" i="5"/>
  <c r="AG109" i="5" a="1"/>
  <c r="AI109" i="5" s="1"/>
  <c r="AG109" i="5"/>
  <c r="AH109" i="5"/>
  <c r="AJ109" i="5"/>
  <c r="AK109" i="5"/>
  <c r="AG108" i="5" a="1"/>
  <c r="AG108" i="5" s="1"/>
  <c r="AH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J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B14" i="19" l="1"/>
  <c r="C14" i="19"/>
  <c r="D14" i="19"/>
  <c r="AN36" i="18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R98" i="5"/>
  <c r="AS98" i="5"/>
  <c r="AU98" i="5"/>
  <c r="AV98" i="5"/>
  <c r="AM97" i="5" a="1"/>
  <c r="AM97" i="5" s="1"/>
  <c r="AN97" i="5"/>
  <c r="AQ97" i="5"/>
  <c r="AG98" i="5" a="1"/>
  <c r="AG98" i="5" s="1"/>
  <c r="AG97" i="5" a="1"/>
  <c r="AG97" i="5" s="1"/>
  <c r="AJ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B15" i="19" l="1"/>
  <c r="C15" i="19"/>
  <c r="D15" i="19"/>
  <c r="AK97" i="5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C16" i="19" l="1"/>
  <c r="D16" i="19"/>
  <c r="B16" i="19"/>
  <c r="Y8" i="11"/>
  <c r="X8" i="1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C17" i="19" l="1"/>
  <c r="D17" i="19"/>
  <c r="B17" i="19"/>
  <c r="AO4" i="8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B18" i="19" l="1"/>
  <c r="D18" i="19"/>
  <c r="C18" i="19"/>
  <c r="AF16" i="13"/>
  <c r="AF3" i="13"/>
  <c r="W58" i="12"/>
  <c r="C19" i="19" l="1"/>
  <c r="B19" i="19"/>
  <c r="D19" i="19"/>
  <c r="D9" i="1"/>
  <c r="D20" i="19" l="1"/>
  <c r="B20" i="19"/>
  <c r="C20" i="19"/>
  <c r="AG93" i="5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B21" i="19" l="1"/>
  <c r="C21" i="19"/>
  <c r="D21" i="19"/>
  <c r="AS93" i="5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B22" i="19" l="1"/>
  <c r="D22" i="19"/>
  <c r="C22" i="19"/>
  <c r="AD54" i="9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B23" i="19" l="1"/>
  <c r="C23" i="19"/>
  <c r="D23" i="19"/>
  <c r="Z33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C24" i="19" l="1"/>
  <c r="B24" i="19"/>
  <c r="D24" i="19"/>
  <c r="AU6" i="5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B25" i="19" l="1"/>
  <c r="D25" i="19"/>
  <c r="C25" i="19"/>
  <c r="AO24" i="5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B26" i="19" l="1"/>
  <c r="C26" i="19"/>
  <c r="D26" i="19"/>
  <c r="AG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C27" i="19" l="1"/>
  <c r="D27" i="19"/>
  <c r="B27" i="19"/>
  <c r="AQ19" i="6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B28" i="19" l="1"/>
  <c r="C28" i="19"/>
  <c r="D28" i="19"/>
  <c r="Q27" i="17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B29" i="19" l="1"/>
  <c r="C29" i="19"/>
  <c r="D29" i="19"/>
  <c r="AV27" i="17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D30" i="19" l="1"/>
  <c r="C30" i="19"/>
  <c r="B30" i="19"/>
  <c r="AM5" i="5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C31" i="19" l="1"/>
  <c r="D31" i="19"/>
  <c r="B31" i="19"/>
  <c r="AG5" i="5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N3" i="8"/>
  <c r="AK3" i="8" a="1"/>
  <c r="AK3" i="8" s="1"/>
  <c r="I3" i="8"/>
  <c r="X3" i="8" s="1"/>
  <c r="W3" i="8"/>
  <c r="R3" i="8"/>
  <c r="S3" i="8"/>
  <c r="T3" i="8"/>
  <c r="Z3" i="8"/>
  <c r="AA3" i="8"/>
  <c r="AB3" i="8"/>
  <c r="AC3" i="8"/>
  <c r="AD3" i="8"/>
  <c r="AE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B32" i="19" l="1"/>
  <c r="C32" i="19"/>
  <c r="D32" i="19"/>
  <c r="AG9" i="8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C33" i="19" l="1"/>
  <c r="D33" i="19"/>
  <c r="B33" i="19"/>
  <c r="AH3" i="8"/>
  <c r="AJ3" i="8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C34" i="19" l="1"/>
  <c r="D34" i="19"/>
  <c r="B34" i="19"/>
  <c r="AH10" i="8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C35" i="19" l="1"/>
  <c r="B35" i="19"/>
  <c r="D35" i="19"/>
  <c r="Y11" i="8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B36" i="19" l="1"/>
  <c r="C36" i="19"/>
  <c r="D36" i="19"/>
  <c r="AK59" i="12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D37" i="19" l="1"/>
  <c r="B37" i="19"/>
  <c r="C37" i="19"/>
  <c r="T19" i="15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B38" i="19" l="1"/>
  <c r="C38" i="19"/>
  <c r="D38" i="19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C39" i="19" l="1"/>
  <c r="D39" i="19"/>
  <c r="B39" i="19"/>
  <c r="W27" i="15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B40" i="19" l="1"/>
  <c r="D40" i="19"/>
  <c r="C40" i="19"/>
  <c r="AM27" i="15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C41" i="19" l="1"/>
  <c r="B41" i="19"/>
  <c r="D41" i="19"/>
  <c r="AI10" i="13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B42" i="19" l="1"/>
  <c r="D42" i="19"/>
  <c r="C42" i="19"/>
  <c r="AT3" i="13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B43" i="19" l="1"/>
  <c r="D43" i="19"/>
  <c r="C43" i="19"/>
  <c r="AF25" i="12"/>
  <c r="AF28" i="12"/>
  <c r="AF27" i="12"/>
  <c r="AF26" i="12"/>
  <c r="AF24" i="12"/>
  <c r="AF23" i="12"/>
  <c r="AF22" i="12"/>
  <c r="AF21" i="12"/>
  <c r="J20" i="12"/>
  <c r="B44" i="19" l="1"/>
  <c r="C44" i="19"/>
  <c r="D44" i="19"/>
  <c r="Y26" i="12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B45" i="19" l="1"/>
  <c r="C45" i="19"/>
  <c r="D45" i="19"/>
  <c r="Y26" i="1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B46" i="19" l="1"/>
  <c r="C46" i="19"/>
  <c r="D46" i="19"/>
  <c r="AO68" i="3"/>
  <c r="AN68" i="3"/>
  <c r="AT71" i="3"/>
  <c r="AU29" i="1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S35" i="3"/>
  <c r="Q35" i="3"/>
  <c r="AD35" i="3"/>
  <c r="V35" i="3"/>
  <c r="T35" i="3"/>
  <c r="AE35" i="3"/>
  <c r="AA35" i="3"/>
  <c r="Y35" i="3"/>
  <c r="W35" i="3"/>
  <c r="AB35" i="3"/>
  <c r="U35" i="3"/>
  <c r="Z35" i="3"/>
  <c r="AC35" i="3"/>
  <c r="R35" i="3"/>
  <c r="D47" i="19" l="1"/>
  <c r="B47" i="19"/>
  <c r="C47" i="19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B48" i="19" l="1"/>
  <c r="C48" i="19"/>
  <c r="D48" i="19"/>
  <c r="AK71" i="3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C49" i="19" l="1"/>
  <c r="B49" i="19"/>
  <c r="D49" i="19"/>
  <c r="Y3" i="3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D50" i="19" l="1"/>
  <c r="C50" i="19"/>
  <c r="B50" i="19"/>
  <c r="H14" i="1"/>
  <c r="H15" i="1" s="1"/>
  <c r="P8" i="1"/>
  <c r="C51" i="19" l="1"/>
  <c r="D51" i="19"/>
  <c r="B51" i="19"/>
  <c r="B18" i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B52" i="19" l="1"/>
  <c r="D52" i="19"/>
  <c r="C52" i="19"/>
  <c r="M21" i="1"/>
  <c r="K5" i="1"/>
  <c r="G9" i="1"/>
  <c r="J5" i="1"/>
  <c r="K4" i="1"/>
  <c r="N5" i="1"/>
  <c r="G11" i="1"/>
  <c r="M5" i="1"/>
  <c r="J9" i="1"/>
  <c r="M4" i="1"/>
  <c r="L24" i="1"/>
  <c r="K14" i="1"/>
  <c r="K15" i="1" s="1"/>
  <c r="K9" i="1"/>
  <c r="H12" i="1"/>
  <c r="H10" i="1"/>
  <c r="G12" i="1"/>
  <c r="G10" i="1"/>
  <c r="K10" i="1"/>
  <c r="K8" i="1"/>
  <c r="H11" i="1"/>
  <c r="J10" i="1"/>
  <c r="R4" i="1" l="1"/>
  <c r="B53" i="19"/>
  <c r="D53" i="19"/>
  <c r="C53" i="19"/>
  <c r="L6" i="1" a="1"/>
  <c r="Q5" i="1"/>
  <c r="R5" i="1"/>
  <c r="Q4" i="1"/>
  <c r="H20" i="1" a="1"/>
  <c r="H20" i="1" s="1"/>
  <c r="P9" i="1"/>
  <c r="F11" i="1"/>
  <c r="H16" i="1" a="1"/>
  <c r="B54" i="19" l="1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B55" i="19" l="1"/>
  <c r="C55" i="19"/>
  <c r="D55" i="19"/>
  <c r="R13" i="1"/>
  <c r="R12" i="1"/>
  <c r="R10" i="1"/>
  <c r="R11" i="1"/>
  <c r="M14" i="1" a="1"/>
  <c r="B56" i="19" l="1"/>
  <c r="C56" i="19"/>
  <c r="D56" i="19"/>
  <c r="N14" i="1"/>
  <c r="M14" i="1"/>
  <c r="N16" i="1"/>
  <c r="N15" i="1"/>
  <c r="M15" i="1"/>
  <c r="M16" i="1"/>
  <c r="C57" i="19" l="1"/>
  <c r="D57" i="19"/>
  <c r="B57" i="19"/>
  <c r="B58" i="19" l="1"/>
  <c r="C58" i="19"/>
  <c r="D58" i="19"/>
  <c r="C59" i="19" l="1"/>
  <c r="D59" i="19"/>
  <c r="B59" i="19"/>
  <c r="D60" i="19" l="1"/>
  <c r="B60" i="19"/>
  <c r="C60" i="19"/>
  <c r="B61" i="19" l="1"/>
  <c r="C61" i="19"/>
  <c r="D61" i="19"/>
  <c r="B62" i="19" l="1"/>
  <c r="D62" i="19"/>
  <c r="C62" i="19"/>
  <c r="B63" i="19" l="1"/>
  <c r="C63" i="19"/>
  <c r="D63" i="19"/>
  <c r="B64" i="19" l="1"/>
  <c r="D64" i="19"/>
  <c r="C64" i="19"/>
  <c r="C65" i="19" l="1"/>
  <c r="B65" i="19"/>
  <c r="D65" i="19"/>
  <c r="B66" i="19" l="1"/>
  <c r="C66" i="19"/>
  <c r="D66" i="19"/>
  <c r="C67" i="19" l="1"/>
  <c r="D67" i="19"/>
  <c r="B67" i="19"/>
  <c r="D68" i="19" l="1"/>
  <c r="B68" i="19"/>
  <c r="C68" i="19"/>
  <c r="C69" i="19" l="1"/>
  <c r="D69" i="19"/>
  <c r="B69" i="19"/>
  <c r="D70" i="19" l="1"/>
  <c r="C70" i="19"/>
  <c r="B70" i="19"/>
  <c r="C71" i="19" l="1"/>
  <c r="B71" i="19"/>
  <c r="D71" i="19"/>
  <c r="B72" i="19" l="1"/>
  <c r="D72" i="19"/>
  <c r="C72" i="19"/>
  <c r="B73" i="19" l="1"/>
  <c r="C73" i="19"/>
  <c r="D73" i="19"/>
  <c r="B74" i="19" l="1"/>
  <c r="C74" i="19"/>
  <c r="D74" i="19"/>
  <c r="B75" i="19" l="1"/>
  <c r="C75" i="19"/>
  <c r="D75" i="19"/>
  <c r="B76" i="19" l="1"/>
  <c r="C76" i="19"/>
  <c r="D76" i="19"/>
  <c r="C77" i="19" l="1"/>
  <c r="D77" i="19"/>
  <c r="B77" i="19"/>
  <c r="B78" i="19" l="1"/>
  <c r="D78" i="19"/>
  <c r="C78" i="19"/>
  <c r="C79" i="19" l="1"/>
  <c r="B79" i="19"/>
  <c r="D79" i="19"/>
  <c r="D80" i="19" l="1"/>
  <c r="B80" i="19"/>
  <c r="C80" i="19"/>
  <c r="B81" i="19" l="1"/>
  <c r="C81" i="19"/>
  <c r="D81" i="19"/>
  <c r="B82" i="19" l="1"/>
  <c r="D82" i="19"/>
  <c r="C82" i="19"/>
  <c r="B83" i="19" l="1"/>
  <c r="D83" i="19"/>
  <c r="C83" i="19"/>
  <c r="B84" i="19" l="1"/>
  <c r="C84" i="19"/>
  <c r="D84" i="19"/>
  <c r="B85" i="19" l="1"/>
  <c r="C85" i="19"/>
  <c r="D85" i="19"/>
  <c r="B86" i="19" l="1"/>
  <c r="C86" i="19"/>
  <c r="D86" i="19"/>
  <c r="C87" i="19" l="1"/>
  <c r="D87" i="19"/>
  <c r="B87" i="19"/>
  <c r="B88" i="19" l="1"/>
  <c r="C88" i="19"/>
  <c r="D88" i="19"/>
  <c r="C89" i="19" l="1"/>
  <c r="D89" i="19"/>
  <c r="B89" i="19"/>
  <c r="D90" i="19" l="1"/>
  <c r="B90" i="19"/>
  <c r="C90" i="19"/>
  <c r="B91" i="19" l="1"/>
  <c r="C91" i="19"/>
  <c r="D91" i="19"/>
  <c r="D92" i="19" l="1"/>
  <c r="B92" i="19"/>
  <c r="C92" i="19"/>
  <c r="D93" i="19" l="1"/>
  <c r="B93" i="19"/>
  <c r="C93" i="19"/>
  <c r="B94" i="19" l="1"/>
  <c r="C94" i="19"/>
  <c r="D94" i="19"/>
  <c r="B95" i="19" l="1"/>
  <c r="C95" i="19"/>
  <c r="D95" i="19"/>
  <c r="B96" i="19" l="1"/>
  <c r="C96" i="19"/>
  <c r="D96" i="19"/>
  <c r="C97" i="19" l="1"/>
  <c r="D97" i="19"/>
  <c r="B97" i="19"/>
  <c r="B98" i="19" l="1"/>
  <c r="C98" i="19"/>
  <c r="D98" i="19"/>
  <c r="C99" i="19" l="1"/>
  <c r="D99" i="19"/>
  <c r="B99" i="19"/>
  <c r="C100" i="19" l="1"/>
  <c r="D100" i="19"/>
  <c r="B100" i="19"/>
  <c r="B101" i="19" l="1"/>
  <c r="C101" i="19"/>
  <c r="D101" i="19"/>
  <c r="D102" i="19" l="1"/>
  <c r="C102" i="19"/>
  <c r="B102" i="19"/>
  <c r="B103" i="19" l="1"/>
  <c r="C103" i="19"/>
  <c r="D103" i="19"/>
  <c r="B104" i="19" l="1"/>
  <c r="C104" i="19"/>
  <c r="D104" i="19"/>
  <c r="B105" i="19" l="1"/>
  <c r="D105" i="19"/>
  <c r="C105" i="19"/>
  <c r="B106" i="19" l="1"/>
  <c r="C106" i="19"/>
  <c r="D106" i="19"/>
  <c r="C107" i="19" l="1"/>
  <c r="D107" i="19"/>
  <c r="B107" i="19"/>
  <c r="B108" i="19" l="1"/>
  <c r="C108" i="19"/>
  <c r="D108" i="19"/>
  <c r="B109" i="19" l="1"/>
  <c r="C109" i="19"/>
  <c r="D109" i="19"/>
  <c r="D110" i="19" l="1"/>
  <c r="C110" i="19"/>
  <c r="B110" i="19"/>
  <c r="C111" i="19" l="1"/>
  <c r="D111" i="19"/>
  <c r="B111" i="19"/>
  <c r="D112" i="19" l="1"/>
  <c r="B112" i="19"/>
  <c r="C112" i="19"/>
  <c r="B113" i="19" l="1"/>
  <c r="C113" i="19"/>
  <c r="D113" i="19"/>
  <c r="B114" i="19" l="1"/>
  <c r="D114" i="19"/>
  <c r="C114" i="19"/>
  <c r="B115" i="19" l="1"/>
  <c r="D115" i="19"/>
  <c r="C115" i="19"/>
  <c r="B116" i="19" l="1"/>
  <c r="D116" i="19"/>
  <c r="C116" i="19"/>
  <c r="C117" i="19" l="1"/>
  <c r="B117" i="19"/>
  <c r="D117" i="19"/>
  <c r="B118" i="19" l="1"/>
  <c r="C118" i="19"/>
  <c r="D118" i="19"/>
  <c r="C119" i="19" l="1"/>
  <c r="B119" i="19"/>
  <c r="D119" i="19"/>
  <c r="D120" i="19" l="1"/>
  <c r="B120" i="19"/>
  <c r="C120" i="19"/>
  <c r="C121" i="19" l="1"/>
  <c r="D121" i="19"/>
  <c r="B121" i="19"/>
  <c r="D122" i="19" l="1"/>
  <c r="B122" i="19"/>
  <c r="C122" i="19"/>
  <c r="B123" i="19" l="1"/>
  <c r="C123" i="19"/>
  <c r="D123" i="19"/>
  <c r="B124" i="19" l="1"/>
  <c r="D124" i="19"/>
  <c r="C124" i="19"/>
  <c r="B125" i="19" l="1"/>
  <c r="D125" i="19"/>
  <c r="C125" i="19"/>
  <c r="B126" i="19" l="1"/>
  <c r="D126" i="19"/>
  <c r="C126" i="19"/>
  <c r="C127" i="19" l="1"/>
  <c r="D127" i="19"/>
  <c r="B127" i="19"/>
  <c r="C128" i="19" l="1"/>
  <c r="D128" i="19"/>
  <c r="B128" i="19"/>
  <c r="C129" i="19" l="1"/>
  <c r="B129" i="19"/>
  <c r="D129" i="19"/>
  <c r="D130" i="19" l="1"/>
  <c r="B130" i="19"/>
  <c r="C130" i="19"/>
  <c r="C131" i="19" l="1"/>
  <c r="D131" i="19"/>
  <c r="B131" i="19"/>
  <c r="D132" i="19" l="1"/>
  <c r="C132" i="19"/>
  <c r="B132" i="19"/>
  <c r="B133" i="19" l="1"/>
  <c r="C133" i="19"/>
  <c r="D133" i="19"/>
  <c r="B134" i="19" l="1"/>
  <c r="D134" i="19"/>
  <c r="C134" i="19"/>
  <c r="B135" i="19" l="1"/>
  <c r="D135" i="19"/>
  <c r="C135" i="19"/>
  <c r="C136" i="19" l="1"/>
  <c r="B136" i="19"/>
  <c r="D136" i="19"/>
  <c r="D137" i="19" l="1"/>
  <c r="C137" i="19"/>
  <c r="B137" i="19"/>
  <c r="B138" i="19" l="1"/>
  <c r="C138" i="19"/>
  <c r="D138" i="19"/>
  <c r="C139" i="19" l="1"/>
  <c r="B139" i="19"/>
  <c r="D139" i="19"/>
  <c r="D140" i="19" l="1"/>
  <c r="C140" i="19"/>
  <c r="B140" i="19"/>
  <c r="C141" i="19" l="1"/>
  <c r="D141" i="19"/>
  <c r="B141" i="19"/>
  <c r="D142" i="19" l="1"/>
  <c r="B142" i="19"/>
  <c r="C142" i="19"/>
  <c r="C143" i="19" l="1"/>
  <c r="B143" i="19"/>
  <c r="D143" i="19"/>
  <c r="B144" i="19" l="1"/>
  <c r="D144" i="19"/>
  <c r="C144" i="19"/>
  <c r="B145" i="19" l="1"/>
  <c r="C145" i="19"/>
  <c r="D145" i="19"/>
  <c r="D146" i="19" l="1"/>
  <c r="C146" i="19"/>
  <c r="B146" i="19"/>
  <c r="C147" i="19" l="1"/>
  <c r="B147" i="19"/>
  <c r="D147" i="19"/>
  <c r="C148" i="19" l="1"/>
  <c r="D148" i="19"/>
  <c r="B148" i="19"/>
  <c r="C149" i="19" l="1"/>
  <c r="B149" i="19"/>
  <c r="D149" i="19"/>
  <c r="D150" i="19" l="1"/>
  <c r="C150" i="19"/>
  <c r="B150" i="19"/>
  <c r="C151" i="19" l="1"/>
  <c r="D151" i="19"/>
  <c r="B151" i="19"/>
  <c r="D152" i="19" l="1"/>
  <c r="C152" i="19"/>
  <c r="B152" i="19"/>
  <c r="C153" i="19" l="1"/>
  <c r="B153" i="19"/>
  <c r="D153" i="19"/>
  <c r="B154" i="19" l="1"/>
  <c r="D154" i="19"/>
  <c r="C154" i="19"/>
  <c r="D155" i="19" l="1"/>
  <c r="B155" i="19"/>
  <c r="C155" i="19"/>
  <c r="B156" i="19" l="1"/>
  <c r="C156" i="19"/>
  <c r="D156" i="19"/>
  <c r="C157" i="19" l="1"/>
  <c r="D157" i="19"/>
  <c r="B157" i="19"/>
  <c r="B158" i="19" l="1"/>
  <c r="C158" i="19"/>
  <c r="D158" i="19"/>
  <c r="C159" i="19" l="1"/>
  <c r="B159" i="19"/>
  <c r="D159" i="19"/>
  <c r="D160" i="19" l="1"/>
  <c r="B160" i="19"/>
  <c r="C160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<sst xmlns="http://schemas.openxmlformats.org/spreadsheetml/2006/main" count="866" uniqueCount="507">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</sst>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G43" s="6"/>
      <c r="H43" s="6"/>
      <c r="I43" s="6"/>
      <c r="J43" s="6"/>
      <c r="K43" s="6"/>
      <c r="L43" s="8"/>
      <c r="M43" s="8"/>
      <c r="N43" s="8"/>
      <c r="O43" s="8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G44" s="6"/>
      <c r="H44" s="6"/>
      <c r="I44" s="6"/>
      <c r="J44" s="6"/>
      <c r="K44" s="6"/>
      <c r="L44" s="8"/>
      <c r="M44" s="8"/>
      <c r="N44" s="8"/>
      <c r="O44" s="8"/>
      <c r="P44" s="8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G45" s="6"/>
      <c r="H45" s="6"/>
      <c r="I45" s="6"/>
      <c r="J45" s="6"/>
      <c r="K45" s="6"/>
      <c r="L45" s="8"/>
      <c r="M45" s="8"/>
      <c r="N45" s="8"/>
      <c r="O45" s="8"/>
      <c r="P45" s="8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G49" s="6"/>
      <c r="H49" s="6"/>
      <c r="I49" s="6"/>
      <c r="J49" s="6"/>
      <c r="K49" s="6"/>
      <c r="L49" s="8"/>
      <c r="M49" s="8"/>
      <c r="N49" s="8"/>
      <c r="O49" s="8"/>
      <c r="P49" s="8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7" t="s">
        <v>76</v>
      </c>
      <c r="B57" s="4">
        <v>1</v>
      </c>
      <c r="C57" s="4">
        <v>4</v>
      </c>
      <c r="D57" s="4">
        <v>4</v>
      </c>
      <c r="E57" s="4">
        <v>-5</v>
      </c>
      <c r="F57" s="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8" t="e">
        <v>#DIV/0!</v>
      </c>
      <c r="M57" s="8" t="e">
        <v>#NAME?</v>
      </c>
      <c r="N57" s="8" t="e">
        <v>#NULL!</v>
      </c>
      <c r="O57" s="8" t="e">
        <v>#NUM!</v>
      </c>
      <c r="P57" s="8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5"/>
    </row>
    <row r="58" spans="1:48" x14ac:dyDescent="0.15">
      <c r="A58" s="7" t="s">
        <v>77</v>
      </c>
      <c r="B58" s="4">
        <v>0</v>
      </c>
      <c r="C58" s="4">
        <v>1.9</v>
      </c>
      <c r="D58" s="4">
        <v>2.9</v>
      </c>
      <c r="E58" s="4">
        <v>3.9</v>
      </c>
      <c r="F58" s="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9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7" t="s">
        <v>78</v>
      </c>
      <c r="B59" s="4">
        <v>2.5499999999999998</v>
      </c>
      <c r="C59" s="4">
        <v>-222.5</v>
      </c>
      <c r="D59" s="4">
        <v>-2.5499999999999998</v>
      </c>
      <c r="E59" s="4">
        <v>1.5</v>
      </c>
      <c r="F59" s="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9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7" t="s">
        <v>79</v>
      </c>
      <c r="B60" s="4">
        <v>2.5499999999999998</v>
      </c>
      <c r="C60" s="4">
        <v>-255.5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9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80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9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81</v>
      </c>
      <c r="B62" s="4">
        <v>0</v>
      </c>
      <c r="C62" s="4">
        <v>1</v>
      </c>
      <c r="D62" s="4">
        <v>2.2999999999999998</v>
      </c>
      <c r="E62" s="4">
        <v>10</v>
      </c>
      <c r="F62" s="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9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7" t="s">
        <v>82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9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G64" s="6"/>
      <c r="H64" s="6"/>
      <c r="I64" s="6"/>
      <c r="J64" s="6"/>
      <c r="K64" s="6"/>
      <c r="L64" s="8"/>
      <c r="M64" s="8"/>
      <c r="N64" s="8"/>
      <c r="O64" s="8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7" t="s">
        <v>84</v>
      </c>
      <c r="B65" s="4">
        <v>0</v>
      </c>
      <c r="C65" s="4">
        <v>1</v>
      </c>
      <c r="D65" s="4">
        <v>2.2999999999999998</v>
      </c>
      <c r="E65" s="4">
        <v>10</v>
      </c>
      <c r="F65" s="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9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7" t="s">
        <v>4</v>
      </c>
      <c r="B66" s="4">
        <v>0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0.74570521217672037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9"/>
      <c r="AG66" s="6">
        <f t="array" ref="AG66:AV66">SIN(B66:P66)</f>
        <v>0</v>
      </c>
      <c r="AH66" s="6">
        <v>0.8414709848078965</v>
      </c>
      <c r="AI66" s="6">
        <v>0.74570521217672037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7" t="s">
        <v>14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9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24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9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85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9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G70" s="6"/>
      <c r="H70" s="6"/>
      <c r="I70" s="6"/>
      <c r="J70" s="6"/>
      <c r="K70" s="6"/>
      <c r="L70" s="8"/>
      <c r="M70" s="8"/>
      <c r="N70" s="8"/>
      <c r="O70" s="8"/>
      <c r="P70" s="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7" t="s">
        <v>39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6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7" t="s">
        <v>87</v>
      </c>
      <c r="B72" s="4">
        <v>0</v>
      </c>
      <c r="C72" s="4">
        <v>1</v>
      </c>
      <c r="D72" s="4">
        <v>2.2999999999999998</v>
      </c>
      <c r="E72" s="4">
        <v>10</v>
      </c>
      <c r="F72" s="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6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7" t="s">
        <v>25</v>
      </c>
      <c r="B74" s="4">
        <v>0</v>
      </c>
      <c r="C74" s="4">
        <v>2</v>
      </c>
      <c r="D74" s="4">
        <v>1.2</v>
      </c>
      <c r="E74" s="4">
        <v>-4</v>
      </c>
      <c r="F74" s="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6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7" t="s">
        <v>15</v>
      </c>
      <c r="B79" s="4">
        <v>0</v>
      </c>
      <c r="C79" s="4">
        <v>1</v>
      </c>
      <c r="D79" s="4">
        <v>2.2999999999999998</v>
      </c>
      <c r="E79" s="4">
        <v>10</v>
      </c>
      <c r="F79" s="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8" t="e">
        <v>#DIV/0!</v>
      </c>
      <c r="M79" s="8" t="e">
        <v>#NAME?</v>
      </c>
      <c r="N79" s="8" t="e">
        <v>#NULL!</v>
      </c>
      <c r="O79" s="8" t="e">
        <v>#NUM!</v>
      </c>
      <c r="P79" s="8" t="e">
        <v>#REF!</v>
      </c>
      <c r="Q79" s="6">
        <f t="shared" ref="Q79:AE79" si="66">TAN(B79)</f>
        <v>0</v>
      </c>
      <c r="R79" s="6">
        <f t="shared" si="66"/>
        <v>1.5574077246549021</v>
      </c>
      <c r="S79" s="6">
        <f t="shared" si="66"/>
        <v>-1.1192136417341327</v>
      </c>
      <c r="T79" s="6">
        <f t="shared" si="66"/>
        <v>0.64836082745908674</v>
      </c>
      <c r="U79" s="6">
        <f t="shared" si="66"/>
        <v>-1.5574077246549021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1.5574077246549021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9"/>
      <c r="AG79" s="6">
        <f t="array" ref="AG79:AV79">TAN(B79:P79)</f>
        <v>0</v>
      </c>
      <c r="AH79" s="6">
        <v>1.5574077246549021</v>
      </c>
      <c r="AI79" s="6">
        <v>-1.1192136417341327</v>
      </c>
      <c r="AJ79" s="6">
        <v>0.64836082745908674</v>
      </c>
      <c r="AK79" s="6">
        <v>-1.5574077246549021</v>
      </c>
      <c r="AL79" s="6">
        <v>0</v>
      </c>
      <c r="AM79" s="6" t="e">
        <v>#VALUE!</v>
      </c>
      <c r="AN79" s="6">
        <v>1.5574077246549021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7" t="s">
        <v>16</v>
      </c>
      <c r="B80" s="4">
        <v>0</v>
      </c>
      <c r="C80" s="4">
        <v>1</v>
      </c>
      <c r="D80" s="4">
        <v>2.2999999999999998</v>
      </c>
      <c r="E80" s="4">
        <v>10</v>
      </c>
      <c r="F80" s="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8" t="e">
        <v>#DIV/0!</v>
      </c>
      <c r="M80" s="8" t="e">
        <v>#NAME?</v>
      </c>
      <c r="N80" s="8" t="e">
        <v>#NULL!</v>
      </c>
      <c r="O80" s="8" t="e">
        <v>#NUM!</v>
      </c>
      <c r="P80" s="8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9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7" t="s">
        <v>93</v>
      </c>
      <c r="B81" s="4">
        <v>2.5499999999999998</v>
      </c>
      <c r="C81" s="4">
        <v>-255.5</v>
      </c>
      <c r="D81" s="4">
        <v>-2.5499999999999998</v>
      </c>
      <c r="E81" s="4">
        <v>1.5</v>
      </c>
      <c r="F81" s="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9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topLeftCell="A15"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 t="e">
        <f>FV(B22:F22, 10, 5.6)</f>
        <v>#VALUE!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 t="e">
        <f>IPMT(B25:F25, 1, 3*12, 8000)</f>
        <v>#VALUE!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6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 t="shared" ref="W26:X26" si="3">IRR(D27:F27,H26)</f>
        <v>#VALUE!</v>
      </c>
      <c r="X26" s="4" t="e">
        <f t="shared" si="3"/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 t="e">
        <f>IRR({-7,2,-1,4,-3;7,2,-1,4,4},B54:D54)</f>
        <v>#VALUE!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6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4">NPER(F32/12,G32,H32,10000,1)</f>
        <v>#VALUE!</v>
      </c>
      <c r="V32" s="4" t="e">
        <f t="shared" si="4"/>
        <v>#VALUE!</v>
      </c>
      <c r="W32" s="4" t="e">
        <f t="shared" si="4"/>
        <v>#VALUE!</v>
      </c>
      <c r="X32" s="4" t="e">
        <f t="shared" si="4"/>
        <v>#N/A</v>
      </c>
      <c r="Y32" s="4" t="e">
        <f t="shared" si="4"/>
        <v>#N/A</v>
      </c>
      <c r="Z32" s="4" t="e">
        <f t="shared" si="4"/>
        <v>#VALUE!</v>
      </c>
      <c r="AA32" s="4" t="e">
        <f t="shared" si="4"/>
        <v>#DIV/0!</v>
      </c>
      <c r="AB32" s="4" t="e">
        <f t="shared" si="4"/>
        <v>#NAME?</v>
      </c>
      <c r="AC32" s="4" t="e">
        <f t="shared" si="4"/>
        <v>#NULL!</v>
      </c>
      <c r="AD32" s="4" t="e">
        <f t="shared" si="4"/>
        <v>#NUM!</v>
      </c>
      <c r="AE32" s="4" t="e">
        <f t="shared" si="4"/>
        <v>#REF!</v>
      </c>
      <c r="AF32" s="4" t="e">
        <f>NPER(B32:P32,C32,D32,10000,1)</f>
        <v>#VALUE!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5">NPV(B33,B33:F33)</f>
        <v>16.922200206608068</v>
      </c>
      <c r="R33" s="4">
        <f t="shared" si="5"/>
        <v>0.87654320987654322</v>
      </c>
      <c r="S33" s="4">
        <f t="shared" si="5"/>
        <v>9</v>
      </c>
      <c r="T33" s="4">
        <f t="shared" si="5"/>
        <v>1</v>
      </c>
      <c r="U33" s="4" t="e">
        <f t="shared" si="5"/>
        <v>#N/A</v>
      </c>
      <c r="V33" s="4" t="e">
        <f t="shared" si="5"/>
        <v>#N/A</v>
      </c>
      <c r="W33" s="4" t="e">
        <f>NPV(H33,H33:L33)</f>
        <v>#VALUE!</v>
      </c>
      <c r="X33" s="4" t="e">
        <f t="shared" si="5"/>
        <v>#N/A</v>
      </c>
      <c r="Y33" s="4" t="e">
        <f t="shared" ref="Y33:AD33" si="6">NPV(J33,J33:N33)</f>
        <v>#N/A</v>
      </c>
      <c r="Z33" s="4" t="e">
        <f>NPV(K33,K33:O33)</f>
        <v>#VALUE!</v>
      </c>
      <c r="AA33" s="4" t="e">
        <f t="shared" si="6"/>
        <v>#DIV/0!</v>
      </c>
      <c r="AB33" s="4" t="e">
        <f t="shared" si="6"/>
        <v>#NAME?</v>
      </c>
      <c r="AC33" s="4" t="e">
        <f t="shared" si="6"/>
        <v>#NULL!</v>
      </c>
      <c r="AD33" s="4" t="e">
        <f t="shared" si="6"/>
        <v>#NUM!</v>
      </c>
      <c r="AE33" s="4" t="e">
        <f>NPV(P33,P33:T33)</f>
        <v>#REF!</v>
      </c>
      <c r="AF33" s="4" t="e">
        <f>NPV(B33:F33,B33:F33)</f>
        <v>#VALUE!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7">PMT(D39/12,E39,F39,10000,1)</f>
        <v>-2501.25</v>
      </c>
      <c r="T39" s="4">
        <f t="shared" si="7"/>
        <v>-777.84891165172849</v>
      </c>
      <c r="U39" s="4" t="e">
        <f t="shared" si="7"/>
        <v>#VALUE!</v>
      </c>
      <c r="V39" s="4" t="e">
        <f t="shared" si="7"/>
        <v>#VALUE!</v>
      </c>
      <c r="W39" s="4" t="e">
        <f t="shared" si="7"/>
        <v>#VALUE!</v>
      </c>
      <c r="X39" s="4" t="e">
        <f t="shared" si="7"/>
        <v>#N/A</v>
      </c>
      <c r="Y39" s="4" t="e">
        <f t="shared" si="7"/>
        <v>#N/A</v>
      </c>
      <c r="Z39" s="4" t="e">
        <f t="shared" si="7"/>
        <v>#VALUE!</v>
      </c>
      <c r="AA39" s="4" t="e">
        <f t="shared" si="7"/>
        <v>#DIV/0!</v>
      </c>
      <c r="AB39" s="4" t="e">
        <f t="shared" si="7"/>
        <v>#NAME?</v>
      </c>
      <c r="AC39" s="4" t="e">
        <f t="shared" si="7"/>
        <v>#NULL!</v>
      </c>
      <c r="AD39" s="4" t="e">
        <f t="shared" si="7"/>
        <v>#NUM!</v>
      </c>
      <c r="AE39" s="4" t="e">
        <f t="shared" si="7"/>
        <v>#REF!</v>
      </c>
      <c r="AF39" s="4" t="e">
        <f>PMT(B39/12,C39,D39,E39:F39,1)</f>
        <v>#VALUE!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8">PPMT(C40,"3","33","10000","1")</f>
        <v>-3.2382809621291993E-11</v>
      </c>
      <c r="S40" s="4">
        <f t="shared" si="8"/>
        <v>-4.6570785349068514E-6</v>
      </c>
      <c r="T40" s="4">
        <f t="shared" si="8"/>
        <v>-8.5907935854592492E-18</v>
      </c>
      <c r="U40" s="4">
        <f t="shared" si="8"/>
        <v>-3.7698552037230904E-20</v>
      </c>
      <c r="V40" s="4">
        <f t="shared" si="8"/>
        <v>-303.06060606060606</v>
      </c>
      <c r="W40" s="4" t="e">
        <f t="shared" si="8"/>
        <v>#VALUE!</v>
      </c>
      <c r="X40" s="4">
        <f t="shared" si="8"/>
        <v>-4.6570785349068514E-6</v>
      </c>
      <c r="Y40" s="4" t="e">
        <f>PPMT(J40,"3","33","10000","1")</f>
        <v>#N/A</v>
      </c>
      <c r="Z40" s="4" t="e">
        <f t="shared" si="8"/>
        <v>#VALUE!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PPMT(B40/12,C40,D40,E40:F40,1)</f>
        <v>#VALUE!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9">PV(C44,3, 22)</f>
        <v>-10.592592592592593</v>
      </c>
      <c r="S44" s="4">
        <f t="shared" si="9"/>
        <v>-66</v>
      </c>
      <c r="T44" s="4">
        <f t="shared" si="9"/>
        <v>-5.4560000000000004</v>
      </c>
      <c r="U44" s="4">
        <f t="shared" si="9"/>
        <v>-4.3796296296296298</v>
      </c>
      <c r="V44" s="4">
        <f t="shared" si="9"/>
        <v>-66</v>
      </c>
      <c r="W44" s="4" t="e">
        <f t="shared" si="9"/>
        <v>#VALUE!</v>
      </c>
      <c r="X44" s="4">
        <f t="shared" si="9"/>
        <v>-19.25</v>
      </c>
      <c r="Y44" s="4" t="e">
        <f t="shared" si="9"/>
        <v>#N/A</v>
      </c>
      <c r="Z44" s="4" t="e">
        <f t="shared" si="9"/>
        <v>#VALUE!</v>
      </c>
      <c r="AA44" s="4" t="e">
        <f t="shared" si="9"/>
        <v>#DIV/0!</v>
      </c>
      <c r="AB44" s="4" t="e">
        <f t="shared" si="9"/>
        <v>#NAME?</v>
      </c>
      <c r="AC44" s="4" t="e">
        <f t="shared" si="9"/>
        <v>#NULL!</v>
      </c>
      <c r="AD44" s="4" t="e">
        <f t="shared" si="9"/>
        <v>#NUM!</v>
      </c>
      <c r="AE44" s="4" t="e">
        <f t="shared" si="9"/>
        <v>#REF!</v>
      </c>
      <c r="AF44" s="4" t="e">
        <f>PV(B44:F44,3, 22)</f>
        <v>#VALUE!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10">RATE(C45,-388, 22000)</f>
        <v>-0.85808740069204448</v>
      </c>
      <c r="S45" s="4" t="e">
        <f t="shared" si="10"/>
        <v>#NUM!</v>
      </c>
      <c r="T45" s="4">
        <f t="shared" si="10"/>
        <v>-0.58668028478913636</v>
      </c>
      <c r="U45" s="4">
        <f t="shared" si="10"/>
        <v>-0.48911548311486908</v>
      </c>
      <c r="V45" s="4" t="e">
        <f t="shared" si="10"/>
        <v>#NUM!</v>
      </c>
      <c r="W45" s="4" t="e">
        <f t="shared" si="10"/>
        <v>#VALUE!</v>
      </c>
      <c r="X45" s="4">
        <f>RATE(I45,-388, 22000)</f>
        <v>-0.98236363636363633</v>
      </c>
      <c r="Y45" s="4" t="e">
        <f t="shared" si="10"/>
        <v>#N/A</v>
      </c>
      <c r="Z45" s="4" t="e">
        <f t="shared" si="10"/>
        <v>#VALUE!</v>
      </c>
      <c r="AA45" s="4" t="e">
        <f t="shared" si="10"/>
        <v>#DIV/0!</v>
      </c>
      <c r="AB45" s="4" t="e">
        <f t="shared" si="10"/>
        <v>#NAME?</v>
      </c>
      <c r="AC45" s="4" t="e">
        <f t="shared" si="10"/>
        <v>#NULL!</v>
      </c>
      <c r="AD45" s="4" t="e">
        <f t="shared" si="10"/>
        <v>#NUM!</v>
      </c>
      <c r="AE45" s="4" t="e">
        <f t="shared" si="10"/>
        <v>#REF!</v>
      </c>
      <c r="AF45" s="4" t="e">
        <f>RATE(B45:F45,-388, 22000)</f>
        <v>#VALUE!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6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6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461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 t="shared" ref="T55" si="11"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2">XIRR($B$55:$F$55,$B$54:$F$54,J56)</f>
        <v>#N/A</v>
      </c>
      <c r="Z55" s="4" t="e">
        <f t="shared" si="12"/>
        <v>#VALUE!</v>
      </c>
      <c r="AA55" s="4" t="e">
        <f t="shared" si="12"/>
        <v>#DIV/0!</v>
      </c>
      <c r="AB55" s="4" t="e">
        <f t="shared" si="12"/>
        <v>#NAME?</v>
      </c>
      <c r="AC55" s="4" t="e">
        <f t="shared" si="12"/>
        <v>#NULL!</v>
      </c>
      <c r="AD55" s="4" t="e">
        <f t="shared" si="12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3">XNPV(B56,$B$55:$F$55,$B$54:$F$54)</f>
        <v>#NUM!</v>
      </c>
      <c r="S56" s="4">
        <f t="shared" si="13"/>
        <v>-0.61247484329765634</v>
      </c>
      <c r="T56" s="4" t="e">
        <f t="shared" si="13"/>
        <v>#NUM!</v>
      </c>
      <c r="U56" s="4">
        <f t="shared" si="13"/>
        <v>-1.0661583524424625</v>
      </c>
      <c r="V56" s="4">
        <f t="shared" si="13"/>
        <v>-1.2193650514728072</v>
      </c>
      <c r="W56" s="4" t="e">
        <f t="shared" si="13"/>
        <v>#NUM!</v>
      </c>
      <c r="X56" s="4" t="e">
        <f t="shared" si="13"/>
        <v>#VALUE!</v>
      </c>
      <c r="Y56" s="4" t="e">
        <f t="shared" si="13"/>
        <v>#VALUE!</v>
      </c>
      <c r="Z56" s="4" t="e">
        <f t="shared" si="13"/>
        <v>#N/A</v>
      </c>
      <c r="AA56" s="4" t="e">
        <f t="shared" ref="AA56:AB56" si="14">XNPV(K56,$B$55:$F$55,$B$54:$F$54)</f>
        <v>#VALUE!</v>
      </c>
      <c r="AB56" s="4" t="e">
        <f t="shared" si="14"/>
        <v>#DIV/0!</v>
      </c>
      <c r="AC56" s="4" t="e">
        <f>XNPV(M56,$B$55:$F$55,$B$54:$F$54)</f>
        <v>#NAME?</v>
      </c>
      <c r="AD56" s="4" t="e">
        <f t="shared" ref="AD56" si="15"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activeCell="A7" sqref="A7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5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292</v>
      </c>
    </row>
    <row r="4" spans="1:62" x14ac:dyDescent="0.15">
      <c r="A4" s="12" t="s">
        <v>293</v>
      </c>
    </row>
    <row r="5" spans="1:62" x14ac:dyDescent="0.15">
      <c r="A5" s="13" t="s">
        <v>294</v>
      </c>
      <c r="B5" s="4">
        <v>0</v>
      </c>
      <c r="C5" s="4">
        <v>157</v>
      </c>
      <c r="D5" s="4">
        <v>65</v>
      </c>
      <c r="E5" s="4">
        <v>65.8</v>
      </c>
      <c r="F5" s="4">
        <v>-1</v>
      </c>
      <c r="G5" s="20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CHAR(B5)</f>
        <v>#VALUE!</v>
      </c>
      <c r="R5" s="6" t="str">
        <f>CHAR(C5)</f>
        <v>ù</v>
      </c>
      <c r="S5" s="6" t="str">
        <f t="shared" ref="R5:U5" si="0">CHAR(D5)</f>
        <v>A</v>
      </c>
      <c r="T5" s="6" t="str">
        <f t="shared" si="0"/>
        <v>A</v>
      </c>
      <c r="U5" s="6" t="e">
        <f t="shared" si="0"/>
        <v>#VALUE!</v>
      </c>
      <c r="V5" s="6" t="e">
        <f t="shared" ref="V5" si="1">CHAR(G5)</f>
        <v>#VALUE!</v>
      </c>
      <c r="W5" s="6" t="e">
        <f t="shared" ref="W5" si="2">CHAR(H5)</f>
        <v>#VALUE!</v>
      </c>
      <c r="X5" s="6" t="str">
        <f>CHAR(I5)</f>
        <v>_x0001_</v>
      </c>
      <c r="Y5" s="6" t="e">
        <f t="shared" ref="Y5" si="3">CHAR(J5)</f>
        <v>#VALUE!</v>
      </c>
      <c r="Z5" s="6" t="e">
        <f t="shared" ref="Z5" si="4">CHAR(K5)</f>
        <v>#N/A</v>
      </c>
      <c r="AA5" s="6" t="e">
        <f t="shared" ref="AA5" si="5">CHAR(L5)</f>
        <v>#DIV/0!</v>
      </c>
      <c r="AB5" s="6" t="e">
        <f t="shared" ref="AB5" si="6">CHAR(M5)</f>
        <v>#NAME?</v>
      </c>
      <c r="AC5" s="6" t="e">
        <f t="shared" ref="AC5" si="7">CHAR(N5)</f>
        <v>#NULL!</v>
      </c>
      <c r="AD5" s="6" t="e">
        <f t="shared" ref="AD5" si="8">CHAR(O5)</f>
        <v>#NUM!</v>
      </c>
      <c r="AE5" s="6" t="e">
        <f t="shared" ref="AE5:AF5" si="9">CHAR(P5)</f>
        <v>#REF!</v>
      </c>
      <c r="AF5" s="6" t="e">
        <f>CHAR(B5:P5)</f>
        <v>#VALUE!</v>
      </c>
      <c r="AG5" s="6" t="e">
        <f t="array" ref="AG5:AV5">CHAR(B5:P5)</f>
        <v>#VALUE!</v>
      </c>
      <c r="AH5" s="6" t="str">
        <v>ù</v>
      </c>
      <c r="AI5" s="6" t="str">
        <v>A</v>
      </c>
      <c r="AJ5" s="6" t="str">
        <v>A</v>
      </c>
      <c r="AK5" s="6" t="e">
        <v>#VALUE!</v>
      </c>
      <c r="AL5" s="6" t="e">
        <v>#VALUE!</v>
      </c>
      <c r="AM5" s="6" t="e">
        <v>#VALUE!</v>
      </c>
      <c r="AN5" s="6" t="str">
        <v>_x0001_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62" x14ac:dyDescent="0.15">
      <c r="A6" s="12" t="s">
        <v>295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296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297</v>
      </c>
      <c r="B8" s="4">
        <v>0</v>
      </c>
      <c r="C8" s="4">
        <v>2</v>
      </c>
      <c r="D8" s="4">
        <v>3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_xlfn.CONCAT(B8,C8,D8)</f>
        <v>023</v>
      </c>
      <c r="R8" s="6" t="str">
        <f t="shared" ref="R8:U8" si="10">_xlfn.CONCAT(C8,D8,E8)</f>
        <v>2310</v>
      </c>
      <c r="S8" s="6" t="str">
        <f t="shared" si="10"/>
        <v>310-1</v>
      </c>
      <c r="T8" s="6" t="str">
        <f t="shared" si="10"/>
        <v>10-1</v>
      </c>
      <c r="U8" s="6" t="str">
        <f t="shared" si="10"/>
        <v>-1ciao</v>
      </c>
      <c r="V8" s="6" t="str">
        <f>_xlfn.CONCAT(G8,H8,I8)</f>
        <v>ciaoTRUE</v>
      </c>
      <c r="W8" s="6" t="e">
        <f t="shared" ref="W8" si="11">_xlfn.CONCAT(H8,I8,J8)</f>
        <v>#VALUE!</v>
      </c>
      <c r="X8" s="6" t="e">
        <f t="shared" ref="X8" si="12">_xlfn.CONCAT(I8,J8,K8)</f>
        <v>#VALUE!</v>
      </c>
      <c r="Y8" s="6" t="e">
        <f t="shared" ref="Y8" si="13">_xlfn.CONCAT(J8,K8,L8)</f>
        <v>#VALUE!</v>
      </c>
      <c r="Z8" s="6" t="e">
        <f t="shared" ref="Z8" si="14">_xlfn.CONCAT(K8,L8,M8)</f>
        <v>#N/A</v>
      </c>
      <c r="AA8" s="6" t="e">
        <f t="shared" ref="AA8" si="15">_xlfn.CONCAT(L8,M8,N8)</f>
        <v>#DIV/0!</v>
      </c>
      <c r="AB8" s="6" t="e">
        <f t="shared" ref="AB8" si="16">_xlfn.CONCAT(M8,N8,O8)</f>
        <v>#NAME?</v>
      </c>
      <c r="AC8" s="6" t="e">
        <f t="shared" ref="AC8" si="17">_xlfn.CONCAT(N8,O8,P8)</f>
        <v>#NULL!</v>
      </c>
      <c r="AD8" s="6" t="e">
        <f t="shared" ref="AD8" si="18">_xlfn.CONCAT(O8,P8,Q8)</f>
        <v>#NUM!</v>
      </c>
      <c r="AE8" s="6" t="e">
        <f t="shared" ref="AE8" si="1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X9" si="20">CONCATENATE(C9,D9,E9)</f>
        <v>2310</v>
      </c>
      <c r="S9" s="6" t="str">
        <f t="shared" si="20"/>
        <v>310-1</v>
      </c>
      <c r="T9" s="6" t="str">
        <f t="shared" si="20"/>
        <v>10-1</v>
      </c>
      <c r="U9" s="6" t="str">
        <f t="shared" si="20"/>
        <v>-1ciao</v>
      </c>
      <c r="V9" s="6" t="str">
        <f t="shared" si="20"/>
        <v>ciaoTRUE</v>
      </c>
      <c r="W9" s="6" t="e">
        <f t="shared" si="20"/>
        <v>#VALUE!</v>
      </c>
      <c r="X9" s="6" t="e">
        <f t="shared" si="20"/>
        <v>#VALUE!</v>
      </c>
      <c r="Y9" s="6" t="e">
        <f t="shared" ref="Y9" si="21">CONCATENATE(J9,K9,L9)</f>
        <v>#VALUE!</v>
      </c>
      <c r="Z9" s="6" t="e">
        <f t="shared" ref="Z9" si="22">CONCATENATE(K9,L9,M9)</f>
        <v>#N/A</v>
      </c>
      <c r="AA9" s="6" t="e">
        <f t="shared" ref="AA9" si="23">CONCATENATE(L9,M9,N9)</f>
        <v>#DIV/0!</v>
      </c>
      <c r="AB9" s="6" t="e">
        <f t="shared" ref="AB9" si="24">CONCATENATE(M9,N9,O9)</f>
        <v>#NAME?</v>
      </c>
      <c r="AC9" s="6" t="e">
        <f t="shared" ref="AC9" si="25">CONCATENATE(N9,O9,P9)</f>
        <v>#NULL!</v>
      </c>
      <c r="AD9" s="6" t="e">
        <f t="shared" ref="AD9" si="26">CONCATENATE(O9,P9,Q9)</f>
        <v>#NUM!</v>
      </c>
      <c r="AE9" s="6" t="e">
        <f t="shared" ref="AE9" si="2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299</v>
      </c>
    </row>
    <row r="11" spans="1:62" x14ac:dyDescent="0.15">
      <c r="A11" s="12" t="s">
        <v>300</v>
      </c>
    </row>
    <row r="12" spans="1:62" x14ac:dyDescent="0.15">
      <c r="A12" s="12" t="s">
        <v>301</v>
      </c>
    </row>
    <row r="13" spans="1:62" x14ac:dyDescent="0.15">
      <c r="A13" s="13" t="s">
        <v>302</v>
      </c>
      <c r="B13" s="4">
        <v>0</v>
      </c>
      <c r="C13" s="4">
        <v>2</v>
      </c>
      <c r="D13" s="4">
        <v>3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28">FIND("ia","ciao",I13)</f>
        <v>2</v>
      </c>
      <c r="Y13" s="4" t="e">
        <f t="shared" si="28"/>
        <v>#VALUE!</v>
      </c>
      <c r="Z13" s="4" t="e">
        <f t="shared" si="28"/>
        <v>#N/A</v>
      </c>
      <c r="AA13" s="4" t="e">
        <f t="shared" si="28"/>
        <v>#DIV/0!</v>
      </c>
      <c r="AB13" s="4" t="e">
        <f t="shared" si="28"/>
        <v>#NAME?</v>
      </c>
      <c r="AC13" s="4" t="e">
        <f t="shared" si="28"/>
        <v>#NULL!</v>
      </c>
      <c r="AD13" s="4" t="e">
        <f t="shared" si="28"/>
        <v>#NUM!</v>
      </c>
      <c r="AE13" s="4" t="e">
        <f t="shared" si="2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2" t="s">
        <v>303</v>
      </c>
      <c r="AO14" s="6"/>
      <c r="AP14" s="6"/>
      <c r="AQ14" s="6"/>
      <c r="AR14" s="6"/>
      <c r="AS14" s="6"/>
      <c r="AT14" s="8"/>
      <c r="AU14" s="8"/>
      <c r="AV14" s="8"/>
    </row>
    <row r="15" spans="1:62" x14ac:dyDescent="0.15">
      <c r="A15" s="12" t="s">
        <v>304</v>
      </c>
    </row>
    <row r="16" spans="1:62" x14ac:dyDescent="0.15">
      <c r="A16" s="13" t="s">
        <v>305</v>
      </c>
      <c r="B16" s="4">
        <v>0</v>
      </c>
      <c r="C16" s="4">
        <v>1.9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4" t="str">
        <f>LEFT("ciao",B16)</f>
        <v/>
      </c>
      <c r="R16" s="4" t="str">
        <f t="shared" ref="R16:U16" si="29">LEFT("ciao",C16)</f>
        <v>c</v>
      </c>
      <c r="S16" s="4" t="str">
        <f>LEFT(D16,2)</f>
        <v>2.</v>
      </c>
      <c r="T16" s="4" t="str">
        <f t="shared" si="29"/>
        <v>ciao</v>
      </c>
      <c r="U16" s="4" t="e">
        <f t="shared" si="2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30">LEFT("ciao",J16)</f>
        <v>#VALUE!</v>
      </c>
      <c r="Z16" s="4" t="e">
        <f t="shared" si="30"/>
        <v>#N/A</v>
      </c>
      <c r="AA16" s="4" t="e">
        <f t="shared" si="30"/>
        <v>#DIV/0!</v>
      </c>
      <c r="AB16" s="4" t="e">
        <f t="shared" si="30"/>
        <v>#NAME?</v>
      </c>
      <c r="AC16" s="4" t="e">
        <f t="shared" si="30"/>
        <v>#NULL!</v>
      </c>
      <c r="AD16" s="4" t="e">
        <f t="shared" si="30"/>
        <v>#NUM!</v>
      </c>
      <c r="AE16" s="4" t="e">
        <f t="shared" si="3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2" t="s">
        <v>306</v>
      </c>
    </row>
    <row r="18" spans="1:48" x14ac:dyDescent="0.15">
      <c r="A18" s="13" t="s">
        <v>307</v>
      </c>
      <c r="B18" s="4">
        <v>0</v>
      </c>
      <c r="C18" s="4">
        <v>1.9</v>
      </c>
      <c r="D18" s="4">
        <v>2.2999999999999998</v>
      </c>
      <c r="E18" s="4">
        <v>10</v>
      </c>
      <c r="F18" s="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LEN(B18)</f>
        <v>1</v>
      </c>
      <c r="R18" s="4">
        <f t="shared" ref="R18:AE18" si="31">LEN(C18)</f>
        <v>3</v>
      </c>
      <c r="S18" s="4">
        <f t="shared" si="31"/>
        <v>3</v>
      </c>
      <c r="T18" s="4">
        <f t="shared" si="31"/>
        <v>2</v>
      </c>
      <c r="U18" s="4">
        <f t="shared" si="31"/>
        <v>2</v>
      </c>
      <c r="V18" s="4">
        <f t="shared" si="31"/>
        <v>0</v>
      </c>
      <c r="W18" s="4">
        <f t="shared" si="31"/>
        <v>4</v>
      </c>
      <c r="X18" s="4">
        <f t="shared" si="31"/>
        <v>4</v>
      </c>
      <c r="Y18" s="4" t="e">
        <f t="shared" si="31"/>
        <v>#VALUE!</v>
      </c>
      <c r="Z18" s="4" t="e">
        <f t="shared" si="31"/>
        <v>#N/A</v>
      </c>
      <c r="AA18" s="4" t="e">
        <f t="shared" si="31"/>
        <v>#DIV/0!</v>
      </c>
      <c r="AB18" s="4" t="e">
        <f t="shared" si="31"/>
        <v>#NAME?</v>
      </c>
      <c r="AC18" s="4" t="e">
        <f t="shared" si="31"/>
        <v>#NULL!</v>
      </c>
      <c r="AD18" s="4" t="e">
        <f t="shared" si="31"/>
        <v>#NUM!</v>
      </c>
      <c r="AE18" s="4" t="e">
        <f t="shared" si="3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2" t="s">
        <v>308</v>
      </c>
    </row>
    <row r="20" spans="1:48" x14ac:dyDescent="0.15">
      <c r="A20" s="13" t="s">
        <v>309</v>
      </c>
      <c r="B20" s="4">
        <v>0</v>
      </c>
      <c r="C20" s="4">
        <v>1.9</v>
      </c>
      <c r="D20" s="4">
        <v>2.2999999999999998</v>
      </c>
      <c r="E20" s="4">
        <v>10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str">
        <f>LOWER(B20)</f>
        <v>0</v>
      </c>
      <c r="R20" s="4" t="str">
        <f t="shared" ref="R20:AE20" si="32">LOWER(C20)</f>
        <v>1.9</v>
      </c>
      <c r="S20" s="4" t="str">
        <f t="shared" si="32"/>
        <v>2.3</v>
      </c>
      <c r="T20" s="4" t="str">
        <f t="shared" si="32"/>
        <v>10</v>
      </c>
      <c r="U20" s="4" t="str">
        <f t="shared" si="32"/>
        <v>-1</v>
      </c>
      <c r="V20" s="4" t="str">
        <f t="shared" si="32"/>
        <v/>
      </c>
      <c r="W20" s="4" t="str">
        <f t="shared" si="32"/>
        <v>ciao</v>
      </c>
      <c r="X20" s="4" t="str">
        <f t="shared" si="32"/>
        <v>true</v>
      </c>
      <c r="Y20" s="4" t="e">
        <f t="shared" si="32"/>
        <v>#VALUE!</v>
      </c>
      <c r="Z20" s="4" t="e">
        <f t="shared" si="32"/>
        <v>#N/A</v>
      </c>
      <c r="AA20" s="4" t="e">
        <f t="shared" si="32"/>
        <v>#DIV/0!</v>
      </c>
      <c r="AB20" s="4" t="e">
        <f t="shared" si="32"/>
        <v>#NAME?</v>
      </c>
      <c r="AC20" s="4" t="e">
        <f t="shared" si="32"/>
        <v>#NULL!</v>
      </c>
      <c r="AD20" s="4" t="e">
        <f t="shared" si="32"/>
        <v>#NUM!</v>
      </c>
      <c r="AE20" s="4" t="e">
        <f t="shared" si="3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3" t="s">
        <v>310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33">MID("ciao",K21,2)</f>
        <v>#N/A</v>
      </c>
      <c r="AA21" s="4" t="e">
        <f t="shared" si="33"/>
        <v>#DIV/0!</v>
      </c>
      <c r="AB21" s="4" t="e">
        <f t="shared" si="33"/>
        <v>#NAME?</v>
      </c>
      <c r="AC21" s="4" t="e">
        <f t="shared" si="33"/>
        <v>#NULL!</v>
      </c>
      <c r="AD21" s="4" t="e">
        <f t="shared" si="33"/>
        <v>#NUM!</v>
      </c>
      <c r="AE21" s="4" t="e">
        <f t="shared" si="3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2" t="s">
        <v>311</v>
      </c>
    </row>
    <row r="23" spans="1:48" x14ac:dyDescent="0.15">
      <c r="A23" s="12" t="s">
        <v>312</v>
      </c>
    </row>
    <row r="24" spans="1:48" x14ac:dyDescent="0.15">
      <c r="A24" s="12" t="s">
        <v>313</v>
      </c>
    </row>
    <row r="25" spans="1:48" x14ac:dyDescent="0.15">
      <c r="A25" s="12" t="s">
        <v>314</v>
      </c>
    </row>
    <row r="26" spans="1:48" x14ac:dyDescent="0.15">
      <c r="A26" s="13" t="s">
        <v>315</v>
      </c>
      <c r="B26" s="4">
        <v>0</v>
      </c>
      <c r="C26" s="4">
        <v>1.9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34">REPLACE("ciao",K26,2,"vv")</f>
        <v>#N/A</v>
      </c>
      <c r="AA26" s="4" t="e">
        <f t="shared" si="34"/>
        <v>#DIV/0!</v>
      </c>
      <c r="AB26" s="4" t="e">
        <f t="shared" si="34"/>
        <v>#NAME?</v>
      </c>
      <c r="AC26" s="4" t="e">
        <f t="shared" si="34"/>
        <v>#NULL!</v>
      </c>
      <c r="AD26" s="4" t="e">
        <f t="shared" si="34"/>
        <v>#NUM!</v>
      </c>
      <c r="AE26" s="4" t="e">
        <f t="shared" si="3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2" t="s">
        <v>316</v>
      </c>
    </row>
    <row r="28" spans="1:48" x14ac:dyDescent="0.15">
      <c r="A28" s="12" t="s">
        <v>317</v>
      </c>
    </row>
    <row r="29" spans="1:48" x14ac:dyDescent="0.15">
      <c r="A29" s="13" t="s">
        <v>318</v>
      </c>
      <c r="B29" s="4">
        <v>0</v>
      </c>
      <c r="C29" s="4">
        <v>1.9</v>
      </c>
      <c r="D29" s="4">
        <v>2.2999999999999998</v>
      </c>
      <c r="E29" s="4">
        <v>10</v>
      </c>
      <c r="F29" s="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35">RIGHT("ciao",E29)</f>
        <v>ciao</v>
      </c>
      <c r="U29" s="4" t="e">
        <f t="shared" si="35"/>
        <v>#VALUE!</v>
      </c>
      <c r="V29" s="4" t="str">
        <f t="shared" si="35"/>
        <v/>
      </c>
      <c r="W29" s="4" t="e">
        <f t="shared" si="35"/>
        <v>#VALUE!</v>
      </c>
      <c r="X29" s="4" t="str">
        <f t="shared" si="35"/>
        <v>o</v>
      </c>
      <c r="Y29" s="4" t="e">
        <f t="shared" si="35"/>
        <v>#VALUE!</v>
      </c>
      <c r="Z29" s="4" t="e">
        <f t="shared" si="35"/>
        <v>#N/A</v>
      </c>
      <c r="AA29" s="4" t="e">
        <f t="shared" si="35"/>
        <v>#DIV/0!</v>
      </c>
      <c r="AB29" s="4" t="e">
        <f t="shared" si="35"/>
        <v>#NAME?</v>
      </c>
      <c r="AC29" s="4" t="e">
        <f t="shared" si="35"/>
        <v>#NULL!</v>
      </c>
      <c r="AD29" s="4" t="e">
        <f t="shared" si="35"/>
        <v>#NUM!</v>
      </c>
      <c r="AE29" s="4" t="e">
        <f t="shared" si="3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2" t="s">
        <v>319</v>
      </c>
    </row>
    <row r="31" spans="1:48" x14ac:dyDescent="0.15">
      <c r="A31" s="13" t="s">
        <v>320</v>
      </c>
      <c r="B31" s="4">
        <v>0</v>
      </c>
      <c r="C31" s="4">
        <v>1.9</v>
      </c>
      <c r="D31" s="4">
        <v>2.2999999999999998</v>
      </c>
      <c r="E31" s="4">
        <v>10</v>
      </c>
      <c r="F31" s="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4" t="e">
        <f>SEARCH("BASE","database",B31)</f>
        <v>#VALUE!</v>
      </c>
      <c r="R31" s="4">
        <f t="shared" ref="R31:Z31" si="36">SEARCH("BASE","database",C31)</f>
        <v>5</v>
      </c>
      <c r="S31" s="4">
        <f t="shared" si="36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36"/>
        <v>5</v>
      </c>
      <c r="Y31" s="4" t="e">
        <f t="shared" si="36"/>
        <v>#VALUE!</v>
      </c>
      <c r="Z31" s="4" t="e">
        <f t="shared" si="36"/>
        <v>#N/A</v>
      </c>
      <c r="AA31" s="4" t="e">
        <f t="shared" ref="AA31" si="37">SEARCH("BASE","database",L31)</f>
        <v>#DIV/0!</v>
      </c>
      <c r="AB31" s="4" t="e">
        <f t="shared" ref="AB31" si="38">SEARCH("BASE","database",M31)</f>
        <v>#NAME?</v>
      </c>
      <c r="AC31" s="4" t="e">
        <f t="shared" ref="AC31" si="39">SEARCH("BASE","database",N31)</f>
        <v>#NULL!</v>
      </c>
      <c r="AD31" s="4" t="e">
        <f t="shared" ref="AD31" si="40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2" t="s">
        <v>321</v>
      </c>
    </row>
    <row r="33" spans="1:48" x14ac:dyDescent="0.15">
      <c r="A33" s="12" t="s">
        <v>322</v>
      </c>
    </row>
    <row r="34" spans="1:48" x14ac:dyDescent="0.15">
      <c r="A34" s="12" t="s">
        <v>323</v>
      </c>
    </row>
    <row r="35" spans="1:48" x14ac:dyDescent="0.15">
      <c r="A35" s="13" t="s">
        <v>324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20" t="s">
        <v>506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4" t="str">
        <f>TEXT(B35,"#.00")</f>
        <v>.00</v>
      </c>
      <c r="R35" s="4" t="str">
        <f t="shared" ref="R35:U35" si="41">TEXT(C35,"#.00")</f>
        <v>1.90</v>
      </c>
      <c r="S35" s="4" t="str">
        <f t="shared" si="41"/>
        <v>2.30</v>
      </c>
      <c r="T35" s="4" t="str">
        <f t="shared" si="41"/>
        <v>10.00</v>
      </c>
      <c r="U35" s="4" t="str">
        <f t="shared" si="41"/>
        <v>-1.00</v>
      </c>
      <c r="V35" s="4" t="str">
        <f>TEXT(G35,"#.00")</f>
        <v>.00</v>
      </c>
      <c r="W35" s="4" t="str">
        <f t="shared" ref="W35:AE35" si="42">TEXT(H35,"#.00")</f>
        <v>32015.00</v>
      </c>
      <c r="X35" s="4" t="str">
        <f t="shared" si="42"/>
        <v>TRUE</v>
      </c>
      <c r="Y35" s="4" t="e">
        <f t="shared" si="42"/>
        <v>#VALUE!</v>
      </c>
      <c r="Z35" s="4" t="e">
        <f t="shared" si="42"/>
        <v>#N/A</v>
      </c>
      <c r="AA35" s="4" t="e">
        <f t="shared" si="42"/>
        <v>#DIV/0!</v>
      </c>
      <c r="AB35" s="4" t="e">
        <f t="shared" si="42"/>
        <v>#NAME?</v>
      </c>
      <c r="AC35" s="4" t="e">
        <f t="shared" si="42"/>
        <v>#NULL!</v>
      </c>
      <c r="AD35" s="4" t="e">
        <f t="shared" si="42"/>
        <v>#NUM!</v>
      </c>
      <c r="AE35" s="4" t="e">
        <f t="shared" si="42"/>
        <v>#REF!</v>
      </c>
      <c r="AF35" s="4" t="e">
        <f>TEXT(B35:C35,"#.00")</f>
        <v>#VALUE!</v>
      </c>
      <c r="AG35" s="4" t="str">
        <f t="array" ref="AG35:AV35">TEXT(B35:P35,"#.00")</f>
        <v>.00</v>
      </c>
      <c r="AH35" s="4" t="str">
        <v>1.90</v>
      </c>
      <c r="AI35" s="4" t="str">
        <v>2.30</v>
      </c>
      <c r="AJ35" s="4" t="str">
        <v>10.00</v>
      </c>
      <c r="AK35" s="4" t="str">
        <v>-1.00</v>
      </c>
      <c r="AL35" s="4" t="str">
        <v>.00</v>
      </c>
      <c r="AM35" s="4" t="str">
        <v>32015.00</v>
      </c>
      <c r="AN35" s="4" t="str">
        <v>TRUE</v>
      </c>
      <c r="AO35" s="4" t="e">
        <v>#VALUE!</v>
      </c>
      <c r="AP35" s="4" t="e">
        <v>#N/A</v>
      </c>
      <c r="AQ35" s="4" t="e">
        <v>#DIV/0!</v>
      </c>
      <c r="AR35" s="4" t="e">
        <v>#NAME?</v>
      </c>
      <c r="AS35" s="4" t="e">
        <v>#NULL!</v>
      </c>
      <c r="AT35" s="4" t="e">
        <v>#NUM!</v>
      </c>
      <c r="AU35" s="4" t="e">
        <v>#REF!</v>
      </c>
      <c r="AV35" s="4" t="e">
        <v>#N/A</v>
      </c>
    </row>
    <row r="36" spans="1:48" x14ac:dyDescent="0.15">
      <c r="A36" s="12" t="s">
        <v>325</v>
      </c>
    </row>
    <row r="37" spans="1:48" x14ac:dyDescent="0.15">
      <c r="A37" s="13" t="s">
        <v>326</v>
      </c>
      <c r="B37" s="4">
        <v>0</v>
      </c>
      <c r="C37" s="4">
        <v>1.9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 t="str">
        <f>TRIM(B37)</f>
        <v>0</v>
      </c>
      <c r="R37" s="4" t="str">
        <f t="shared" ref="R37:AE37" si="43">TRIM(C37)</f>
        <v>1.9</v>
      </c>
      <c r="S37" s="4" t="str">
        <f t="shared" si="43"/>
        <v>2.3</v>
      </c>
      <c r="T37" s="4" t="str">
        <f t="shared" si="43"/>
        <v>10</v>
      </c>
      <c r="U37" s="4" t="str">
        <f t="shared" si="43"/>
        <v>-1</v>
      </c>
      <c r="V37" s="4" t="str">
        <f t="shared" si="43"/>
        <v/>
      </c>
      <c r="W37" s="4" t="str">
        <f t="shared" si="43"/>
        <v>ciao</v>
      </c>
      <c r="X37" s="4" t="str">
        <f t="shared" si="43"/>
        <v>TRUE</v>
      </c>
      <c r="Y37" s="4" t="e">
        <f t="shared" si="43"/>
        <v>#VALUE!</v>
      </c>
      <c r="Z37" s="4" t="e">
        <f t="shared" si="43"/>
        <v>#N/A</v>
      </c>
      <c r="AA37" s="4" t="e">
        <f t="shared" si="43"/>
        <v>#DIV/0!</v>
      </c>
      <c r="AB37" s="4" t="e">
        <f t="shared" si="43"/>
        <v>#NAME?</v>
      </c>
      <c r="AC37" s="4" t="e">
        <f t="shared" si="43"/>
        <v>#NULL!</v>
      </c>
      <c r="AD37" s="4" t="e">
        <f t="shared" si="43"/>
        <v>#NUM!</v>
      </c>
      <c r="AE37" s="4" t="e">
        <f t="shared" si="43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327</v>
      </c>
    </row>
    <row r="39" spans="1:48" x14ac:dyDescent="0.15">
      <c r="A39" s="12" t="s">
        <v>328</v>
      </c>
    </row>
    <row r="40" spans="1:48" x14ac:dyDescent="0.15">
      <c r="A40" s="13" t="s">
        <v>329</v>
      </c>
      <c r="B40" s="4">
        <v>0</v>
      </c>
      <c r="C40" s="4">
        <v>1.9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4" t="str">
        <f>UPPER(B40)</f>
        <v>0</v>
      </c>
      <c r="R40" s="4" t="str">
        <f t="shared" ref="R40:AE40" si="44">UPPER(C40)</f>
        <v>1.9</v>
      </c>
      <c r="S40" s="4" t="str">
        <f t="shared" si="44"/>
        <v>2.3</v>
      </c>
      <c r="T40" s="4" t="str">
        <f t="shared" si="44"/>
        <v>10</v>
      </c>
      <c r="U40" s="4" t="str">
        <f t="shared" si="44"/>
        <v>-1</v>
      </c>
      <c r="V40" s="4" t="str">
        <f t="shared" si="44"/>
        <v/>
      </c>
      <c r="W40" s="4" t="str">
        <f t="shared" si="44"/>
        <v>CIAO</v>
      </c>
      <c r="X40" s="4" t="str">
        <f t="shared" si="44"/>
        <v>TRUE</v>
      </c>
      <c r="Y40" s="4" t="e">
        <f t="shared" si="44"/>
        <v>#VALUE!</v>
      </c>
      <c r="Z40" s="4" t="e">
        <f t="shared" si="44"/>
        <v>#N/A</v>
      </c>
      <c r="AA40" s="4" t="e">
        <f t="shared" si="44"/>
        <v>#DIV/0!</v>
      </c>
      <c r="AB40" s="4" t="e">
        <f t="shared" si="44"/>
        <v>#NAME?</v>
      </c>
      <c r="AC40" s="4" t="e">
        <f t="shared" si="44"/>
        <v>#NULL!</v>
      </c>
      <c r="AD40" s="4" t="e">
        <f t="shared" si="44"/>
        <v>#NUM!</v>
      </c>
      <c r="AE40" s="4" t="e">
        <f t="shared" si="44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3" t="s">
        <v>330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20" t="s">
        <v>506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>
        <f t="shared" ref="Q41:AE41" si="45">VALUE(B41)</f>
        <v>0</v>
      </c>
      <c r="R41" s="4">
        <f t="shared" si="45"/>
        <v>1.9</v>
      </c>
      <c r="S41" s="4">
        <f t="shared" si="45"/>
        <v>2.2999999999999998</v>
      </c>
      <c r="T41" s="4">
        <f t="shared" si="45"/>
        <v>10</v>
      </c>
      <c r="U41" s="4">
        <f t="shared" si="45"/>
        <v>-1</v>
      </c>
      <c r="V41" s="4">
        <f t="shared" si="45"/>
        <v>0</v>
      </c>
      <c r="W41" s="4">
        <f t="shared" si="45"/>
        <v>32015</v>
      </c>
      <c r="X41" s="4" t="e">
        <f t="shared" si="45"/>
        <v>#VALUE!</v>
      </c>
      <c r="Y41" s="4" t="e">
        <f t="shared" si="45"/>
        <v>#VALUE!</v>
      </c>
      <c r="Z41" s="4" t="e">
        <f t="shared" si="45"/>
        <v>#N/A</v>
      </c>
      <c r="AA41" s="4" t="e">
        <f t="shared" si="45"/>
        <v>#DIV/0!</v>
      </c>
      <c r="AB41" s="4" t="e">
        <f t="shared" si="45"/>
        <v>#NAME?</v>
      </c>
      <c r="AC41" s="4" t="e">
        <f t="shared" si="45"/>
        <v>#NULL!</v>
      </c>
      <c r="AD41" s="4" t="e">
        <f t="shared" si="45"/>
        <v>#NUM!</v>
      </c>
      <c r="AE41" s="4" t="e">
        <f t="shared" si="45"/>
        <v>#REF!</v>
      </c>
      <c r="AF41" s="4" t="e">
        <f>VALUE(B41:C41)</f>
        <v>#VALUE!</v>
      </c>
      <c r="AG41" s="4">
        <f t="array" ref="AG41:AV41">VALUE(B41:P41)</f>
        <v>0</v>
      </c>
      <c r="AH41" s="4">
        <v>1.9</v>
      </c>
      <c r="AI41" s="4">
        <v>2.2999999999999998</v>
      </c>
      <c r="AJ41" s="4">
        <v>10</v>
      </c>
      <c r="AK41" s="4">
        <v>-1</v>
      </c>
      <c r="AL41" s="4">
        <v>0</v>
      </c>
      <c r="AM41" s="4">
        <v>32015</v>
      </c>
      <c r="AN41" s="4" t="e">
        <v>#VALUE!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dimension ref="A1:E160"/>
  <sheetViews>
    <sheetView zoomScale="190" zoomScaleNormal="190" workbookViewId="0">
      <selection activeCell="E24" sqref="E24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5" x14ac:dyDescent="0.2">
      <c r="A1" t="s">
        <v>324</v>
      </c>
      <c r="B1" s="37" t="s">
        <v>93</v>
      </c>
      <c r="C1" s="37"/>
      <c r="D1" s="37"/>
      <c r="E1" s="37"/>
    </row>
    <row r="2" spans="1:5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5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5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5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5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5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5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5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5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5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5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5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</row>
    <row r="14" spans="1:5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</row>
    <row r="15" spans="1:5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</row>
    <row r="16" spans="1:5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</row>
    <row r="17" spans="1:5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</row>
    <row r="18" spans="1:5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5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</row>
    <row r="20" spans="1:5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</row>
    <row r="21" spans="1:5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</row>
    <row r="22" spans="1:5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</row>
    <row r="23" spans="1:5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5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5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5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5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5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5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5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5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5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>x</v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>xx</v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>xxx</v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2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2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2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2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2:5" x14ac:dyDescent="0.2"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2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2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2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2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2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2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2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2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2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2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2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topLeftCell="A22" zoomScale="190" zoomScaleNormal="190" workbookViewId="0">
      <selection activeCell="A7" sqref="A7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460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460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460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460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460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460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460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460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463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460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460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460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460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460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2" t="s">
        <v>165</v>
      </c>
    </row>
    <row r="72" spans="1:48" x14ac:dyDescent="0.15">
      <c r="A72" s="12" t="s">
        <v>166</v>
      </c>
    </row>
    <row r="73" spans="1:48" x14ac:dyDescent="0.15">
      <c r="A73" s="12" t="s">
        <v>167</v>
      </c>
    </row>
    <row r="74" spans="1:48" x14ac:dyDescent="0.15">
      <c r="A74" s="12" t="s">
        <v>168</v>
      </c>
    </row>
    <row r="75" spans="1:48" x14ac:dyDescent="0.15">
      <c r="A75" s="12" t="s">
        <v>169</v>
      </c>
    </row>
    <row r="76" spans="1:48" x14ac:dyDescent="0.15">
      <c r="A76" s="12" t="s">
        <v>170</v>
      </c>
    </row>
    <row r="77" spans="1:48" x14ac:dyDescent="0.15">
      <c r="A77" s="12" t="s">
        <v>171</v>
      </c>
    </row>
    <row r="78" spans="1:48" x14ac:dyDescent="0.15">
      <c r="A78" s="12" t="s">
        <v>172</v>
      </c>
    </row>
    <row r="79" spans="1:48" x14ac:dyDescent="0.15">
      <c r="A79" s="12" t="s">
        <v>173</v>
      </c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2" t="s">
        <v>179</v>
      </c>
    </row>
    <row r="86" spans="1:48" x14ac:dyDescent="0.15">
      <c r="A86" s="12" t="s">
        <v>180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464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464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464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464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464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464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464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464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464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>DATE(B3,C3,G3)</f>
        <v>31989</v>
      </c>
      <c r="W3" s="6">
        <f>DATE(C3,D3,H3)</f>
        <v>2921</v>
      </c>
      <c r="X3" s="6">
        <f>DATE(D3,E3,I3)</f>
        <v>336</v>
      </c>
      <c r="Y3" s="6" t="e">
        <f>DATE(E3,F3,J3)</f>
        <v>#VALUE!</v>
      </c>
      <c r="Z3" s="6" t="e">
        <f t="shared" ref="Z3:AA3" si="0">DATE(F3,G3,K3)</f>
        <v>#N/A</v>
      </c>
      <c r="AA3" s="6" t="e">
        <f t="shared" si="0"/>
        <v>#DIV/0!</v>
      </c>
      <c r="AB3" s="6" t="e">
        <f>DATE(H3,I3,M3)</f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 t="e">
        <f>DATE(B3,C3,D3:G3)</f>
        <v>#VALUE!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 t="e">
        <f>DATEDIF(D4:E4,B4:C4, "D")</f>
        <v>#VALUE!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459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32015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 t="e">
        <f>DATEVALUE(H5:I5)</f>
        <v>#VALUE!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32015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 t="e">
        <f>DAY(H6:I6)</f>
        <v>#VALUE!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459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458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 t="e">
        <f>MONTH(H6:I6)</f>
        <v>#VALUE!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5.555555555555554E-3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 t="e">
        <f>TIME(B19,C19,D19:G19)</f>
        <v>#VALUE!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 t="e">
        <f>TIMEVALUE(H20:I20)</f>
        <v>#VALUE!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458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9">YEAR(C26)</f>
        <v>1900</v>
      </c>
      <c r="S26" s="6">
        <f t="shared" si="19"/>
        <v>1900</v>
      </c>
      <c r="T26" s="6">
        <f t="shared" si="19"/>
        <v>1900</v>
      </c>
      <c r="U26" s="6">
        <f t="shared" si="19"/>
        <v>1900</v>
      </c>
      <c r="V26" s="6">
        <f t="shared" si="19"/>
        <v>1900</v>
      </c>
      <c r="W26" s="6">
        <f t="shared" si="19"/>
        <v>1901</v>
      </c>
      <c r="X26" s="6">
        <f t="shared" si="19"/>
        <v>1900</v>
      </c>
      <c r="Y26" s="6" t="e">
        <f t="shared" si="19"/>
        <v>#VALUE!</v>
      </c>
      <c r="Z26" s="6" t="e">
        <f t="shared" si="19"/>
        <v>#N/A</v>
      </c>
      <c r="AA26" s="6" t="e">
        <f t="shared" si="19"/>
        <v>#DIV/0!</v>
      </c>
      <c r="AB26" s="6" t="e">
        <f t="shared" si="19"/>
        <v>#NAME?</v>
      </c>
      <c r="AC26" s="6" t="e">
        <f t="shared" si="19"/>
        <v>#NULL!</v>
      </c>
      <c r="AD26" s="6" t="e">
        <f t="shared" si="19"/>
        <v>#NUM!</v>
      </c>
      <c r="AE26" s="6" t="e">
        <f t="shared" si="19"/>
        <v>#REF!</v>
      </c>
      <c r="AF26" s="6" t="e">
        <f>YEAR(H26:I26)</f>
        <v>#VALUE!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458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208</v>
      </c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505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505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505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505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219</v>
      </c>
      <c r="B16" s="12"/>
      <c r="C16" s="12"/>
      <c r="D16" s="12"/>
      <c r="E16" s="12"/>
      <c r="F16" s="12"/>
      <c r="G16" s="33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48" x14ac:dyDescent="0.15">
      <c r="A17" s="13" t="s">
        <v>220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20" t="s">
        <v>505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2" t="s">
        <v>221</v>
      </c>
    </row>
    <row r="19" spans="1:48" x14ac:dyDescent="0.15">
      <c r="A19" s="13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2" t="s">
        <v>223</v>
      </c>
    </row>
    <row r="21" spans="1:48" x14ac:dyDescent="0.15">
      <c r="A21" s="12" t="s">
        <v>224</v>
      </c>
    </row>
    <row r="22" spans="1:48" x14ac:dyDescent="0.15">
      <c r="A22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topLeftCell="A2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</row>
    <row r="6" spans="1:62" x14ac:dyDescent="0.15">
      <c r="A6" s="38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8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8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7"/>
      <c r="P8" s="17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G9" s="6"/>
      <c r="H9" s="6"/>
      <c r="I9" s="6"/>
      <c r="J9" s="6"/>
      <c r="K9" s="6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2" t="s">
        <v>336</v>
      </c>
      <c r="G10" s="6"/>
      <c r="H10" s="6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2" t="s">
        <v>337</v>
      </c>
    </row>
    <row r="12" spans="1:62" x14ac:dyDescent="0.15">
      <c r="A12" s="38" t="s">
        <v>338</v>
      </c>
      <c r="B12" s="15">
        <v>-1.1000000000000001</v>
      </c>
      <c r="C12" s="15">
        <v>2.1</v>
      </c>
      <c r="D12" s="15">
        <v>3</v>
      </c>
      <c r="E12" s="15">
        <v>4</v>
      </c>
      <c r="F12" s="15">
        <v>4.0999999999999996</v>
      </c>
      <c r="G12" s="16"/>
      <c r="H12" s="16" t="s">
        <v>349</v>
      </c>
      <c r="I12" s="16" t="b">
        <v>1</v>
      </c>
      <c r="J12" s="16" t="e">
        <f>#VALUE!</f>
        <v>#VALUE!</v>
      </c>
      <c r="K12" s="16" t="e">
        <v>#N/A</v>
      </c>
      <c r="L12" s="17" t="e">
        <v>#DIV/0!</v>
      </c>
      <c r="M12" s="17" t="e">
        <v>#NAME?</v>
      </c>
      <c r="N12" s="17" t="e">
        <v>#NULL!</v>
      </c>
      <c r="O12" s="17" t="e">
        <v>#NUM!</v>
      </c>
      <c r="P12" s="17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8"/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8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2" t="s">
        <v>339</v>
      </c>
    </row>
    <row r="16" spans="1:62" x14ac:dyDescent="0.15">
      <c r="A16" s="38" t="s">
        <v>340</v>
      </c>
      <c r="B16" s="15">
        <v>-1.1000000000000001</v>
      </c>
      <c r="C16" s="15">
        <v>2.1</v>
      </c>
      <c r="D16" s="15">
        <v>3</v>
      </c>
      <c r="E16" s="15">
        <v>4</v>
      </c>
      <c r="F16" s="15">
        <v>4.0999999999999996</v>
      </c>
      <c r="G16" s="16"/>
      <c r="H16" s="16" t="s">
        <v>349</v>
      </c>
      <c r="I16" s="16" t="b">
        <v>1</v>
      </c>
      <c r="J16" s="16" t="e">
        <f>#VALUE!</f>
        <v>#VALUE!</v>
      </c>
      <c r="K16" s="16" t="e">
        <v>#N/A</v>
      </c>
      <c r="L16" s="17" t="e">
        <v>#DIV/0!</v>
      </c>
      <c r="M16" s="17" t="e">
        <v>#NAME?</v>
      </c>
      <c r="N16" s="17" t="e">
        <v>#NULL!</v>
      </c>
      <c r="O16" s="17" t="e">
        <v>#NUM!</v>
      </c>
      <c r="P16" s="17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8"/>
      <c r="B17" s="15">
        <v>-2</v>
      </c>
      <c r="C17" s="15">
        <v>1.1000000000000001</v>
      </c>
      <c r="D17" s="15">
        <v>2</v>
      </c>
      <c r="E17" s="15">
        <v>3</v>
      </c>
      <c r="F17" s="15">
        <v>3.1</v>
      </c>
      <c r="G17" s="16"/>
      <c r="H17" s="16" t="s">
        <v>425</v>
      </c>
      <c r="I17" s="16" t="b">
        <v>0</v>
      </c>
      <c r="J17" s="16" t="e">
        <f>#VALUE!</f>
        <v>#VALUE!</v>
      </c>
      <c r="K17" s="16" t="e">
        <v>#N/A</v>
      </c>
      <c r="L17" s="17" t="e">
        <v>#DIV/0!</v>
      </c>
      <c r="M17" s="17" t="e">
        <v>#NAME?</v>
      </c>
      <c r="N17" s="17" t="e">
        <v>#NULL!</v>
      </c>
      <c r="O17" s="17" t="e">
        <v>#NUM!</v>
      </c>
      <c r="P17" s="17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8"/>
      <c r="B18" s="15">
        <v>-2.9</v>
      </c>
      <c r="C18" s="15">
        <v>0.1</v>
      </c>
      <c r="D18" s="15">
        <v>1</v>
      </c>
      <c r="E18" s="15">
        <v>4</v>
      </c>
      <c r="F18" s="15">
        <v>2.1</v>
      </c>
      <c r="G18" s="16"/>
      <c r="H18" s="16" t="s">
        <v>427</v>
      </c>
      <c r="I18" s="16" t="b">
        <v>1</v>
      </c>
      <c r="J18" s="16" t="e">
        <f>#VALUE!</f>
        <v>#VALUE!</v>
      </c>
      <c r="K18" s="16" t="e">
        <v>#N/A</v>
      </c>
      <c r="L18" s="17" t="e">
        <v>#DIV/0!</v>
      </c>
      <c r="M18" s="17" t="e">
        <v>#NAME?</v>
      </c>
      <c r="N18" s="17" t="e">
        <v>#NULL!</v>
      </c>
      <c r="O18" s="17" t="e">
        <v>#NUM!</v>
      </c>
      <c r="P18" s="17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2" t="s">
        <v>341</v>
      </c>
      <c r="Q19" s="6"/>
    </row>
    <row r="20" spans="1:48" x14ac:dyDescent="0.15">
      <c r="A20" s="38" t="s">
        <v>342</v>
      </c>
      <c r="B20" s="15">
        <v>-1.1000000000000001</v>
      </c>
      <c r="C20" s="15">
        <v>2.1</v>
      </c>
      <c r="D20" s="15">
        <v>3</v>
      </c>
      <c r="E20" s="15">
        <v>4</v>
      </c>
      <c r="F20" s="15">
        <v>4.0999999999999996</v>
      </c>
      <c r="G20" s="16"/>
      <c r="H20" s="16" t="s">
        <v>349</v>
      </c>
      <c r="I20" s="16" t="b">
        <v>1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8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7"/>
      <c r="P21" s="17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8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7"/>
      <c r="P22" s="17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8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7"/>
      <c r="P23" s="17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8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8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8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8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8"/>
      <c r="B28" s="6"/>
      <c r="C28" s="6"/>
      <c r="D28" s="6"/>
      <c r="E28" s="6"/>
      <c r="F28" s="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8" t="s">
        <v>352</v>
      </c>
      <c r="B29" s="15">
        <v>-2</v>
      </c>
      <c r="C29" s="15">
        <v>1.1000000000000001</v>
      </c>
      <c r="D29" s="15">
        <v>3</v>
      </c>
      <c r="E29" s="15">
        <v>4</v>
      </c>
      <c r="F29" s="15">
        <v>4.0999999999999996</v>
      </c>
      <c r="G29" s="16"/>
      <c r="H29" s="16" t="s">
        <v>350</v>
      </c>
      <c r="I29" s="16" t="b">
        <v>1</v>
      </c>
      <c r="J29" s="16" t="e">
        <f>#VALUE!</f>
        <v>#VALUE!</v>
      </c>
      <c r="K29" s="16" t="e">
        <v>#N/A</v>
      </c>
      <c r="L29" s="17" t="e">
        <v>#DIV/0!</v>
      </c>
      <c r="M29" s="17" t="e">
        <v>#NAME?</v>
      </c>
      <c r="N29" s="17" t="e">
        <v>#NULL!</v>
      </c>
      <c r="O29" s="17" t="e">
        <v>#NUM!</v>
      </c>
      <c r="P29" s="17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8"/>
      <c r="B30" s="15">
        <v>-2</v>
      </c>
      <c r="C30" s="15">
        <v>1.1000000000000001</v>
      </c>
      <c r="D30" s="15">
        <v>3</v>
      </c>
      <c r="E30" s="15">
        <v>4</v>
      </c>
      <c r="F30" s="15">
        <v>4.0999999999999996</v>
      </c>
      <c r="G30" s="16"/>
      <c r="H30" s="16" t="s">
        <v>350</v>
      </c>
      <c r="I30" s="16" t="b">
        <v>1</v>
      </c>
      <c r="J30" s="16" t="e">
        <f>#VALUE!</f>
        <v>#VALUE!</v>
      </c>
      <c r="K30" s="16" t="e">
        <v>#N/A</v>
      </c>
      <c r="L30" s="17" t="e">
        <v>#DIV/0!</v>
      </c>
      <c r="M30" s="17" t="e">
        <v>#NAME?</v>
      </c>
      <c r="N30" s="17" t="e">
        <v>#NULL!</v>
      </c>
      <c r="O30" s="17" t="e">
        <v>#NUM!</v>
      </c>
      <c r="P30" s="17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8"/>
      <c r="B31" s="15">
        <v>-2</v>
      </c>
      <c r="C31" s="15">
        <v>1.1000000000000001</v>
      </c>
      <c r="D31" s="15">
        <v>3</v>
      </c>
      <c r="E31" s="15">
        <v>4</v>
      </c>
      <c r="F31" s="15">
        <v>4.0999999999999996</v>
      </c>
      <c r="G31" s="16"/>
      <c r="H31" s="16" t="s">
        <v>350</v>
      </c>
      <c r="I31" s="16" t="b">
        <v>1</v>
      </c>
      <c r="J31" s="16" t="e">
        <f>#VALUE!</f>
        <v>#VALUE!</v>
      </c>
      <c r="K31" s="16" t="e">
        <v>#N/A</v>
      </c>
      <c r="L31" s="17" t="e">
        <v>#DIV/0!</v>
      </c>
      <c r="M31" s="17" t="e">
        <v>#NAME?</v>
      </c>
      <c r="N31" s="17" t="e">
        <v>#NULL!</v>
      </c>
      <c r="O31" s="17" t="e">
        <v>#NUM!</v>
      </c>
      <c r="P31" s="17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8"/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8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8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8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8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8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8" t="s">
        <v>351</v>
      </c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8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8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8"/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8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8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8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8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8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8" t="s">
        <v>353</v>
      </c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8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8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8"/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8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8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8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8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8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2" t="s">
        <v>343</v>
      </c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7"/>
      <c r="M56" s="17"/>
      <c r="N56" s="17"/>
      <c r="O56" s="17"/>
      <c r="P56" s="17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8" t="s">
        <v>344</v>
      </c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8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7"/>
      <c r="M58" s="17"/>
      <c r="N58" s="17"/>
      <c r="O58" s="17"/>
      <c r="P58" s="17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8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2" t="s">
        <v>345</v>
      </c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2" t="s">
        <v>346</v>
      </c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2" t="s">
        <v>347</v>
      </c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8" t="s">
        <v>348</v>
      </c>
      <c r="B63" s="15">
        <v>-1.1000000000000001</v>
      </c>
      <c r="C63" s="15">
        <v>2.1</v>
      </c>
      <c r="D63" s="15">
        <v>3</v>
      </c>
      <c r="E63" s="15">
        <v>4</v>
      </c>
      <c r="F63" s="15">
        <v>4.0999999999999996</v>
      </c>
      <c r="G63" s="16"/>
      <c r="H63" s="16" t="s">
        <v>349</v>
      </c>
      <c r="I63" s="16" t="b">
        <v>1</v>
      </c>
      <c r="J63" s="16" t="e">
        <f>#VALUE!</f>
        <v>#VALUE!</v>
      </c>
      <c r="K63" s="16" t="e">
        <v>#N/A</v>
      </c>
      <c r="L63" s="17" t="e">
        <v>#DIV/0!</v>
      </c>
      <c r="M63" s="17" t="e">
        <v>#NAME?</v>
      </c>
      <c r="N63" s="17" t="e">
        <v>#NULL!</v>
      </c>
      <c r="O63" s="17" t="e">
        <v>#NUM!</v>
      </c>
      <c r="P63" s="17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8"/>
      <c r="B64" s="15">
        <v>-1.1000000000000001</v>
      </c>
      <c r="C64" s="15">
        <v>2.1</v>
      </c>
      <c r="D64" s="15">
        <v>3</v>
      </c>
      <c r="E64" s="15">
        <v>4</v>
      </c>
      <c r="F64" s="15">
        <v>4.0999999999999996</v>
      </c>
      <c r="G64" s="16"/>
      <c r="H64" s="16" t="s">
        <v>349</v>
      </c>
      <c r="I64" s="16" t="b">
        <v>1</v>
      </c>
      <c r="J64" s="16" t="e">
        <f>#VALUE!</f>
        <v>#VALUE!</v>
      </c>
      <c r="K64" s="16" t="e">
        <v>#N/A</v>
      </c>
      <c r="L64" s="17" t="e">
        <v>#DIV/0!</v>
      </c>
      <c r="M64" s="17" t="e">
        <v>#NAME?</v>
      </c>
      <c r="N64" s="17" t="e">
        <v>#NULL!</v>
      </c>
      <c r="O64" s="17" t="e">
        <v>#NUM!</v>
      </c>
      <c r="P64" s="17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8"/>
      <c r="B65" s="15">
        <v>-1.1000000000000001</v>
      </c>
      <c r="C65" s="15">
        <v>2.1</v>
      </c>
      <c r="D65" s="15">
        <v>3</v>
      </c>
      <c r="E65" s="15">
        <v>4</v>
      </c>
      <c r="F65" s="15">
        <v>4.0999999999999996</v>
      </c>
      <c r="G65" s="16"/>
      <c r="H65" s="16" t="s">
        <v>349</v>
      </c>
      <c r="I65" s="16" t="b">
        <v>1</v>
      </c>
      <c r="J65" s="16" t="e">
        <f>#VALUE!</f>
        <v>#VALUE!</v>
      </c>
      <c r="K65" s="16" t="e">
        <v>#N/A</v>
      </c>
      <c r="L65" s="17" t="e">
        <v>#DIV/0!</v>
      </c>
      <c r="M65" s="17" t="e">
        <v>#NAME?</v>
      </c>
      <c r="N65" s="17" t="e">
        <v>#NULL!</v>
      </c>
      <c r="O65" s="17" t="e">
        <v>#NUM!</v>
      </c>
      <c r="P65" s="17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15"/>
      <c r="C69" s="15"/>
      <c r="D69" s="15"/>
      <c r="E69" s="15"/>
      <c r="F69" s="15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15"/>
      <c r="C71" s="15"/>
      <c r="D71" s="15"/>
      <c r="E71" s="15"/>
      <c r="F71" s="15"/>
      <c r="G71" s="16"/>
      <c r="H71" s="16"/>
      <c r="I71" s="16"/>
      <c r="J71" s="16"/>
      <c r="K71" s="16"/>
      <c r="L71" s="17"/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15"/>
      <c r="C72" s="15"/>
      <c r="D72" s="15"/>
      <c r="E72" s="15"/>
      <c r="F72" s="15"/>
      <c r="G72" s="16"/>
      <c r="H72" s="16"/>
      <c r="I72" s="16"/>
      <c r="J72" s="16"/>
      <c r="K72" s="16"/>
      <c r="L72" s="17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15"/>
      <c r="C73" s="15"/>
      <c r="D73" s="15"/>
      <c r="E73" s="15"/>
      <c r="F73" s="15"/>
      <c r="G73" s="16"/>
      <c r="H73" s="16"/>
      <c r="I73" s="16"/>
      <c r="J73" s="16"/>
      <c r="K73" s="16"/>
      <c r="L73" s="17"/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20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>AND(F3,TRUE)</f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>AND(J3,TRUE)</f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3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3" t="s">
        <v>228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3" t="s">
        <v>229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3" t="s">
        <v>230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231</v>
      </c>
      <c r="B8" s="4">
        <v>0</v>
      </c>
      <c r="C8" s="4">
        <v>1</v>
      </c>
      <c r="D8" s="4">
        <v>2.2999999999999998</v>
      </c>
      <c r="E8" s="4">
        <v>0</v>
      </c>
      <c r="F8" s="4">
        <v>-1</v>
      </c>
      <c r="G8" s="6"/>
      <c r="H8" s="20" t="s">
        <v>428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3" t="s">
        <v>232</v>
      </c>
      <c r="B9" s="4">
        <v>0</v>
      </c>
      <c r="C9" s="4">
        <v>1</v>
      </c>
      <c r="D9" s="4">
        <v>2.2999999999999998</v>
      </c>
      <c r="E9" s="4">
        <v>0</v>
      </c>
      <c r="F9" s="4">
        <v>-1</v>
      </c>
      <c r="G9" s="6"/>
      <c r="H9" s="20" t="s">
        <v>428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3" t="s">
        <v>233</v>
      </c>
      <c r="B10" s="4">
        <v>0</v>
      </c>
      <c r="C10" s="4">
        <v>1</v>
      </c>
      <c r="D10" s="4">
        <v>2.2999999999999998</v>
      </c>
      <c r="E10" s="4">
        <v>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3" t="s">
        <v>234</v>
      </c>
      <c r="B11" s="4">
        <v>0</v>
      </c>
      <c r="C11" s="4">
        <v>2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3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3" t="s">
        <v>236</v>
      </c>
      <c r="B13" s="4">
        <v>0</v>
      </c>
      <c r="C13" s="4">
        <v>1</v>
      </c>
      <c r="D13" s="4">
        <v>2.2999999999999998</v>
      </c>
      <c r="E13" s="4">
        <v>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2"/>
    </row>
    <row r="15" spans="1:62" x14ac:dyDescent="0.15">
      <c r="A15" s="12"/>
    </row>
    <row r="16" spans="1:62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6"/>
  <sheetViews>
    <sheetView tabSelected="1" zoomScale="150" zoomScaleNormal="15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1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1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1:16" x14ac:dyDescent="0.2">
      <c r="E19">
        <f>D16*3</f>
        <v>0</v>
      </c>
    </row>
    <row r="20" spans="1:16" x14ac:dyDescent="0.2">
      <c r="H20">
        <f t="array" ref="H20:H24">IF(G9:G12&lt;&gt;H10:H13,1,0)</f>
        <v>0</v>
      </c>
      <c r="M20" s="37"/>
      <c r="N20" s="37"/>
      <c r="O20" s="37"/>
    </row>
    <row r="21" spans="1:16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</row>
    <row r="22" spans="1:16" x14ac:dyDescent="0.2">
      <c r="C22" s="24">
        <v>60</v>
      </c>
      <c r="D22">
        <f>C22+1</f>
        <v>61</v>
      </c>
      <c r="H22">
        <v>0</v>
      </c>
      <c r="J22" s="1" t="s">
        <v>504</v>
      </c>
    </row>
    <row r="23" spans="1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1:16" x14ac:dyDescent="0.2">
      <c r="H24" t="e">
        <v>#N/A</v>
      </c>
      <c r="L24" t="b">
        <f>ISERR(K12)</f>
        <v>1</v>
      </c>
    </row>
    <row r="25" spans="1:16" x14ac:dyDescent="0.2">
      <c r="D25" s="1" t="s">
        <v>503</v>
      </c>
      <c r="E25" t="e">
        <f>REF!#REF!</f>
        <v>#REF!</v>
      </c>
      <c r="M25" s="39" t="str">
        <f>"Exchange(1 "&amp;NAMEDCELL123&amp;"=)"</f>
        <v>Exchange(1 'ciao=)</v>
      </c>
      <c r="N25" s="39"/>
      <c r="O25" s="39"/>
    </row>
    <row r="26" spans="1:16" x14ac:dyDescent="0.2">
      <c r="H26">
        <f>VAL1</f>
        <v>0</v>
      </c>
      <c r="I26">
        <f>J26</f>
        <v>0</v>
      </c>
      <c r="J26" cm="1">
        <f t="array" ref="J26:J29">G26:G29</f>
        <v>0</v>
      </c>
    </row>
    <row r="27" spans="1:16" x14ac:dyDescent="0.2">
      <c r="D27" t="b">
        <v>0</v>
      </c>
      <c r="E27">
        <v>5</v>
      </c>
      <c r="H27">
        <v>1</v>
      </c>
      <c r="I27">
        <f t="shared" ref="I27:I29" si="0">J27</f>
        <v>0</v>
      </c>
      <c r="J27">
        <v>0</v>
      </c>
    </row>
    <row r="28" spans="1:16" x14ac:dyDescent="0.2"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</row>
    <row r="29" spans="1:16" x14ac:dyDescent="0.2">
      <c r="D29" t="b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0</v>
      </c>
      <c r="H29">
        <v>3</v>
      </c>
      <c r="I29">
        <f t="shared" si="0"/>
        <v>0</v>
      </c>
      <c r="J29">
        <v>0</v>
      </c>
    </row>
    <row r="30" spans="1:16" x14ac:dyDescent="0.2">
      <c r="D30">
        <v>7</v>
      </c>
      <c r="H30">
        <f>AVERAGE(H26:H29)</f>
        <v>1.5</v>
      </c>
      <c r="I30">
        <f>AVERAGE(I26:I29, VAL1)</f>
        <v>0.5</v>
      </c>
    </row>
    <row r="32" spans="1:16" x14ac:dyDescent="0.2">
      <c r="A32">
        <v>1</v>
      </c>
      <c r="B32" t="str">
        <f>CHAR(A32)</f>
        <v>_x0001_</v>
      </c>
    </row>
    <row r="33" spans="1:20" x14ac:dyDescent="0.2">
      <c r="A33">
        <v>2</v>
      </c>
      <c r="B33" t="str">
        <f t="shared" ref="B33:B96" si="1">CHAR(A33)</f>
        <v>_x0002_</v>
      </c>
    </row>
    <row r="34" spans="1:20" x14ac:dyDescent="0.2">
      <c r="A34">
        <v>3</v>
      </c>
      <c r="B34" t="str">
        <f t="shared" si="1"/>
        <v>_x0003_</v>
      </c>
    </row>
    <row r="35" spans="1:20" x14ac:dyDescent="0.2">
      <c r="A35">
        <v>4</v>
      </c>
      <c r="B35" t="str">
        <f t="shared" si="1"/>
        <v>_x0004_</v>
      </c>
    </row>
    <row r="36" spans="1:20" x14ac:dyDescent="0.2">
      <c r="A36">
        <v>5</v>
      </c>
      <c r="B36" t="str">
        <f t="shared" si="1"/>
        <v>_x0005_</v>
      </c>
    </row>
    <row r="37" spans="1:20" x14ac:dyDescent="0.2">
      <c r="A37">
        <v>6</v>
      </c>
      <c r="B37" t="str">
        <f t="shared" si="1"/>
        <v>_x0006_</v>
      </c>
    </row>
    <row r="38" spans="1:20" x14ac:dyDescent="0.2">
      <c r="A38">
        <v>7</v>
      </c>
      <c r="B38" t="str">
        <f t="shared" si="1"/>
        <v>_x0007_</v>
      </c>
    </row>
    <row r="39" spans="1:20" x14ac:dyDescent="0.2">
      <c r="A39">
        <v>8</v>
      </c>
      <c r="B39" t="str">
        <f t="shared" si="1"/>
        <v>_x0008_</v>
      </c>
    </row>
    <row r="40" spans="1:20" x14ac:dyDescent="0.2">
      <c r="A40">
        <v>9</v>
      </c>
      <c r="B40" t="str">
        <f t="shared" si="1"/>
        <v xml:space="preserve">	</v>
      </c>
    </row>
    <row r="41" spans="1:20" x14ac:dyDescent="0.2">
      <c r="A41">
        <v>10</v>
      </c>
      <c r="B41" t="str">
        <f t="shared" si="1"/>
        <v xml:space="preserve">
</v>
      </c>
    </row>
    <row r="42" spans="1:20" x14ac:dyDescent="0.2">
      <c r="A42">
        <v>11</v>
      </c>
      <c r="B42" t="str">
        <f t="shared" si="1"/>
        <v>_x000B_</v>
      </c>
    </row>
    <row r="43" spans="1:20" x14ac:dyDescent="0.2">
      <c r="A43">
        <v>12</v>
      </c>
      <c r="B43" t="str">
        <f t="shared" si="1"/>
        <v>_x000C_</v>
      </c>
    </row>
    <row r="44" spans="1:20" x14ac:dyDescent="0.2">
      <c r="A44">
        <v>13</v>
      </c>
      <c r="B44" t="str">
        <f t="shared" si="1"/>
        <v>_x000D_</v>
      </c>
    </row>
    <row r="45" spans="1:20" x14ac:dyDescent="0.2">
      <c r="A45">
        <v>14</v>
      </c>
      <c r="B45" t="str">
        <f t="shared" si="1"/>
        <v>_x000E_</v>
      </c>
    </row>
    <row r="46" spans="1:20" x14ac:dyDescent="0.2">
      <c r="A46">
        <v>15</v>
      </c>
      <c r="B46" t="str">
        <f t="shared" si="1"/>
        <v>_x000F_</v>
      </c>
    </row>
    <row r="47" spans="1:20" x14ac:dyDescent="0.2">
      <c r="A47">
        <v>16</v>
      </c>
      <c r="B47" t="str">
        <f t="shared" si="1"/>
        <v>_x0010_</v>
      </c>
    </row>
    <row r="48" spans="1:20" ht="17" x14ac:dyDescent="0.25">
      <c r="A48">
        <v>17</v>
      </c>
      <c r="B48" t="str">
        <f t="shared" si="1"/>
        <v>_x0011_</v>
      </c>
      <c r="T48" s="3"/>
    </row>
    <row r="49" spans="1:8" x14ac:dyDescent="0.2">
      <c r="A49">
        <v>18</v>
      </c>
      <c r="B49" t="str">
        <f t="shared" si="1"/>
        <v>_x0012_</v>
      </c>
    </row>
    <row r="50" spans="1:8" x14ac:dyDescent="0.2">
      <c r="A50">
        <v>19</v>
      </c>
      <c r="B50" t="str">
        <f t="shared" si="1"/>
        <v>_x0013_</v>
      </c>
    </row>
    <row r="51" spans="1:8" x14ac:dyDescent="0.2">
      <c r="A51">
        <v>20</v>
      </c>
      <c r="B51" t="str">
        <f t="shared" si="1"/>
        <v>_x0014_</v>
      </c>
    </row>
    <row r="52" spans="1:8" x14ac:dyDescent="0.2">
      <c r="A52">
        <v>21</v>
      </c>
      <c r="B52" t="str">
        <f t="shared" si="1"/>
        <v>_x0015_</v>
      </c>
      <c r="F52" s="2"/>
      <c r="H52" s="2"/>
    </row>
    <row r="53" spans="1:8" x14ac:dyDescent="0.2">
      <c r="A53">
        <v>22</v>
      </c>
      <c r="B53" t="str">
        <f t="shared" si="1"/>
        <v>_x0016_</v>
      </c>
      <c r="F53" s="2"/>
      <c r="H53" s="2"/>
    </row>
    <row r="54" spans="1:8" x14ac:dyDescent="0.2">
      <c r="A54">
        <v>23</v>
      </c>
      <c r="B54" t="str">
        <f t="shared" si="1"/>
        <v>_x0017_</v>
      </c>
      <c r="F54" s="2"/>
      <c r="H54" s="2"/>
    </row>
    <row r="55" spans="1:8" x14ac:dyDescent="0.2">
      <c r="A55">
        <v>24</v>
      </c>
      <c r="B55" t="str">
        <f t="shared" si="1"/>
        <v>_x0018_</v>
      </c>
      <c r="E55" s="2"/>
      <c r="F55" s="2"/>
      <c r="H55" s="2"/>
    </row>
    <row r="56" spans="1:8" x14ac:dyDescent="0.2">
      <c r="A56">
        <v>25</v>
      </c>
      <c r="B56" t="str">
        <f t="shared" si="1"/>
        <v>_x0019_</v>
      </c>
      <c r="F56" s="2"/>
      <c r="H56" s="2"/>
    </row>
    <row r="57" spans="1:8" x14ac:dyDescent="0.2">
      <c r="A57">
        <v>26</v>
      </c>
      <c r="B57" t="str">
        <f t="shared" si="1"/>
        <v>_x001A_</v>
      </c>
      <c r="F57" s="2"/>
      <c r="H57" s="2"/>
    </row>
    <row r="58" spans="1:8" x14ac:dyDescent="0.2">
      <c r="A58">
        <v>27</v>
      </c>
      <c r="B58" t="str">
        <f t="shared" si="1"/>
        <v>_x001B_</v>
      </c>
      <c r="F58" s="2"/>
      <c r="H58" s="2"/>
    </row>
    <row r="59" spans="1:8" x14ac:dyDescent="0.2">
      <c r="A59">
        <v>28</v>
      </c>
      <c r="B59" t="str">
        <f t="shared" si="1"/>
        <v>_x001C_</v>
      </c>
      <c r="H59" s="2"/>
    </row>
    <row r="60" spans="1:8" x14ac:dyDescent="0.2">
      <c r="A60">
        <v>29</v>
      </c>
      <c r="B60" t="str">
        <f t="shared" si="1"/>
        <v>_x001D_</v>
      </c>
      <c r="H60" s="2"/>
    </row>
    <row r="61" spans="1:8" x14ac:dyDescent="0.2">
      <c r="A61">
        <v>30</v>
      </c>
      <c r="B61" t="str">
        <f t="shared" si="1"/>
        <v>_x001E_</v>
      </c>
    </row>
    <row r="62" spans="1:8" x14ac:dyDescent="0.2">
      <c r="A62">
        <v>31</v>
      </c>
      <c r="B62" t="str">
        <f t="shared" si="1"/>
        <v>_x001F_</v>
      </c>
    </row>
    <row r="63" spans="1:8" x14ac:dyDescent="0.2">
      <c r="A63">
        <v>32</v>
      </c>
      <c r="B63" t="str">
        <f t="shared" si="1"/>
        <v xml:space="preserve"> </v>
      </c>
    </row>
    <row r="64" spans="1:8" x14ac:dyDescent="0.2">
      <c r="A64">
        <v>33</v>
      </c>
      <c r="B64" t="str">
        <f t="shared" si="1"/>
        <v>!</v>
      </c>
    </row>
    <row r="65" spans="1:2" x14ac:dyDescent="0.2">
      <c r="A65">
        <v>34</v>
      </c>
      <c r="B65" t="str">
        <f t="shared" si="1"/>
        <v>"</v>
      </c>
    </row>
    <row r="66" spans="1:2" x14ac:dyDescent="0.2">
      <c r="A66">
        <v>35</v>
      </c>
      <c r="B66" t="str">
        <f t="shared" si="1"/>
        <v>#</v>
      </c>
    </row>
    <row r="67" spans="1:2" x14ac:dyDescent="0.2">
      <c r="A67">
        <v>36</v>
      </c>
      <c r="B67" t="str">
        <f t="shared" si="1"/>
        <v>$</v>
      </c>
    </row>
    <row r="68" spans="1:2" x14ac:dyDescent="0.2">
      <c r="A68">
        <v>37</v>
      </c>
      <c r="B68" t="str">
        <f t="shared" si="1"/>
        <v>%</v>
      </c>
    </row>
    <row r="69" spans="1:2" x14ac:dyDescent="0.2">
      <c r="A69">
        <v>38</v>
      </c>
      <c r="B69" t="str">
        <f t="shared" si="1"/>
        <v>&amp;</v>
      </c>
    </row>
    <row r="70" spans="1:2" x14ac:dyDescent="0.2">
      <c r="A70">
        <v>39</v>
      </c>
      <c r="B70" t="str">
        <f t="shared" si="1"/>
        <v>'</v>
      </c>
    </row>
    <row r="71" spans="1:2" x14ac:dyDescent="0.2">
      <c r="A71">
        <v>40</v>
      </c>
      <c r="B71" t="str">
        <f t="shared" si="1"/>
        <v>(</v>
      </c>
    </row>
    <row r="72" spans="1:2" x14ac:dyDescent="0.2">
      <c r="A72">
        <v>41</v>
      </c>
      <c r="B72" t="str">
        <f t="shared" si="1"/>
        <v>)</v>
      </c>
    </row>
    <row r="73" spans="1:2" x14ac:dyDescent="0.2">
      <c r="A73">
        <v>42</v>
      </c>
      <c r="B73" t="str">
        <f t="shared" si="1"/>
        <v>*</v>
      </c>
    </row>
    <row r="74" spans="1:2" x14ac:dyDescent="0.2">
      <c r="A74">
        <v>43</v>
      </c>
      <c r="B74" t="str">
        <f t="shared" si="1"/>
        <v>+</v>
      </c>
    </row>
    <row r="75" spans="1:2" x14ac:dyDescent="0.2">
      <c r="A75">
        <v>44</v>
      </c>
      <c r="B75" t="str">
        <f t="shared" si="1"/>
        <v>,</v>
      </c>
    </row>
    <row r="76" spans="1:2" x14ac:dyDescent="0.2">
      <c r="A76">
        <v>45</v>
      </c>
      <c r="B76" t="str">
        <f t="shared" si="1"/>
        <v>-</v>
      </c>
    </row>
    <row r="77" spans="1:2" x14ac:dyDescent="0.2">
      <c r="A77">
        <v>46</v>
      </c>
      <c r="B77" t="str">
        <f t="shared" si="1"/>
        <v>.</v>
      </c>
    </row>
    <row r="78" spans="1:2" x14ac:dyDescent="0.2">
      <c r="A78">
        <v>47</v>
      </c>
      <c r="B78" t="str">
        <f t="shared" si="1"/>
        <v>/</v>
      </c>
    </row>
    <row r="79" spans="1:2" x14ac:dyDescent="0.2">
      <c r="A79">
        <v>48</v>
      </c>
      <c r="B79" t="str">
        <f t="shared" si="1"/>
        <v>0</v>
      </c>
    </row>
    <row r="80" spans="1:2" x14ac:dyDescent="0.2">
      <c r="A80">
        <v>49</v>
      </c>
      <c r="B80" t="str">
        <f t="shared" si="1"/>
        <v>1</v>
      </c>
    </row>
    <row r="81" spans="1:2" x14ac:dyDescent="0.2">
      <c r="A81">
        <v>50</v>
      </c>
      <c r="B81" t="str">
        <f t="shared" si="1"/>
        <v>2</v>
      </c>
    </row>
    <row r="82" spans="1:2" x14ac:dyDescent="0.2">
      <c r="A82">
        <v>51</v>
      </c>
      <c r="B82" t="str">
        <f t="shared" si="1"/>
        <v>3</v>
      </c>
    </row>
    <row r="83" spans="1:2" x14ac:dyDescent="0.2">
      <c r="A83">
        <v>52</v>
      </c>
      <c r="B83" t="str">
        <f t="shared" si="1"/>
        <v>4</v>
      </c>
    </row>
    <row r="84" spans="1:2" x14ac:dyDescent="0.2">
      <c r="A84">
        <v>53</v>
      </c>
      <c r="B84" t="str">
        <f t="shared" si="1"/>
        <v>5</v>
      </c>
    </row>
    <row r="85" spans="1:2" x14ac:dyDescent="0.2">
      <c r="A85">
        <v>54</v>
      </c>
      <c r="B85" t="str">
        <f t="shared" si="1"/>
        <v>6</v>
      </c>
    </row>
    <row r="86" spans="1:2" x14ac:dyDescent="0.2">
      <c r="A86">
        <v>55</v>
      </c>
      <c r="B86" t="str">
        <f t="shared" si="1"/>
        <v>7</v>
      </c>
    </row>
    <row r="87" spans="1:2" x14ac:dyDescent="0.2">
      <c r="A87">
        <v>56</v>
      </c>
      <c r="B87" t="str">
        <f t="shared" si="1"/>
        <v>8</v>
      </c>
    </row>
    <row r="88" spans="1:2" x14ac:dyDescent="0.2">
      <c r="A88">
        <v>57</v>
      </c>
      <c r="B88" t="str">
        <f t="shared" si="1"/>
        <v>9</v>
      </c>
    </row>
    <row r="89" spans="1:2" x14ac:dyDescent="0.2">
      <c r="A89">
        <v>58</v>
      </c>
      <c r="B89" t="str">
        <f t="shared" si="1"/>
        <v>:</v>
      </c>
    </row>
    <row r="90" spans="1:2" x14ac:dyDescent="0.2">
      <c r="A90">
        <v>59</v>
      </c>
      <c r="B90" t="str">
        <f t="shared" si="1"/>
        <v>;</v>
      </c>
    </row>
    <row r="91" spans="1:2" x14ac:dyDescent="0.2">
      <c r="A91">
        <v>60</v>
      </c>
      <c r="B91" t="str">
        <f t="shared" si="1"/>
        <v>&lt;</v>
      </c>
    </row>
    <row r="92" spans="1:2" x14ac:dyDescent="0.2">
      <c r="A92">
        <v>61</v>
      </c>
      <c r="B92" t="str">
        <f t="shared" si="1"/>
        <v>=</v>
      </c>
    </row>
    <row r="93" spans="1:2" x14ac:dyDescent="0.2">
      <c r="A93">
        <v>62</v>
      </c>
      <c r="B93" t="str">
        <f t="shared" si="1"/>
        <v>&gt;</v>
      </c>
    </row>
    <row r="94" spans="1:2" x14ac:dyDescent="0.2">
      <c r="A94">
        <v>63</v>
      </c>
      <c r="B94" t="str">
        <f t="shared" si="1"/>
        <v>?</v>
      </c>
    </row>
    <row r="95" spans="1:2" x14ac:dyDescent="0.2">
      <c r="A95">
        <v>64</v>
      </c>
      <c r="B95" t="str">
        <f t="shared" si="1"/>
        <v>@</v>
      </c>
    </row>
    <row r="96" spans="1:2" x14ac:dyDescent="0.2">
      <c r="A96">
        <v>65</v>
      </c>
      <c r="B96" t="str">
        <f t="shared" si="1"/>
        <v>A</v>
      </c>
    </row>
    <row r="97" spans="1:2" x14ac:dyDescent="0.2">
      <c r="A97">
        <v>66</v>
      </c>
      <c r="B97" t="str">
        <f t="shared" ref="B97:B160" si="2">CHAR(A97)</f>
        <v>B</v>
      </c>
    </row>
    <row r="98" spans="1:2" x14ac:dyDescent="0.2">
      <c r="A98">
        <v>67</v>
      </c>
      <c r="B98" t="str">
        <f t="shared" si="2"/>
        <v>C</v>
      </c>
    </row>
    <row r="99" spans="1:2" x14ac:dyDescent="0.2">
      <c r="A99">
        <v>68</v>
      </c>
      <c r="B99" t="str">
        <f t="shared" si="2"/>
        <v>D</v>
      </c>
    </row>
    <row r="100" spans="1:2" x14ac:dyDescent="0.2">
      <c r="A100">
        <v>69</v>
      </c>
      <c r="B100" t="str">
        <f t="shared" si="2"/>
        <v>E</v>
      </c>
    </row>
    <row r="101" spans="1:2" x14ac:dyDescent="0.2">
      <c r="A101">
        <v>70</v>
      </c>
      <c r="B101" t="str">
        <f t="shared" si="2"/>
        <v>F</v>
      </c>
    </row>
    <row r="102" spans="1:2" x14ac:dyDescent="0.2">
      <c r="A102">
        <v>71</v>
      </c>
      <c r="B102" t="str">
        <f t="shared" si="2"/>
        <v>G</v>
      </c>
    </row>
    <row r="103" spans="1:2" x14ac:dyDescent="0.2">
      <c r="A103">
        <v>72</v>
      </c>
      <c r="B103" t="str">
        <f t="shared" si="2"/>
        <v>H</v>
      </c>
    </row>
    <row r="104" spans="1:2" x14ac:dyDescent="0.2">
      <c r="A104">
        <v>73</v>
      </c>
      <c r="B104" t="str">
        <f t="shared" si="2"/>
        <v>I</v>
      </c>
    </row>
    <row r="105" spans="1:2" x14ac:dyDescent="0.2">
      <c r="A105">
        <v>74</v>
      </c>
      <c r="B105" t="str">
        <f t="shared" si="2"/>
        <v>J</v>
      </c>
    </row>
    <row r="106" spans="1:2" x14ac:dyDescent="0.2">
      <c r="A106">
        <v>75</v>
      </c>
      <c r="B106" t="str">
        <f t="shared" si="2"/>
        <v>K</v>
      </c>
    </row>
    <row r="107" spans="1:2" x14ac:dyDescent="0.2">
      <c r="A107">
        <v>76</v>
      </c>
      <c r="B107" t="str">
        <f t="shared" si="2"/>
        <v>L</v>
      </c>
    </row>
    <row r="108" spans="1:2" x14ac:dyDescent="0.2">
      <c r="A108">
        <v>77</v>
      </c>
      <c r="B108" t="str">
        <f t="shared" si="2"/>
        <v>M</v>
      </c>
    </row>
    <row r="109" spans="1:2" x14ac:dyDescent="0.2">
      <c r="A109">
        <v>78</v>
      </c>
      <c r="B109" t="str">
        <f t="shared" si="2"/>
        <v>N</v>
      </c>
    </row>
    <row r="110" spans="1:2" x14ac:dyDescent="0.2">
      <c r="A110">
        <v>79</v>
      </c>
      <c r="B110" t="str">
        <f t="shared" si="2"/>
        <v>O</v>
      </c>
    </row>
    <row r="111" spans="1:2" x14ac:dyDescent="0.2">
      <c r="A111">
        <v>80</v>
      </c>
      <c r="B111" t="str">
        <f t="shared" si="2"/>
        <v>P</v>
      </c>
    </row>
    <row r="112" spans="1:2" x14ac:dyDescent="0.2">
      <c r="A112">
        <v>81</v>
      </c>
      <c r="B112" t="str">
        <f t="shared" si="2"/>
        <v>Q</v>
      </c>
    </row>
    <row r="113" spans="1:2" x14ac:dyDescent="0.2">
      <c r="A113">
        <v>82</v>
      </c>
      <c r="B113" t="str">
        <f t="shared" si="2"/>
        <v>R</v>
      </c>
    </row>
    <row r="114" spans="1:2" x14ac:dyDescent="0.2">
      <c r="A114">
        <v>83</v>
      </c>
      <c r="B114" t="str">
        <f t="shared" si="2"/>
        <v>S</v>
      </c>
    </row>
    <row r="115" spans="1:2" x14ac:dyDescent="0.2">
      <c r="A115">
        <v>84</v>
      </c>
      <c r="B115" t="str">
        <f t="shared" si="2"/>
        <v>T</v>
      </c>
    </row>
    <row r="116" spans="1:2" x14ac:dyDescent="0.2">
      <c r="A116">
        <v>85</v>
      </c>
      <c r="B116" t="str">
        <f t="shared" si="2"/>
        <v>U</v>
      </c>
    </row>
    <row r="117" spans="1:2" x14ac:dyDescent="0.2">
      <c r="A117">
        <v>86</v>
      </c>
      <c r="B117" t="str">
        <f t="shared" si="2"/>
        <v>V</v>
      </c>
    </row>
    <row r="118" spans="1:2" x14ac:dyDescent="0.2">
      <c r="A118">
        <v>87</v>
      </c>
      <c r="B118" t="str">
        <f t="shared" si="2"/>
        <v>W</v>
      </c>
    </row>
    <row r="119" spans="1:2" x14ac:dyDescent="0.2">
      <c r="A119">
        <v>88</v>
      </c>
      <c r="B119" t="str">
        <f t="shared" si="2"/>
        <v>X</v>
      </c>
    </row>
    <row r="120" spans="1:2" x14ac:dyDescent="0.2">
      <c r="A120">
        <v>89</v>
      </c>
      <c r="B120" t="str">
        <f t="shared" si="2"/>
        <v>Y</v>
      </c>
    </row>
    <row r="121" spans="1:2" x14ac:dyDescent="0.2">
      <c r="A121">
        <v>90</v>
      </c>
      <c r="B121" t="str">
        <f t="shared" si="2"/>
        <v>Z</v>
      </c>
    </row>
    <row r="122" spans="1:2" x14ac:dyDescent="0.2">
      <c r="A122">
        <v>91</v>
      </c>
      <c r="B122" t="str">
        <f t="shared" si="2"/>
        <v>[</v>
      </c>
    </row>
    <row r="123" spans="1:2" x14ac:dyDescent="0.2">
      <c r="A123">
        <v>92</v>
      </c>
      <c r="B123" t="str">
        <f t="shared" si="2"/>
        <v>\</v>
      </c>
    </row>
    <row r="124" spans="1:2" x14ac:dyDescent="0.2">
      <c r="A124">
        <v>93</v>
      </c>
      <c r="B124" t="str">
        <f t="shared" si="2"/>
        <v>]</v>
      </c>
    </row>
    <row r="125" spans="1:2" x14ac:dyDescent="0.2">
      <c r="A125">
        <v>94</v>
      </c>
      <c r="B125" t="str">
        <f t="shared" si="2"/>
        <v>^</v>
      </c>
    </row>
    <row r="126" spans="1:2" x14ac:dyDescent="0.2">
      <c r="A126">
        <v>95</v>
      </c>
      <c r="B126" t="str">
        <f t="shared" si="2"/>
        <v>_</v>
      </c>
    </row>
    <row r="127" spans="1:2" x14ac:dyDescent="0.2">
      <c r="A127">
        <v>96</v>
      </c>
      <c r="B127" t="str">
        <f t="shared" si="2"/>
        <v>`</v>
      </c>
    </row>
    <row r="128" spans="1:2" x14ac:dyDescent="0.2">
      <c r="A128">
        <v>97</v>
      </c>
      <c r="B128" t="str">
        <f t="shared" si="2"/>
        <v>a</v>
      </c>
    </row>
    <row r="129" spans="1:2" x14ac:dyDescent="0.2">
      <c r="A129">
        <v>98</v>
      </c>
      <c r="B129" t="str">
        <f t="shared" si="2"/>
        <v>b</v>
      </c>
    </row>
    <row r="130" spans="1:2" x14ac:dyDescent="0.2">
      <c r="A130">
        <v>99</v>
      </c>
      <c r="B130" t="str">
        <f t="shared" si="2"/>
        <v>c</v>
      </c>
    </row>
    <row r="131" spans="1:2" x14ac:dyDescent="0.2">
      <c r="A131">
        <v>100</v>
      </c>
      <c r="B131" t="str">
        <f t="shared" si="2"/>
        <v>d</v>
      </c>
    </row>
    <row r="132" spans="1:2" x14ac:dyDescent="0.2">
      <c r="A132">
        <v>101</v>
      </c>
      <c r="B132" t="str">
        <f t="shared" si="2"/>
        <v>e</v>
      </c>
    </row>
    <row r="133" spans="1:2" x14ac:dyDescent="0.2">
      <c r="A133">
        <v>102</v>
      </c>
      <c r="B133" t="str">
        <f t="shared" si="2"/>
        <v>f</v>
      </c>
    </row>
    <row r="134" spans="1:2" x14ac:dyDescent="0.2">
      <c r="A134">
        <v>103</v>
      </c>
      <c r="B134" t="str">
        <f t="shared" si="2"/>
        <v>g</v>
      </c>
    </row>
    <row r="135" spans="1:2" x14ac:dyDescent="0.2">
      <c r="A135">
        <v>104</v>
      </c>
      <c r="B135" t="str">
        <f t="shared" si="2"/>
        <v>h</v>
      </c>
    </row>
    <row r="136" spans="1:2" x14ac:dyDescent="0.2">
      <c r="A136">
        <v>105</v>
      </c>
      <c r="B136" t="str">
        <f t="shared" si="2"/>
        <v>i</v>
      </c>
    </row>
    <row r="137" spans="1:2" x14ac:dyDescent="0.2">
      <c r="A137">
        <v>106</v>
      </c>
      <c r="B137" t="str">
        <f t="shared" si="2"/>
        <v>j</v>
      </c>
    </row>
    <row r="138" spans="1:2" x14ac:dyDescent="0.2">
      <c r="A138">
        <v>107</v>
      </c>
      <c r="B138" t="str">
        <f t="shared" si="2"/>
        <v>k</v>
      </c>
    </row>
    <row r="139" spans="1:2" x14ac:dyDescent="0.2">
      <c r="A139">
        <v>108</v>
      </c>
      <c r="B139" t="str">
        <f t="shared" si="2"/>
        <v>l</v>
      </c>
    </row>
    <row r="140" spans="1:2" x14ac:dyDescent="0.2">
      <c r="A140">
        <v>109</v>
      </c>
      <c r="B140" t="str">
        <f t="shared" si="2"/>
        <v>m</v>
      </c>
    </row>
    <row r="141" spans="1:2" x14ac:dyDescent="0.2">
      <c r="A141">
        <v>110</v>
      </c>
      <c r="B141" t="str">
        <f t="shared" si="2"/>
        <v>n</v>
      </c>
    </row>
    <row r="142" spans="1:2" x14ac:dyDescent="0.2">
      <c r="A142">
        <v>111</v>
      </c>
      <c r="B142" t="str">
        <f t="shared" si="2"/>
        <v>o</v>
      </c>
    </row>
    <row r="143" spans="1:2" x14ac:dyDescent="0.2">
      <c r="A143">
        <v>112</v>
      </c>
      <c r="B143" t="str">
        <f t="shared" si="2"/>
        <v>p</v>
      </c>
    </row>
    <row r="144" spans="1:2" x14ac:dyDescent="0.2">
      <c r="A144">
        <v>113</v>
      </c>
      <c r="B144" t="str">
        <f t="shared" si="2"/>
        <v>q</v>
      </c>
    </row>
    <row r="145" spans="1:2" x14ac:dyDescent="0.2">
      <c r="A145">
        <v>114</v>
      </c>
      <c r="B145" t="str">
        <f t="shared" si="2"/>
        <v>r</v>
      </c>
    </row>
    <row r="146" spans="1:2" x14ac:dyDescent="0.2">
      <c r="A146">
        <v>115</v>
      </c>
      <c r="B146" t="str">
        <f t="shared" si="2"/>
        <v>s</v>
      </c>
    </row>
    <row r="147" spans="1:2" x14ac:dyDescent="0.2">
      <c r="A147">
        <v>116</v>
      </c>
      <c r="B147" t="str">
        <f t="shared" si="2"/>
        <v>t</v>
      </c>
    </row>
    <row r="148" spans="1:2" x14ac:dyDescent="0.2">
      <c r="A148">
        <v>117</v>
      </c>
      <c r="B148" t="str">
        <f t="shared" si="2"/>
        <v>u</v>
      </c>
    </row>
    <row r="149" spans="1:2" x14ac:dyDescent="0.2">
      <c r="A149">
        <v>118</v>
      </c>
      <c r="B149" t="str">
        <f t="shared" si="2"/>
        <v>v</v>
      </c>
    </row>
    <row r="150" spans="1:2" x14ac:dyDescent="0.2">
      <c r="A150">
        <v>119</v>
      </c>
      <c r="B150" t="str">
        <f t="shared" si="2"/>
        <v>w</v>
      </c>
    </row>
    <row r="151" spans="1:2" x14ac:dyDescent="0.2">
      <c r="A151">
        <v>120</v>
      </c>
      <c r="B151" t="str">
        <f t="shared" si="2"/>
        <v>x</v>
      </c>
    </row>
    <row r="152" spans="1:2" x14ac:dyDescent="0.2">
      <c r="A152">
        <v>121</v>
      </c>
      <c r="B152" t="str">
        <f t="shared" si="2"/>
        <v>y</v>
      </c>
    </row>
    <row r="153" spans="1:2" x14ac:dyDescent="0.2">
      <c r="A153">
        <v>122</v>
      </c>
      <c r="B153" t="str">
        <f t="shared" si="2"/>
        <v>z</v>
      </c>
    </row>
    <row r="154" spans="1:2" x14ac:dyDescent="0.2">
      <c r="A154">
        <v>123</v>
      </c>
      <c r="B154" t="str">
        <f t="shared" si="2"/>
        <v>{</v>
      </c>
    </row>
    <row r="155" spans="1:2" x14ac:dyDescent="0.2">
      <c r="A155">
        <v>124</v>
      </c>
      <c r="B155" t="str">
        <f t="shared" si="2"/>
        <v>|</v>
      </c>
    </row>
    <row r="156" spans="1:2" x14ac:dyDescent="0.2">
      <c r="A156">
        <v>125</v>
      </c>
      <c r="B156" t="str">
        <f t="shared" si="2"/>
        <v>}</v>
      </c>
    </row>
    <row r="157" spans="1:2" x14ac:dyDescent="0.2">
      <c r="A157">
        <v>126</v>
      </c>
      <c r="B157" t="str">
        <f t="shared" si="2"/>
        <v>~</v>
      </c>
    </row>
    <row r="158" spans="1:2" x14ac:dyDescent="0.2">
      <c r="A158">
        <v>127</v>
      </c>
      <c r="B158" t="str">
        <f t="shared" si="2"/>
        <v></v>
      </c>
    </row>
    <row r="159" spans="1:2" x14ac:dyDescent="0.2">
      <c r="A159">
        <v>128</v>
      </c>
      <c r="B159" t="str">
        <f t="shared" si="2"/>
        <v>Ä</v>
      </c>
    </row>
    <row r="160" spans="1:2" x14ac:dyDescent="0.2">
      <c r="A160">
        <v>129</v>
      </c>
      <c r="B160" t="str">
        <f t="shared" si="2"/>
        <v>Å</v>
      </c>
    </row>
    <row r="161" spans="1:2" x14ac:dyDescent="0.2">
      <c r="A161">
        <v>130</v>
      </c>
      <c r="B161" t="str">
        <f t="shared" ref="B161:B224" si="3">CHAR(A161)</f>
        <v>Ç</v>
      </c>
    </row>
    <row r="162" spans="1:2" x14ac:dyDescent="0.2">
      <c r="A162">
        <v>131</v>
      </c>
      <c r="B162" t="str">
        <f t="shared" si="3"/>
        <v>É</v>
      </c>
    </row>
    <row r="163" spans="1:2" x14ac:dyDescent="0.2">
      <c r="A163">
        <v>132</v>
      </c>
      <c r="B163" t="str">
        <f t="shared" si="3"/>
        <v>Ñ</v>
      </c>
    </row>
    <row r="164" spans="1:2" x14ac:dyDescent="0.2">
      <c r="A164">
        <v>133</v>
      </c>
      <c r="B164" t="str">
        <f t="shared" si="3"/>
        <v>Ö</v>
      </c>
    </row>
    <row r="165" spans="1:2" x14ac:dyDescent="0.2">
      <c r="A165">
        <v>134</v>
      </c>
      <c r="B165" t="str">
        <f t="shared" si="3"/>
        <v>Ü</v>
      </c>
    </row>
    <row r="166" spans="1:2" x14ac:dyDescent="0.2">
      <c r="A166">
        <v>135</v>
      </c>
      <c r="B166" t="str">
        <f t="shared" si="3"/>
        <v>á</v>
      </c>
    </row>
    <row r="167" spans="1:2" x14ac:dyDescent="0.2">
      <c r="A167">
        <v>136</v>
      </c>
      <c r="B167" t="str">
        <f t="shared" si="3"/>
        <v>à</v>
      </c>
    </row>
    <row r="168" spans="1:2" x14ac:dyDescent="0.2">
      <c r="A168">
        <v>137</v>
      </c>
      <c r="B168" t="str">
        <f t="shared" si="3"/>
        <v>â</v>
      </c>
    </row>
    <row r="169" spans="1:2" x14ac:dyDescent="0.2">
      <c r="A169">
        <v>138</v>
      </c>
      <c r="B169" t="str">
        <f t="shared" si="3"/>
        <v>ä</v>
      </c>
    </row>
    <row r="170" spans="1:2" x14ac:dyDescent="0.2">
      <c r="A170">
        <v>139</v>
      </c>
      <c r="B170" t="str">
        <f t="shared" si="3"/>
        <v>ã</v>
      </c>
    </row>
    <row r="171" spans="1:2" x14ac:dyDescent="0.2">
      <c r="A171">
        <v>140</v>
      </c>
      <c r="B171" t="str">
        <f t="shared" si="3"/>
        <v>å</v>
      </c>
    </row>
    <row r="172" spans="1:2" x14ac:dyDescent="0.2">
      <c r="A172">
        <v>141</v>
      </c>
      <c r="B172" t="str">
        <f t="shared" si="3"/>
        <v>ç</v>
      </c>
    </row>
    <row r="173" spans="1:2" x14ac:dyDescent="0.2">
      <c r="A173">
        <v>142</v>
      </c>
      <c r="B173" t="str">
        <f t="shared" si="3"/>
        <v>é</v>
      </c>
    </row>
    <row r="174" spans="1:2" x14ac:dyDescent="0.2">
      <c r="A174">
        <v>143</v>
      </c>
      <c r="B174" t="str">
        <f t="shared" si="3"/>
        <v>è</v>
      </c>
    </row>
    <row r="175" spans="1:2" x14ac:dyDescent="0.2">
      <c r="A175">
        <v>144</v>
      </c>
      <c r="B175" t="str">
        <f t="shared" si="3"/>
        <v>ê</v>
      </c>
    </row>
    <row r="176" spans="1:2" x14ac:dyDescent="0.2">
      <c r="A176">
        <v>145</v>
      </c>
      <c r="B176" t="str">
        <f t="shared" si="3"/>
        <v>ë</v>
      </c>
    </row>
    <row r="177" spans="1:2" x14ac:dyDescent="0.2">
      <c r="A177">
        <v>146</v>
      </c>
      <c r="B177" t="str">
        <f t="shared" si="3"/>
        <v>í</v>
      </c>
    </row>
    <row r="178" spans="1:2" x14ac:dyDescent="0.2">
      <c r="A178">
        <v>147</v>
      </c>
      <c r="B178" t="str">
        <f t="shared" si="3"/>
        <v>ì</v>
      </c>
    </row>
    <row r="179" spans="1:2" x14ac:dyDescent="0.2">
      <c r="A179">
        <v>148</v>
      </c>
      <c r="B179" t="str">
        <f t="shared" si="3"/>
        <v>î</v>
      </c>
    </row>
    <row r="180" spans="1:2" x14ac:dyDescent="0.2">
      <c r="A180">
        <v>149</v>
      </c>
      <c r="B180" t="str">
        <f t="shared" si="3"/>
        <v>ï</v>
      </c>
    </row>
    <row r="181" spans="1:2" x14ac:dyDescent="0.2">
      <c r="A181">
        <v>150</v>
      </c>
      <c r="B181" t="str">
        <f t="shared" si="3"/>
        <v>ñ</v>
      </c>
    </row>
    <row r="182" spans="1:2" x14ac:dyDescent="0.2">
      <c r="A182">
        <v>151</v>
      </c>
      <c r="B182" t="str">
        <f t="shared" si="3"/>
        <v>ó</v>
      </c>
    </row>
    <row r="183" spans="1:2" x14ac:dyDescent="0.2">
      <c r="A183">
        <v>152</v>
      </c>
      <c r="B183" t="str">
        <f t="shared" si="3"/>
        <v>ò</v>
      </c>
    </row>
    <row r="184" spans="1:2" x14ac:dyDescent="0.2">
      <c r="A184">
        <v>153</v>
      </c>
      <c r="B184" t="str">
        <f t="shared" si="3"/>
        <v>ô</v>
      </c>
    </row>
    <row r="185" spans="1:2" x14ac:dyDescent="0.2">
      <c r="A185">
        <v>154</v>
      </c>
      <c r="B185" t="str">
        <f t="shared" si="3"/>
        <v>ö</v>
      </c>
    </row>
    <row r="186" spans="1:2" x14ac:dyDescent="0.2">
      <c r="A186">
        <v>155</v>
      </c>
      <c r="B186" t="str">
        <f t="shared" si="3"/>
        <v>õ</v>
      </c>
    </row>
    <row r="187" spans="1:2" x14ac:dyDescent="0.2">
      <c r="A187">
        <v>156</v>
      </c>
      <c r="B187" t="str">
        <f t="shared" si="3"/>
        <v>ú</v>
      </c>
    </row>
    <row r="188" spans="1:2" x14ac:dyDescent="0.2">
      <c r="A188">
        <v>157</v>
      </c>
      <c r="B188" t="str">
        <f t="shared" si="3"/>
        <v>ù</v>
      </c>
    </row>
    <row r="189" spans="1:2" x14ac:dyDescent="0.2">
      <c r="A189">
        <v>158</v>
      </c>
      <c r="B189" t="str">
        <f t="shared" si="3"/>
        <v>û</v>
      </c>
    </row>
    <row r="190" spans="1:2" x14ac:dyDescent="0.2">
      <c r="A190">
        <v>159</v>
      </c>
      <c r="B190" t="str">
        <f t="shared" si="3"/>
        <v>ü</v>
      </c>
    </row>
    <row r="191" spans="1:2" x14ac:dyDescent="0.2">
      <c r="A191">
        <v>160</v>
      </c>
      <c r="B191" t="str">
        <f t="shared" si="3"/>
        <v>†</v>
      </c>
    </row>
    <row r="192" spans="1:2" x14ac:dyDescent="0.2">
      <c r="A192">
        <v>161</v>
      </c>
      <c r="B192" t="str">
        <f t="shared" si="3"/>
        <v>°</v>
      </c>
    </row>
    <row r="193" spans="1:2" x14ac:dyDescent="0.2">
      <c r="A193">
        <v>162</v>
      </c>
      <c r="B193" t="str">
        <f t="shared" si="3"/>
        <v>¢</v>
      </c>
    </row>
    <row r="194" spans="1:2" x14ac:dyDescent="0.2">
      <c r="A194">
        <v>163</v>
      </c>
      <c r="B194" t="str">
        <f t="shared" si="3"/>
        <v>£</v>
      </c>
    </row>
    <row r="195" spans="1:2" x14ac:dyDescent="0.2">
      <c r="A195">
        <v>164</v>
      </c>
      <c r="B195" t="str">
        <f t="shared" si="3"/>
        <v>§</v>
      </c>
    </row>
    <row r="196" spans="1:2" x14ac:dyDescent="0.2">
      <c r="A196">
        <v>165</v>
      </c>
      <c r="B196" t="str">
        <f t="shared" si="3"/>
        <v>•</v>
      </c>
    </row>
    <row r="197" spans="1:2" x14ac:dyDescent="0.2">
      <c r="A197">
        <v>166</v>
      </c>
      <c r="B197" t="str">
        <f t="shared" si="3"/>
        <v>¶</v>
      </c>
    </row>
    <row r="198" spans="1:2" x14ac:dyDescent="0.2">
      <c r="A198">
        <v>167</v>
      </c>
      <c r="B198" t="str">
        <f t="shared" si="3"/>
        <v>ß</v>
      </c>
    </row>
    <row r="199" spans="1:2" x14ac:dyDescent="0.2">
      <c r="A199">
        <v>168</v>
      </c>
      <c r="B199" t="str">
        <f t="shared" si="3"/>
        <v>®</v>
      </c>
    </row>
    <row r="200" spans="1:2" x14ac:dyDescent="0.2">
      <c r="A200">
        <v>169</v>
      </c>
      <c r="B200" t="str">
        <f t="shared" si="3"/>
        <v>©</v>
      </c>
    </row>
    <row r="201" spans="1:2" x14ac:dyDescent="0.2">
      <c r="A201">
        <v>170</v>
      </c>
      <c r="B201" t="str">
        <f t="shared" si="3"/>
        <v>™</v>
      </c>
    </row>
    <row r="202" spans="1:2" x14ac:dyDescent="0.2">
      <c r="A202">
        <v>171</v>
      </c>
      <c r="B202" t="str">
        <f t="shared" si="3"/>
        <v>´</v>
      </c>
    </row>
    <row r="203" spans="1:2" x14ac:dyDescent="0.2">
      <c r="A203">
        <v>172</v>
      </c>
      <c r="B203" t="str">
        <f t="shared" si="3"/>
        <v>¨</v>
      </c>
    </row>
    <row r="204" spans="1:2" x14ac:dyDescent="0.2">
      <c r="A204">
        <v>173</v>
      </c>
      <c r="B204" t="str">
        <f t="shared" si="3"/>
        <v>≠</v>
      </c>
    </row>
    <row r="205" spans="1:2" x14ac:dyDescent="0.2">
      <c r="A205">
        <v>174</v>
      </c>
      <c r="B205" t="str">
        <f t="shared" si="3"/>
        <v>Æ</v>
      </c>
    </row>
    <row r="206" spans="1:2" x14ac:dyDescent="0.2">
      <c r="A206">
        <v>175</v>
      </c>
      <c r="B206" t="str">
        <f t="shared" si="3"/>
        <v>Ø</v>
      </c>
    </row>
    <row r="207" spans="1:2" x14ac:dyDescent="0.2">
      <c r="A207">
        <v>176</v>
      </c>
      <c r="B207" t="str">
        <f t="shared" si="3"/>
        <v>∞</v>
      </c>
    </row>
    <row r="208" spans="1:2" x14ac:dyDescent="0.2">
      <c r="A208">
        <v>177</v>
      </c>
      <c r="B208" t="str">
        <f t="shared" si="3"/>
        <v>±</v>
      </c>
    </row>
    <row r="209" spans="1:2" x14ac:dyDescent="0.2">
      <c r="A209">
        <v>178</v>
      </c>
      <c r="B209" t="str">
        <f t="shared" si="3"/>
        <v>≤</v>
      </c>
    </row>
    <row r="210" spans="1:2" x14ac:dyDescent="0.2">
      <c r="A210">
        <v>179</v>
      </c>
      <c r="B210" t="str">
        <f t="shared" si="3"/>
        <v>≥</v>
      </c>
    </row>
    <row r="211" spans="1:2" x14ac:dyDescent="0.2">
      <c r="A211">
        <v>180</v>
      </c>
      <c r="B211" t="str">
        <f t="shared" si="3"/>
        <v>¥</v>
      </c>
    </row>
    <row r="212" spans="1:2" x14ac:dyDescent="0.2">
      <c r="A212">
        <v>181</v>
      </c>
      <c r="B212" t="str">
        <f t="shared" si="3"/>
        <v>µ</v>
      </c>
    </row>
    <row r="213" spans="1:2" x14ac:dyDescent="0.2">
      <c r="A213">
        <v>182</v>
      </c>
      <c r="B213" t="str">
        <f t="shared" si="3"/>
        <v>∂</v>
      </c>
    </row>
    <row r="214" spans="1:2" x14ac:dyDescent="0.2">
      <c r="A214">
        <v>183</v>
      </c>
      <c r="B214" t="str">
        <f t="shared" si="3"/>
        <v>∑</v>
      </c>
    </row>
    <row r="215" spans="1:2" x14ac:dyDescent="0.2">
      <c r="A215">
        <v>184</v>
      </c>
      <c r="B215" t="str">
        <f t="shared" si="3"/>
        <v>∏</v>
      </c>
    </row>
    <row r="216" spans="1:2" x14ac:dyDescent="0.2">
      <c r="A216">
        <v>185</v>
      </c>
      <c r="B216" t="str">
        <f t="shared" si="3"/>
        <v>π</v>
      </c>
    </row>
    <row r="217" spans="1:2" x14ac:dyDescent="0.2">
      <c r="A217">
        <v>186</v>
      </c>
      <c r="B217" t="str">
        <f t="shared" si="3"/>
        <v>∫</v>
      </c>
    </row>
    <row r="218" spans="1:2" x14ac:dyDescent="0.2">
      <c r="A218">
        <v>187</v>
      </c>
      <c r="B218" t="str">
        <f t="shared" si="3"/>
        <v>ª</v>
      </c>
    </row>
    <row r="219" spans="1:2" x14ac:dyDescent="0.2">
      <c r="A219">
        <v>188</v>
      </c>
      <c r="B219" t="str">
        <f t="shared" si="3"/>
        <v>º</v>
      </c>
    </row>
    <row r="220" spans="1:2" x14ac:dyDescent="0.2">
      <c r="A220">
        <v>189</v>
      </c>
      <c r="B220" t="str">
        <f t="shared" si="3"/>
        <v>Ω</v>
      </c>
    </row>
    <row r="221" spans="1:2" x14ac:dyDescent="0.2">
      <c r="A221">
        <v>190</v>
      </c>
      <c r="B221" t="str">
        <f t="shared" si="3"/>
        <v>æ</v>
      </c>
    </row>
    <row r="222" spans="1:2" x14ac:dyDescent="0.2">
      <c r="A222">
        <v>191</v>
      </c>
      <c r="B222" t="str">
        <f t="shared" si="3"/>
        <v>ø</v>
      </c>
    </row>
    <row r="223" spans="1:2" x14ac:dyDescent="0.2">
      <c r="A223">
        <v>192</v>
      </c>
      <c r="B223" t="str">
        <f t="shared" si="3"/>
        <v>¿</v>
      </c>
    </row>
    <row r="224" spans="1:2" x14ac:dyDescent="0.2">
      <c r="A224">
        <v>193</v>
      </c>
      <c r="B224" t="str">
        <f t="shared" si="3"/>
        <v>¡</v>
      </c>
    </row>
    <row r="225" spans="1:2" x14ac:dyDescent="0.2">
      <c r="A225">
        <v>194</v>
      </c>
      <c r="B225" t="str">
        <f t="shared" ref="B225:B286" si="4">CHAR(A225)</f>
        <v>¬</v>
      </c>
    </row>
    <row r="226" spans="1:2" x14ac:dyDescent="0.2">
      <c r="A226">
        <v>195</v>
      </c>
      <c r="B226" t="str">
        <f t="shared" si="4"/>
        <v>√</v>
      </c>
    </row>
    <row r="227" spans="1:2" x14ac:dyDescent="0.2">
      <c r="A227">
        <v>196</v>
      </c>
      <c r="B227" t="str">
        <f t="shared" si="4"/>
        <v>ƒ</v>
      </c>
    </row>
    <row r="228" spans="1:2" x14ac:dyDescent="0.2">
      <c r="A228">
        <v>197</v>
      </c>
      <c r="B228" t="str">
        <f t="shared" si="4"/>
        <v>≈</v>
      </c>
    </row>
    <row r="229" spans="1:2" x14ac:dyDescent="0.2">
      <c r="A229">
        <v>198</v>
      </c>
      <c r="B229" t="str">
        <f t="shared" si="4"/>
        <v>∆</v>
      </c>
    </row>
    <row r="230" spans="1:2" x14ac:dyDescent="0.2">
      <c r="A230">
        <v>199</v>
      </c>
      <c r="B230" t="str">
        <f t="shared" si="4"/>
        <v>«</v>
      </c>
    </row>
    <row r="231" spans="1:2" x14ac:dyDescent="0.2">
      <c r="A231">
        <v>200</v>
      </c>
      <c r="B231" t="str">
        <f t="shared" si="4"/>
        <v>»</v>
      </c>
    </row>
    <row r="232" spans="1:2" x14ac:dyDescent="0.2">
      <c r="A232">
        <v>201</v>
      </c>
      <c r="B232" t="str">
        <f t="shared" si="4"/>
        <v>…</v>
      </c>
    </row>
    <row r="233" spans="1:2" x14ac:dyDescent="0.2">
      <c r="A233">
        <v>202</v>
      </c>
      <c r="B233" t="str">
        <f t="shared" si="4"/>
        <v> </v>
      </c>
    </row>
    <row r="234" spans="1:2" x14ac:dyDescent="0.2">
      <c r="A234">
        <v>203</v>
      </c>
      <c r="B234" t="str">
        <f t="shared" si="4"/>
        <v>À</v>
      </c>
    </row>
    <row r="235" spans="1:2" x14ac:dyDescent="0.2">
      <c r="A235">
        <v>204</v>
      </c>
      <c r="B235" t="str">
        <f t="shared" si="4"/>
        <v>Ã</v>
      </c>
    </row>
    <row r="236" spans="1:2" x14ac:dyDescent="0.2">
      <c r="A236">
        <v>205</v>
      </c>
      <c r="B236" t="str">
        <f t="shared" si="4"/>
        <v>Õ</v>
      </c>
    </row>
    <row r="237" spans="1:2" x14ac:dyDescent="0.2">
      <c r="A237">
        <v>206</v>
      </c>
      <c r="B237" t="str">
        <f t="shared" si="4"/>
        <v>Œ</v>
      </c>
    </row>
    <row r="238" spans="1:2" x14ac:dyDescent="0.2">
      <c r="A238">
        <v>207</v>
      </c>
      <c r="B238" t="str">
        <f t="shared" si="4"/>
        <v>œ</v>
      </c>
    </row>
    <row r="239" spans="1:2" x14ac:dyDescent="0.2">
      <c r="A239">
        <v>208</v>
      </c>
      <c r="B239" t="str">
        <f t="shared" si="4"/>
        <v>–</v>
      </c>
    </row>
    <row r="240" spans="1:2" x14ac:dyDescent="0.2">
      <c r="A240">
        <v>209</v>
      </c>
      <c r="B240" t="str">
        <f t="shared" si="4"/>
        <v>—</v>
      </c>
    </row>
    <row r="241" spans="1:2" x14ac:dyDescent="0.2">
      <c r="A241">
        <v>210</v>
      </c>
      <c r="B241" t="str">
        <f t="shared" si="4"/>
        <v>“</v>
      </c>
    </row>
    <row r="242" spans="1:2" x14ac:dyDescent="0.2">
      <c r="A242">
        <v>211</v>
      </c>
      <c r="B242" t="str">
        <f t="shared" si="4"/>
        <v>”</v>
      </c>
    </row>
    <row r="243" spans="1:2" x14ac:dyDescent="0.2">
      <c r="A243">
        <v>212</v>
      </c>
      <c r="B243" t="str">
        <f t="shared" si="4"/>
        <v>‘</v>
      </c>
    </row>
    <row r="244" spans="1:2" x14ac:dyDescent="0.2">
      <c r="A244">
        <v>213</v>
      </c>
      <c r="B244" t="str">
        <f t="shared" si="4"/>
        <v>’</v>
      </c>
    </row>
    <row r="245" spans="1:2" x14ac:dyDescent="0.2">
      <c r="A245">
        <v>214</v>
      </c>
      <c r="B245" t="str">
        <f t="shared" si="4"/>
        <v>÷</v>
      </c>
    </row>
    <row r="246" spans="1:2" x14ac:dyDescent="0.2">
      <c r="A246">
        <v>215</v>
      </c>
      <c r="B246" t="str">
        <f t="shared" si="4"/>
        <v>◊</v>
      </c>
    </row>
    <row r="247" spans="1:2" x14ac:dyDescent="0.2">
      <c r="A247">
        <v>216</v>
      </c>
      <c r="B247" t="str">
        <f t="shared" si="4"/>
        <v>ÿ</v>
      </c>
    </row>
    <row r="248" spans="1:2" x14ac:dyDescent="0.2">
      <c r="A248">
        <v>217</v>
      </c>
      <c r="B248" t="str">
        <f t="shared" si="4"/>
        <v>Ÿ</v>
      </c>
    </row>
    <row r="249" spans="1:2" x14ac:dyDescent="0.2">
      <c r="A249">
        <v>218</v>
      </c>
      <c r="B249" t="str">
        <f t="shared" si="4"/>
        <v>⁄</v>
      </c>
    </row>
    <row r="250" spans="1:2" x14ac:dyDescent="0.2">
      <c r="A250">
        <v>219</v>
      </c>
      <c r="B250" t="str">
        <f t="shared" si="4"/>
        <v>€</v>
      </c>
    </row>
    <row r="251" spans="1:2" x14ac:dyDescent="0.2">
      <c r="A251">
        <v>220</v>
      </c>
      <c r="B251" t="str">
        <f t="shared" si="4"/>
        <v>‹</v>
      </c>
    </row>
    <row r="252" spans="1:2" x14ac:dyDescent="0.2">
      <c r="A252">
        <v>221</v>
      </c>
      <c r="B252" t="str">
        <f t="shared" si="4"/>
        <v>›</v>
      </c>
    </row>
    <row r="253" spans="1:2" x14ac:dyDescent="0.2">
      <c r="A253">
        <v>222</v>
      </c>
      <c r="B253" t="str">
        <f t="shared" si="4"/>
        <v>ﬁ</v>
      </c>
    </row>
    <row r="254" spans="1:2" x14ac:dyDescent="0.2">
      <c r="A254">
        <v>223</v>
      </c>
      <c r="B254" t="str">
        <f t="shared" si="4"/>
        <v>ﬂ</v>
      </c>
    </row>
    <row r="255" spans="1:2" x14ac:dyDescent="0.2">
      <c r="A255">
        <v>224</v>
      </c>
      <c r="B255" t="str">
        <f t="shared" si="4"/>
        <v>‡</v>
      </c>
    </row>
    <row r="256" spans="1:2" x14ac:dyDescent="0.2">
      <c r="A256">
        <v>225</v>
      </c>
      <c r="B256" t="str">
        <f t="shared" si="4"/>
        <v>·</v>
      </c>
    </row>
    <row r="257" spans="1:2" x14ac:dyDescent="0.2">
      <c r="A257">
        <v>226</v>
      </c>
      <c r="B257" t="str">
        <f t="shared" si="4"/>
        <v>‚</v>
      </c>
    </row>
    <row r="258" spans="1:2" x14ac:dyDescent="0.2">
      <c r="A258">
        <v>227</v>
      </c>
      <c r="B258" t="str">
        <f t="shared" si="4"/>
        <v>„</v>
      </c>
    </row>
    <row r="259" spans="1:2" x14ac:dyDescent="0.2">
      <c r="A259">
        <v>228</v>
      </c>
      <c r="B259" t="str">
        <f t="shared" si="4"/>
        <v>‰</v>
      </c>
    </row>
    <row r="260" spans="1:2" x14ac:dyDescent="0.2">
      <c r="A260">
        <v>229</v>
      </c>
      <c r="B260" t="str">
        <f t="shared" si="4"/>
        <v>Â</v>
      </c>
    </row>
    <row r="261" spans="1:2" x14ac:dyDescent="0.2">
      <c r="A261">
        <v>230</v>
      </c>
      <c r="B261" t="str">
        <f t="shared" si="4"/>
        <v>Ê</v>
      </c>
    </row>
    <row r="262" spans="1:2" x14ac:dyDescent="0.2">
      <c r="A262">
        <v>231</v>
      </c>
      <c r="B262" t="str">
        <f t="shared" si="4"/>
        <v>Á</v>
      </c>
    </row>
    <row r="263" spans="1:2" x14ac:dyDescent="0.2">
      <c r="A263">
        <v>232</v>
      </c>
      <c r="B263" t="str">
        <f t="shared" si="4"/>
        <v>Ë</v>
      </c>
    </row>
    <row r="264" spans="1:2" x14ac:dyDescent="0.2">
      <c r="A264">
        <v>233</v>
      </c>
      <c r="B264" t="str">
        <f t="shared" si="4"/>
        <v>È</v>
      </c>
    </row>
    <row r="265" spans="1:2" x14ac:dyDescent="0.2">
      <c r="A265">
        <v>234</v>
      </c>
      <c r="B265" t="str">
        <f t="shared" si="4"/>
        <v>Í</v>
      </c>
    </row>
    <row r="266" spans="1:2" x14ac:dyDescent="0.2">
      <c r="A266">
        <v>235</v>
      </c>
      <c r="B266" t="str">
        <f t="shared" si="4"/>
        <v>Î</v>
      </c>
    </row>
    <row r="267" spans="1:2" x14ac:dyDescent="0.2">
      <c r="A267">
        <v>236</v>
      </c>
      <c r="B267" t="str">
        <f t="shared" si="4"/>
        <v>Ï</v>
      </c>
    </row>
    <row r="268" spans="1:2" x14ac:dyDescent="0.2">
      <c r="A268">
        <v>237</v>
      </c>
      <c r="B268" t="str">
        <f t="shared" si="4"/>
        <v>Ì</v>
      </c>
    </row>
    <row r="269" spans="1:2" x14ac:dyDescent="0.2">
      <c r="A269">
        <v>238</v>
      </c>
      <c r="B269" t="str">
        <f t="shared" si="4"/>
        <v>Ó</v>
      </c>
    </row>
    <row r="270" spans="1:2" x14ac:dyDescent="0.2">
      <c r="A270">
        <v>239</v>
      </c>
      <c r="B270" t="str">
        <f t="shared" si="4"/>
        <v>Ô</v>
      </c>
    </row>
    <row r="271" spans="1:2" x14ac:dyDescent="0.2">
      <c r="A271">
        <v>240</v>
      </c>
      <c r="B271" t="str">
        <f t="shared" si="4"/>
        <v></v>
      </c>
    </row>
    <row r="272" spans="1:2" x14ac:dyDescent="0.2">
      <c r="A272">
        <v>241</v>
      </c>
      <c r="B272" t="str">
        <f t="shared" si="4"/>
        <v>Ò</v>
      </c>
    </row>
    <row r="273" spans="1:2" x14ac:dyDescent="0.2">
      <c r="A273">
        <v>242</v>
      </c>
      <c r="B273" t="str">
        <f t="shared" si="4"/>
        <v>Ú</v>
      </c>
    </row>
    <row r="274" spans="1:2" x14ac:dyDescent="0.2">
      <c r="A274">
        <v>243</v>
      </c>
      <c r="B274" t="str">
        <f t="shared" si="4"/>
        <v>Û</v>
      </c>
    </row>
    <row r="275" spans="1:2" x14ac:dyDescent="0.2">
      <c r="A275">
        <v>244</v>
      </c>
      <c r="B275" t="str">
        <f t="shared" si="4"/>
        <v>Ù</v>
      </c>
    </row>
    <row r="276" spans="1:2" x14ac:dyDescent="0.2">
      <c r="A276">
        <v>245</v>
      </c>
      <c r="B276" t="str">
        <f t="shared" si="4"/>
        <v>ı</v>
      </c>
    </row>
    <row r="277" spans="1:2" x14ac:dyDescent="0.2">
      <c r="A277">
        <v>246</v>
      </c>
      <c r="B277" t="str">
        <f t="shared" si="4"/>
        <v>ˆ</v>
      </c>
    </row>
    <row r="278" spans="1:2" x14ac:dyDescent="0.2">
      <c r="A278">
        <v>247</v>
      </c>
      <c r="B278" t="str">
        <f t="shared" si="4"/>
        <v>˜</v>
      </c>
    </row>
    <row r="279" spans="1:2" x14ac:dyDescent="0.2">
      <c r="A279">
        <v>248</v>
      </c>
      <c r="B279" t="str">
        <f t="shared" si="4"/>
        <v>¯</v>
      </c>
    </row>
    <row r="280" spans="1:2" x14ac:dyDescent="0.2">
      <c r="A280">
        <v>249</v>
      </c>
      <c r="B280" t="str">
        <f t="shared" si="4"/>
        <v>˘</v>
      </c>
    </row>
    <row r="281" spans="1:2" x14ac:dyDescent="0.2">
      <c r="A281">
        <v>250</v>
      </c>
      <c r="B281" t="str">
        <f t="shared" si="4"/>
        <v>˙</v>
      </c>
    </row>
    <row r="282" spans="1:2" x14ac:dyDescent="0.2">
      <c r="A282">
        <v>251</v>
      </c>
      <c r="B282" t="str">
        <f t="shared" si="4"/>
        <v>˚</v>
      </c>
    </row>
    <row r="283" spans="1:2" x14ac:dyDescent="0.2">
      <c r="A283">
        <v>252</v>
      </c>
      <c r="B283" t="str">
        <f t="shared" si="4"/>
        <v>¸</v>
      </c>
    </row>
    <row r="284" spans="1:2" x14ac:dyDescent="0.2">
      <c r="A284">
        <v>253</v>
      </c>
      <c r="B284" t="str">
        <f t="shared" si="4"/>
        <v>˝</v>
      </c>
    </row>
    <row r="285" spans="1:2" x14ac:dyDescent="0.2">
      <c r="A285">
        <v>254</v>
      </c>
      <c r="B285" t="str">
        <f t="shared" si="4"/>
        <v>˛</v>
      </c>
    </row>
    <row r="286" spans="1:2" x14ac:dyDescent="0.2">
      <c r="A286">
        <v>255</v>
      </c>
      <c r="B286" t="str">
        <f t="shared" si="4"/>
        <v>ˇ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465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466</v>
      </c>
      <c r="I4" s="6"/>
    </row>
    <row r="5" spans="1:62" x14ac:dyDescent="0.15">
      <c r="A5" s="12" t="s">
        <v>467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468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469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470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471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472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473</v>
      </c>
      <c r="I12" s="6"/>
    </row>
    <row r="13" spans="1:62" x14ac:dyDescent="0.15">
      <c r="A13" s="12" t="s">
        <v>474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475</v>
      </c>
    </row>
    <row r="15" spans="1:62" x14ac:dyDescent="0.15">
      <c r="A15" s="12" t="s">
        <v>476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12" t="s">
        <v>133</v>
      </c>
    </row>
    <row r="18" spans="1:1" x14ac:dyDescent="0.15">
      <c r="A18" s="12" t="s">
        <v>477</v>
      </c>
    </row>
    <row r="19" spans="1:1" x14ac:dyDescent="0.15">
      <c r="A19" s="12" t="s">
        <v>478</v>
      </c>
    </row>
    <row r="20" spans="1:1" x14ac:dyDescent="0.15">
      <c r="A20" s="12" t="s">
        <v>479</v>
      </c>
    </row>
    <row r="21" spans="1:1" x14ac:dyDescent="0.15">
      <c r="A21" s="12" t="s">
        <v>480</v>
      </c>
    </row>
    <row r="22" spans="1:1" x14ac:dyDescent="0.15">
      <c r="A22" s="12" t="s">
        <v>481</v>
      </c>
    </row>
    <row r="23" spans="1:1" x14ac:dyDescent="0.15">
      <c r="A23" s="4" t="s">
        <v>482</v>
      </c>
    </row>
    <row r="24" spans="1:1" x14ac:dyDescent="0.15">
      <c r="A24" s="4" t="s">
        <v>483</v>
      </c>
    </row>
    <row r="25" spans="1:1" x14ac:dyDescent="0.15">
      <c r="A25" s="4" t="s">
        <v>484</v>
      </c>
    </row>
    <row r="26" spans="1:1" x14ac:dyDescent="0.15">
      <c r="A26" s="4" t="s">
        <v>485</v>
      </c>
    </row>
    <row r="27" spans="1:1" x14ac:dyDescent="0.15">
      <c r="A27" s="4" t="s">
        <v>486</v>
      </c>
    </row>
    <row r="28" spans="1:1" x14ac:dyDescent="0.15">
      <c r="A28" s="4" t="s">
        <v>487</v>
      </c>
    </row>
    <row r="29" spans="1:1" x14ac:dyDescent="0.15">
      <c r="A29" s="4" t="s">
        <v>488</v>
      </c>
    </row>
    <row r="30" spans="1:1" x14ac:dyDescent="0.15">
      <c r="A30" s="4" t="s">
        <v>489</v>
      </c>
    </row>
    <row r="31" spans="1:1" x14ac:dyDescent="0.15">
      <c r="A31" s="4" t="s">
        <v>490</v>
      </c>
    </row>
    <row r="32" spans="1:1" x14ac:dyDescent="0.15">
      <c r="A32" s="4" t="s">
        <v>491</v>
      </c>
    </row>
    <row r="33" spans="1:48" x14ac:dyDescent="0.15">
      <c r="A33" s="4" t="s">
        <v>492</v>
      </c>
    </row>
    <row r="34" spans="1:48" x14ac:dyDescent="0.15">
      <c r="A34" s="4" t="s">
        <v>493</v>
      </c>
    </row>
    <row r="35" spans="1:48" x14ac:dyDescent="0.15">
      <c r="A35" s="7" t="s">
        <v>494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464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495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464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496</v>
      </c>
    </row>
    <row r="38" spans="1:48" x14ac:dyDescent="0.15">
      <c r="A38" s="4" t="s">
        <v>497</v>
      </c>
    </row>
    <row r="39" spans="1:48" x14ac:dyDescent="0.15">
      <c r="A39" s="4" t="s">
        <v>498</v>
      </c>
    </row>
    <row r="40" spans="1:48" x14ac:dyDescent="0.15">
      <c r="A40" s="7" t="s">
        <v>499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464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500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464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501</v>
      </c>
    </row>
    <row r="43" spans="1:48" x14ac:dyDescent="0.15">
      <c r="A43" s="4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354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 t="e">
        <f>B3:F3+C3</f>
        <v>#VALUE!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 t="e">
        <f>B4:F4-C4</f>
        <v>#VALUE!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 t="e">
        <f>-B5:F5</f>
        <v>#VALUE!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 t="e">
        <f>+B6:F6</f>
        <v>#VALUE!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 t="e">
        <f>B7:F7*C7</f>
        <v>#VALUE!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 t="e">
        <f>B8:F8/C8</f>
        <v>#VALUE!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 t="e">
        <f>B9:F9^C9</f>
        <v>#VALUE!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e">
        <f>B10:F10&lt;C10</f>
        <v>#VALUE!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e">
        <f>B11:F11&lt;=C11</f>
        <v>#VALUE!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e">
        <f>B12:F12&gt;C12</f>
        <v>#VALUE!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e">
        <f>B13:F13&gt;=C13</f>
        <v>#VALUE!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e">
        <f>B14:F14=C14</f>
        <v>#VALUE!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e">
        <f>B15:F15&lt;&gt;C15</f>
        <v>#VALUE!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e">
        <f>B16:F16&amp;C16</f>
        <v>#VALUE!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 t="e">
        <f>B17:F17%</f>
        <v>#VALUE!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topLeftCell="A34" zoomScale="190" zoomScaleNormal="190" workbookViewId="0">
      <selection activeCell="A10" sqref="A10:A14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 t="shared" ref="B18:B19" si="4">C18+1</f>
        <v>549755813888.69995</v>
      </c>
      <c r="C18" s="4">
        <v>549755813887.70001</v>
      </c>
      <c r="D18" s="4">
        <v>100</v>
      </c>
      <c r="E18" s="4">
        <f t="shared" ref="E18:E19" si="5">-C18-1</f>
        <v>-549755813888.69995</v>
      </c>
      <c r="F18" s="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 t="shared" si="4"/>
        <v>536870912.70000005</v>
      </c>
      <c r="C19" s="4">
        <v>536870911.69999999</v>
      </c>
      <c r="D19" s="4">
        <v>100</v>
      </c>
      <c r="E19" s="4">
        <f t="shared" si="5"/>
        <v>-536870912.70000005</v>
      </c>
      <c r="F19" s="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MATH &amp; TRIG</vt:lpstr>
      <vt:lpstr>FINANCIAL</vt:lpstr>
      <vt:lpstr>TEXT</vt:lpstr>
      <vt:lpstr>EXTRA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2024-05-30T11:53:27Z</dcterms:modified>
</cp:coreProperties>
</file>