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0" windowWidth="28560" windowHeight="17460" tabRatio="500"/>
  </bookViews>
  <sheets>
    <sheet name="NASSTEC and PhD timeline" sheetId="2" r:id="rId1"/>
    <sheet name="NASSTEC host time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1" l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N19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N18" i="1"/>
  <c r="AN17" i="1"/>
  <c r="AM18" i="1"/>
  <c r="AM19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M12" i="1"/>
  <c r="AM20" i="1"/>
  <c r="AI12" i="1"/>
  <c r="AJ12" i="1"/>
  <c r="AK12" i="1"/>
  <c r="AL12" i="1"/>
  <c r="AN12" i="1"/>
  <c r="AN20" i="1"/>
  <c r="AM21" i="1"/>
  <c r="AN21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N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N14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N11" i="1"/>
  <c r="AN3" i="1"/>
  <c r="AN4" i="1"/>
  <c r="AN5" i="1"/>
  <c r="AN6" i="1"/>
  <c r="AN7" i="1"/>
  <c r="AN8" i="1"/>
  <c r="AN9" i="1"/>
  <c r="AM14" i="1"/>
  <c r="AM13" i="1"/>
  <c r="AM11" i="1"/>
  <c r="AN15" i="1"/>
  <c r="AN16" i="1"/>
  <c r="AN2" i="1"/>
  <c r="AN10" i="1"/>
  <c r="AM16" i="1"/>
  <c r="AM15" i="1"/>
  <c r="AM9" i="1"/>
  <c r="AM2" i="1"/>
  <c r="AM3" i="1"/>
  <c r="AM4" i="1"/>
  <c r="AM5" i="1"/>
  <c r="AM6" i="1"/>
  <c r="AM7" i="1"/>
  <c r="AM8" i="1"/>
  <c r="AM10" i="1"/>
  <c r="AM17" i="1"/>
  <c r="AG20" i="1"/>
  <c r="AH20" i="1"/>
  <c r="AG21" i="1"/>
  <c r="AH21" i="1"/>
  <c r="AI20" i="1"/>
  <c r="AJ20" i="1"/>
  <c r="AK20" i="1"/>
  <c r="AL20" i="1"/>
  <c r="AI21" i="1"/>
  <c r="AJ21" i="1"/>
  <c r="AK21" i="1"/>
  <c r="AL21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C21" i="1"/>
  <c r="C20" i="1"/>
  <c r="AH15" i="1"/>
  <c r="AI15" i="1"/>
  <c r="AJ15" i="1"/>
  <c r="AK15" i="1"/>
  <c r="AL15" i="1"/>
  <c r="AH16" i="1"/>
  <c r="AI16" i="1"/>
  <c r="AJ16" i="1"/>
  <c r="AK16" i="1"/>
  <c r="AL16" i="1"/>
  <c r="AI10" i="1"/>
  <c r="AJ10" i="1"/>
  <c r="AK10" i="1"/>
  <c r="AL10" i="1"/>
  <c r="AH10" i="1"/>
  <c r="AD15" i="1"/>
  <c r="AE15" i="1"/>
  <c r="AF15" i="1"/>
  <c r="AG15" i="1"/>
  <c r="AD16" i="1"/>
  <c r="AE16" i="1"/>
  <c r="AF16" i="1"/>
  <c r="AG16" i="1"/>
  <c r="AD10" i="1"/>
  <c r="AE10" i="1"/>
  <c r="AF10" i="1"/>
  <c r="AG10" i="1"/>
  <c r="R10" i="1"/>
  <c r="S10" i="1"/>
  <c r="T10" i="1"/>
  <c r="U10" i="1"/>
  <c r="V10" i="1"/>
  <c r="W10" i="1"/>
  <c r="X10" i="1"/>
  <c r="Y10" i="1"/>
  <c r="Z10" i="1"/>
  <c r="AA10" i="1"/>
  <c r="AB10" i="1"/>
  <c r="AC10" i="1"/>
  <c r="R15" i="1"/>
  <c r="S15" i="1"/>
  <c r="T15" i="1"/>
  <c r="U15" i="1"/>
  <c r="V15" i="1"/>
  <c r="W15" i="1"/>
  <c r="X15" i="1"/>
  <c r="Y15" i="1"/>
  <c r="Z15" i="1"/>
  <c r="AA15" i="1"/>
  <c r="AB15" i="1"/>
  <c r="AC15" i="1"/>
  <c r="R16" i="1"/>
  <c r="S16" i="1"/>
  <c r="T16" i="1"/>
  <c r="U16" i="1"/>
  <c r="V16" i="1"/>
  <c r="W16" i="1"/>
  <c r="X16" i="1"/>
  <c r="Y16" i="1"/>
  <c r="Z16" i="1"/>
  <c r="AA16" i="1"/>
  <c r="AB16" i="1"/>
  <c r="AC16" i="1"/>
  <c r="L10" i="1"/>
  <c r="M10" i="1"/>
  <c r="N10" i="1"/>
  <c r="O10" i="1"/>
  <c r="P10" i="1"/>
  <c r="Q10" i="1"/>
  <c r="L15" i="1"/>
  <c r="M15" i="1"/>
  <c r="N15" i="1"/>
  <c r="O15" i="1"/>
  <c r="P15" i="1"/>
  <c r="Q15" i="1"/>
  <c r="L16" i="1"/>
  <c r="M16" i="1"/>
  <c r="N16" i="1"/>
  <c r="O16" i="1"/>
  <c r="P16" i="1"/>
  <c r="Q16" i="1"/>
  <c r="I15" i="1"/>
  <c r="J15" i="1"/>
  <c r="K15" i="1"/>
  <c r="I16" i="1"/>
  <c r="J16" i="1"/>
  <c r="K16" i="1"/>
  <c r="I10" i="1"/>
  <c r="J10" i="1"/>
  <c r="K10" i="1"/>
  <c r="D10" i="1"/>
  <c r="E10" i="1"/>
  <c r="F10" i="1"/>
  <c r="G10" i="1"/>
  <c r="H10" i="1"/>
  <c r="C10" i="1"/>
  <c r="D15" i="1"/>
  <c r="E15" i="1"/>
  <c r="F15" i="1"/>
  <c r="G15" i="1"/>
  <c r="H15" i="1"/>
  <c r="D16" i="1"/>
  <c r="E16" i="1"/>
  <c r="F16" i="1"/>
  <c r="G16" i="1"/>
  <c r="H16" i="1"/>
  <c r="C16" i="1"/>
  <c r="C15" i="1"/>
</calcChain>
</file>

<file path=xl/sharedStrings.xml><?xml version="1.0" encoding="utf-8"?>
<sst xmlns="http://schemas.openxmlformats.org/spreadsheetml/2006/main" count="184" uniqueCount="145">
  <si>
    <t>2014-10</t>
  </si>
  <si>
    <t>2014-11</t>
  </si>
  <si>
    <t>2014-12</t>
  </si>
  <si>
    <t>holidays</t>
  </si>
  <si>
    <t>away work</t>
  </si>
  <si>
    <t>work at SESIL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</si>
  <si>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</si>
  <si>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</si>
  <si>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</si>
  <si>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</si>
  <si>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</si>
  <si>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</si>
  <si>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</si>
  <si>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</si>
  <si>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</si>
  <si>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</si>
  <si>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</si>
  <si>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</si>
  <si>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</si>
  <si>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</si>
  <si>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</si>
  <si>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</si>
  <si>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</si>
  <si>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</si>
  <si>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</si>
  <si>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</si>
  <si>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</si>
  <si>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</si>
  <si>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</si>
  <si>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</si>
  <si>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</si>
  <si>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</si>
  <si>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</si>
  <si>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</si>
  <si>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</si>
  <si>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</si>
  <si>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</si>
  <si>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</si>
  <si>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</si>
  <si>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</si>
  <si>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</si>
  <si>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</si>
  <si>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sick</t>
  </si>
  <si>
    <t>total days in this month</t>
  </si>
  <si>
    <t>travel for work</t>
  </si>
  <si>
    <t>weekend days</t>
  </si>
  <si>
    <t>non-work days</t>
  </si>
  <si>
    <t>workable days</t>
  </si>
  <si>
    <t>work host</t>
  </si>
  <si>
    <t>work away</t>
  </si>
  <si>
    <t>13th</t>
  </si>
  <si>
    <t>1st</t>
  </si>
  <si>
    <t>8th, 24th, 25th</t>
  </si>
  <si>
    <t>1st, 6th</t>
  </si>
  <si>
    <t>2nd, 3rd</t>
  </si>
  <si>
    <t>annual leave</t>
  </si>
  <si>
    <t>? Count weekend days that I worked at MSB?</t>
  </si>
  <si>
    <t>12th</t>
  </si>
  <si>
    <t>29th</t>
  </si>
  <si>
    <t>24th, 25th</t>
  </si>
  <si>
    <t>2nd, 27th</t>
  </si>
  <si>
    <t>15th</t>
  </si>
  <si>
    <t>12th, 24th</t>
  </si>
  <si>
    <t>6th, 8th, 26th</t>
  </si>
  <si>
    <t>2nd, 6th</t>
  </si>
  <si>
    <t>28th</t>
  </si>
  <si>
    <t>13th, 14th</t>
  </si>
  <si>
    <t>7th, 8th, 24th, 25th, 31st</t>
  </si>
  <si>
    <t>A</t>
  </si>
  <si>
    <t>B</t>
  </si>
  <si>
    <t>C</t>
  </si>
  <si>
    <t>Presentation for Seed Quality (NASSTEC Final Conference)</t>
  </si>
  <si>
    <t>VII.</t>
  </si>
  <si>
    <t>Presentation for SER2017</t>
  </si>
  <si>
    <t>VI.</t>
  </si>
  <si>
    <t>put seeds in SESIL storage with silica after drying in secadero.</t>
  </si>
  <si>
    <t>_</t>
  </si>
  <si>
    <t>D16 Seeds to seedbank</t>
  </si>
  <si>
    <t>V.</t>
  </si>
  <si>
    <t>Seed Production Manual</t>
  </si>
  <si>
    <t>IV.</t>
  </si>
  <si>
    <t>NASSTEC Handbook</t>
  </si>
  <si>
    <t>III.</t>
  </si>
  <si>
    <t>Soil Seed Bank – Rabanales</t>
  </si>
  <si>
    <t>II.</t>
  </si>
  <si>
    <t>Thesis</t>
  </si>
  <si>
    <t>I.</t>
  </si>
  <si>
    <t>Final NASSTEC Conference Kew 01/09/2025</t>
  </si>
  <si>
    <t>Jun-26
3 days with BJA</t>
  </si>
  <si>
    <t>Final Thesis preparations to submit to Pavia by 20 Aug</t>
  </si>
  <si>
    <t>TOTAL to date</t>
  </si>
  <si>
    <t>FINAL TOTAL</t>
  </si>
  <si>
    <t>% away counting travel as host</t>
  </si>
  <si>
    <t>% away counting travel as away</t>
  </si>
  <si>
    <t>% host counting travel as away</t>
  </si>
  <si>
    <t>1st, 26th</t>
  </si>
  <si>
    <t>dates of holidays</t>
  </si>
  <si>
    <r>
      <t xml:space="preserve">send outline to co authors </t>
    </r>
    <r>
      <rPr>
        <sz val="12"/>
        <color theme="1"/>
        <rFont val="Zapf Dingbats"/>
      </rPr>
      <t>✓</t>
    </r>
  </si>
  <si>
    <r>
      <t xml:space="preserve">revise and resend to co authors </t>
    </r>
    <r>
      <rPr>
        <sz val="12"/>
        <color theme="1"/>
        <rFont val="Zapf Dingbats"/>
      </rPr>
      <t>✓</t>
    </r>
  </si>
  <si>
    <r>
      <t xml:space="preserve">prepare and send outline and data. </t>
    </r>
    <r>
      <rPr>
        <sz val="12"/>
        <color theme="1"/>
        <rFont val="Zapf Dingbats"/>
      </rPr>
      <t>✓</t>
    </r>
  </si>
  <si>
    <r>
      <t xml:space="preserve">prepare and send first draft to co authors. </t>
    </r>
    <r>
      <rPr>
        <sz val="12"/>
        <color theme="1"/>
        <rFont val="Zapf Dingbats"/>
      </rPr>
      <t xml:space="preserve">✓ </t>
    </r>
    <r>
      <rPr>
        <sz val="12"/>
        <color theme="1"/>
        <rFont val="News Gothic MT"/>
      </rPr>
      <t xml:space="preserve">Stuck on summarizing and displaying phenology data. </t>
    </r>
  </si>
  <si>
    <r>
      <t xml:space="preserve">take final data collection in greenhouse, data entry </t>
    </r>
    <r>
      <rPr>
        <sz val="12"/>
        <color theme="1"/>
        <rFont val="Zapf Dingbats"/>
      </rPr>
      <t>✓</t>
    </r>
  </si>
  <si>
    <r>
      <t xml:space="preserve">proposed chapters to CG and BJA via email. </t>
    </r>
    <r>
      <rPr>
        <sz val="12"/>
        <color theme="1"/>
        <rFont val="Zapf Dingbats"/>
      </rPr>
      <t>✓</t>
    </r>
  </si>
  <si>
    <t>Jun-5
SF vacation family visit</t>
  </si>
  <si>
    <r>
      <t xml:space="preserve">with BJA and CG.
Progress on lookup tables of data. </t>
    </r>
    <r>
      <rPr>
        <sz val="12"/>
        <color theme="1"/>
        <rFont val="Zapf Dingbats"/>
      </rPr>
      <t>✓</t>
    </r>
    <r>
      <rPr>
        <sz val="12"/>
        <color theme="1"/>
        <rFont val="News Gothic MT"/>
      </rPr>
      <t xml:space="preserve"> </t>
    </r>
  </si>
  <si>
    <t>a. Introduction</t>
  </si>
  <si>
    <t>b. Ch 1. Germination Niche (Obj 2)</t>
  </si>
  <si>
    <t>c. Ch 2. Characterization for seed farming (Obj 3)</t>
  </si>
  <si>
    <t>d. Ch 3. Species Prioritization (Obj 1)</t>
  </si>
  <si>
    <r>
      <rPr>
        <sz val="12"/>
        <color theme="1"/>
        <rFont val="Zapf Dingbats"/>
      </rPr>
      <t>✓</t>
    </r>
    <r>
      <rPr>
        <sz val="12"/>
        <color theme="1"/>
        <rFont val="News Gothic MT"/>
      </rPr>
      <t>Ask INSR board about who could present for me.</t>
    </r>
  </si>
  <si>
    <r>
      <rPr>
        <sz val="12"/>
        <color theme="1"/>
        <rFont val="Zapf Dingbats"/>
      </rPr>
      <t>✓</t>
    </r>
    <r>
      <rPr>
        <sz val="12"/>
        <color theme="1"/>
        <rFont val="News Gothic MT"/>
      </rPr>
      <t xml:space="preserve">Talk with BJA and CG about a title, session and to submit for plant biology special edition. Done and registered. </t>
    </r>
  </si>
  <si>
    <r>
      <rPr>
        <sz val="12"/>
        <color theme="1"/>
        <rFont val="Zapf Dingbats"/>
      </rPr>
      <t>✓</t>
    </r>
    <r>
      <rPr>
        <sz val="12"/>
        <color theme="1"/>
        <rFont val="News Gothic MT"/>
      </rPr>
      <t xml:space="preserve">Continue populating the data matrix.
</t>
    </r>
    <r>
      <rPr>
        <sz val="12"/>
        <color theme="1"/>
        <rFont val="Zapf Dingbats"/>
      </rPr>
      <t xml:space="preserve">✓ </t>
    </r>
    <r>
      <rPr>
        <sz val="12"/>
        <color theme="1"/>
        <rFont val="News Gothic MT"/>
      </rPr>
      <t>Compile Verticillium data and sent to CG for review.</t>
    </r>
  </si>
  <si>
    <r>
      <rPr>
        <sz val="12"/>
        <color theme="1"/>
        <rFont val="Zapf Dingbats"/>
      </rPr>
      <t>✓</t>
    </r>
    <r>
      <rPr>
        <sz val="12"/>
        <color theme="1"/>
        <rFont val="News Gothic MT"/>
      </rPr>
      <t>Discussed with CG and will later coordinate with AF to populate with data and photos.</t>
    </r>
  </si>
  <si>
    <r>
      <rPr>
        <sz val="12"/>
        <color theme="1"/>
        <rFont val="Zapf Dingbats"/>
      </rPr>
      <t>✓</t>
    </r>
    <r>
      <rPr>
        <sz val="12"/>
        <color theme="1"/>
        <rFont val="News Gothic MT"/>
      </rPr>
      <t>skype with BJA and plan a strategy</t>
    </r>
  </si>
  <si>
    <r>
      <t>✓</t>
    </r>
    <r>
      <rPr>
        <sz val="12"/>
        <color theme="1"/>
        <rFont val="News Gothic MT"/>
      </rPr>
      <t xml:space="preserve"> Discussed and roughly decided handbook titles. Made plan with HA. Ask CH if she would be listed as co-author</t>
    </r>
  </si>
  <si>
    <t>draft it out a but more</t>
  </si>
  <si>
    <t>Read references and organize
Draft Disc and Intro</t>
  </si>
  <si>
    <r>
      <rPr>
        <sz val="12"/>
        <color theme="1"/>
        <rFont val="Zapf Dingbats"/>
      </rPr>
      <t>✓</t>
    </r>
    <r>
      <rPr>
        <sz val="12"/>
        <color theme="1"/>
        <rFont val="News Gothic MT"/>
      </rPr>
      <t xml:space="preserve">with BJA and CG.
TZ test to finish PADU quality. </t>
    </r>
    <r>
      <rPr>
        <sz val="12"/>
        <color theme="1"/>
        <rFont val="Zapf Dingbats"/>
      </rPr>
      <t xml:space="preserve">✓
</t>
    </r>
    <r>
      <rPr>
        <sz val="12"/>
        <color theme="1"/>
        <rFont val="News Gothic MT"/>
      </rPr>
      <t>Take final data at Naranjal.</t>
    </r>
    <r>
      <rPr>
        <sz val="12"/>
        <color theme="1"/>
        <rFont val="Zapf Dingbats"/>
      </rPr>
      <t xml:space="preserve"> ✓</t>
    </r>
  </si>
  <si>
    <r>
      <rPr>
        <sz val="12"/>
        <color theme="1"/>
        <rFont val="Zapf Dingbats"/>
      </rPr>
      <t>✓</t>
    </r>
    <r>
      <rPr>
        <sz val="12"/>
        <color theme="1"/>
        <rFont val="News Gothic MT"/>
      </rPr>
      <t>with BJA and CG</t>
    </r>
  </si>
  <si>
    <r>
      <rPr>
        <sz val="12"/>
        <color theme="1"/>
        <rFont val="Zapf Dingbats"/>
      </rPr>
      <t>✓</t>
    </r>
    <r>
      <rPr>
        <sz val="12"/>
        <color theme="1"/>
        <rFont val="News Gothic MT"/>
      </rPr>
      <t xml:space="preserve">with BJA and CG
</t>
    </r>
    <r>
      <rPr>
        <sz val="12"/>
        <color theme="1"/>
        <rFont val="Zapf Dingbats"/>
      </rPr>
      <t>✓</t>
    </r>
    <r>
      <rPr>
        <sz val="12"/>
        <color theme="1"/>
        <rFont val="News Gothic MT"/>
      </rPr>
      <t xml:space="preserve">finish WA notes from B&amp;B
</t>
    </r>
    <r>
      <rPr>
        <sz val="12"/>
        <color theme="1"/>
        <rFont val="Zapf Dingbats"/>
      </rPr>
      <t>✓</t>
    </r>
    <r>
      <rPr>
        <sz val="12"/>
        <color theme="1"/>
        <rFont val="News Gothic MT"/>
      </rPr>
      <t>parameters from R to SI doc</t>
    </r>
  </si>
  <si>
    <r>
      <rPr>
        <sz val="12"/>
        <color theme="1"/>
        <rFont val="Zapf Dingbats"/>
      </rPr>
      <t>✓</t>
    </r>
    <r>
      <rPr>
        <sz val="12"/>
        <color theme="1"/>
        <rFont val="News Gothic MT"/>
      </rPr>
      <t>let soil dry and discard. Clean trays for storage.</t>
    </r>
  </si>
  <si>
    <t>awaiting MD review</t>
  </si>
  <si>
    <r>
      <rPr>
        <sz val="12"/>
        <color theme="1"/>
        <rFont val="Zapf Dingbats"/>
      </rPr>
      <t>✓</t>
    </r>
    <r>
      <rPr>
        <sz val="12"/>
        <color theme="1"/>
        <rFont val="News Gothic MT"/>
      </rPr>
      <t>wrote drafts and sent to MD and co-authors</t>
    </r>
  </si>
  <si>
    <r>
      <rPr>
        <sz val="12"/>
        <color theme="1"/>
        <rFont val="Zapf Dingbats"/>
      </rPr>
      <t>✓</t>
    </r>
    <r>
      <rPr>
        <sz val="12"/>
        <color theme="1"/>
        <rFont val="News Gothic MT"/>
      </rPr>
      <t>ordered more Si gel granules</t>
    </r>
  </si>
  <si>
    <r>
      <rPr>
        <sz val="12"/>
        <color theme="1"/>
        <rFont val="Zapf Dingbats"/>
      </rPr>
      <t>✓</t>
    </r>
    <r>
      <rPr>
        <sz val="12"/>
        <color theme="1"/>
        <rFont val="News Gothic MT"/>
      </rPr>
      <t>Send outline to co-authors and a request for their contribution.</t>
    </r>
  </si>
  <si>
    <r>
      <rPr>
        <sz val="12"/>
        <color theme="1"/>
        <rFont val="Zapf Dingbats"/>
      </rPr>
      <t>✓</t>
    </r>
    <r>
      <rPr>
        <sz val="12"/>
        <color theme="1"/>
        <rFont val="News Gothic MT"/>
      </rPr>
      <t>Finished Intro and Disc and sent to co-authors</t>
    </r>
  </si>
  <si>
    <r>
      <rPr>
        <sz val="12"/>
        <color theme="1"/>
        <rFont val="Zapf Dingbats"/>
      </rPr>
      <t>✓</t>
    </r>
    <r>
      <rPr>
        <sz val="12"/>
        <color theme="1"/>
        <rFont val="News Gothic MT"/>
      </rPr>
      <t>cleaned up R script and annotated for SI</t>
    </r>
  </si>
  <si>
    <r>
      <rPr>
        <sz val="12"/>
        <color theme="1"/>
        <rFont val="Zapf Dingbats"/>
      </rPr>
      <t>✓</t>
    </r>
    <r>
      <rPr>
        <sz val="12"/>
        <color theme="1"/>
        <rFont val="News Gothic MT"/>
      </rPr>
      <t>sent script and data files to EFP for his review</t>
    </r>
  </si>
  <si>
    <r>
      <t>✓</t>
    </r>
    <r>
      <rPr>
        <sz val="12"/>
        <color rgb="FF000000"/>
        <rFont val="News Gothic MT"/>
      </rPr>
      <t>made a plan and outline</t>
    </r>
  </si>
  <si>
    <r>
      <t>✓</t>
    </r>
    <r>
      <rPr>
        <sz val="12"/>
        <color rgb="FF000000"/>
        <rFont val="News Gothic MT"/>
      </rPr>
      <t>finished draft and sent to BJA. He'll take it from there.</t>
    </r>
  </si>
  <si>
    <r>
      <rPr>
        <sz val="12"/>
        <color theme="1"/>
        <rFont val="Menlo Bold"/>
      </rPr>
      <t>✓</t>
    </r>
    <r>
      <rPr>
        <sz val="12"/>
        <color theme="1"/>
        <rFont val="News Gothic MT"/>
      </rPr>
      <t>finshed drafts to MD</t>
    </r>
  </si>
  <si>
    <r>
      <rPr>
        <sz val="12"/>
        <color theme="1"/>
        <rFont val="Zapf Dingbats"/>
      </rPr>
      <t xml:space="preserve">✓ </t>
    </r>
    <r>
      <rPr>
        <sz val="12"/>
        <color theme="1"/>
        <rFont val="News Gothic MT"/>
      </rPr>
      <t>Wrote and submitted abstract on seed farming</t>
    </r>
  </si>
  <si>
    <t>Draft the presentation</t>
  </si>
  <si>
    <t>Put together content from other authors</t>
  </si>
  <si>
    <t>Draft format with AF?</t>
  </si>
  <si>
    <t xml:space="preserve">
</t>
  </si>
  <si>
    <t>Send latest DEXi scheme to GS. 
Work on DEXI software with data matrix.</t>
  </si>
  <si>
    <t>Draft</t>
  </si>
  <si>
    <t>submit to Restoration Ecology.</t>
  </si>
  <si>
    <t>DRAFT
Finish seed quality data, trying PADU with GA.</t>
  </si>
  <si>
    <t>DRAFT and send to BJA by 15th</t>
  </si>
  <si>
    <t>Journal of Arid Environments, AEE?</t>
  </si>
  <si>
    <t>submit to Plant Biology special issue</t>
  </si>
  <si>
    <t>Aug-07
4 days with BJA</t>
  </si>
  <si>
    <t>Aug-14 
Final Thesis preparations to submit to Pavia by 20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</si>
</sst>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News Gothic MT"/>
    </font>
    <font>
      <sz val="10"/>
      <name val="Verdana"/>
    </font>
    <font>
      <sz val="8"/>
      <name val="Calibri"/>
      <family val="2"/>
      <charset val="238"/>
      <scheme val="minor"/>
    </font>
    <font>
      <sz val="12"/>
      <color theme="1"/>
      <name val="Zapf Dingbats"/>
    </font>
    <font>
      <sz val="12"/>
      <color rgb="FF000000"/>
      <name val="News Gothic MT"/>
    </font>
    <font>
      <sz val="12"/>
      <color rgb="FF000000"/>
      <name val="Zapf Dingbats"/>
    </font>
    <font>
      <sz val="12"/>
      <color theme="1"/>
      <name val="Menlo Bold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17" fontId="0" fillId="0" borderId="0" xfId="0" applyNumberFormat="1"/>
    <xf numFmtId="9" fontId="0" fillId="0" borderId="0" xfId="5" applyFont="1"/>
    <xf numFmtId="0" fontId="0" fillId="0" borderId="0" xfId="0" applyFill="1"/>
    <xf numFmtId="9" fontId="0" fillId="0" borderId="0" xfId="5" applyFont="1" applyFill="1"/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9" fontId="0" fillId="4" borderId="0" xfId="5" applyFont="1" applyFill="1"/>
    <xf numFmtId="0" fontId="0" fillId="5" borderId="0" xfId="0" applyFill="1"/>
    <xf numFmtId="9" fontId="0" fillId="5" borderId="0" xfId="5" applyFont="1" applyFill="1"/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17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6" borderId="0" xfId="0" applyFill="1"/>
    <xf numFmtId="9" fontId="0" fillId="6" borderId="0" xfId="5" applyFont="1" applyFill="1"/>
    <xf numFmtId="17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</cellXfs>
  <cellStyles count="99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  <cellStyle name="Normal 2" xfId="22"/>
    <cellStyle name="Percent" xfId="5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Habitat">
      <a:dk1>
        <a:sysClr val="windowText" lastClr="000000"/>
      </a:dk1>
      <a:lt1>
        <a:sysClr val="window" lastClr="FFFFFF"/>
      </a:lt1>
      <a:dk2>
        <a:srgbClr val="194431"/>
      </a:dk2>
      <a:lt2>
        <a:srgbClr val="F0E6C3"/>
      </a:lt2>
      <a:accent1>
        <a:srgbClr val="F8C000"/>
      </a:accent1>
      <a:accent2>
        <a:srgbClr val="F88600"/>
      </a:accent2>
      <a:accent3>
        <a:srgbClr val="F83500"/>
      </a:accent3>
      <a:accent4>
        <a:srgbClr val="8B723D"/>
      </a:accent4>
      <a:accent5>
        <a:srgbClr val="818B3D"/>
      </a:accent5>
      <a:accent6>
        <a:srgbClr val="586215"/>
      </a:accent6>
      <a:hlink>
        <a:srgbClr val="FF621D"/>
      </a:hlink>
      <a:folHlink>
        <a:srgbClr val="F3D26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18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R7" sqref="R7"/>
    </sheetView>
  </sheetViews>
  <sheetFormatPr baseColWidth="10" defaultRowHeight="16" x14ac:dyDescent="0"/>
  <cols>
    <col min="1" max="1" width="10.83203125" style="9"/>
    <col min="2" max="2" width="38.83203125" style="7" customWidth="1"/>
    <col min="3" max="4" width="19.1640625" style="8" customWidth="1"/>
    <col min="5" max="5" width="19.1640625" style="21" customWidth="1"/>
    <col min="6" max="22" width="19.1640625" style="8" customWidth="1"/>
    <col min="23" max="16384" width="10.83203125" style="7"/>
  </cols>
  <sheetData>
    <row r="1" spans="1:22" ht="80">
      <c r="A1" s="13"/>
      <c r="B1" s="14"/>
      <c r="C1" s="15">
        <v>42125</v>
      </c>
      <c r="D1" s="15">
        <v>44682</v>
      </c>
      <c r="E1" s="19">
        <v>47239</v>
      </c>
      <c r="F1" s="15" t="s">
        <v>103</v>
      </c>
      <c r="G1" s="15">
        <v>41061</v>
      </c>
      <c r="H1" s="15">
        <v>43617</v>
      </c>
      <c r="I1" s="15" t="s">
        <v>88</v>
      </c>
      <c r="J1" s="15">
        <v>37803</v>
      </c>
      <c r="K1" s="15">
        <v>40360</v>
      </c>
      <c r="L1" s="15">
        <v>42917</v>
      </c>
      <c r="M1" s="15">
        <v>45474</v>
      </c>
      <c r="N1" s="15">
        <v>11505</v>
      </c>
      <c r="O1" s="15" t="s">
        <v>143</v>
      </c>
      <c r="P1" s="15" t="s">
        <v>144</v>
      </c>
      <c r="Q1" s="15">
        <v>44409</v>
      </c>
      <c r="R1" s="15">
        <v>46966</v>
      </c>
      <c r="S1" s="15">
        <v>38231</v>
      </c>
      <c r="T1" s="15">
        <v>40787</v>
      </c>
      <c r="U1" s="15">
        <v>43344</v>
      </c>
      <c r="V1" s="15" t="s">
        <v>87</v>
      </c>
    </row>
    <row r="2" spans="1:22" ht="64">
      <c r="A2" s="13" t="s">
        <v>86</v>
      </c>
      <c r="B2" s="14" t="s">
        <v>85</v>
      </c>
      <c r="C2" s="16"/>
      <c r="E2" s="20" t="s">
        <v>113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 t="s">
        <v>89</v>
      </c>
      <c r="Q2" s="16"/>
      <c r="R2" s="16"/>
      <c r="S2" s="16"/>
      <c r="T2" s="16"/>
      <c r="U2" s="16"/>
      <c r="V2" s="16"/>
    </row>
    <row r="3" spans="1:22" ht="64">
      <c r="A3" s="13"/>
      <c r="B3" s="14" t="s">
        <v>105</v>
      </c>
      <c r="C3" s="16" t="s">
        <v>97</v>
      </c>
      <c r="D3" s="16" t="s">
        <v>118</v>
      </c>
      <c r="E3" s="20" t="s">
        <v>76</v>
      </c>
      <c r="F3" s="16" t="s">
        <v>76</v>
      </c>
      <c r="G3" s="16" t="s">
        <v>76</v>
      </c>
      <c r="I3" s="23" t="s">
        <v>128</v>
      </c>
      <c r="J3" s="16" t="s">
        <v>115</v>
      </c>
      <c r="K3" s="16"/>
      <c r="L3" s="16"/>
      <c r="M3" s="16"/>
      <c r="N3" s="16"/>
      <c r="O3" s="16"/>
      <c r="P3" s="16" t="s">
        <v>89</v>
      </c>
      <c r="Q3" s="16"/>
      <c r="R3" s="16"/>
      <c r="S3" s="16"/>
      <c r="T3" s="16"/>
      <c r="U3" s="16"/>
      <c r="V3" s="16"/>
    </row>
    <row r="4" spans="1:22" ht="80">
      <c r="A4" s="13"/>
      <c r="B4" s="16" t="s">
        <v>106</v>
      </c>
      <c r="C4" s="16" t="s">
        <v>98</v>
      </c>
      <c r="D4" s="16" t="s">
        <v>119</v>
      </c>
      <c r="F4" s="16"/>
      <c r="G4" s="16" t="s">
        <v>125</v>
      </c>
      <c r="H4" s="16" t="s">
        <v>126</v>
      </c>
      <c r="I4" s="23" t="s">
        <v>129</v>
      </c>
      <c r="J4" s="16" t="s">
        <v>127</v>
      </c>
      <c r="K4" s="16"/>
      <c r="L4" s="16"/>
      <c r="M4" s="16" t="s">
        <v>142</v>
      </c>
      <c r="O4" s="16"/>
      <c r="P4" s="16" t="s">
        <v>89</v>
      </c>
      <c r="Q4" s="16"/>
      <c r="R4" s="16"/>
      <c r="S4" s="16"/>
      <c r="T4" s="16"/>
      <c r="U4" s="16"/>
      <c r="V4" s="16"/>
    </row>
    <row r="5" spans="1:22" ht="96">
      <c r="A5" s="13"/>
      <c r="B5" s="16" t="s">
        <v>107</v>
      </c>
      <c r="C5" s="16" t="s">
        <v>100</v>
      </c>
      <c r="D5" s="16" t="s">
        <v>117</v>
      </c>
      <c r="E5" s="20" t="s">
        <v>76</v>
      </c>
      <c r="F5" s="16" t="s">
        <v>76</v>
      </c>
      <c r="G5" s="16" t="s">
        <v>76</v>
      </c>
      <c r="H5" s="16" t="s">
        <v>116</v>
      </c>
      <c r="I5" s="16"/>
      <c r="J5" s="16" t="s">
        <v>139</v>
      </c>
      <c r="K5" s="16" t="s">
        <v>140</v>
      </c>
      <c r="L5" s="16"/>
      <c r="M5" s="16"/>
      <c r="O5" s="16"/>
      <c r="P5" s="16" t="s">
        <v>89</v>
      </c>
      <c r="Q5" s="16" t="s">
        <v>138</v>
      </c>
      <c r="R5" s="16"/>
      <c r="S5" s="16"/>
      <c r="T5" s="16"/>
      <c r="U5" s="16"/>
      <c r="V5" s="16"/>
    </row>
    <row r="6" spans="1:22" ht="128">
      <c r="A6" s="13"/>
      <c r="B6" s="14" t="s">
        <v>108</v>
      </c>
      <c r="C6" s="16" t="s">
        <v>99</v>
      </c>
      <c r="D6" s="16" t="s">
        <v>104</v>
      </c>
      <c r="E6" s="20" t="s">
        <v>111</v>
      </c>
      <c r="F6" s="16" t="s">
        <v>76</v>
      </c>
      <c r="G6" s="16"/>
      <c r="H6" s="16" t="s">
        <v>135</v>
      </c>
      <c r="I6" s="16"/>
      <c r="J6" s="16" t="s">
        <v>136</v>
      </c>
      <c r="K6" s="16"/>
      <c r="L6" s="16" t="s">
        <v>137</v>
      </c>
      <c r="M6" s="16" t="s">
        <v>137</v>
      </c>
      <c r="N6" s="16"/>
      <c r="O6" s="16"/>
      <c r="P6" s="16" t="s">
        <v>89</v>
      </c>
      <c r="Q6" s="8" t="s">
        <v>141</v>
      </c>
      <c r="R6" s="16"/>
      <c r="S6" s="16"/>
      <c r="T6" s="16"/>
      <c r="U6" s="16"/>
      <c r="V6" s="16"/>
    </row>
    <row r="7" spans="1:22">
      <c r="A7" s="13"/>
      <c r="B7" s="14"/>
      <c r="C7" s="16"/>
      <c r="D7" s="16"/>
      <c r="E7" s="20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22" ht="64">
      <c r="A8" s="13" t="s">
        <v>84</v>
      </c>
      <c r="B8" s="14" t="s">
        <v>83</v>
      </c>
      <c r="C8" s="16" t="s">
        <v>76</v>
      </c>
      <c r="D8" s="16" t="s">
        <v>101</v>
      </c>
      <c r="E8" s="20" t="s">
        <v>120</v>
      </c>
      <c r="F8" s="16" t="s">
        <v>76</v>
      </c>
      <c r="G8" s="16" t="s">
        <v>76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22">
      <c r="A9" s="13"/>
      <c r="B9" s="14"/>
      <c r="C9" s="16"/>
      <c r="D9" s="16"/>
      <c r="E9" s="20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22" ht="112">
      <c r="A10" s="13" t="s">
        <v>82</v>
      </c>
      <c r="B10" s="14" t="s">
        <v>81</v>
      </c>
      <c r="C10" s="16" t="s">
        <v>76</v>
      </c>
      <c r="D10" s="16" t="s">
        <v>102</v>
      </c>
      <c r="E10" s="22" t="s">
        <v>114</v>
      </c>
      <c r="F10" s="16" t="s">
        <v>76</v>
      </c>
      <c r="G10" s="16" t="s">
        <v>122</v>
      </c>
      <c r="H10" s="16" t="s">
        <v>121</v>
      </c>
      <c r="I10" s="16"/>
      <c r="J10" s="16" t="s">
        <v>130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22">
      <c r="A11" s="13"/>
      <c r="B11" s="14"/>
      <c r="C11" s="16"/>
      <c r="D11" s="16"/>
      <c r="E11" s="20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ht="80">
      <c r="A12" s="13" t="s">
        <v>80</v>
      </c>
      <c r="B12" s="14" t="s">
        <v>79</v>
      </c>
      <c r="C12" s="16" t="s">
        <v>76</v>
      </c>
      <c r="D12" s="16" t="s">
        <v>76</v>
      </c>
      <c r="E12" s="20" t="s">
        <v>112</v>
      </c>
      <c r="F12" s="16"/>
      <c r="G12" s="16"/>
      <c r="H12" s="16"/>
      <c r="I12" s="16"/>
      <c r="J12" s="16"/>
      <c r="K12" s="16" t="s">
        <v>134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>
      <c r="A13" s="13"/>
      <c r="B13" s="14"/>
      <c r="C13" s="16"/>
      <c r="D13" s="16"/>
      <c r="E13" s="20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ht="64">
      <c r="A14" s="13" t="s">
        <v>78</v>
      </c>
      <c r="B14" s="14" t="s">
        <v>77</v>
      </c>
      <c r="C14" s="16" t="s">
        <v>76</v>
      </c>
      <c r="D14" s="16" t="s">
        <v>76</v>
      </c>
      <c r="E14" s="20" t="s">
        <v>76</v>
      </c>
      <c r="F14" s="16" t="s">
        <v>76</v>
      </c>
      <c r="H14" s="16" t="s">
        <v>123</v>
      </c>
      <c r="I14" s="16"/>
      <c r="K14" s="16" t="s">
        <v>75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>
      <c r="A15" s="13"/>
      <c r="B15" s="14"/>
      <c r="C15" s="16"/>
      <c r="D15" s="16"/>
      <c r="E15" s="20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ht="64">
      <c r="A16" s="13" t="s">
        <v>74</v>
      </c>
      <c r="B16" s="14" t="s">
        <v>73</v>
      </c>
      <c r="C16" s="16" t="s">
        <v>76</v>
      </c>
      <c r="D16" s="16" t="s">
        <v>76</v>
      </c>
      <c r="E16" s="20" t="s">
        <v>109</v>
      </c>
      <c r="F16" s="16" t="s">
        <v>76</v>
      </c>
      <c r="H16" s="16" t="s">
        <v>124</v>
      </c>
      <c r="I16" s="16"/>
      <c r="J16" s="16" t="s">
        <v>133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>
      <c r="A17" s="13"/>
      <c r="B17" s="14"/>
      <c r="C17" s="16"/>
      <c r="D17" s="16"/>
      <c r="E17" s="20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ht="112">
      <c r="A18" s="13" t="s">
        <v>72</v>
      </c>
      <c r="B18" s="16" t="s">
        <v>71</v>
      </c>
      <c r="C18" s="16" t="s">
        <v>76</v>
      </c>
      <c r="D18" s="16" t="s">
        <v>76</v>
      </c>
      <c r="E18" s="20" t="s">
        <v>110</v>
      </c>
      <c r="F18" s="16" t="s">
        <v>76</v>
      </c>
      <c r="G18" s="16"/>
      <c r="H18" s="20" t="s">
        <v>131</v>
      </c>
      <c r="I18" s="16"/>
      <c r="J18" s="16"/>
      <c r="K18" s="16"/>
      <c r="L18" s="16"/>
      <c r="M18" s="16"/>
      <c r="N18" s="16"/>
      <c r="O18" s="16"/>
      <c r="P18" s="16"/>
      <c r="Q18" s="16"/>
      <c r="R18" s="16" t="s">
        <v>132</v>
      </c>
      <c r="S18" s="16"/>
      <c r="T18" s="16"/>
      <c r="U18" s="16"/>
      <c r="V18" s="16"/>
    </row>
  </sheetData>
  <phoneticPr fontId="6" type="noConversion"/>
  <pageMargins left="0.75" right="0.75" top="1" bottom="1" header="0.5" footer="0.5"/>
  <pageSetup paperSize="9" scale="62" fitToWidth="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Views>
    <sheetView workbookViewId="0">
      <pane xSplit="2" ySplit="1" topLeftCell="S2" activePane="bottomRight" state="frozen"/>
      <selection pane="topRight" activeCell="B1" sqref="B1"/>
      <selection pane="bottomLeft" activeCell="A2" sqref="A2"/>
      <selection pane="bottomRight" activeCell="AL20" sqref="AL20"/>
    </sheetView>
  </sheetViews>
  <sheetFormatPr baseColWidth="10" defaultRowHeight="15" x14ac:dyDescent="0"/>
  <cols>
    <col min="2" max="2" width="19.1640625" customWidth="1"/>
    <col min="11" max="33" width="10.83203125" style="3"/>
  </cols>
  <sheetData>
    <row r="1" spans="1:43">
      <c r="C1" t="s">
        <v>0</v>
      </c>
      <c r="D1" t="s">
        <v>1</v>
      </c>
      <c r="E1" t="s">
        <v>2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s="3" t="s">
        <v>90</v>
      </c>
      <c r="AN1" s="3" t="s">
        <v>91</v>
      </c>
      <c r="AO1" t="s">
        <v>39</v>
      </c>
      <c r="AP1" t="s">
        <v>40</v>
      </c>
      <c r="AQ1" t="s">
        <v>41</v>
      </c>
    </row>
    <row r="2" spans="1:43">
      <c r="A2" t="s">
        <v>68</v>
      </c>
      <c r="B2" t="s">
        <v>5</v>
      </c>
      <c r="C2">
        <v>12</v>
      </c>
      <c r="D2">
        <v>19</v>
      </c>
      <c r="E2">
        <v>15</v>
      </c>
      <c r="F2">
        <v>17</v>
      </c>
      <c r="G2">
        <v>18</v>
      </c>
      <c r="H2">
        <v>12</v>
      </c>
      <c r="I2">
        <v>10</v>
      </c>
      <c r="J2">
        <v>20</v>
      </c>
      <c r="K2" s="3">
        <v>23</v>
      </c>
      <c r="L2" s="3">
        <v>19</v>
      </c>
      <c r="M2" s="3">
        <v>1</v>
      </c>
      <c r="N2" s="3">
        <v>6</v>
      </c>
      <c r="O2" s="3">
        <v>16</v>
      </c>
      <c r="P2" s="3">
        <v>21</v>
      </c>
      <c r="Q2" s="3">
        <v>12</v>
      </c>
      <c r="R2" s="3">
        <v>19</v>
      </c>
      <c r="S2" s="3">
        <v>15</v>
      </c>
      <c r="T2" s="3">
        <v>18</v>
      </c>
      <c r="U2" s="3">
        <v>24</v>
      </c>
      <c r="V2" s="3">
        <v>22</v>
      </c>
      <c r="W2" s="3">
        <v>12</v>
      </c>
      <c r="X2" s="3">
        <v>1</v>
      </c>
      <c r="Y2" s="3">
        <v>14</v>
      </c>
      <c r="Z2" s="3">
        <v>16</v>
      </c>
      <c r="AA2" s="3">
        <v>11</v>
      </c>
      <c r="AB2" s="3">
        <v>17</v>
      </c>
      <c r="AC2" s="3">
        <v>9</v>
      </c>
      <c r="AD2" s="3">
        <v>20</v>
      </c>
      <c r="AE2" s="3">
        <v>8</v>
      </c>
      <c r="AF2" s="3">
        <v>8</v>
      </c>
      <c r="AG2" s="3">
        <v>17</v>
      </c>
      <c r="AH2" s="3">
        <v>21</v>
      </c>
      <c r="AI2" s="3">
        <v>12</v>
      </c>
      <c r="AJ2" s="3">
        <v>21</v>
      </c>
      <c r="AK2" s="3">
        <v>22</v>
      </c>
      <c r="AL2" s="3">
        <v>15</v>
      </c>
      <c r="AM2" s="6">
        <f>SUM(C2:AH2)</f>
        <v>473</v>
      </c>
      <c r="AN2" s="6">
        <f>SUM(C2:AL2)</f>
        <v>543</v>
      </c>
    </row>
    <row r="3" spans="1:43">
      <c r="A3" t="s">
        <v>68</v>
      </c>
      <c r="B3" t="s">
        <v>44</v>
      </c>
      <c r="C3">
        <v>2</v>
      </c>
      <c r="D3">
        <v>0</v>
      </c>
      <c r="E3">
        <v>0</v>
      </c>
      <c r="F3">
        <v>0</v>
      </c>
      <c r="G3">
        <v>0</v>
      </c>
      <c r="H3">
        <v>4</v>
      </c>
      <c r="I3">
        <v>2</v>
      </c>
      <c r="J3">
        <v>0</v>
      </c>
      <c r="K3" s="3">
        <v>0</v>
      </c>
      <c r="L3" s="3">
        <v>1</v>
      </c>
      <c r="M3" s="3">
        <v>1</v>
      </c>
      <c r="N3" s="3">
        <v>2</v>
      </c>
      <c r="O3" s="3">
        <v>2</v>
      </c>
      <c r="P3" s="3">
        <v>0</v>
      </c>
      <c r="Q3" s="3">
        <v>0</v>
      </c>
      <c r="R3" s="3">
        <v>0</v>
      </c>
      <c r="S3" s="3">
        <v>2</v>
      </c>
      <c r="T3" s="3">
        <v>0</v>
      </c>
      <c r="U3" s="3">
        <v>0</v>
      </c>
      <c r="V3" s="3">
        <v>0</v>
      </c>
      <c r="W3" s="3">
        <v>4</v>
      </c>
      <c r="X3" s="3">
        <v>4</v>
      </c>
      <c r="Y3" s="3">
        <v>3</v>
      </c>
      <c r="Z3" s="3">
        <v>2</v>
      </c>
      <c r="AA3" s="3">
        <v>0</v>
      </c>
      <c r="AB3" s="3">
        <v>1</v>
      </c>
      <c r="AC3" s="3">
        <v>0</v>
      </c>
      <c r="AD3" s="3">
        <v>0</v>
      </c>
      <c r="AE3" s="3">
        <v>1</v>
      </c>
      <c r="AF3" s="3">
        <v>2</v>
      </c>
      <c r="AG3" s="3">
        <v>0</v>
      </c>
      <c r="AH3" s="3">
        <v>0</v>
      </c>
      <c r="AI3" s="3">
        <v>2</v>
      </c>
      <c r="AJ3" s="3">
        <v>0</v>
      </c>
      <c r="AK3" s="3">
        <v>0</v>
      </c>
      <c r="AL3" s="3">
        <v>2</v>
      </c>
      <c r="AM3" s="6">
        <f t="shared" ref="AM3:AM19" si="0">SUM(C3:AH3)</f>
        <v>33</v>
      </c>
      <c r="AN3" s="6">
        <f t="shared" ref="AN3:AN14" si="1">SUM(C3:AL3)</f>
        <v>37</v>
      </c>
    </row>
    <row r="4" spans="1:43">
      <c r="A4" t="s">
        <v>69</v>
      </c>
      <c r="B4" t="s">
        <v>3</v>
      </c>
      <c r="C4">
        <v>1</v>
      </c>
      <c r="D4">
        <v>1</v>
      </c>
      <c r="E4">
        <v>3</v>
      </c>
      <c r="F4">
        <v>2</v>
      </c>
      <c r="G4">
        <v>0</v>
      </c>
      <c r="H4">
        <v>0</v>
      </c>
      <c r="I4">
        <v>2</v>
      </c>
      <c r="J4">
        <v>1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5</v>
      </c>
      <c r="R4" s="3">
        <v>2</v>
      </c>
      <c r="S4" s="3">
        <v>1</v>
      </c>
      <c r="T4" s="3">
        <v>2</v>
      </c>
      <c r="U4" s="3">
        <v>0</v>
      </c>
      <c r="V4" s="3">
        <v>2</v>
      </c>
      <c r="W4" s="3">
        <v>0</v>
      </c>
      <c r="X4" s="3">
        <v>0</v>
      </c>
      <c r="Y4" s="3">
        <v>1</v>
      </c>
      <c r="Z4" s="3">
        <v>0</v>
      </c>
      <c r="AA4" s="3">
        <v>2</v>
      </c>
      <c r="AB4" s="3">
        <v>1</v>
      </c>
      <c r="AC4" s="3">
        <v>3</v>
      </c>
      <c r="AD4" s="3">
        <v>2</v>
      </c>
      <c r="AE4" s="3">
        <v>1</v>
      </c>
      <c r="AF4" s="3">
        <v>0</v>
      </c>
      <c r="AG4" s="3">
        <v>2</v>
      </c>
      <c r="AH4" s="3">
        <v>2</v>
      </c>
      <c r="AI4" s="3">
        <v>0</v>
      </c>
      <c r="AJ4" s="3">
        <v>0</v>
      </c>
      <c r="AK4" s="3">
        <v>1</v>
      </c>
      <c r="AL4" s="3">
        <v>0</v>
      </c>
      <c r="AM4" s="6">
        <f t="shared" si="0"/>
        <v>37</v>
      </c>
      <c r="AN4" s="6">
        <f t="shared" si="1"/>
        <v>38</v>
      </c>
    </row>
    <row r="5" spans="1:43">
      <c r="A5" t="s">
        <v>69</v>
      </c>
      <c r="B5" t="s">
        <v>55</v>
      </c>
      <c r="C5">
        <v>0</v>
      </c>
      <c r="D5">
        <v>0</v>
      </c>
      <c r="E5">
        <v>5</v>
      </c>
      <c r="F5" s="3">
        <v>3</v>
      </c>
      <c r="G5">
        <v>2</v>
      </c>
      <c r="H5">
        <v>0</v>
      </c>
      <c r="I5">
        <v>5</v>
      </c>
      <c r="J5">
        <v>0</v>
      </c>
      <c r="K5" s="3">
        <v>1</v>
      </c>
      <c r="L5" s="3">
        <v>0</v>
      </c>
      <c r="M5" s="3">
        <v>0</v>
      </c>
      <c r="N5" s="3">
        <v>11</v>
      </c>
      <c r="O5" s="3">
        <v>2</v>
      </c>
      <c r="P5" s="3">
        <v>0</v>
      </c>
      <c r="Q5" s="3">
        <v>6</v>
      </c>
      <c r="R5" s="3">
        <v>0</v>
      </c>
      <c r="S5" s="3">
        <v>0</v>
      </c>
      <c r="T5" s="3">
        <v>3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8</v>
      </c>
      <c r="AB5" s="3">
        <v>0</v>
      </c>
      <c r="AC5" s="3">
        <v>10</v>
      </c>
      <c r="AD5" s="3">
        <v>0</v>
      </c>
      <c r="AE5" s="3">
        <v>2</v>
      </c>
      <c r="AF5" s="3">
        <v>0</v>
      </c>
      <c r="AG5" s="3">
        <v>1</v>
      </c>
      <c r="AH5" s="3">
        <v>0</v>
      </c>
      <c r="AI5" s="3">
        <v>6</v>
      </c>
      <c r="AJ5" s="3">
        <v>0</v>
      </c>
      <c r="AK5" s="3">
        <v>0</v>
      </c>
      <c r="AL5" s="3">
        <v>0</v>
      </c>
      <c r="AM5" s="6">
        <f t="shared" si="0"/>
        <v>60</v>
      </c>
      <c r="AN5" s="6">
        <f t="shared" si="1"/>
        <v>66</v>
      </c>
    </row>
    <row r="6" spans="1:43">
      <c r="A6" t="s">
        <v>69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4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6">
        <f t="shared" si="0"/>
        <v>4</v>
      </c>
      <c r="AN6" s="6">
        <f t="shared" si="1"/>
        <v>4</v>
      </c>
    </row>
    <row r="7" spans="1:43">
      <c r="A7" t="s">
        <v>69</v>
      </c>
      <c r="B7" t="s">
        <v>45</v>
      </c>
      <c r="C7">
        <v>4</v>
      </c>
      <c r="D7">
        <v>10</v>
      </c>
      <c r="E7">
        <v>8</v>
      </c>
      <c r="F7">
        <v>9</v>
      </c>
      <c r="G7">
        <v>8</v>
      </c>
      <c r="H7">
        <v>5</v>
      </c>
      <c r="I7">
        <v>7</v>
      </c>
      <c r="J7">
        <v>10</v>
      </c>
      <c r="K7" s="3">
        <v>6</v>
      </c>
      <c r="L7" s="3">
        <v>6</v>
      </c>
      <c r="M7" s="3">
        <v>9</v>
      </c>
      <c r="N7" s="3">
        <v>5</v>
      </c>
      <c r="O7" s="3">
        <v>6</v>
      </c>
      <c r="P7" s="3">
        <v>9</v>
      </c>
      <c r="Q7" s="3">
        <v>8</v>
      </c>
      <c r="R7" s="3">
        <v>10</v>
      </c>
      <c r="S7" s="3">
        <v>5</v>
      </c>
      <c r="T7" s="3">
        <v>8</v>
      </c>
      <c r="U7" s="3">
        <v>5</v>
      </c>
      <c r="V7" s="3">
        <v>7</v>
      </c>
      <c r="W7" s="3">
        <v>4</v>
      </c>
      <c r="X7" s="3">
        <v>6</v>
      </c>
      <c r="Y7" s="3">
        <v>4</v>
      </c>
      <c r="Z7" s="3">
        <v>7</v>
      </c>
      <c r="AA7" s="3">
        <v>10</v>
      </c>
      <c r="AB7" s="3">
        <v>8</v>
      </c>
      <c r="AC7" s="3">
        <v>9</v>
      </c>
      <c r="AD7" s="3">
        <v>9</v>
      </c>
      <c r="AE7" s="3">
        <v>7</v>
      </c>
      <c r="AF7" s="3">
        <v>7</v>
      </c>
      <c r="AG7" s="3">
        <v>10</v>
      </c>
      <c r="AH7" s="3">
        <v>8</v>
      </c>
      <c r="AI7" s="3">
        <v>7</v>
      </c>
      <c r="AJ7" s="3">
        <v>10</v>
      </c>
      <c r="AK7" s="3">
        <v>8</v>
      </c>
      <c r="AL7" s="3">
        <v>8</v>
      </c>
      <c r="AM7" s="6">
        <f t="shared" si="0"/>
        <v>234</v>
      </c>
      <c r="AN7" s="6">
        <f t="shared" si="1"/>
        <v>267</v>
      </c>
    </row>
    <row r="8" spans="1:43">
      <c r="A8" t="s">
        <v>70</v>
      </c>
      <c r="B8" t="s">
        <v>4</v>
      </c>
      <c r="C8">
        <v>7</v>
      </c>
      <c r="D8">
        <v>0</v>
      </c>
      <c r="E8">
        <v>0</v>
      </c>
      <c r="F8">
        <v>0</v>
      </c>
      <c r="G8">
        <v>0</v>
      </c>
      <c r="H8">
        <v>10</v>
      </c>
      <c r="I8">
        <v>4</v>
      </c>
      <c r="J8">
        <v>0</v>
      </c>
      <c r="K8" s="3">
        <v>0</v>
      </c>
      <c r="L8" s="3">
        <v>5</v>
      </c>
      <c r="M8" s="3">
        <v>20</v>
      </c>
      <c r="N8" s="3">
        <v>6</v>
      </c>
      <c r="O8" s="3">
        <v>4</v>
      </c>
      <c r="P8" s="3">
        <v>0</v>
      </c>
      <c r="Q8" s="3">
        <v>0</v>
      </c>
      <c r="R8" s="3">
        <v>0</v>
      </c>
      <c r="S8" s="3">
        <v>6</v>
      </c>
      <c r="T8" s="3">
        <v>0</v>
      </c>
      <c r="U8" s="3">
        <v>0</v>
      </c>
      <c r="V8" s="3">
        <v>0</v>
      </c>
      <c r="W8" s="3">
        <v>10</v>
      </c>
      <c r="X8" s="3">
        <v>20</v>
      </c>
      <c r="Y8" s="3">
        <v>9</v>
      </c>
      <c r="Z8" s="3">
        <v>5</v>
      </c>
      <c r="AA8" s="3">
        <v>0</v>
      </c>
      <c r="AB8" s="3">
        <v>3</v>
      </c>
      <c r="AC8" s="3">
        <v>0</v>
      </c>
      <c r="AD8" s="3">
        <v>0</v>
      </c>
      <c r="AE8" s="3">
        <v>5</v>
      </c>
      <c r="AF8" s="3">
        <v>14</v>
      </c>
      <c r="AG8" s="3">
        <v>0</v>
      </c>
      <c r="AH8" s="3">
        <v>0</v>
      </c>
      <c r="AI8" s="3">
        <v>3</v>
      </c>
      <c r="AJ8" s="3">
        <v>0</v>
      </c>
      <c r="AK8" s="3">
        <v>0</v>
      </c>
      <c r="AL8" s="3">
        <v>5</v>
      </c>
      <c r="AM8" s="6">
        <f t="shared" si="0"/>
        <v>128</v>
      </c>
      <c r="AN8" s="6">
        <f t="shared" si="1"/>
        <v>136</v>
      </c>
    </row>
    <row r="9" spans="1:43">
      <c r="B9" t="s">
        <v>43</v>
      </c>
      <c r="C9">
        <v>26</v>
      </c>
      <c r="D9">
        <v>30</v>
      </c>
      <c r="E9">
        <v>31</v>
      </c>
      <c r="F9">
        <v>31</v>
      </c>
      <c r="G9">
        <v>28</v>
      </c>
      <c r="H9">
        <v>31</v>
      </c>
      <c r="I9">
        <v>30</v>
      </c>
      <c r="J9">
        <v>31</v>
      </c>
      <c r="K9" s="3">
        <v>30</v>
      </c>
      <c r="L9" s="3">
        <v>31</v>
      </c>
      <c r="M9" s="3">
        <v>31</v>
      </c>
      <c r="N9" s="3">
        <v>30</v>
      </c>
      <c r="O9" s="3">
        <v>31</v>
      </c>
      <c r="P9" s="3">
        <v>30</v>
      </c>
      <c r="Q9" s="3">
        <v>31</v>
      </c>
      <c r="R9" s="3">
        <v>31</v>
      </c>
      <c r="S9" s="3">
        <v>29</v>
      </c>
      <c r="T9" s="3">
        <v>31</v>
      </c>
      <c r="U9" s="3">
        <v>30</v>
      </c>
      <c r="V9" s="3">
        <v>31</v>
      </c>
      <c r="W9" s="3">
        <v>30</v>
      </c>
      <c r="X9" s="3">
        <v>31</v>
      </c>
      <c r="Y9" s="3">
        <v>31</v>
      </c>
      <c r="Z9" s="3">
        <v>30</v>
      </c>
      <c r="AA9" s="3">
        <v>31</v>
      </c>
      <c r="AB9" s="3">
        <v>30</v>
      </c>
      <c r="AC9" s="3">
        <v>31</v>
      </c>
      <c r="AD9" s="3">
        <v>31</v>
      </c>
      <c r="AE9" s="3">
        <v>28</v>
      </c>
      <c r="AF9" s="3">
        <v>31</v>
      </c>
      <c r="AG9" s="3">
        <v>30</v>
      </c>
      <c r="AH9" s="3">
        <v>31</v>
      </c>
      <c r="AI9" s="3">
        <v>30</v>
      </c>
      <c r="AJ9" s="3">
        <v>31</v>
      </c>
      <c r="AK9" s="3">
        <v>31</v>
      </c>
      <c r="AL9" s="3">
        <v>30</v>
      </c>
      <c r="AM9" s="6">
        <f t="shared" si="0"/>
        <v>969</v>
      </c>
      <c r="AN9" s="6">
        <f t="shared" si="1"/>
        <v>1091</v>
      </c>
    </row>
    <row r="10" spans="1:43">
      <c r="C10" t="str">
        <f t="shared" ref="C10:AN10" si="2">IF(C9=SUM(C2:C8),"","OOOOPS")</f>
        <v/>
      </c>
      <c r="D10" t="str">
        <f t="shared" si="2"/>
        <v/>
      </c>
      <c r="E10" t="str">
        <f t="shared" si="2"/>
        <v/>
      </c>
      <c r="F10" t="str">
        <f t="shared" si="2"/>
        <v/>
      </c>
      <c r="G10" t="str">
        <f t="shared" si="2"/>
        <v/>
      </c>
      <c r="H10" t="str">
        <f t="shared" si="2"/>
        <v/>
      </c>
      <c r="I10" t="str">
        <f t="shared" si="2"/>
        <v/>
      </c>
      <c r="J10" t="str">
        <f t="shared" si="2"/>
        <v/>
      </c>
      <c r="K10" s="3" t="str">
        <f t="shared" si="2"/>
        <v/>
      </c>
      <c r="L10" s="3" t="str">
        <f t="shared" si="2"/>
        <v/>
      </c>
      <c r="M10" s="3" t="str">
        <f t="shared" si="2"/>
        <v/>
      </c>
      <c r="N10" s="3" t="str">
        <f t="shared" si="2"/>
        <v/>
      </c>
      <c r="O10" s="3" t="str">
        <f t="shared" si="2"/>
        <v/>
      </c>
      <c r="P10" s="3" t="str">
        <f t="shared" si="2"/>
        <v/>
      </c>
      <c r="Q10" s="3" t="str">
        <f t="shared" si="2"/>
        <v/>
      </c>
      <c r="R10" s="3" t="str">
        <f t="shared" si="2"/>
        <v/>
      </c>
      <c r="S10" s="3" t="str">
        <f t="shared" si="2"/>
        <v/>
      </c>
      <c r="T10" s="3" t="str">
        <f t="shared" si="2"/>
        <v/>
      </c>
      <c r="U10" s="3" t="str">
        <f t="shared" si="2"/>
        <v/>
      </c>
      <c r="V10" s="3" t="str">
        <f t="shared" si="2"/>
        <v/>
      </c>
      <c r="W10" s="3" t="str">
        <f t="shared" si="2"/>
        <v/>
      </c>
      <c r="X10" s="3" t="str">
        <f t="shared" si="2"/>
        <v/>
      </c>
      <c r="Y10" s="3" t="str">
        <f t="shared" si="2"/>
        <v/>
      </c>
      <c r="Z10" s="3" t="str">
        <f t="shared" si="2"/>
        <v/>
      </c>
      <c r="AA10" s="3" t="str">
        <f t="shared" si="2"/>
        <v/>
      </c>
      <c r="AB10" s="3" t="str">
        <f t="shared" si="2"/>
        <v/>
      </c>
      <c r="AC10" s="3" t="str">
        <f t="shared" si="2"/>
        <v/>
      </c>
      <c r="AD10" s="3" t="str">
        <f t="shared" si="2"/>
        <v/>
      </c>
      <c r="AE10" s="3" t="str">
        <f t="shared" si="2"/>
        <v/>
      </c>
      <c r="AF10" s="3" t="str">
        <f t="shared" si="2"/>
        <v/>
      </c>
      <c r="AG10" s="3" t="str">
        <f t="shared" si="2"/>
        <v/>
      </c>
      <c r="AH10" s="3" t="str">
        <f t="shared" si="2"/>
        <v/>
      </c>
      <c r="AI10" s="3" t="str">
        <f t="shared" si="2"/>
        <v/>
      </c>
      <c r="AJ10" s="3" t="str">
        <f t="shared" si="2"/>
        <v/>
      </c>
      <c r="AK10" s="3" t="str">
        <f t="shared" si="2"/>
        <v/>
      </c>
      <c r="AL10" s="3" t="str">
        <f t="shared" si="2"/>
        <v/>
      </c>
      <c r="AM10" s="3" t="str">
        <f t="shared" si="2"/>
        <v/>
      </c>
      <c r="AN10" s="3" t="str">
        <f t="shared" si="2"/>
        <v/>
      </c>
    </row>
    <row r="11" spans="1:43">
      <c r="B11" t="s">
        <v>46</v>
      </c>
      <c r="C11">
        <f>C4+C5+C6+C7</f>
        <v>5</v>
      </c>
      <c r="D11">
        <f t="shared" ref="D11:AL11" si="3">D4+D5+D6+D7</f>
        <v>11</v>
      </c>
      <c r="E11">
        <f t="shared" si="3"/>
        <v>16</v>
      </c>
      <c r="F11">
        <f t="shared" si="3"/>
        <v>14</v>
      </c>
      <c r="G11">
        <f t="shared" si="3"/>
        <v>10</v>
      </c>
      <c r="H11">
        <f t="shared" si="3"/>
        <v>5</v>
      </c>
      <c r="I11">
        <f t="shared" si="3"/>
        <v>14</v>
      </c>
      <c r="J11">
        <f t="shared" si="3"/>
        <v>11</v>
      </c>
      <c r="K11">
        <f t="shared" si="3"/>
        <v>7</v>
      </c>
      <c r="L11">
        <f t="shared" si="3"/>
        <v>6</v>
      </c>
      <c r="M11">
        <f t="shared" si="3"/>
        <v>9</v>
      </c>
      <c r="N11">
        <f t="shared" si="3"/>
        <v>16</v>
      </c>
      <c r="O11">
        <f t="shared" si="3"/>
        <v>9</v>
      </c>
      <c r="P11">
        <f t="shared" si="3"/>
        <v>9</v>
      </c>
      <c r="Q11">
        <f t="shared" si="3"/>
        <v>19</v>
      </c>
      <c r="R11">
        <f t="shared" si="3"/>
        <v>12</v>
      </c>
      <c r="S11">
        <f t="shared" si="3"/>
        <v>6</v>
      </c>
      <c r="T11">
        <f t="shared" si="3"/>
        <v>13</v>
      </c>
      <c r="U11">
        <f t="shared" si="3"/>
        <v>6</v>
      </c>
      <c r="V11">
        <f t="shared" si="3"/>
        <v>9</v>
      </c>
      <c r="W11">
        <f t="shared" si="3"/>
        <v>4</v>
      </c>
      <c r="X11">
        <f t="shared" si="3"/>
        <v>6</v>
      </c>
      <c r="Y11">
        <f t="shared" si="3"/>
        <v>5</v>
      </c>
      <c r="Z11">
        <f t="shared" si="3"/>
        <v>7</v>
      </c>
      <c r="AA11">
        <f t="shared" si="3"/>
        <v>20</v>
      </c>
      <c r="AB11">
        <f t="shared" si="3"/>
        <v>9</v>
      </c>
      <c r="AC11">
        <f t="shared" si="3"/>
        <v>22</v>
      </c>
      <c r="AD11">
        <f t="shared" si="3"/>
        <v>11</v>
      </c>
      <c r="AE11">
        <f t="shared" si="3"/>
        <v>14</v>
      </c>
      <c r="AF11">
        <f t="shared" si="3"/>
        <v>7</v>
      </c>
      <c r="AG11">
        <f t="shared" si="3"/>
        <v>13</v>
      </c>
      <c r="AH11">
        <f t="shared" si="3"/>
        <v>10</v>
      </c>
      <c r="AI11">
        <f t="shared" si="3"/>
        <v>13</v>
      </c>
      <c r="AJ11">
        <f t="shared" si="3"/>
        <v>10</v>
      </c>
      <c r="AK11">
        <f t="shared" si="3"/>
        <v>9</v>
      </c>
      <c r="AL11">
        <f t="shared" si="3"/>
        <v>8</v>
      </c>
      <c r="AM11" s="6">
        <f t="shared" si="0"/>
        <v>335</v>
      </c>
      <c r="AN11" s="6">
        <f t="shared" si="1"/>
        <v>375</v>
      </c>
    </row>
    <row r="12" spans="1:43">
      <c r="B12" t="s">
        <v>47</v>
      </c>
      <c r="C12">
        <f>C2+C3+C8</f>
        <v>21</v>
      </c>
      <c r="D12">
        <f t="shared" ref="D12:AL12" si="4">D2+D3+D8</f>
        <v>19</v>
      </c>
      <c r="E12">
        <f t="shared" si="4"/>
        <v>15</v>
      </c>
      <c r="F12">
        <f t="shared" si="4"/>
        <v>17</v>
      </c>
      <c r="G12">
        <f t="shared" si="4"/>
        <v>18</v>
      </c>
      <c r="H12">
        <f t="shared" si="4"/>
        <v>26</v>
      </c>
      <c r="I12">
        <f t="shared" si="4"/>
        <v>16</v>
      </c>
      <c r="J12">
        <f t="shared" si="4"/>
        <v>20</v>
      </c>
      <c r="K12">
        <f t="shared" si="4"/>
        <v>23</v>
      </c>
      <c r="L12">
        <f t="shared" si="4"/>
        <v>25</v>
      </c>
      <c r="M12">
        <f t="shared" si="4"/>
        <v>22</v>
      </c>
      <c r="N12">
        <f t="shared" si="4"/>
        <v>14</v>
      </c>
      <c r="O12">
        <f t="shared" si="4"/>
        <v>22</v>
      </c>
      <c r="P12">
        <f t="shared" si="4"/>
        <v>21</v>
      </c>
      <c r="Q12">
        <f t="shared" si="4"/>
        <v>12</v>
      </c>
      <c r="R12">
        <f t="shared" si="4"/>
        <v>19</v>
      </c>
      <c r="S12">
        <f t="shared" si="4"/>
        <v>23</v>
      </c>
      <c r="T12">
        <f t="shared" si="4"/>
        <v>18</v>
      </c>
      <c r="U12">
        <f t="shared" si="4"/>
        <v>24</v>
      </c>
      <c r="V12">
        <f t="shared" si="4"/>
        <v>22</v>
      </c>
      <c r="W12">
        <f t="shared" si="4"/>
        <v>26</v>
      </c>
      <c r="X12">
        <f t="shared" si="4"/>
        <v>25</v>
      </c>
      <c r="Y12">
        <f t="shared" si="4"/>
        <v>26</v>
      </c>
      <c r="Z12">
        <f t="shared" si="4"/>
        <v>23</v>
      </c>
      <c r="AA12">
        <f t="shared" si="4"/>
        <v>11</v>
      </c>
      <c r="AB12">
        <f t="shared" si="4"/>
        <v>21</v>
      </c>
      <c r="AC12">
        <f t="shared" si="4"/>
        <v>9</v>
      </c>
      <c r="AD12">
        <f t="shared" si="4"/>
        <v>20</v>
      </c>
      <c r="AE12">
        <f t="shared" si="4"/>
        <v>14</v>
      </c>
      <c r="AF12">
        <f t="shared" si="4"/>
        <v>24</v>
      </c>
      <c r="AG12">
        <f t="shared" si="4"/>
        <v>17</v>
      </c>
      <c r="AH12">
        <f t="shared" si="4"/>
        <v>21</v>
      </c>
      <c r="AI12">
        <f t="shared" si="4"/>
        <v>17</v>
      </c>
      <c r="AJ12">
        <f t="shared" si="4"/>
        <v>21</v>
      </c>
      <c r="AK12">
        <f t="shared" si="4"/>
        <v>22</v>
      </c>
      <c r="AL12">
        <f t="shared" si="4"/>
        <v>22</v>
      </c>
      <c r="AM12" s="6">
        <f>SUM(C12:AH12)</f>
        <v>634</v>
      </c>
      <c r="AN12" s="6">
        <f t="shared" si="1"/>
        <v>716</v>
      </c>
    </row>
    <row r="13" spans="1:43">
      <c r="B13" t="s">
        <v>48</v>
      </c>
      <c r="C13">
        <f>C2+C3</f>
        <v>14</v>
      </c>
      <c r="D13">
        <f t="shared" ref="D13:AL13" si="5">D2+D3</f>
        <v>19</v>
      </c>
      <c r="E13">
        <f t="shared" si="5"/>
        <v>15</v>
      </c>
      <c r="F13">
        <f t="shared" si="5"/>
        <v>17</v>
      </c>
      <c r="G13">
        <f t="shared" si="5"/>
        <v>18</v>
      </c>
      <c r="H13">
        <f t="shared" si="5"/>
        <v>16</v>
      </c>
      <c r="I13">
        <f t="shared" si="5"/>
        <v>12</v>
      </c>
      <c r="J13">
        <f t="shared" si="5"/>
        <v>20</v>
      </c>
      <c r="K13">
        <f t="shared" si="5"/>
        <v>23</v>
      </c>
      <c r="L13">
        <f t="shared" si="5"/>
        <v>20</v>
      </c>
      <c r="M13">
        <f t="shared" si="5"/>
        <v>2</v>
      </c>
      <c r="N13">
        <f t="shared" si="5"/>
        <v>8</v>
      </c>
      <c r="O13">
        <f t="shared" si="5"/>
        <v>18</v>
      </c>
      <c r="P13">
        <f t="shared" si="5"/>
        <v>21</v>
      </c>
      <c r="Q13">
        <f t="shared" si="5"/>
        <v>12</v>
      </c>
      <c r="R13">
        <f t="shared" si="5"/>
        <v>19</v>
      </c>
      <c r="S13">
        <f t="shared" si="5"/>
        <v>17</v>
      </c>
      <c r="T13">
        <f t="shared" si="5"/>
        <v>18</v>
      </c>
      <c r="U13">
        <f t="shared" si="5"/>
        <v>24</v>
      </c>
      <c r="V13">
        <f t="shared" si="5"/>
        <v>22</v>
      </c>
      <c r="W13">
        <f t="shared" si="5"/>
        <v>16</v>
      </c>
      <c r="X13">
        <f t="shared" si="5"/>
        <v>5</v>
      </c>
      <c r="Y13">
        <f t="shared" si="5"/>
        <v>17</v>
      </c>
      <c r="Z13">
        <f t="shared" si="5"/>
        <v>18</v>
      </c>
      <c r="AA13">
        <f t="shared" si="5"/>
        <v>11</v>
      </c>
      <c r="AB13">
        <f t="shared" si="5"/>
        <v>18</v>
      </c>
      <c r="AC13">
        <f t="shared" si="5"/>
        <v>9</v>
      </c>
      <c r="AD13">
        <f t="shared" si="5"/>
        <v>20</v>
      </c>
      <c r="AE13">
        <f t="shared" si="5"/>
        <v>9</v>
      </c>
      <c r="AF13">
        <f t="shared" si="5"/>
        <v>10</v>
      </c>
      <c r="AG13">
        <f t="shared" si="5"/>
        <v>17</v>
      </c>
      <c r="AH13">
        <f t="shared" si="5"/>
        <v>21</v>
      </c>
      <c r="AI13">
        <f t="shared" si="5"/>
        <v>14</v>
      </c>
      <c r="AJ13">
        <f t="shared" si="5"/>
        <v>21</v>
      </c>
      <c r="AK13">
        <f t="shared" si="5"/>
        <v>22</v>
      </c>
      <c r="AL13">
        <f t="shared" si="5"/>
        <v>17</v>
      </c>
      <c r="AM13" s="6">
        <f>SUM(C13:AH13)</f>
        <v>506</v>
      </c>
      <c r="AN13" s="6">
        <f t="shared" si="1"/>
        <v>580</v>
      </c>
    </row>
    <row r="14" spans="1:43">
      <c r="B14" t="s">
        <v>49</v>
      </c>
      <c r="C14">
        <f>C8</f>
        <v>7</v>
      </c>
      <c r="D14">
        <f t="shared" ref="D14:AL14" si="6">D8</f>
        <v>0</v>
      </c>
      <c r="E14">
        <f t="shared" si="6"/>
        <v>0</v>
      </c>
      <c r="F14">
        <f t="shared" si="6"/>
        <v>0</v>
      </c>
      <c r="G14">
        <f t="shared" si="6"/>
        <v>0</v>
      </c>
      <c r="H14">
        <f t="shared" si="6"/>
        <v>10</v>
      </c>
      <c r="I14">
        <f t="shared" si="6"/>
        <v>4</v>
      </c>
      <c r="J14">
        <f t="shared" si="6"/>
        <v>0</v>
      </c>
      <c r="K14">
        <f t="shared" si="6"/>
        <v>0</v>
      </c>
      <c r="L14">
        <f t="shared" si="6"/>
        <v>5</v>
      </c>
      <c r="M14">
        <f t="shared" si="6"/>
        <v>20</v>
      </c>
      <c r="N14">
        <f t="shared" si="6"/>
        <v>6</v>
      </c>
      <c r="O14">
        <f t="shared" si="6"/>
        <v>4</v>
      </c>
      <c r="P14">
        <f t="shared" si="6"/>
        <v>0</v>
      </c>
      <c r="Q14">
        <f t="shared" si="6"/>
        <v>0</v>
      </c>
      <c r="R14">
        <f t="shared" si="6"/>
        <v>0</v>
      </c>
      <c r="S14">
        <f t="shared" si="6"/>
        <v>6</v>
      </c>
      <c r="T14">
        <f t="shared" si="6"/>
        <v>0</v>
      </c>
      <c r="U14">
        <f t="shared" si="6"/>
        <v>0</v>
      </c>
      <c r="V14">
        <f t="shared" si="6"/>
        <v>0</v>
      </c>
      <c r="W14">
        <f t="shared" si="6"/>
        <v>10</v>
      </c>
      <c r="X14">
        <f t="shared" si="6"/>
        <v>20</v>
      </c>
      <c r="Y14">
        <f t="shared" si="6"/>
        <v>9</v>
      </c>
      <c r="Z14">
        <f t="shared" si="6"/>
        <v>5</v>
      </c>
      <c r="AA14">
        <f t="shared" si="6"/>
        <v>0</v>
      </c>
      <c r="AB14">
        <f t="shared" si="6"/>
        <v>3</v>
      </c>
      <c r="AC14">
        <f t="shared" si="6"/>
        <v>0</v>
      </c>
      <c r="AD14">
        <f t="shared" si="6"/>
        <v>0</v>
      </c>
      <c r="AE14">
        <f t="shared" si="6"/>
        <v>5</v>
      </c>
      <c r="AF14">
        <f t="shared" si="6"/>
        <v>14</v>
      </c>
      <c r="AG14">
        <f t="shared" si="6"/>
        <v>0</v>
      </c>
      <c r="AH14">
        <f t="shared" si="6"/>
        <v>0</v>
      </c>
      <c r="AI14">
        <f t="shared" si="6"/>
        <v>3</v>
      </c>
      <c r="AJ14">
        <f t="shared" si="6"/>
        <v>0</v>
      </c>
      <c r="AK14">
        <f t="shared" si="6"/>
        <v>0</v>
      </c>
      <c r="AL14">
        <f t="shared" si="6"/>
        <v>5</v>
      </c>
      <c r="AM14" s="6">
        <f>SUM(C14:AH14)</f>
        <v>128</v>
      </c>
      <c r="AN14" s="6">
        <f t="shared" si="1"/>
        <v>136</v>
      </c>
    </row>
    <row r="15" spans="1:43" s="3" customFormat="1">
      <c r="B15" s="11" t="s">
        <v>92</v>
      </c>
      <c r="C15" s="12">
        <f t="shared" ref="C15:AN15" si="7">C14/C12</f>
        <v>0.33333333333333331</v>
      </c>
      <c r="D15" s="12">
        <f t="shared" si="7"/>
        <v>0</v>
      </c>
      <c r="E15" s="12">
        <f t="shared" si="7"/>
        <v>0</v>
      </c>
      <c r="F15" s="12">
        <f t="shared" si="7"/>
        <v>0</v>
      </c>
      <c r="G15" s="12">
        <f t="shared" si="7"/>
        <v>0</v>
      </c>
      <c r="H15" s="12">
        <f t="shared" si="7"/>
        <v>0.38461538461538464</v>
      </c>
      <c r="I15" s="12">
        <f t="shared" si="7"/>
        <v>0.25</v>
      </c>
      <c r="J15" s="12">
        <f t="shared" si="7"/>
        <v>0</v>
      </c>
      <c r="K15" s="12">
        <f t="shared" si="7"/>
        <v>0</v>
      </c>
      <c r="L15" s="12">
        <f t="shared" si="7"/>
        <v>0.2</v>
      </c>
      <c r="M15" s="12">
        <f t="shared" si="7"/>
        <v>0.90909090909090906</v>
      </c>
      <c r="N15" s="12">
        <f t="shared" si="7"/>
        <v>0.42857142857142855</v>
      </c>
      <c r="O15" s="12">
        <f t="shared" si="7"/>
        <v>0.18181818181818182</v>
      </c>
      <c r="P15" s="12">
        <f t="shared" si="7"/>
        <v>0</v>
      </c>
      <c r="Q15" s="12">
        <f t="shared" si="7"/>
        <v>0</v>
      </c>
      <c r="R15" s="12">
        <f t="shared" si="7"/>
        <v>0</v>
      </c>
      <c r="S15" s="12">
        <f t="shared" si="7"/>
        <v>0.2608695652173913</v>
      </c>
      <c r="T15" s="12">
        <f t="shared" si="7"/>
        <v>0</v>
      </c>
      <c r="U15" s="12">
        <f t="shared" si="7"/>
        <v>0</v>
      </c>
      <c r="V15" s="12">
        <f t="shared" si="7"/>
        <v>0</v>
      </c>
      <c r="W15" s="12">
        <f t="shared" si="7"/>
        <v>0.38461538461538464</v>
      </c>
      <c r="X15" s="12">
        <f t="shared" si="7"/>
        <v>0.8</v>
      </c>
      <c r="Y15" s="12">
        <f t="shared" si="7"/>
        <v>0.34615384615384615</v>
      </c>
      <c r="Z15" s="12">
        <f t="shared" si="7"/>
        <v>0.21739130434782608</v>
      </c>
      <c r="AA15" s="12">
        <f t="shared" si="7"/>
        <v>0</v>
      </c>
      <c r="AB15" s="12">
        <f t="shared" si="7"/>
        <v>0.14285714285714285</v>
      </c>
      <c r="AC15" s="12">
        <f t="shared" si="7"/>
        <v>0</v>
      </c>
      <c r="AD15" s="12">
        <f t="shared" si="7"/>
        <v>0</v>
      </c>
      <c r="AE15" s="12">
        <f t="shared" si="7"/>
        <v>0.35714285714285715</v>
      </c>
      <c r="AF15" s="12">
        <f t="shared" si="7"/>
        <v>0.58333333333333337</v>
      </c>
      <c r="AG15" s="12">
        <f t="shared" si="7"/>
        <v>0</v>
      </c>
      <c r="AH15" s="12">
        <f t="shared" si="7"/>
        <v>0</v>
      </c>
      <c r="AI15" s="12">
        <f t="shared" si="7"/>
        <v>0.17647058823529413</v>
      </c>
      <c r="AJ15" s="12">
        <f t="shared" si="7"/>
        <v>0</v>
      </c>
      <c r="AK15" s="12">
        <f t="shared" si="7"/>
        <v>0</v>
      </c>
      <c r="AL15" s="12">
        <f t="shared" si="7"/>
        <v>0.22727272727272727</v>
      </c>
      <c r="AM15" s="10">
        <f t="shared" si="7"/>
        <v>0.20189274447949526</v>
      </c>
      <c r="AN15" s="10">
        <f t="shared" si="7"/>
        <v>0.18994413407821228</v>
      </c>
    </row>
    <row r="16" spans="1:43" s="3" customFormat="1">
      <c r="B16" s="11" t="s">
        <v>92</v>
      </c>
      <c r="C16" s="12">
        <f t="shared" ref="C16:K16" si="8">C13/C12</f>
        <v>0.66666666666666663</v>
      </c>
      <c r="D16" s="12">
        <f t="shared" si="8"/>
        <v>1</v>
      </c>
      <c r="E16" s="12">
        <f t="shared" si="8"/>
        <v>1</v>
      </c>
      <c r="F16" s="12">
        <f t="shared" si="8"/>
        <v>1</v>
      </c>
      <c r="G16" s="12">
        <f t="shared" si="8"/>
        <v>1</v>
      </c>
      <c r="H16" s="12">
        <f t="shared" si="8"/>
        <v>0.61538461538461542</v>
      </c>
      <c r="I16" s="12">
        <f t="shared" si="8"/>
        <v>0.75</v>
      </c>
      <c r="J16" s="12">
        <f t="shared" si="8"/>
        <v>1</v>
      </c>
      <c r="K16" s="12">
        <f t="shared" si="8"/>
        <v>1</v>
      </c>
      <c r="L16" s="12">
        <f t="shared" ref="L16:Q16" si="9">L13/L12</f>
        <v>0.8</v>
      </c>
      <c r="M16" s="12">
        <f t="shared" si="9"/>
        <v>9.0909090909090912E-2</v>
      </c>
      <c r="N16" s="12">
        <f t="shared" si="9"/>
        <v>0.5714285714285714</v>
      </c>
      <c r="O16" s="12">
        <f t="shared" si="9"/>
        <v>0.81818181818181823</v>
      </c>
      <c r="P16" s="12">
        <f t="shared" si="9"/>
        <v>1</v>
      </c>
      <c r="Q16" s="12">
        <f t="shared" si="9"/>
        <v>1</v>
      </c>
      <c r="R16" s="12">
        <f t="shared" ref="R16:AC16" si="10">R13/R12</f>
        <v>1</v>
      </c>
      <c r="S16" s="12">
        <f t="shared" si="10"/>
        <v>0.73913043478260865</v>
      </c>
      <c r="T16" s="12">
        <f t="shared" si="10"/>
        <v>1</v>
      </c>
      <c r="U16" s="12">
        <f t="shared" si="10"/>
        <v>1</v>
      </c>
      <c r="V16" s="12">
        <f t="shared" si="10"/>
        <v>1</v>
      </c>
      <c r="W16" s="12">
        <f t="shared" si="10"/>
        <v>0.61538461538461542</v>
      </c>
      <c r="X16" s="12">
        <f t="shared" si="10"/>
        <v>0.2</v>
      </c>
      <c r="Y16" s="12">
        <f t="shared" si="10"/>
        <v>0.65384615384615385</v>
      </c>
      <c r="Z16" s="12">
        <f t="shared" si="10"/>
        <v>0.78260869565217395</v>
      </c>
      <c r="AA16" s="12">
        <f t="shared" si="10"/>
        <v>1</v>
      </c>
      <c r="AB16" s="12">
        <f t="shared" si="10"/>
        <v>0.8571428571428571</v>
      </c>
      <c r="AC16" s="12">
        <f t="shared" si="10"/>
        <v>1</v>
      </c>
      <c r="AD16" s="12">
        <f>AD13/AD12</f>
        <v>1</v>
      </c>
      <c r="AE16" s="12">
        <f>AE13/AE12</f>
        <v>0.6428571428571429</v>
      </c>
      <c r="AF16" s="12">
        <f>AF13/AF12</f>
        <v>0.41666666666666669</v>
      </c>
      <c r="AG16" s="12">
        <f>AG13/AG12</f>
        <v>1</v>
      </c>
      <c r="AH16" s="12">
        <f t="shared" ref="AH16:AM16" si="11">AH13/AH12</f>
        <v>1</v>
      </c>
      <c r="AI16" s="12">
        <f t="shared" si="11"/>
        <v>0.82352941176470584</v>
      </c>
      <c r="AJ16" s="12">
        <f t="shared" si="11"/>
        <v>1</v>
      </c>
      <c r="AK16" s="12">
        <f t="shared" si="11"/>
        <v>1</v>
      </c>
      <c r="AL16" s="12">
        <f t="shared" si="11"/>
        <v>0.77272727272727271</v>
      </c>
      <c r="AM16" s="10">
        <f t="shared" si="11"/>
        <v>0.79810725552050477</v>
      </c>
      <c r="AN16" s="10">
        <f>AN13/AN12</f>
        <v>0.81005586592178769</v>
      </c>
    </row>
    <row r="17" spans="2:40">
      <c r="C17" s="2"/>
      <c r="D17" s="2"/>
      <c r="E17" s="2"/>
      <c r="F17" s="2"/>
      <c r="G17" s="2"/>
      <c r="H17" s="2"/>
      <c r="I17" s="2"/>
      <c r="J17" s="2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6">
        <f t="shared" si="0"/>
        <v>0</v>
      </c>
      <c r="AN17" s="6">
        <f>SUM(C17:AL17)</f>
        <v>0</v>
      </c>
    </row>
    <row r="18" spans="2:40">
      <c r="B18" t="s">
        <v>48</v>
      </c>
      <c r="C18">
        <f>C2</f>
        <v>12</v>
      </c>
      <c r="D18">
        <f t="shared" ref="D18:AG18" si="12">D2</f>
        <v>19</v>
      </c>
      <c r="E18">
        <f t="shared" si="12"/>
        <v>15</v>
      </c>
      <c r="F18">
        <f t="shared" si="12"/>
        <v>17</v>
      </c>
      <c r="G18">
        <f t="shared" si="12"/>
        <v>18</v>
      </c>
      <c r="H18">
        <f t="shared" si="12"/>
        <v>12</v>
      </c>
      <c r="I18">
        <f t="shared" si="12"/>
        <v>10</v>
      </c>
      <c r="J18">
        <f t="shared" si="12"/>
        <v>20</v>
      </c>
      <c r="K18">
        <f t="shared" si="12"/>
        <v>23</v>
      </c>
      <c r="L18">
        <f t="shared" si="12"/>
        <v>19</v>
      </c>
      <c r="M18">
        <f t="shared" si="12"/>
        <v>1</v>
      </c>
      <c r="N18">
        <f t="shared" si="12"/>
        <v>6</v>
      </c>
      <c r="O18">
        <f t="shared" si="12"/>
        <v>16</v>
      </c>
      <c r="P18">
        <f t="shared" si="12"/>
        <v>21</v>
      </c>
      <c r="Q18">
        <f t="shared" si="12"/>
        <v>12</v>
      </c>
      <c r="R18">
        <f t="shared" si="12"/>
        <v>19</v>
      </c>
      <c r="S18">
        <f t="shared" si="12"/>
        <v>15</v>
      </c>
      <c r="T18">
        <f t="shared" si="12"/>
        <v>18</v>
      </c>
      <c r="U18">
        <f t="shared" si="12"/>
        <v>24</v>
      </c>
      <c r="V18">
        <f t="shared" si="12"/>
        <v>22</v>
      </c>
      <c r="W18">
        <f t="shared" si="12"/>
        <v>12</v>
      </c>
      <c r="X18">
        <f t="shared" si="12"/>
        <v>1</v>
      </c>
      <c r="Y18">
        <f t="shared" si="12"/>
        <v>14</v>
      </c>
      <c r="Z18">
        <f t="shared" si="12"/>
        <v>16</v>
      </c>
      <c r="AA18">
        <f t="shared" si="12"/>
        <v>11</v>
      </c>
      <c r="AB18">
        <f t="shared" si="12"/>
        <v>17</v>
      </c>
      <c r="AC18">
        <f t="shared" si="12"/>
        <v>9</v>
      </c>
      <c r="AD18">
        <f t="shared" si="12"/>
        <v>20</v>
      </c>
      <c r="AE18">
        <f t="shared" si="12"/>
        <v>8</v>
      </c>
      <c r="AF18">
        <f t="shared" si="12"/>
        <v>8</v>
      </c>
      <c r="AG18">
        <f t="shared" si="12"/>
        <v>17</v>
      </c>
      <c r="AH18">
        <f>AH2</f>
        <v>21</v>
      </c>
      <c r="AI18">
        <f>AI2</f>
        <v>12</v>
      </c>
      <c r="AJ18">
        <f>AJ2</f>
        <v>21</v>
      </c>
      <c r="AK18">
        <f>AK2</f>
        <v>22</v>
      </c>
      <c r="AL18">
        <f>AL2</f>
        <v>15</v>
      </c>
      <c r="AM18" s="6">
        <f t="shared" si="0"/>
        <v>473</v>
      </c>
      <c r="AN18" s="6">
        <f>SUM(C18:AL18)</f>
        <v>543</v>
      </c>
    </row>
    <row r="19" spans="2:40">
      <c r="B19" t="s">
        <v>49</v>
      </c>
      <c r="C19">
        <f>C3+C8</f>
        <v>9</v>
      </c>
      <c r="D19">
        <f t="shared" ref="D19:AG19" si="13">D3+D8</f>
        <v>0</v>
      </c>
      <c r="E19">
        <f t="shared" si="13"/>
        <v>0</v>
      </c>
      <c r="F19">
        <f t="shared" si="13"/>
        <v>0</v>
      </c>
      <c r="G19">
        <f t="shared" si="13"/>
        <v>0</v>
      </c>
      <c r="H19">
        <f t="shared" si="13"/>
        <v>14</v>
      </c>
      <c r="I19">
        <f t="shared" si="13"/>
        <v>6</v>
      </c>
      <c r="J19">
        <f t="shared" si="13"/>
        <v>0</v>
      </c>
      <c r="K19">
        <f t="shared" si="13"/>
        <v>0</v>
      </c>
      <c r="L19">
        <f t="shared" si="13"/>
        <v>6</v>
      </c>
      <c r="M19">
        <f t="shared" si="13"/>
        <v>21</v>
      </c>
      <c r="N19">
        <f t="shared" si="13"/>
        <v>8</v>
      </c>
      <c r="O19">
        <f t="shared" si="13"/>
        <v>6</v>
      </c>
      <c r="P19">
        <f t="shared" si="13"/>
        <v>0</v>
      </c>
      <c r="Q19">
        <f t="shared" si="13"/>
        <v>0</v>
      </c>
      <c r="R19">
        <f t="shared" si="13"/>
        <v>0</v>
      </c>
      <c r="S19">
        <f t="shared" si="13"/>
        <v>8</v>
      </c>
      <c r="T19">
        <f t="shared" si="13"/>
        <v>0</v>
      </c>
      <c r="U19">
        <f t="shared" si="13"/>
        <v>0</v>
      </c>
      <c r="V19">
        <f t="shared" si="13"/>
        <v>0</v>
      </c>
      <c r="W19">
        <f t="shared" si="13"/>
        <v>14</v>
      </c>
      <c r="X19">
        <f t="shared" si="13"/>
        <v>24</v>
      </c>
      <c r="Y19">
        <f t="shared" si="13"/>
        <v>12</v>
      </c>
      <c r="Z19">
        <f t="shared" si="13"/>
        <v>7</v>
      </c>
      <c r="AA19">
        <f t="shared" si="13"/>
        <v>0</v>
      </c>
      <c r="AB19">
        <f t="shared" si="13"/>
        <v>4</v>
      </c>
      <c r="AC19">
        <f t="shared" si="13"/>
        <v>0</v>
      </c>
      <c r="AD19">
        <f t="shared" si="13"/>
        <v>0</v>
      </c>
      <c r="AE19">
        <f t="shared" si="13"/>
        <v>6</v>
      </c>
      <c r="AF19">
        <f t="shared" si="13"/>
        <v>16</v>
      </c>
      <c r="AG19">
        <f t="shared" si="13"/>
        <v>0</v>
      </c>
      <c r="AH19">
        <f>AH3+AH8</f>
        <v>0</v>
      </c>
      <c r="AI19">
        <f>AI3+AI8</f>
        <v>5</v>
      </c>
      <c r="AJ19">
        <f>AJ3+AJ8</f>
        <v>0</v>
      </c>
      <c r="AK19">
        <f>AK3+AK8</f>
        <v>0</v>
      </c>
      <c r="AL19">
        <f>AL3+AL8</f>
        <v>7</v>
      </c>
      <c r="AM19" s="6">
        <f t="shared" si="0"/>
        <v>161</v>
      </c>
      <c r="AN19" s="6">
        <f>SUM(C19:AL19)</f>
        <v>173</v>
      </c>
    </row>
    <row r="20" spans="2:40" s="17" customFormat="1">
      <c r="B20" s="17" t="s">
        <v>93</v>
      </c>
      <c r="C20" s="18">
        <f>C19/C12</f>
        <v>0.42857142857142855</v>
      </c>
      <c r="D20" s="18">
        <f t="shared" ref="D20:AG20" si="14">D19/D12</f>
        <v>0</v>
      </c>
      <c r="E20" s="18">
        <f t="shared" si="14"/>
        <v>0</v>
      </c>
      <c r="F20" s="18">
        <f t="shared" si="14"/>
        <v>0</v>
      </c>
      <c r="G20" s="18">
        <f t="shared" si="14"/>
        <v>0</v>
      </c>
      <c r="H20" s="18">
        <f t="shared" si="14"/>
        <v>0.53846153846153844</v>
      </c>
      <c r="I20" s="18">
        <f t="shared" si="14"/>
        <v>0.375</v>
      </c>
      <c r="J20" s="18">
        <f t="shared" si="14"/>
        <v>0</v>
      </c>
      <c r="K20" s="18">
        <f t="shared" si="14"/>
        <v>0</v>
      </c>
      <c r="L20" s="18">
        <f t="shared" si="14"/>
        <v>0.24</v>
      </c>
      <c r="M20" s="18">
        <f t="shared" si="14"/>
        <v>0.95454545454545459</v>
      </c>
      <c r="N20" s="18">
        <f t="shared" si="14"/>
        <v>0.5714285714285714</v>
      </c>
      <c r="O20" s="18">
        <f t="shared" si="14"/>
        <v>0.27272727272727271</v>
      </c>
      <c r="P20" s="18">
        <f t="shared" si="14"/>
        <v>0</v>
      </c>
      <c r="Q20" s="18">
        <f t="shared" si="14"/>
        <v>0</v>
      </c>
      <c r="R20" s="18">
        <f t="shared" si="14"/>
        <v>0</v>
      </c>
      <c r="S20" s="18">
        <f t="shared" si="14"/>
        <v>0.34782608695652173</v>
      </c>
      <c r="T20" s="18">
        <f t="shared" si="14"/>
        <v>0</v>
      </c>
      <c r="U20" s="18">
        <f t="shared" si="14"/>
        <v>0</v>
      </c>
      <c r="V20" s="18">
        <f t="shared" si="14"/>
        <v>0</v>
      </c>
      <c r="W20" s="18">
        <f t="shared" si="14"/>
        <v>0.53846153846153844</v>
      </c>
      <c r="X20" s="18">
        <f t="shared" si="14"/>
        <v>0.96</v>
      </c>
      <c r="Y20" s="18">
        <f t="shared" si="14"/>
        <v>0.46153846153846156</v>
      </c>
      <c r="Z20" s="18">
        <f t="shared" si="14"/>
        <v>0.30434782608695654</v>
      </c>
      <c r="AA20" s="18">
        <f t="shared" si="14"/>
        <v>0</v>
      </c>
      <c r="AB20" s="18">
        <f t="shared" si="14"/>
        <v>0.19047619047619047</v>
      </c>
      <c r="AC20" s="18">
        <f t="shared" si="14"/>
        <v>0</v>
      </c>
      <c r="AD20" s="18">
        <f t="shared" si="14"/>
        <v>0</v>
      </c>
      <c r="AE20" s="18">
        <f t="shared" si="14"/>
        <v>0.42857142857142855</v>
      </c>
      <c r="AF20" s="18">
        <f t="shared" si="14"/>
        <v>0.66666666666666663</v>
      </c>
      <c r="AG20" s="18">
        <f t="shared" si="14"/>
        <v>0</v>
      </c>
      <c r="AH20" s="18">
        <f t="shared" ref="AH20:AN20" si="15">AH19/AH12</f>
        <v>0</v>
      </c>
      <c r="AI20" s="18">
        <f t="shared" si="15"/>
        <v>0.29411764705882354</v>
      </c>
      <c r="AJ20" s="18">
        <f t="shared" si="15"/>
        <v>0</v>
      </c>
      <c r="AK20" s="18">
        <f t="shared" si="15"/>
        <v>0</v>
      </c>
      <c r="AL20" s="18">
        <f t="shared" si="15"/>
        <v>0.31818181818181818</v>
      </c>
      <c r="AM20" s="18">
        <f t="shared" si="15"/>
        <v>0.25394321766561512</v>
      </c>
      <c r="AN20" s="18">
        <f t="shared" si="15"/>
        <v>0.24162011173184358</v>
      </c>
    </row>
    <row r="21" spans="2:40" s="17" customFormat="1">
      <c r="B21" s="17" t="s">
        <v>94</v>
      </c>
      <c r="C21" s="18">
        <f>C18/C12</f>
        <v>0.5714285714285714</v>
      </c>
      <c r="D21" s="18">
        <f t="shared" ref="D21:AG21" si="16">D18/D12</f>
        <v>1</v>
      </c>
      <c r="E21" s="18">
        <f t="shared" si="16"/>
        <v>1</v>
      </c>
      <c r="F21" s="18">
        <f t="shared" si="16"/>
        <v>1</v>
      </c>
      <c r="G21" s="18">
        <f t="shared" si="16"/>
        <v>1</v>
      </c>
      <c r="H21" s="18">
        <f t="shared" si="16"/>
        <v>0.46153846153846156</v>
      </c>
      <c r="I21" s="18">
        <f t="shared" si="16"/>
        <v>0.625</v>
      </c>
      <c r="J21" s="18">
        <f t="shared" si="16"/>
        <v>1</v>
      </c>
      <c r="K21" s="18">
        <f t="shared" si="16"/>
        <v>1</v>
      </c>
      <c r="L21" s="18">
        <f t="shared" si="16"/>
        <v>0.76</v>
      </c>
      <c r="M21" s="18">
        <f t="shared" si="16"/>
        <v>4.5454545454545456E-2</v>
      </c>
      <c r="N21" s="18">
        <f t="shared" si="16"/>
        <v>0.42857142857142855</v>
      </c>
      <c r="O21" s="18">
        <f t="shared" si="16"/>
        <v>0.72727272727272729</v>
      </c>
      <c r="P21" s="18">
        <f t="shared" si="16"/>
        <v>1</v>
      </c>
      <c r="Q21" s="18">
        <f t="shared" si="16"/>
        <v>1</v>
      </c>
      <c r="R21" s="18">
        <f t="shared" si="16"/>
        <v>1</v>
      </c>
      <c r="S21" s="18">
        <f t="shared" si="16"/>
        <v>0.65217391304347827</v>
      </c>
      <c r="T21" s="18">
        <f t="shared" si="16"/>
        <v>1</v>
      </c>
      <c r="U21" s="18">
        <f t="shared" si="16"/>
        <v>1</v>
      </c>
      <c r="V21" s="18">
        <f t="shared" si="16"/>
        <v>1</v>
      </c>
      <c r="W21" s="18">
        <f t="shared" si="16"/>
        <v>0.46153846153846156</v>
      </c>
      <c r="X21" s="18">
        <f t="shared" si="16"/>
        <v>0.04</v>
      </c>
      <c r="Y21" s="18">
        <f t="shared" si="16"/>
        <v>0.53846153846153844</v>
      </c>
      <c r="Z21" s="18">
        <f t="shared" si="16"/>
        <v>0.69565217391304346</v>
      </c>
      <c r="AA21" s="18">
        <f t="shared" si="16"/>
        <v>1</v>
      </c>
      <c r="AB21" s="18">
        <f t="shared" si="16"/>
        <v>0.80952380952380953</v>
      </c>
      <c r="AC21" s="18">
        <f t="shared" si="16"/>
        <v>1</v>
      </c>
      <c r="AD21" s="18">
        <f t="shared" si="16"/>
        <v>1</v>
      </c>
      <c r="AE21" s="18">
        <f t="shared" si="16"/>
        <v>0.5714285714285714</v>
      </c>
      <c r="AF21" s="18">
        <f t="shared" si="16"/>
        <v>0.33333333333333331</v>
      </c>
      <c r="AG21" s="18">
        <f t="shared" si="16"/>
        <v>1</v>
      </c>
      <c r="AH21" s="18">
        <f t="shared" ref="AH21:AN21" si="17">AH18/AH12</f>
        <v>1</v>
      </c>
      <c r="AI21" s="18">
        <f t="shared" si="17"/>
        <v>0.70588235294117652</v>
      </c>
      <c r="AJ21" s="18">
        <f t="shared" si="17"/>
        <v>1</v>
      </c>
      <c r="AK21" s="18">
        <f t="shared" si="17"/>
        <v>1</v>
      </c>
      <c r="AL21" s="18">
        <f t="shared" si="17"/>
        <v>0.68181818181818177</v>
      </c>
      <c r="AM21" s="18">
        <f t="shared" si="17"/>
        <v>0.74605678233438488</v>
      </c>
      <c r="AN21" s="18">
        <f t="shared" si="17"/>
        <v>0.75837988826815639</v>
      </c>
    </row>
    <row r="22" spans="2:40" s="17" customFormat="1"/>
    <row r="23" spans="2:40">
      <c r="B23" t="s">
        <v>96</v>
      </c>
      <c r="C23" s="1" t="s">
        <v>50</v>
      </c>
      <c r="D23" s="1" t="s">
        <v>51</v>
      </c>
      <c r="E23" s="1" t="s">
        <v>52</v>
      </c>
      <c r="F23" s="1" t="s">
        <v>53</v>
      </c>
      <c r="I23" s="1" t="s">
        <v>54</v>
      </c>
      <c r="J23" t="s">
        <v>51</v>
      </c>
      <c r="M23" s="5" t="s">
        <v>56</v>
      </c>
      <c r="O23" s="3" t="s">
        <v>57</v>
      </c>
      <c r="Q23" s="3" t="s">
        <v>67</v>
      </c>
      <c r="R23" s="3" t="s">
        <v>53</v>
      </c>
      <c r="S23" s="3" t="s">
        <v>58</v>
      </c>
      <c r="T23" s="3" t="s">
        <v>59</v>
      </c>
      <c r="V23" s="3" t="s">
        <v>60</v>
      </c>
      <c r="Y23" s="3" t="s">
        <v>61</v>
      </c>
      <c r="AA23" s="3" t="s">
        <v>62</v>
      </c>
      <c r="AB23" s="3" t="s">
        <v>51</v>
      </c>
      <c r="AC23" s="3" t="s">
        <v>63</v>
      </c>
      <c r="AD23" s="3" t="s">
        <v>64</v>
      </c>
      <c r="AE23" s="3" t="s">
        <v>65</v>
      </c>
      <c r="AG23" s="3" t="s">
        <v>66</v>
      </c>
      <c r="AH23" s="3" t="s">
        <v>95</v>
      </c>
      <c r="AK23" t="s">
        <v>61</v>
      </c>
    </row>
  </sheetData>
  <sortState ref="A2:AQ8">
    <sortCondition ref="A2:A8"/>
  </sortState>
  <conditionalFormatting sqref="C15:AN15 C20:AN21">
    <cfRule type="expression" dxfId="0" priority="3">
      <formula>"&gt;30%"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NASSTEC and PhD timeline</vt:lpstr>
      <vt:lpstr>NASSTEC host 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cp:lastPrinted>2017-07-04T13:35:19Z</cp:lastPrinted>
  <dcterms:created xsi:type="dcterms:W3CDTF">2017-05-05T11:21:52Z</dcterms:created>
  <dcterms:modified xsi:type="dcterms:W3CDTF">2017-07-04T13:42:31Z</dcterms:modified>
</cp:coreProperties>
</file>