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uck\Google Drive\A SCHOOL\SPRING16\CHEM THERMO\COMPUTATION CODES\Cubic equation\VLE\"/>
    </mc:Choice>
  </mc:AlternateContent>
  <bookViews>
    <workbookView xWindow="0" yWindow="465" windowWidth="25605" windowHeight="14325" tabRatio="500"/>
  </bookViews>
  <sheets>
    <sheet name="Sheet1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1" l="1"/>
  <c r="B15" i="1"/>
  <c r="G4" i="1" l="1"/>
  <c r="F4" i="1"/>
  <c r="D10" i="1"/>
  <c r="D15" i="1"/>
  <c r="C10" i="1"/>
  <c r="I10" i="1"/>
  <c r="E10" i="1"/>
  <c r="E15" i="1"/>
  <c r="C15" i="1"/>
  <c r="I15" i="1"/>
  <c r="K13" i="1"/>
  <c r="A4" i="1"/>
  <c r="C4" i="1"/>
  <c r="K12" i="1"/>
  <c r="K11" i="1"/>
  <c r="F10" i="1"/>
  <c r="F15" i="1"/>
  <c r="H10" i="1"/>
  <c r="H15" i="1"/>
  <c r="G10" i="1"/>
  <c r="G15" i="1"/>
  <c r="E4" i="1"/>
</calcChain>
</file>

<file path=xl/sharedStrings.xml><?xml version="1.0" encoding="utf-8"?>
<sst xmlns="http://schemas.openxmlformats.org/spreadsheetml/2006/main" count="37" uniqueCount="29">
  <si>
    <t>A FT3M</t>
  </si>
  <si>
    <t>H2O FT3M</t>
  </si>
  <si>
    <t>volume of tank (gal)</t>
  </si>
  <si>
    <t>volume of tank (ft^3)</t>
  </si>
  <si>
    <t>Vdot IM (GPM)</t>
  </si>
  <si>
    <t>mol frac A</t>
  </si>
  <si>
    <t>mol frac H2O</t>
  </si>
  <si>
    <t>Out</t>
  </si>
  <si>
    <t>lb-mol/min A</t>
  </si>
  <si>
    <t>lb-mol/min H2O</t>
  </si>
  <si>
    <t>lb-mol/min</t>
  </si>
  <si>
    <t>Vdot in A (GPM)</t>
  </si>
  <si>
    <t>Vot in B (GPM)</t>
  </si>
  <si>
    <t>H tank ft</t>
  </si>
  <si>
    <t>radius tank ft</t>
  </si>
  <si>
    <t>SG of A</t>
  </si>
  <si>
    <t>In</t>
  </si>
  <si>
    <t>Vbar A (ft3/lbmol)</t>
  </si>
  <si>
    <t>Vbar B (ft3/lbmol)</t>
  </si>
  <si>
    <t>delta V mix</t>
  </si>
  <si>
    <t>roh water lb/ft3</t>
  </si>
  <si>
    <t>roh A lb/ft3</t>
  </si>
  <si>
    <t>MW A lb/lb-mol</t>
  </si>
  <si>
    <t>MW water lb/lb-mol</t>
  </si>
  <si>
    <t>V total GPM</t>
  </si>
  <si>
    <t>Time to fill tank (min)</t>
  </si>
  <si>
    <t>% error in flow rate</t>
  </si>
  <si>
    <t>Ideal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</si>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</sst>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3" borderId="4" applyNumberFormat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1" fillId="3" borderId="4" xfId="1" applyAlignment="1">
      <alignment horizontal="center" vertical="center" wrapText="1"/>
    </xf>
    <xf numFmtId="0" fontId="1" fillId="3" borderId="4" xfId="1"/>
    <xf numFmtId="0" fontId="0" fillId="5" borderId="0" xfId="0" applyFill="1" applyAlignment="1">
      <alignment horizontal="center"/>
    </xf>
  </cellXfs>
  <cellStyles count="2">
    <cellStyle name="Calculation" xfId="1" builtinId="22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zoomScaleNormal="100" workbookViewId="0">
      <selection activeCell="J3" sqref="J3"/>
    </sheetView>
  </sheetViews>
  <sheetFormatPr defaultColWidth="11" defaultRowHeight="15.75" x14ac:dyDescent="0.25"/>
  <cols>
    <col min="1" max="1" width="17.875" bestFit="1" customWidth="1"/>
    <col min="2" max="2" width="13.125" bestFit="1" customWidth="1"/>
    <col min="4" max="4" width="12.125" bestFit="1" customWidth="1"/>
    <col min="5" max="5" width="14.125" bestFit="1" customWidth="1"/>
    <col min="6" max="6" width="15.875" bestFit="1" customWidth="1"/>
    <col min="7" max="7" width="17.125" bestFit="1" customWidth="1"/>
    <col min="8" max="8" width="14.125" bestFit="1" customWidth="1"/>
    <col min="9" max="9" width="17.625" bestFit="1" customWidth="1"/>
    <col min="10" max="10" width="18.5" bestFit="1" customWidth="1"/>
    <col min="11" max="11" width="14.5" bestFit="1" customWidth="1"/>
    <col min="12" max="12" width="17.125" bestFit="1" customWidth="1"/>
  </cols>
  <sheetData>
    <row r="1" spans="1:11" x14ac:dyDescent="0.25">
      <c r="A1" s="12" t="s">
        <v>11</v>
      </c>
      <c r="B1" s="12" t="s">
        <v>12</v>
      </c>
      <c r="C1" s="12" t="s">
        <v>13</v>
      </c>
      <c r="D1" s="12" t="s">
        <v>14</v>
      </c>
      <c r="E1" s="12" t="s">
        <v>15</v>
      </c>
      <c r="F1" s="12" t="s">
        <v>17</v>
      </c>
      <c r="G1" s="12" t="s">
        <v>18</v>
      </c>
      <c r="H1" s="12" t="s">
        <v>22</v>
      </c>
      <c r="I1" s="12" t="s">
        <v>23</v>
      </c>
    </row>
    <row r="2" spans="1:11" x14ac:dyDescent="0.25">
      <c r="A2">
        <v>231</v>
      </c>
      <c r="B2">
        <v>295</v>
      </c>
      <c r="C2">
        <v>22.5</v>
      </c>
      <c r="D2">
        <v>25</v>
      </c>
      <c r="E2">
        <v>0.65</v>
      </c>
      <c r="F2">
        <v>0.75</v>
      </c>
      <c r="G2">
        <v>0.26</v>
      </c>
      <c r="H2">
        <v>45</v>
      </c>
      <c r="I2">
        <v>18</v>
      </c>
    </row>
    <row r="3" spans="1:11" x14ac:dyDescent="0.25">
      <c r="A3" s="11" t="s">
        <v>3</v>
      </c>
      <c r="B3" s="11"/>
      <c r="C3" s="11" t="s">
        <v>2</v>
      </c>
      <c r="D3" s="11"/>
      <c r="E3" s="12" t="s">
        <v>4</v>
      </c>
      <c r="F3" s="12" t="s">
        <v>21</v>
      </c>
      <c r="G3" s="12" t="s">
        <v>20</v>
      </c>
    </row>
    <row r="4" spans="1:11" x14ac:dyDescent="0.25">
      <c r="A4" s="7">
        <f>(PI())*(D2^2)*C2</f>
        <v>44178.646691106464</v>
      </c>
      <c r="B4" s="7"/>
      <c r="C4" s="8">
        <f>A4*7.48052</f>
        <v>330479.25014575571</v>
      </c>
      <c r="D4" s="8"/>
      <c r="E4" s="1">
        <f>600+831</f>
        <v>1431</v>
      </c>
      <c r="F4">
        <f>E2*G4</f>
        <v>40.579500000000003</v>
      </c>
      <c r="G4">
        <f>62.43</f>
        <v>62.43</v>
      </c>
    </row>
    <row r="8" spans="1:11" x14ac:dyDescent="0.25">
      <c r="B8" s="13" t="s">
        <v>16</v>
      </c>
      <c r="C8" s="13"/>
      <c r="D8" s="13"/>
      <c r="E8" s="13"/>
      <c r="F8" s="13"/>
      <c r="G8" s="13"/>
      <c r="H8" s="13"/>
    </row>
    <row r="9" spans="1:11" x14ac:dyDescent="0.25">
      <c r="A9" s="9" t="s">
        <v>27</v>
      </c>
      <c r="B9" s="2" t="s">
        <v>0</v>
      </c>
      <c r="C9" s="2" t="s">
        <v>1</v>
      </c>
      <c r="D9" s="2" t="s">
        <v>8</v>
      </c>
      <c r="E9" s="2" t="s">
        <v>9</v>
      </c>
      <c r="F9" s="2" t="s">
        <v>10</v>
      </c>
      <c r="G9" s="2" t="s">
        <v>5</v>
      </c>
      <c r="H9" s="2" t="s">
        <v>6</v>
      </c>
      <c r="I9" s="2" t="s">
        <v>24</v>
      </c>
    </row>
    <row r="10" spans="1:11" ht="16.5" thickBot="1" x14ac:dyDescent="0.3">
      <c r="A10" s="9"/>
      <c r="B10" s="6">
        <f>A2/7.48052</f>
        <v>30.88020618887457</v>
      </c>
      <c r="C10" s="6">
        <f>B2/7.48052</f>
        <v>39.435761150294361</v>
      </c>
      <c r="D10" s="6">
        <f>(B10*F4)/H2</f>
        <v>27.846740600920793</v>
      </c>
      <c r="E10" s="6">
        <f>(C10*G4)/I2</f>
        <v>136.7763649229376</v>
      </c>
      <c r="F10" s="6">
        <f>E10+D10</f>
        <v>164.62310552385838</v>
      </c>
      <c r="G10" s="6">
        <f>D10/F10</f>
        <v>0.16915450909705407</v>
      </c>
      <c r="H10" s="6">
        <f>E10/F10</f>
        <v>0.83084549090294602</v>
      </c>
      <c r="I10">
        <f>(B10+C10)*7.4805</f>
        <v>525.99859368065324</v>
      </c>
    </row>
    <row r="11" spans="1:11" x14ac:dyDescent="0.25">
      <c r="J11" s="3" t="s">
        <v>19</v>
      </c>
      <c r="K11">
        <f>(B15+C15)-(B10+C10)</f>
        <v>-13.869057008514567</v>
      </c>
    </row>
    <row r="12" spans="1:11" x14ac:dyDescent="0.25">
      <c r="J12" s="4" t="s">
        <v>25</v>
      </c>
      <c r="K12">
        <f>C4/I15</f>
        <v>782.66046005254543</v>
      </c>
    </row>
    <row r="13" spans="1:11" ht="16.5" thickBot="1" x14ac:dyDescent="0.3">
      <c r="B13" s="13" t="s">
        <v>7</v>
      </c>
      <c r="C13" s="13"/>
      <c r="D13" s="13"/>
      <c r="E13" s="13"/>
      <c r="F13" s="13"/>
      <c r="G13" s="13"/>
      <c r="H13" s="13"/>
      <c r="J13" s="5" t="s">
        <v>26</v>
      </c>
      <c r="K13">
        <f>((I10-I15)/I15)*100</f>
        <v>24.570090598887511</v>
      </c>
    </row>
    <row r="14" spans="1:11" x14ac:dyDescent="0.25">
      <c r="A14" s="10" t="s">
        <v>28</v>
      </c>
      <c r="B14" s="2" t="s">
        <v>0</v>
      </c>
      <c r="C14" s="2" t="s">
        <v>1</v>
      </c>
      <c r="D14" s="2" t="s">
        <v>8</v>
      </c>
      <c r="E14" s="2" t="s">
        <v>9</v>
      </c>
      <c r="F14" s="2" t="s">
        <v>10</v>
      </c>
      <c r="G14" s="2" t="s">
        <v>5</v>
      </c>
      <c r="H14" s="2" t="s">
        <v>6</v>
      </c>
      <c r="I14" s="2" t="s">
        <v>24</v>
      </c>
    </row>
    <row r="15" spans="1:11" x14ac:dyDescent="0.25">
      <c r="A15" s="10"/>
      <c r="B15">
        <f>F2*D15</f>
        <v>20.885055450690594</v>
      </c>
      <c r="C15">
        <f>G2*E15</f>
        <v>35.561854879963775</v>
      </c>
      <c r="D15">
        <f>D10</f>
        <v>27.846740600920793</v>
      </c>
      <c r="E15">
        <f>E10</f>
        <v>136.7763649229376</v>
      </c>
      <c r="F15">
        <f>F10</f>
        <v>164.62310552385838</v>
      </c>
      <c r="G15">
        <f>G10</f>
        <v>0.16915450909705407</v>
      </c>
      <c r="H15">
        <f>H10</f>
        <v>0.83084549090294602</v>
      </c>
      <c r="I15">
        <f>(B15+C15)*7.4805</f>
        <v>422.25111272845999</v>
      </c>
    </row>
    <row r="27" spans="1:8" x14ac:dyDescent="0.25">
      <c r="A27">
        <v>831</v>
      </c>
      <c r="B27">
        <v>600</v>
      </c>
      <c r="C27">
        <v>22.5</v>
      </c>
      <c r="D27">
        <v>25</v>
      </c>
      <c r="E27">
        <v>0.55000000000000004</v>
      </c>
      <c r="F27">
        <v>0.7</v>
      </c>
      <c r="G27">
        <v>0.26</v>
      </c>
      <c r="H27">
        <v>25</v>
      </c>
    </row>
  </sheetData>
  <mergeCells count="8">
    <mergeCell ref="A9:A10"/>
    <mergeCell ref="B8:H8"/>
    <mergeCell ref="B13:H13"/>
    <mergeCell ref="A14:A15"/>
    <mergeCell ref="A3:B3"/>
    <mergeCell ref="A4:B4"/>
    <mergeCell ref="C3:D3"/>
    <mergeCell ref="C4:D4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chibuike umeugwa</cp:lastModifiedBy>
  <dcterms:created xsi:type="dcterms:W3CDTF">2016-03-08T21:19:05Z</dcterms:created>
  <dcterms:modified xsi:type="dcterms:W3CDTF">2016-04-07T03:31:44Z</dcterms:modified>
</cp:coreProperties>
</file>