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TINGS" sheetId="1" r:id="rId4"/>
    <sheet state="visible" name="TIMES" sheetId="2" r:id="rId5"/>
    <sheet state="visible" name="TOTALS" sheetId="3" r:id="rId6"/>
  </sheets>
  <definedNames/>
  <calcPr/>
</workbook>
</file>

<file path=xl/sharedStrings.xml><?xml version="1.0" encoding="utf-8"?>
<sst xmlns="http://schemas.openxmlformats.org/spreadsheetml/2006/main" count="41" uniqueCount="28">
  <si>
    <t>-Through-</t>
  </si>
  <si>
    <t>Day</t>
  </si>
  <si>
    <t>Reg. Hours</t>
  </si>
  <si>
    <t>OT Hours</t>
  </si>
  <si>
    <t>Total Hours</t>
  </si>
  <si>
    <t>Wage</t>
  </si>
  <si>
    <t>Times</t>
  </si>
  <si>
    <t>NAME:</t>
  </si>
  <si>
    <t>Rob Jones</t>
  </si>
  <si>
    <t>START WORKWEEK DATE:</t>
  </si>
  <si>
    <t>HOURLY PAY RATE:</t>
  </si>
  <si>
    <t>UN PAID LUNCH BREAK</t>
  </si>
  <si>
    <t>OVERTIME AFTER HRS:</t>
  </si>
  <si>
    <t>OVERTIME MULTIPLIER:</t>
  </si>
  <si>
    <t>HOLIDAY MULTIPLIER:</t>
  </si>
  <si>
    <t>SHIFT DIFFERENTIAL:</t>
  </si>
  <si>
    <t>WEEK ONE</t>
  </si>
  <si>
    <t>DAY</t>
  </si>
  <si>
    <t>DATE:</t>
  </si>
  <si>
    <t>Clock In</t>
  </si>
  <si>
    <t>Clock Out</t>
  </si>
  <si>
    <t>Holiday Rate</t>
  </si>
  <si>
    <t>Totals</t>
  </si>
  <si>
    <t>-Trough-</t>
  </si>
  <si>
    <t>WEEK TWO</t>
  </si>
  <si>
    <t>Greetings</t>
  </si>
  <si>
    <t>Totals: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</si>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</sst>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&quot;-&quot;d"/>
    <numFmt numFmtId="165" formatCode="dddd"/>
    <numFmt numFmtId="166" formatCode="&quot;$&quot;#,##0.00"/>
    <numFmt numFmtId="167" formatCode="mm/dd/yy"/>
    <numFmt numFmtId="168" formatCode="mm&quot;/&quot;dd&quot;/&quot;yy"/>
    <numFmt numFmtId="169" formatCode="h&quot;:&quot;mm&quot; &quot;am/pm"/>
    <numFmt numFmtId="170" formatCode="h:mm am/pm"/>
  </numFmts>
  <fonts count="11">
    <font>
      <sz val="10.0"/>
      <color rgb="FF000000"/>
      <name val="Arial"/>
    </font>
    <font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2.0"/>
      <color rgb="FFFFE599"/>
      <name val="Arial"/>
    </font>
    <font>
      <b/>
      <color theme="1"/>
      <name val="Arial"/>
    </font>
    <font>
      <b/>
      <u/>
      <sz val="12.0"/>
      <color rgb="FF0000FF"/>
    </font>
    <font>
      <b/>
      <u/>
      <sz val="12.0"/>
      <color rgb="FF0000FF"/>
      <name val="Arial"/>
    </font>
    <font>
      <b/>
      <u/>
      <sz val="12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</fills>
  <borders count="2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9900FF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434343"/>
      </top>
      <bottom style="thick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434343"/>
      </bottom>
    </border>
    <border>
      <right style="thick">
        <color rgb="FF000000"/>
      </right>
      <top style="thick">
        <color rgb="FF000000"/>
      </top>
      <bottom style="thick">
        <color rgb="FF434343"/>
      </bottom>
    </border>
    <border>
      <top style="thick">
        <color rgb="FF434343"/>
      </top>
      <bottom style="thick">
        <color rgb="FF000000"/>
      </bottom>
    </border>
    <border>
      <left style="thick">
        <color rgb="FF9900FF"/>
      </left>
      <top style="thick">
        <color rgb="FF9900FF"/>
      </top>
      <bottom style="thick">
        <color rgb="FF9900FF"/>
      </bottom>
    </border>
    <border>
      <top style="thick">
        <color rgb="FF9900FF"/>
      </top>
      <bottom style="thick">
        <color rgb="FF9900FF"/>
      </bottom>
    </border>
    <border>
      <right style="thick">
        <color rgb="FF9900FF"/>
      </right>
      <top style="thick">
        <color rgb="FF9900FF"/>
      </top>
      <bottom style="thick">
        <color rgb="FF9900FF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1" numFmtId="0" xfId="0" applyBorder="1" applyFont="1"/>
    <xf borderId="5" fillId="3" fontId="3" numFmtId="0" xfId="0" applyAlignment="1" applyBorder="1" applyFill="1" applyFont="1">
      <alignment vertical="bottom"/>
    </xf>
    <xf borderId="1" fillId="3" fontId="1" numFmtId="0" xfId="0" applyAlignment="1" applyBorder="1" applyFont="1">
      <alignment horizontal="center"/>
    </xf>
    <xf borderId="6" fillId="2" fontId="1" numFmtId="0" xfId="0" applyBorder="1" applyFont="1"/>
    <xf borderId="4" fillId="0" fontId="2" numFmtId="0" xfId="0" applyBorder="1" applyFont="1"/>
    <xf borderId="5" fillId="4" fontId="4" numFmtId="164" xfId="0" applyAlignment="1" applyBorder="1" applyFill="1" applyFont="1" applyNumberFormat="1">
      <alignment horizontal="center" vertical="bottom"/>
    </xf>
    <xf borderId="7" fillId="0" fontId="2" numFmtId="0" xfId="0" applyBorder="1" applyFont="1"/>
    <xf borderId="5" fillId="4" fontId="4" numFmtId="4" xfId="0" applyAlignment="1" applyBorder="1" applyFont="1" applyNumberFormat="1">
      <alignment horizontal="center" vertical="bottom"/>
    </xf>
    <xf borderId="4" fillId="3" fontId="1" numFmtId="0" xfId="0" applyBorder="1" applyFont="1"/>
    <xf borderId="7" fillId="2" fontId="3" numFmtId="0" xfId="0" applyBorder="1" applyFont="1"/>
    <xf borderId="5" fillId="5" fontId="5" numFmtId="0" xfId="0" applyAlignment="1" applyBorder="1" applyFill="1" applyFont="1">
      <alignment horizontal="center" readingOrder="0" vertical="bottom"/>
    </xf>
    <xf borderId="8" fillId="5" fontId="4" numFmtId="0" xfId="0" applyAlignment="1" applyBorder="1" applyFont="1">
      <alignment horizontal="center" vertical="bottom"/>
    </xf>
    <xf borderId="5" fillId="5" fontId="4" numFmtId="4" xfId="0" applyAlignment="1" applyBorder="1" applyFont="1" applyNumberFormat="1">
      <alignment horizontal="center" vertical="bottom"/>
    </xf>
    <xf borderId="5" fillId="5" fontId="4" numFmtId="0" xfId="0" applyAlignment="1" applyBorder="1" applyFont="1">
      <alignment horizontal="center" vertical="bottom"/>
    </xf>
    <xf borderId="9" fillId="6" fontId="4" numFmtId="165" xfId="0" applyAlignment="1" applyBorder="1" applyFill="1" applyFont="1" applyNumberFormat="1">
      <alignment horizontal="center" vertical="bottom"/>
    </xf>
    <xf borderId="5" fillId="7" fontId="5" numFmtId="4" xfId="0" applyAlignment="1" applyBorder="1" applyFill="1" applyFont="1" applyNumberFormat="1">
      <alignment horizontal="right"/>
    </xf>
    <xf borderId="10" fillId="7" fontId="4" numFmtId="4" xfId="0" applyAlignment="1" applyBorder="1" applyFont="1" applyNumberFormat="1">
      <alignment horizontal="right" vertical="bottom"/>
    </xf>
    <xf borderId="5" fillId="7" fontId="4" numFmtId="4" xfId="0" applyAlignment="1" applyBorder="1" applyFont="1" applyNumberFormat="1">
      <alignment horizontal="right" vertical="bottom"/>
    </xf>
    <xf borderId="5" fillId="8" fontId="4" numFmtId="166" xfId="0" applyAlignment="1" applyBorder="1" applyFill="1" applyFont="1" applyNumberFormat="1">
      <alignment horizontal="right" vertical="bottom"/>
    </xf>
    <xf borderId="9" fillId="6" fontId="5" numFmtId="165" xfId="0" applyAlignment="1" applyBorder="1" applyFont="1" applyNumberFormat="1">
      <alignment horizontal="center" shrinkToFit="0" wrapText="1"/>
    </xf>
    <xf borderId="0" fillId="3" fontId="1" numFmtId="0" xfId="0" applyFont="1"/>
    <xf borderId="7" fillId="3" fontId="1" numFmtId="0" xfId="0" applyBorder="1" applyFont="1"/>
    <xf borderId="0" fillId="3" fontId="1" numFmtId="0" xfId="0" applyFont="1"/>
    <xf borderId="0" fillId="3" fontId="4" numFmtId="0" xfId="0" applyAlignment="1" applyFont="1">
      <alignment horizontal="center" vertical="center"/>
    </xf>
    <xf borderId="0" fillId="3" fontId="6" numFmtId="0" xfId="0" applyAlignment="1" applyFont="1">
      <alignment horizontal="center" readingOrder="0" vertical="center"/>
    </xf>
    <xf borderId="4" fillId="3" fontId="1" numFmtId="0" xfId="0" applyBorder="1" applyFont="1"/>
    <xf borderId="11" fillId="5" fontId="3" numFmtId="0" xfId="0" applyAlignment="1" applyBorder="1" applyFont="1">
      <alignment vertical="bottom"/>
    </xf>
    <xf borderId="1" fillId="2" fontId="7" numFmtId="14" xfId="0" applyAlignment="1" applyBorder="1" applyFont="1" applyNumberFormat="1">
      <alignment vertical="bottom"/>
    </xf>
    <xf borderId="4" fillId="2" fontId="7" numFmtId="0" xfId="0" applyAlignment="1" applyBorder="1" applyFont="1">
      <alignment vertical="bottom"/>
    </xf>
    <xf borderId="12" fillId="5" fontId="4" numFmtId="4" xfId="0" applyBorder="1" applyFont="1" applyNumberFormat="1"/>
    <xf borderId="5" fillId="9" fontId="4" numFmtId="0" xfId="0" applyAlignment="1" applyBorder="1" applyFill="1" applyFont="1">
      <alignment horizontal="center"/>
    </xf>
    <xf borderId="8" fillId="5" fontId="4" numFmtId="4" xfId="0" applyAlignment="1" applyBorder="1" applyFont="1" applyNumberFormat="1">
      <alignment horizontal="right" vertical="bottom"/>
    </xf>
    <xf borderId="9" fillId="5" fontId="4" numFmtId="0" xfId="0" applyAlignment="1" applyBorder="1" applyFont="1">
      <alignment horizontal="center" vertical="bottom"/>
    </xf>
    <xf borderId="13" fillId="0" fontId="2" numFmtId="0" xfId="0" applyBorder="1" applyFont="1"/>
    <xf borderId="8" fillId="5" fontId="4" numFmtId="166" xfId="0" applyAlignment="1" applyBorder="1" applyFont="1" applyNumberFormat="1">
      <alignment horizontal="right" vertical="bottom"/>
    </xf>
    <xf borderId="7" fillId="2" fontId="7" numFmtId="14" xfId="0" applyAlignment="1" applyBorder="1" applyFont="1" applyNumberFormat="1">
      <alignment vertical="bottom"/>
    </xf>
    <xf borderId="4" fillId="3" fontId="3" numFmtId="0" xfId="0" applyAlignment="1" applyBorder="1" applyFont="1">
      <alignment vertical="bottom"/>
    </xf>
    <xf borderId="5" fillId="9" fontId="4" numFmtId="167" xfId="0" applyAlignment="1" applyBorder="1" applyFont="1" applyNumberFormat="1">
      <alignment horizontal="center"/>
    </xf>
    <xf borderId="0" fillId="3" fontId="4" numFmtId="4" xfId="0" applyAlignment="1" applyFont="1" applyNumberFormat="1">
      <alignment horizontal="center" vertical="bottom"/>
    </xf>
    <xf borderId="5" fillId="9" fontId="5" numFmtId="167" xfId="0" applyAlignment="1" applyBorder="1" applyFont="1" applyNumberFormat="1">
      <alignment horizontal="center" readingOrder="0"/>
    </xf>
    <xf borderId="5" fillId="9" fontId="4" numFmtId="166" xfId="0" applyAlignment="1" applyBorder="1" applyFont="1" applyNumberFormat="1">
      <alignment horizontal="center"/>
    </xf>
    <xf borderId="5" fillId="9" fontId="5" numFmtId="166" xfId="0" applyAlignment="1" applyBorder="1" applyFont="1" applyNumberFormat="1">
      <alignment horizontal="center" readingOrder="0"/>
    </xf>
    <xf borderId="5" fillId="9" fontId="4" numFmtId="20" xfId="0" applyAlignment="1" applyBorder="1" applyFont="1" applyNumberFormat="1">
      <alignment horizontal="center"/>
    </xf>
    <xf borderId="13" fillId="5" fontId="4" numFmtId="0" xfId="0" applyAlignment="1" applyBorder="1" applyFont="1">
      <alignment horizontal="center"/>
    </xf>
    <xf borderId="10" fillId="0" fontId="2" numFmtId="0" xfId="0" applyBorder="1" applyFont="1"/>
    <xf borderId="5" fillId="9" fontId="5" numFmtId="20" xfId="0" applyAlignment="1" applyBorder="1" applyFont="1" applyNumberFormat="1">
      <alignment horizontal="center" readingOrder="0"/>
    </xf>
    <xf borderId="5" fillId="9" fontId="5" numFmtId="0" xfId="0" applyAlignment="1" applyBorder="1" applyFont="1">
      <alignment horizontal="center" readingOrder="0" vertical="bottom"/>
    </xf>
    <xf borderId="9" fillId="5" fontId="5" numFmtId="0" xfId="0" applyAlignment="1" applyBorder="1" applyFont="1">
      <alignment horizontal="center"/>
    </xf>
    <xf borderId="5" fillId="9" fontId="4" numFmtId="0" xfId="0" applyAlignment="1" applyBorder="1" applyFont="1">
      <alignment horizontal="center" vertical="bottom"/>
    </xf>
    <xf borderId="5" fillId="9" fontId="5" numFmtId="166" xfId="0" applyAlignment="1" applyBorder="1" applyFont="1" applyNumberFormat="1">
      <alignment horizontal="center" readingOrder="0" vertical="bottom"/>
    </xf>
    <xf borderId="14" fillId="3" fontId="4" numFmtId="0" xfId="0" applyAlignment="1" applyBorder="1" applyFont="1">
      <alignment vertical="bottom"/>
    </xf>
    <xf borderId="9" fillId="10" fontId="4" numFmtId="0" xfId="0" applyAlignment="1" applyBorder="1" applyFill="1" applyFont="1">
      <alignment horizontal="center" vertical="bottom"/>
    </xf>
    <xf borderId="14" fillId="3" fontId="4" numFmtId="0" xfId="0" applyBorder="1" applyFont="1"/>
    <xf borderId="5" fillId="5" fontId="4" numFmtId="0" xfId="0" applyAlignment="1" applyBorder="1" applyFont="1">
      <alignment horizontal="center"/>
    </xf>
    <xf borderId="5" fillId="6" fontId="4" numFmtId="165" xfId="0" applyAlignment="1" applyBorder="1" applyFont="1" applyNumberFormat="1">
      <alignment horizontal="center"/>
    </xf>
    <xf borderId="5" fillId="6" fontId="4" numFmtId="168" xfId="0" applyAlignment="1" applyBorder="1" applyFont="1" applyNumberFormat="1">
      <alignment horizontal="center"/>
    </xf>
    <xf borderId="5" fillId="7" fontId="5" numFmtId="169" xfId="0" applyAlignment="1" applyBorder="1" applyFont="1" applyNumberFormat="1">
      <alignment readingOrder="0"/>
    </xf>
    <xf borderId="5" fillId="7" fontId="5" numFmtId="170" xfId="0" applyAlignment="1" applyBorder="1" applyFont="1" applyNumberFormat="1">
      <alignment horizontal="right" readingOrder="0" vertical="bottom"/>
    </xf>
    <xf borderId="5" fillId="8" fontId="4" numFmtId="166" xfId="0" applyAlignment="1" applyBorder="1" applyFont="1" applyNumberFormat="1">
      <alignment readingOrder="0"/>
    </xf>
    <xf borderId="15" fillId="10" fontId="8" numFmtId="0" xfId="0" applyAlignment="1" applyBorder="1" applyFont="1">
      <alignment horizontal="center" vertical="center"/>
    </xf>
    <xf borderId="7" fillId="3" fontId="1" numFmtId="0" xfId="0" applyBorder="1" applyFont="1"/>
    <xf borderId="0" fillId="3" fontId="1" numFmtId="0" xfId="0" applyAlignment="1" applyFont="1">
      <alignment readingOrder="0"/>
    </xf>
    <xf borderId="16" fillId="3" fontId="1" numFmtId="0" xfId="0" applyBorder="1" applyFont="1"/>
    <xf borderId="17" fillId="3" fontId="1" numFmtId="0" xfId="0" applyBorder="1" applyFont="1"/>
    <xf borderId="18" fillId="3" fontId="1" numFmtId="0" xfId="0" applyBorder="1" applyFont="1"/>
    <xf borderId="16" fillId="2" fontId="1" numFmtId="0" xfId="0" applyBorder="1" applyFont="1"/>
    <xf borderId="17" fillId="0" fontId="2" numFmtId="0" xfId="0" applyBorder="1" applyFont="1"/>
    <xf borderId="18" fillId="0" fontId="2" numFmtId="0" xfId="0" applyBorder="1" applyFont="1"/>
    <xf borderId="7" fillId="3" fontId="3" numFmtId="0" xfId="0" applyAlignment="1" applyBorder="1" applyFont="1">
      <alignment vertical="bottom"/>
    </xf>
    <xf borderId="12" fillId="3" fontId="3" numFmtId="0" xfId="0" applyAlignment="1" applyBorder="1" applyFont="1">
      <alignment vertical="bottom"/>
    </xf>
    <xf borderId="12" fillId="10" fontId="4" numFmtId="164" xfId="0" applyAlignment="1" applyBorder="1" applyFont="1" applyNumberFormat="1">
      <alignment horizontal="center" vertical="bottom"/>
    </xf>
    <xf borderId="12" fillId="10" fontId="4" numFmtId="4" xfId="0" applyAlignment="1" applyBorder="1" applyFont="1" applyNumberFormat="1">
      <alignment horizontal="center" vertical="bottom"/>
    </xf>
    <xf borderId="5" fillId="10" fontId="4" numFmtId="165" xfId="0" applyAlignment="1" applyBorder="1" applyFont="1" applyNumberFormat="1">
      <alignment horizontal="center"/>
    </xf>
    <xf borderId="5" fillId="11" fontId="4" numFmtId="4" xfId="0" applyAlignment="1" applyBorder="1" applyFill="1" applyFont="1" applyNumberFormat="1">
      <alignment horizontal="right" vertical="bottom"/>
    </xf>
    <xf borderId="9" fillId="11" fontId="4" numFmtId="4" xfId="0" applyAlignment="1" applyBorder="1" applyFont="1" applyNumberFormat="1">
      <alignment horizontal="right" vertical="bottom"/>
    </xf>
    <xf borderId="5" fillId="7" fontId="4" numFmtId="169" xfId="0" applyAlignment="1" applyBorder="1" applyFont="1" applyNumberFormat="1">
      <alignment readingOrder="0"/>
    </xf>
    <xf borderId="5" fillId="8" fontId="4" numFmtId="166" xfId="0" applyBorder="1" applyFont="1" applyNumberFormat="1"/>
    <xf borderId="5" fillId="7" fontId="4" numFmtId="169" xfId="0" applyBorder="1" applyFont="1" applyNumberFormat="1"/>
    <xf borderId="5" fillId="7" fontId="4" numFmtId="169" xfId="0" applyAlignment="1" applyBorder="1" applyFont="1" applyNumberFormat="1">
      <alignment horizontal="right" vertical="bottom"/>
    </xf>
    <xf borderId="5" fillId="6" fontId="5" numFmtId="165" xfId="0" applyAlignment="1" applyBorder="1" applyFont="1" applyNumberFormat="1">
      <alignment horizontal="center"/>
    </xf>
    <xf borderId="5" fillId="7" fontId="4" numFmtId="169" xfId="0" applyAlignment="1" applyBorder="1" applyFont="1" applyNumberFormat="1">
      <alignment horizontal="right" readingOrder="0"/>
    </xf>
    <xf borderId="5" fillId="7" fontId="4" numFmtId="169" xfId="0" applyAlignment="1" applyBorder="1" applyFont="1" applyNumberFormat="1">
      <alignment horizontal="right" readingOrder="0" vertical="bottom"/>
    </xf>
    <xf borderId="19" fillId="3" fontId="3" numFmtId="0" xfId="0" applyAlignment="1" applyBorder="1" applyFont="1">
      <alignment vertical="bottom"/>
    </xf>
    <xf borderId="13" fillId="3" fontId="3" numFmtId="0" xfId="0" applyAlignment="1" applyBorder="1" applyFont="1">
      <alignment vertical="bottom"/>
    </xf>
    <xf borderId="13" fillId="3" fontId="3" numFmtId="14" xfId="0" applyAlignment="1" applyBorder="1" applyFont="1" applyNumberFormat="1">
      <alignment readingOrder="0" vertical="bottom"/>
    </xf>
    <xf borderId="13" fillId="3" fontId="3" numFmtId="0" xfId="0" applyAlignment="1" applyBorder="1" applyFont="1">
      <alignment readingOrder="0" vertical="bottom"/>
    </xf>
    <xf borderId="20" fillId="3" fontId="3" numFmtId="0" xfId="0" applyAlignment="1" applyBorder="1" applyFont="1">
      <alignment vertical="bottom"/>
    </xf>
    <xf borderId="12" fillId="3" fontId="4" numFmtId="0" xfId="0" applyAlignment="1" applyBorder="1" applyFont="1">
      <alignment vertical="bottom"/>
    </xf>
    <xf borderId="12" fillId="3" fontId="4" numFmtId="0" xfId="0" applyBorder="1" applyFont="1"/>
    <xf borderId="5" fillId="10" fontId="4" numFmtId="168" xfId="0" applyAlignment="1" applyBorder="1" applyFont="1" applyNumberFormat="1">
      <alignment horizontal="center"/>
    </xf>
    <xf borderId="5" fillId="11" fontId="4" numFmtId="170" xfId="0" applyAlignment="1" applyBorder="1" applyFont="1" applyNumberFormat="1">
      <alignment readingOrder="0"/>
    </xf>
    <xf borderId="5" fillId="11" fontId="5" numFmtId="170" xfId="0" applyAlignment="1" applyBorder="1" applyFont="1" applyNumberFormat="1">
      <alignment horizontal="right" readingOrder="0" vertical="bottom"/>
    </xf>
    <xf borderId="5" fillId="11" fontId="4" numFmtId="170" xfId="0" applyAlignment="1" applyBorder="1" applyFont="1" applyNumberFormat="1">
      <alignment horizontal="right" readingOrder="0" vertical="bottom"/>
    </xf>
    <xf borderId="5" fillId="11" fontId="4" numFmtId="0" xfId="0" applyAlignment="1" applyBorder="1" applyFont="1">
      <alignment horizontal="right" readingOrder="0"/>
    </xf>
    <xf borderId="5" fillId="11" fontId="4" numFmtId="0" xfId="0" applyAlignment="1" applyBorder="1" applyFont="1">
      <alignment horizontal="right" readingOrder="0" vertical="bottom"/>
    </xf>
    <xf borderId="5" fillId="10" fontId="5" numFmtId="165" xfId="0" applyAlignment="1" applyBorder="1" applyFont="1" applyNumberFormat="1">
      <alignment horizontal="center"/>
    </xf>
    <xf borderId="5" fillId="11" fontId="4" numFmtId="170" xfId="0" applyBorder="1" applyFont="1" applyNumberFormat="1"/>
    <xf borderId="5" fillId="11" fontId="4" numFmtId="170" xfId="0" applyAlignment="1" applyBorder="1" applyFont="1" applyNumberFormat="1">
      <alignment horizontal="right" vertical="bottom"/>
    </xf>
    <xf borderId="5" fillId="10" fontId="4" numFmtId="168" xfId="0" applyAlignment="1" applyBorder="1" applyFont="1" applyNumberFormat="1">
      <alignment horizontal="center" vertical="bottom"/>
    </xf>
    <xf borderId="1" fillId="3" fontId="3" numFmtId="0" xfId="0" applyBorder="1" applyFont="1"/>
    <xf borderId="2" fillId="3" fontId="3" numFmtId="0" xfId="0" applyBorder="1" applyFont="1"/>
    <xf borderId="3" fillId="3" fontId="3" numFmtId="0" xfId="0" applyBorder="1" applyFont="1"/>
    <xf borderId="4" fillId="3" fontId="3" numFmtId="0" xfId="0" applyBorder="1" applyFont="1"/>
    <xf borderId="15" fillId="10" fontId="9" numFmtId="0" xfId="0" applyAlignment="1" applyBorder="1" applyFont="1">
      <alignment horizontal="center" vertical="center"/>
    </xf>
    <xf borderId="0" fillId="3" fontId="3" numFmtId="0" xfId="0" applyFont="1"/>
    <xf borderId="7" fillId="3" fontId="3" numFmtId="0" xfId="0" applyBorder="1" applyFont="1"/>
    <xf borderId="16" fillId="3" fontId="3" numFmtId="0" xfId="0" applyBorder="1" applyFont="1"/>
    <xf borderId="17" fillId="3" fontId="3" numFmtId="0" xfId="0" applyBorder="1" applyFont="1"/>
    <xf borderId="21" fillId="3" fontId="3" numFmtId="0" xfId="0" applyBorder="1" applyFont="1"/>
    <xf borderId="18" fillId="3" fontId="3" numFmtId="0" xfId="0" applyBorder="1" applyFont="1"/>
    <xf borderId="5" fillId="8" fontId="5" numFmtId="166" xfId="0" applyBorder="1" applyFont="1" applyNumberFormat="1"/>
    <xf borderId="5" fillId="5" fontId="3" numFmtId="0" xfId="0" applyBorder="1" applyFont="1"/>
    <xf borderId="5" fillId="5" fontId="4" numFmtId="4" xfId="0" applyAlignment="1" applyBorder="1" applyFont="1" applyNumberFormat="1">
      <alignment horizontal="right" vertical="bottom"/>
    </xf>
    <xf borderId="12" fillId="5" fontId="4" numFmtId="166" xfId="0" applyAlignment="1" applyBorder="1" applyFont="1" applyNumberFormat="1">
      <alignment horizontal="right" vertical="bottom"/>
    </xf>
    <xf borderId="1" fillId="3" fontId="4" numFmtId="0" xfId="0" applyBorder="1" applyFont="1"/>
    <xf borderId="13" fillId="3" fontId="4" numFmtId="0" xfId="0" applyBorder="1" applyFont="1"/>
    <xf borderId="10" fillId="3" fontId="4" numFmtId="0" xfId="0" applyBorder="1" applyFont="1"/>
    <xf borderId="5" fillId="9" fontId="5" numFmtId="0" xfId="0" applyAlignment="1" applyBorder="1" applyFont="1">
      <alignment horizontal="right" readingOrder="0" vertical="bottom"/>
    </xf>
    <xf borderId="10" fillId="9" fontId="4" numFmtId="4" xfId="0" applyBorder="1" applyFont="1" applyNumberFormat="1"/>
    <xf borderId="5" fillId="9" fontId="4" numFmtId="4" xfId="0" applyAlignment="1" applyBorder="1" applyFont="1" applyNumberFormat="1">
      <alignment horizontal="right"/>
    </xf>
    <xf borderId="5" fillId="9" fontId="4" numFmtId="4" xfId="0" applyAlignment="1" applyBorder="1" applyFont="1" applyNumberFormat="1">
      <alignment horizontal="right" vertical="bottom"/>
    </xf>
    <xf borderId="4" fillId="3" fontId="4" numFmtId="0" xfId="0" applyBorder="1" applyFont="1"/>
    <xf borderId="22" fillId="10" fontId="4" numFmtId="4" xfId="0" applyAlignment="1" applyBorder="1" applyFont="1" applyNumberFormat="1">
      <alignment horizontal="center" vertical="center"/>
    </xf>
    <xf borderId="23" fillId="0" fontId="2" numFmtId="0" xfId="0" applyBorder="1" applyFont="1"/>
    <xf borderId="24" fillId="0" fontId="2" numFmtId="0" xfId="0" applyBorder="1" applyFont="1"/>
    <xf borderId="15" fillId="10" fontId="10" numFmtId="4" xfId="0" applyAlignment="1" applyBorder="1" applyFont="1" applyNumberFormat="1">
      <alignment horizontal="center" vertical="center"/>
    </xf>
    <xf borderId="16" fillId="3" fontId="4" numFmtId="0" xfId="0" applyBorder="1" applyFont="1"/>
    <xf borderId="16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857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29</xdr:row>
      <xdr:rowOff>95250</xdr:rowOff>
    </xdr:from>
    <xdr:ext cx="1076325" cy="676275"/>
    <xdr:sp>
      <xdr:nvSpPr>
        <xdr:cNvPr id="3" name="Shape 3"/>
        <xdr:cNvSpPr/>
      </xdr:nvSpPr>
      <xdr:spPr>
        <a:xfrm>
          <a:off x="4945950" y="3451400"/>
          <a:ext cx="1059000" cy="657300"/>
        </a:xfrm>
        <a:prstGeom prst="bevel">
          <a:avLst>
            <a:gd fmla="val 12500" name="adj"/>
          </a:avLst>
        </a:prstGeom>
        <a:solidFill>
          <a:srgbClr val="FF99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7.43"/>
    <col customWidth="1" min="3" max="3" width="14.86"/>
    <col customWidth="1" min="4" max="6" width="14.43"/>
    <col customWidth="1" min="7" max="7" width="1.86"/>
  </cols>
  <sheetData>
    <row r="1" ht="9.75" customHeight="1">
      <c r="A1" s="1"/>
      <c r="B1" s="2"/>
      <c r="C1" s="2"/>
      <c r="D1" s="2"/>
      <c r="E1" s="2"/>
      <c r="F1" s="2"/>
      <c r="G1" s="3"/>
    </row>
    <row r="2" ht="22.5" customHeight="1">
      <c r="A2" s="5"/>
      <c r="B2" s="7"/>
      <c r="C2" s="2"/>
      <c r="D2" s="2"/>
      <c r="E2" s="2"/>
      <c r="F2" s="3"/>
      <c r="G2" s="8"/>
    </row>
    <row r="3" ht="22.5" customHeight="1">
      <c r="A3" s="9"/>
      <c r="B3" s="9"/>
      <c r="F3" s="11"/>
      <c r="G3" s="11"/>
    </row>
    <row r="4" ht="22.5" customHeight="1">
      <c r="A4" s="9"/>
      <c r="B4" s="9"/>
      <c r="F4" s="11"/>
      <c r="G4" s="11"/>
    </row>
    <row r="5" ht="22.5" customHeight="1">
      <c r="A5" s="9"/>
      <c r="B5" s="9"/>
      <c r="F5" s="11"/>
      <c r="G5" s="11"/>
    </row>
    <row r="6" ht="22.5" customHeight="1">
      <c r="A6" s="9"/>
      <c r="B6" s="9"/>
      <c r="F6" s="11"/>
      <c r="G6" s="11"/>
    </row>
    <row r="7" ht="22.5" customHeight="1">
      <c r="A7" s="9"/>
      <c r="B7" s="9"/>
      <c r="F7" s="11"/>
      <c r="G7" s="11"/>
    </row>
    <row r="8" ht="22.5" customHeight="1">
      <c r="A8" s="9"/>
      <c r="B8" s="9"/>
      <c r="F8" s="11"/>
      <c r="G8" s="11"/>
    </row>
    <row r="9" ht="22.5" customHeight="1">
      <c r="A9" s="9"/>
      <c r="B9" s="9"/>
      <c r="F9" s="11"/>
      <c r="G9" s="11"/>
    </row>
    <row r="10" ht="22.5" customHeight="1">
      <c r="A10" s="9"/>
      <c r="B10" s="9"/>
      <c r="F10" s="11"/>
      <c r="G10" s="11"/>
    </row>
    <row r="11" ht="22.5" customHeight="1">
      <c r="A11" s="9"/>
      <c r="B11" s="9"/>
      <c r="F11" s="11"/>
      <c r="G11" s="11"/>
    </row>
    <row r="12" ht="22.5" customHeight="1">
      <c r="A12" s="9"/>
      <c r="B12" s="9"/>
      <c r="F12" s="11"/>
      <c r="G12" s="11"/>
    </row>
    <row r="13" ht="22.5" customHeight="1">
      <c r="A13" s="9"/>
      <c r="B13" s="9"/>
      <c r="F13" s="11"/>
      <c r="G13" s="11"/>
    </row>
    <row r="14" ht="22.5" customHeight="1">
      <c r="A14" s="9"/>
      <c r="B14" s="9"/>
      <c r="F14" s="11"/>
      <c r="G14" s="11"/>
    </row>
    <row r="15" ht="22.5" customHeight="1">
      <c r="A15" s="9"/>
      <c r="B15" s="9"/>
      <c r="F15" s="11"/>
      <c r="G15" s="11"/>
    </row>
    <row r="16" ht="22.5" customHeight="1">
      <c r="A16" s="9"/>
      <c r="B16" s="9"/>
      <c r="F16" s="11"/>
      <c r="G16" s="11"/>
    </row>
    <row r="17" ht="22.5" customHeight="1">
      <c r="A17" s="9"/>
      <c r="B17" s="9"/>
      <c r="F17" s="11"/>
      <c r="G17" s="11"/>
    </row>
    <row r="18" ht="22.5" customHeight="1">
      <c r="A18" s="9"/>
      <c r="B18" s="9"/>
      <c r="F18" s="11"/>
      <c r="G18" s="11"/>
    </row>
    <row r="19" ht="22.5" customHeight="1">
      <c r="A19" s="9"/>
      <c r="B19" s="13"/>
      <c r="C19" s="25"/>
      <c r="D19" s="25"/>
      <c r="E19" s="25"/>
      <c r="F19" s="26"/>
      <c r="G19" s="11"/>
    </row>
    <row r="20" ht="22.5" customHeight="1">
      <c r="A20" s="9"/>
      <c r="B20" s="13"/>
      <c r="C20" s="25"/>
      <c r="D20" s="25"/>
      <c r="E20" s="25"/>
      <c r="F20" s="26"/>
      <c r="G20" s="11"/>
    </row>
    <row r="21" ht="22.5" customHeight="1">
      <c r="A21" s="9"/>
      <c r="B21" s="13"/>
      <c r="C21" s="25"/>
      <c r="D21" s="25"/>
      <c r="E21" s="25"/>
      <c r="F21" s="26"/>
      <c r="G21" s="11"/>
    </row>
    <row r="22" ht="22.5" customHeight="1">
      <c r="A22" s="9"/>
      <c r="B22" s="13"/>
      <c r="C22" s="25"/>
      <c r="D22" s="25"/>
      <c r="E22" s="25"/>
      <c r="F22" s="26"/>
      <c r="G22" s="11"/>
    </row>
    <row r="23" ht="22.5" customHeight="1">
      <c r="A23" s="9"/>
      <c r="B23" s="13"/>
      <c r="C23" s="25"/>
      <c r="D23" s="25"/>
      <c r="E23" s="25"/>
      <c r="F23" s="26"/>
      <c r="G23" s="11"/>
    </row>
    <row r="24" ht="22.5" customHeight="1">
      <c r="A24" s="9"/>
      <c r="B24" s="13"/>
      <c r="C24" s="27"/>
      <c r="D24" s="25"/>
      <c r="E24" s="27"/>
      <c r="F24" s="26"/>
      <c r="G24" s="11"/>
    </row>
    <row r="25" ht="22.5" customHeight="1">
      <c r="A25" s="9"/>
      <c r="B25" s="13"/>
      <c r="C25" s="28"/>
      <c r="D25" s="28"/>
      <c r="E25" s="28"/>
      <c r="F25" s="26"/>
      <c r="G25" s="11"/>
    </row>
    <row r="26" ht="22.5" customHeight="1">
      <c r="A26" s="9"/>
      <c r="B26" s="13"/>
      <c r="C26" s="29"/>
      <c r="D26" s="29"/>
      <c r="E26" s="29"/>
      <c r="F26" s="26"/>
      <c r="G26" s="11"/>
    </row>
    <row r="27" ht="22.5" customHeight="1">
      <c r="A27" s="9"/>
      <c r="B27" s="13"/>
      <c r="C27" s="25"/>
      <c r="D27" s="25"/>
      <c r="E27" s="25"/>
      <c r="F27" s="26"/>
      <c r="G27" s="11"/>
    </row>
    <row r="28" ht="22.5" customHeight="1">
      <c r="A28" s="9"/>
      <c r="B28" s="13"/>
      <c r="C28" s="25"/>
      <c r="D28" s="25"/>
      <c r="E28" s="25"/>
      <c r="F28" s="26"/>
      <c r="G28" s="11"/>
    </row>
    <row r="29" ht="22.5" customHeight="1">
      <c r="A29" s="9"/>
      <c r="B29" s="13"/>
      <c r="C29" s="27"/>
      <c r="D29" s="25"/>
      <c r="E29" s="27"/>
      <c r="F29" s="26"/>
      <c r="G29" s="11"/>
    </row>
    <row r="30" ht="22.5" customHeight="1">
      <c r="A30" s="9"/>
      <c r="B30" s="30"/>
      <c r="C30" s="64" t="s">
        <v>6</v>
      </c>
      <c r="D30" s="25"/>
      <c r="E30" s="64" t="s">
        <v>22</v>
      </c>
      <c r="F30" s="65"/>
      <c r="G30" s="11"/>
    </row>
    <row r="31" ht="22.5" customHeight="1">
      <c r="A31" s="9"/>
      <c r="B31" s="30"/>
      <c r="C31" s="25"/>
      <c r="D31" s="66"/>
      <c r="E31" s="25"/>
      <c r="F31" s="65"/>
      <c r="G31" s="11"/>
    </row>
    <row r="32" ht="22.5" customHeight="1">
      <c r="A32" s="9"/>
      <c r="B32" s="67"/>
      <c r="C32" s="68"/>
      <c r="D32" s="68"/>
      <c r="E32" s="68"/>
      <c r="F32" s="69"/>
      <c r="G32" s="11"/>
    </row>
    <row r="33" ht="9.0" customHeight="1">
      <c r="A33" s="70"/>
      <c r="B33" s="71"/>
      <c r="C33" s="71"/>
      <c r="D33" s="71"/>
      <c r="E33" s="71"/>
      <c r="F33" s="71"/>
      <c r="G33" s="72"/>
    </row>
  </sheetData>
  <mergeCells count="5">
    <mergeCell ref="A1:G1"/>
    <mergeCell ref="A33:G33"/>
    <mergeCell ref="G2:G32"/>
    <mergeCell ref="A2:A32"/>
    <mergeCell ref="B2:F18"/>
  </mergeCells>
  <hyperlinks>
    <hyperlink display="Times" location="TIMES!A1" ref="C30"/>
    <hyperlink display="Totals" location="TOTALS!A1" ref="E3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7.0"/>
    <col customWidth="1" min="3" max="3" width="14.86"/>
    <col customWidth="1" min="4" max="4" width="14.43"/>
    <col customWidth="1" min="5" max="5" width="15.43"/>
    <col customWidth="1" min="6" max="6" width="14.43"/>
    <col customWidth="1" min="7" max="7" width="1.86"/>
  </cols>
  <sheetData>
    <row r="1" ht="9.0" customHeight="1">
      <c r="A1" s="32"/>
      <c r="B1" s="2"/>
      <c r="C1" s="2"/>
      <c r="D1" s="2"/>
      <c r="E1" s="2"/>
      <c r="F1" s="2"/>
      <c r="G1" s="3"/>
    </row>
    <row r="2" ht="22.5" customHeight="1">
      <c r="A2" s="33"/>
      <c r="B2" s="35" t="str">
        <f t="shared" ref="B2:B9" si="1">F2</f>
        <v>Rob Jones</v>
      </c>
      <c r="C2" s="37" t="s">
        <v>7</v>
      </c>
      <c r="D2" s="38"/>
      <c r="E2" s="38"/>
      <c r="F2" s="35" t="s">
        <v>8</v>
      </c>
      <c r="G2" s="40"/>
    </row>
    <row r="3" ht="22.5" customHeight="1">
      <c r="A3" s="9"/>
      <c r="B3" s="42">
        <f t="shared" si="1"/>
        <v>43731</v>
      </c>
      <c r="C3" s="37" t="s">
        <v>9</v>
      </c>
      <c r="D3" s="38"/>
      <c r="E3" s="38"/>
      <c r="F3" s="44">
        <v>43731.0</v>
      </c>
      <c r="G3" s="11"/>
    </row>
    <row r="4" ht="22.5" customHeight="1">
      <c r="A4" s="9"/>
      <c r="B4" s="45">
        <f t="shared" si="1"/>
        <v>14.31</v>
      </c>
      <c r="C4" s="37" t="s">
        <v>10</v>
      </c>
      <c r="D4" s="38"/>
      <c r="E4" s="38"/>
      <c r="F4" s="46">
        <v>14.31</v>
      </c>
      <c r="G4" s="11"/>
    </row>
    <row r="5" ht="22.5" customHeight="1">
      <c r="A5" s="9"/>
      <c r="B5" s="47">
        <f t="shared" si="1"/>
        <v>0.02083333333</v>
      </c>
      <c r="C5" s="48" t="s">
        <v>11</v>
      </c>
      <c r="D5" s="38"/>
      <c r="E5" s="49"/>
      <c r="F5" s="50">
        <v>0.020833333333333332</v>
      </c>
      <c r="G5" s="11"/>
    </row>
    <row r="6" ht="22.5" customHeight="1">
      <c r="A6" s="9"/>
      <c r="B6" s="35">
        <f t="shared" si="1"/>
        <v>8</v>
      </c>
      <c r="C6" s="37" t="s">
        <v>12</v>
      </c>
      <c r="D6" s="38"/>
      <c r="E6" s="38"/>
      <c r="F6" s="51">
        <v>8.0</v>
      </c>
      <c r="G6" s="11"/>
    </row>
    <row r="7" ht="22.5" customHeight="1">
      <c r="A7" s="9"/>
      <c r="B7" s="35">
        <f t="shared" si="1"/>
        <v>1.5</v>
      </c>
      <c r="C7" s="52" t="s">
        <v>13</v>
      </c>
      <c r="D7" s="38"/>
      <c r="E7" s="38"/>
      <c r="F7" s="53">
        <v>1.5</v>
      </c>
      <c r="G7" s="11"/>
    </row>
    <row r="8" ht="22.5" customHeight="1">
      <c r="A8" s="9"/>
      <c r="B8" s="35">
        <f t="shared" si="1"/>
        <v>2</v>
      </c>
      <c r="C8" s="37" t="s">
        <v>14</v>
      </c>
      <c r="D8" s="38"/>
      <c r="E8" s="38"/>
      <c r="F8" s="51">
        <v>2.0</v>
      </c>
      <c r="G8" s="11"/>
    </row>
    <row r="9" ht="22.5" customHeight="1">
      <c r="A9" s="9"/>
      <c r="B9" s="45">
        <f t="shared" si="1"/>
        <v>1</v>
      </c>
      <c r="C9" s="37" t="s">
        <v>15</v>
      </c>
      <c r="D9" s="38"/>
      <c r="E9" s="38"/>
      <c r="F9" s="54">
        <v>1.0</v>
      </c>
      <c r="G9" s="11"/>
    </row>
    <row r="10" ht="22.5" customHeight="1">
      <c r="A10" s="9"/>
      <c r="B10" s="41"/>
      <c r="F10" s="11"/>
      <c r="G10" s="11"/>
    </row>
    <row r="11" ht="22.5" customHeight="1">
      <c r="A11" s="9"/>
      <c r="B11" s="55"/>
      <c r="C11" s="56" t="s">
        <v>16</v>
      </c>
      <c r="D11" s="38"/>
      <c r="E11" s="49"/>
      <c r="F11" s="57"/>
      <c r="G11" s="11"/>
    </row>
    <row r="12" ht="22.5" customHeight="1">
      <c r="A12" s="9"/>
      <c r="B12" s="18" t="s">
        <v>17</v>
      </c>
      <c r="C12" s="18" t="s">
        <v>18</v>
      </c>
      <c r="D12" s="58" t="s">
        <v>19</v>
      </c>
      <c r="E12" s="18" t="s">
        <v>20</v>
      </c>
      <c r="F12" s="18" t="s">
        <v>21</v>
      </c>
      <c r="G12" s="11"/>
    </row>
    <row r="13" ht="22.5" customHeight="1">
      <c r="A13" s="9"/>
      <c r="B13" s="59">
        <f>F3</f>
        <v>43731</v>
      </c>
      <c r="C13" s="60">
        <f>F3</f>
        <v>43731</v>
      </c>
      <c r="D13" s="61">
        <v>0.6458333333333334</v>
      </c>
      <c r="E13" s="62">
        <v>0.9993055555555556</v>
      </c>
      <c r="F13" s="63" t="b">
        <v>0</v>
      </c>
      <c r="G13" s="11"/>
    </row>
    <row r="14" ht="22.5" customHeight="1">
      <c r="A14" s="9"/>
      <c r="B14" s="59">
        <f t="shared" ref="B14:B19" si="2">IF(B13="","",B13+1)</f>
        <v>43732</v>
      </c>
      <c r="C14" s="60">
        <f>IF (C13="","",C13+1)</f>
        <v>43732</v>
      </c>
      <c r="D14" s="80">
        <v>0.6597222222222222</v>
      </c>
      <c r="E14" s="62">
        <v>0.09722222222222222</v>
      </c>
      <c r="F14" s="81" t="b">
        <v>0</v>
      </c>
      <c r="G14" s="11"/>
    </row>
    <row r="15" ht="22.5" customHeight="1">
      <c r="A15" s="9"/>
      <c r="B15" s="59">
        <f t="shared" si="2"/>
        <v>43733</v>
      </c>
      <c r="C15" s="60">
        <f t="shared" ref="C15:C19" si="3">IF(C14="","",C14+1)</f>
        <v>43733</v>
      </c>
      <c r="D15" s="82"/>
      <c r="E15" s="83"/>
      <c r="F15" s="81" t="b">
        <v>0</v>
      </c>
      <c r="G15" s="11"/>
    </row>
    <row r="16" ht="22.5" customHeight="1">
      <c r="A16" s="9"/>
      <c r="B16" s="59">
        <f t="shared" si="2"/>
        <v>43734</v>
      </c>
      <c r="C16" s="60">
        <f t="shared" si="3"/>
        <v>43734</v>
      </c>
      <c r="D16" s="82"/>
      <c r="E16" s="83"/>
      <c r="F16" s="81" t="b">
        <v>0</v>
      </c>
      <c r="G16" s="11"/>
    </row>
    <row r="17" ht="22.5" customHeight="1">
      <c r="A17" s="9"/>
      <c r="B17" s="84">
        <f t="shared" si="2"/>
        <v>43735</v>
      </c>
      <c r="C17" s="60">
        <f t="shared" si="3"/>
        <v>43735</v>
      </c>
      <c r="D17" s="82"/>
      <c r="E17" s="83"/>
      <c r="F17" s="81" t="b">
        <v>0</v>
      </c>
      <c r="G17" s="11"/>
    </row>
    <row r="18" ht="22.5" customHeight="1">
      <c r="A18" s="9"/>
      <c r="B18" s="59">
        <f t="shared" si="2"/>
        <v>43736</v>
      </c>
      <c r="C18" s="60">
        <f t="shared" si="3"/>
        <v>43736</v>
      </c>
      <c r="D18" s="85"/>
      <c r="E18" s="86"/>
      <c r="F18" s="81" t="b">
        <v>0</v>
      </c>
      <c r="G18" s="11"/>
    </row>
    <row r="19" ht="22.5" customHeight="1">
      <c r="A19" s="9"/>
      <c r="B19" s="59">
        <f t="shared" si="2"/>
        <v>43737</v>
      </c>
      <c r="C19" s="60">
        <f t="shared" si="3"/>
        <v>43737</v>
      </c>
      <c r="D19" s="85"/>
      <c r="E19" s="86"/>
      <c r="F19" s="63" t="b">
        <v>0</v>
      </c>
      <c r="G19" s="11"/>
    </row>
    <row r="20" ht="22.5" customHeight="1">
      <c r="A20" s="9"/>
      <c r="B20" s="87"/>
      <c r="C20" s="88"/>
      <c r="D20" s="89"/>
      <c r="E20" s="90"/>
      <c r="F20" s="91"/>
      <c r="G20" s="11"/>
    </row>
    <row r="21" ht="22.5" customHeight="1">
      <c r="A21" s="9"/>
      <c r="B21" s="92"/>
      <c r="C21" s="56" t="s">
        <v>24</v>
      </c>
      <c r="D21" s="38"/>
      <c r="E21" s="49"/>
      <c r="F21" s="93"/>
      <c r="G21" s="11"/>
    </row>
    <row r="22" ht="22.5" customHeight="1">
      <c r="A22" s="9"/>
      <c r="B22" s="18" t="s">
        <v>17</v>
      </c>
      <c r="C22" s="18" t="s">
        <v>18</v>
      </c>
      <c r="D22" s="58" t="s">
        <v>19</v>
      </c>
      <c r="E22" s="18" t="s">
        <v>20</v>
      </c>
      <c r="F22" s="18" t="s">
        <v>21</v>
      </c>
      <c r="G22" s="11"/>
    </row>
    <row r="23" ht="22.5" customHeight="1">
      <c r="A23" s="9"/>
      <c r="B23" s="77">
        <f t="shared" ref="B23:C23" si="4">IF(B19="","",B19+1)</f>
        <v>43738</v>
      </c>
      <c r="C23" s="94">
        <f t="shared" si="4"/>
        <v>43738</v>
      </c>
      <c r="D23" s="95"/>
      <c r="E23" s="96"/>
      <c r="F23" s="81" t="b">
        <v>0</v>
      </c>
      <c r="G23" s="11"/>
    </row>
    <row r="24" ht="22.5" customHeight="1">
      <c r="A24" s="9"/>
      <c r="B24" s="77">
        <f t="shared" ref="B24:C24" si="5">IF(B23="","",B23+1)</f>
        <v>43739</v>
      </c>
      <c r="C24" s="94">
        <f t="shared" si="5"/>
        <v>43739</v>
      </c>
      <c r="D24" s="95"/>
      <c r="E24" s="97"/>
      <c r="F24" s="81" t="b">
        <v>0</v>
      </c>
      <c r="G24" s="11"/>
    </row>
    <row r="25" ht="22.5" customHeight="1">
      <c r="A25" s="9"/>
      <c r="B25" s="77">
        <f t="shared" ref="B25:C25" si="6">IF(B24="","",B24+1)</f>
        <v>43740</v>
      </c>
      <c r="C25" s="94">
        <f t="shared" si="6"/>
        <v>43740</v>
      </c>
      <c r="D25" s="95"/>
      <c r="E25" s="97"/>
      <c r="F25" s="81" t="b">
        <v>0</v>
      </c>
      <c r="G25" s="11"/>
    </row>
    <row r="26" ht="22.5" customHeight="1">
      <c r="A26" s="9"/>
      <c r="B26" s="77">
        <f t="shared" ref="B26:C26" si="7">IF(B25="","",B25+1)</f>
        <v>43741</v>
      </c>
      <c r="C26" s="94">
        <f t="shared" si="7"/>
        <v>43741</v>
      </c>
      <c r="D26" s="98"/>
      <c r="E26" s="99"/>
      <c r="F26" s="81" t="b">
        <v>0</v>
      </c>
      <c r="G26" s="11"/>
    </row>
    <row r="27" ht="22.5" customHeight="1">
      <c r="A27" s="9"/>
      <c r="B27" s="100">
        <f t="shared" ref="B27:C27" si="8">IF(B26="","",B26+1)</f>
        <v>43742</v>
      </c>
      <c r="C27" s="94">
        <f t="shared" si="8"/>
        <v>43742</v>
      </c>
      <c r="D27" s="95"/>
      <c r="E27" s="97"/>
      <c r="F27" s="81" t="b">
        <v>0</v>
      </c>
      <c r="G27" s="11"/>
    </row>
    <row r="28" ht="22.5" customHeight="1">
      <c r="A28" s="9"/>
      <c r="B28" s="77">
        <f t="shared" ref="B28:C28" si="9">IF(B27="","",B27+1)</f>
        <v>43743</v>
      </c>
      <c r="C28" s="94">
        <f t="shared" si="9"/>
        <v>43743</v>
      </c>
      <c r="D28" s="101"/>
      <c r="E28" s="102"/>
      <c r="F28" s="81" t="b">
        <v>0</v>
      </c>
      <c r="G28" s="11"/>
    </row>
    <row r="29" ht="22.5" customHeight="1">
      <c r="A29" s="9"/>
      <c r="B29" s="77">
        <f t="shared" ref="B29:C29" si="10">IF(B28="","",B28+1)</f>
        <v>43744</v>
      </c>
      <c r="C29" s="103">
        <f t="shared" si="10"/>
        <v>43744</v>
      </c>
      <c r="D29" s="101"/>
      <c r="E29" s="102"/>
      <c r="F29" s="81" t="b">
        <v>0</v>
      </c>
      <c r="G29" s="11"/>
    </row>
    <row r="30" ht="22.5" customHeight="1">
      <c r="A30" s="9"/>
      <c r="B30" s="104"/>
      <c r="C30" s="105"/>
      <c r="D30" s="105"/>
      <c r="E30" s="105"/>
      <c r="F30" s="106"/>
      <c r="G30" s="11"/>
    </row>
    <row r="31" ht="22.5" customHeight="1">
      <c r="A31" s="9"/>
      <c r="B31" s="107"/>
      <c r="C31" s="108" t="s">
        <v>25</v>
      </c>
      <c r="D31" s="109"/>
      <c r="E31" s="108" t="s">
        <v>22</v>
      </c>
      <c r="F31" s="110"/>
      <c r="G31" s="11"/>
    </row>
    <row r="32" ht="22.5" customHeight="1">
      <c r="A32" s="9"/>
      <c r="B32" s="111"/>
      <c r="C32" s="112"/>
      <c r="D32" s="113"/>
      <c r="E32" s="112"/>
      <c r="F32" s="114"/>
      <c r="G32" s="11"/>
    </row>
    <row r="33" ht="9.0" customHeight="1">
      <c r="A33" s="70"/>
      <c r="B33" s="71"/>
      <c r="C33" s="71"/>
      <c r="D33" s="71"/>
      <c r="E33" s="71"/>
      <c r="F33" s="71"/>
      <c r="G33" s="72"/>
    </row>
  </sheetData>
  <mergeCells count="15">
    <mergeCell ref="C9:E9"/>
    <mergeCell ref="C21:E21"/>
    <mergeCell ref="A2:A32"/>
    <mergeCell ref="A33:G33"/>
    <mergeCell ref="G2:G32"/>
    <mergeCell ref="C11:E11"/>
    <mergeCell ref="B10:F10"/>
    <mergeCell ref="A1:G1"/>
    <mergeCell ref="C8:E8"/>
    <mergeCell ref="C3:E3"/>
    <mergeCell ref="C2:E2"/>
    <mergeCell ref="C5:E5"/>
    <mergeCell ref="C4:E4"/>
    <mergeCell ref="C7:E7"/>
    <mergeCell ref="C6:E6"/>
  </mergeCells>
  <hyperlinks>
    <hyperlink display="Greetings" location="null!A1" ref="C31"/>
    <hyperlink display="Totals" location="TOTALS!A1" ref="E3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7.71"/>
    <col customWidth="1" min="3" max="6" width="14.43"/>
    <col customWidth="1" min="7" max="7" width="1.86"/>
  </cols>
  <sheetData>
    <row r="1" ht="9.0" customHeight="1">
      <c r="A1" s="1"/>
      <c r="B1" s="2"/>
      <c r="C1" s="2"/>
      <c r="D1" s="2"/>
      <c r="E1" s="2"/>
      <c r="F1" s="2"/>
      <c r="G1" s="3"/>
    </row>
    <row r="2" ht="22.5" customHeight="1">
      <c r="A2" s="4"/>
      <c r="B2" s="6"/>
      <c r="C2" s="10">
        <f>TIMES!C13</f>
        <v>43731</v>
      </c>
      <c r="D2" s="12" t="s">
        <v>0</v>
      </c>
      <c r="E2" s="10">
        <f>TIMES!C19</f>
        <v>43737</v>
      </c>
      <c r="F2" s="6"/>
      <c r="G2" s="14"/>
    </row>
    <row r="3" ht="22.5" customHeight="1">
      <c r="A3" s="9"/>
      <c r="B3" s="15" t="s">
        <v>1</v>
      </c>
      <c r="C3" s="16" t="s">
        <v>2</v>
      </c>
      <c r="D3" s="17" t="s">
        <v>3</v>
      </c>
      <c r="E3" s="18" t="s">
        <v>4</v>
      </c>
      <c r="F3" s="18" t="s">
        <v>5</v>
      </c>
      <c r="G3" s="11"/>
    </row>
    <row r="4" ht="22.5" customHeight="1">
      <c r="A4" s="9"/>
      <c r="B4" s="19">
        <f>TIMES!B13</f>
        <v>43731</v>
      </c>
      <c r="C4" s="20">
        <f t="shared" ref="C4:C10" si="1">E4-D4</f>
        <v>8</v>
      </c>
      <c r="D4" s="21">
        <f>IF(E4-TIMES!$F$6&lt;0,0,E4-TIMES!$F$6)</f>
        <v>0</v>
      </c>
      <c r="E4" s="22">
        <f>MROUND( IF( COUNT(TIMES!D13:E13)=2,MOD((TIMES!E13-TIMES!D13-TIMES!$F$5),1)*24,0),0.5)</f>
        <v>8</v>
      </c>
      <c r="F4" s="23">
        <f>(MAX(E4-8,0)*TIMES!$F$4*TIMES!$F$7+TIMES!$F$9*E4+MIN(E4,8)*TIMES!$F$4)*IF(TIMES!F13,TIMES!$F$7,1)</f>
        <v>122.48</v>
      </c>
      <c r="G4" s="11"/>
    </row>
    <row r="5" ht="22.5" customHeight="1">
      <c r="A5" s="9"/>
      <c r="B5" s="24">
        <f t="shared" ref="B5:B10" si="2">IF(B4="","",B4+1)</f>
        <v>43732</v>
      </c>
      <c r="C5" s="20">
        <f t="shared" si="1"/>
        <v>8</v>
      </c>
      <c r="D5" s="21">
        <f>IF(E5-TIMES!$F$6&lt;0,0,E5-TIMES!$F$6)</f>
        <v>2</v>
      </c>
      <c r="E5" s="22">
        <f>MROUND( IF( COUNT(TIMES!D14:E14)=2,MOD((TIMES!E14-TIMES!D14-TIMES!$F$5),1)*24,0),0.5)</f>
        <v>10</v>
      </c>
      <c r="F5" s="23">
        <f>(MAX(E5-8,0)*TIMES!$F$4*TIMES!$F$7+TIMES!F9*E5+MIN(E5,8)*TIMES!$F$4)*IF(TIMES!F14,TIMES!$F$7,1)</f>
        <v>167.41</v>
      </c>
      <c r="G5" s="11"/>
    </row>
    <row r="6" ht="22.5" customHeight="1">
      <c r="A6" s="9"/>
      <c r="B6" s="24">
        <f t="shared" si="2"/>
        <v>43733</v>
      </c>
      <c r="C6" s="20">
        <f t="shared" si="1"/>
        <v>0</v>
      </c>
      <c r="D6" s="21">
        <f>IF(E6-TIMES!$F$6&lt;0,0,E6-TIMES!$F$6)</f>
        <v>0</v>
      </c>
      <c r="E6" s="22">
        <f>MROUND( IF( COUNT(TIMES!D15:E15)=2,MOD(TIMES!E15-TIMES!D15-TIMES!$F$5,1)*24,0),0.5)</f>
        <v>0</v>
      </c>
      <c r="F6" s="23">
        <f>(MAX(E6-8,0)*TIMES!$F$4*TIMES!$F$7+TIMES!F9*E6+MIN(E6,8)*TIMES!$F$4)*IF(TIMES!F15,TIMES!$F$7,1)</f>
        <v>0</v>
      </c>
      <c r="G6" s="11"/>
    </row>
    <row r="7" ht="22.5" customHeight="1">
      <c r="A7" s="9"/>
      <c r="B7" s="24">
        <f t="shared" si="2"/>
        <v>43734</v>
      </c>
      <c r="C7" s="20">
        <f t="shared" si="1"/>
        <v>0</v>
      </c>
      <c r="D7" s="21">
        <f>IF(E7-TIMES!$F$6&lt;0,0,E7-TIMES!$F$6)</f>
        <v>0</v>
      </c>
      <c r="E7" s="22">
        <f>MROUND( IF( COUNT(TIMES!D16:E16)=2,MOD(TIMES!E16-TIMES!D16-TIMES!$F$5,1)*24,0),0.5)</f>
        <v>0</v>
      </c>
      <c r="F7" s="23">
        <f>(MAX(E7-8,0)*TIMES!$F$4*TIMES!$F$7+TIMES!F9*E7+MIN(E7,8)*TIMES!$F$4)*IF(TIMES!F16,TIMES!$F$7,1)</f>
        <v>0</v>
      </c>
      <c r="G7" s="11"/>
    </row>
    <row r="8" ht="22.5" customHeight="1">
      <c r="A8" s="9"/>
      <c r="B8" s="24">
        <f t="shared" si="2"/>
        <v>43735</v>
      </c>
      <c r="C8" s="20">
        <f t="shared" si="1"/>
        <v>0</v>
      </c>
      <c r="D8" s="21">
        <f>IF(E8-TIMES!$F$6&lt;0,0,E8-TIMES!$F$6)</f>
        <v>0</v>
      </c>
      <c r="E8" s="22">
        <f>MROUND( IF( COUNT(TIMES!D17:E17)=2,MOD(TIMES!E17-TIMES!D17-TIMES!F5,1)*24,0),0.5)</f>
        <v>0</v>
      </c>
      <c r="F8" s="23">
        <f>(MAX(E8-8,0)*TIMES!$F$4*TIMES!$F$7+TIMES!F9*E8+MIN(E8,8)*TIMES!$F$4)*IF(TIMES!F17,TIMES!$F$7,1)</f>
        <v>0</v>
      </c>
      <c r="G8" s="11"/>
    </row>
    <row r="9" ht="22.5" customHeight="1">
      <c r="A9" s="9"/>
      <c r="B9" s="24">
        <f t="shared" si="2"/>
        <v>43736</v>
      </c>
      <c r="C9" s="20">
        <f t="shared" si="1"/>
        <v>0</v>
      </c>
      <c r="D9" s="21">
        <f>IF(E9-TIMES!$F$6&lt;0,0,E9-TIMES!$F$6)</f>
        <v>0</v>
      </c>
      <c r="E9" s="22">
        <f>MROUND( IF( COUNT(TIMES!D18:E18)=2,MOD(TIMES!E18-TIMES!D18-TIMES!$F$5,1)*24,0),0.5)</f>
        <v>0</v>
      </c>
      <c r="F9" s="23">
        <f>(MAX(E9-8,0)*TIMES!$F$4*TIMES!$F$7+TIMES!F9*E9+MIN(E9,8)*TIMES!$F$4)*IF(TIMES!F18,TIMES!$F$7,1)</f>
        <v>0</v>
      </c>
      <c r="G9" s="11"/>
    </row>
    <row r="10" ht="22.5" customHeight="1">
      <c r="A10" s="9"/>
      <c r="B10" s="24">
        <f t="shared" si="2"/>
        <v>43737</v>
      </c>
      <c r="C10" s="20">
        <f t="shared" si="1"/>
        <v>0</v>
      </c>
      <c r="D10" s="21">
        <f>IF(E10-TIMES!$F$6&lt;0,0,E10-TIMES!$F$6)</f>
        <v>0</v>
      </c>
      <c r="E10" s="22">
        <f>MROUND( IF( COUNT(TIMES!D19:E19)=2,MOD(TIMES!E19-TIMES!D19-TIMES!$F$5,1)*24,0),0.5)</f>
        <v>0</v>
      </c>
      <c r="F10" s="23">
        <f>(MAX(E10-8,0)*TIMES!$F$4*TIMES!$F$7+TIMES!F9*E10+MIN(E10,8)*TIMES!$F$4)*IF(TIMES!F19,TIMES!$F$7,1)</f>
        <v>0</v>
      </c>
      <c r="G10" s="11"/>
    </row>
    <row r="11" ht="22.5" customHeight="1">
      <c r="A11" s="9"/>
      <c r="B11" s="31"/>
      <c r="C11" s="34">
        <f t="shared" ref="C11:F11" si="3">SUM(C4:C10)</f>
        <v>16</v>
      </c>
      <c r="D11" s="36">
        <f t="shared" si="3"/>
        <v>2</v>
      </c>
      <c r="E11" s="36">
        <f t="shared" si="3"/>
        <v>18</v>
      </c>
      <c r="F11" s="39">
        <f t="shared" si="3"/>
        <v>289.89</v>
      </c>
      <c r="G11" s="11"/>
    </row>
    <row r="12" ht="22.5" customHeight="1">
      <c r="A12" s="9"/>
      <c r="B12" s="41"/>
      <c r="C12" s="43"/>
      <c r="D12" s="43"/>
      <c r="E12" s="43"/>
      <c r="F12" s="73"/>
      <c r="G12" s="11"/>
    </row>
    <row r="13" ht="22.5" customHeight="1">
      <c r="A13" s="9"/>
      <c r="B13" s="41"/>
      <c r="C13" s="43"/>
      <c r="D13" s="43"/>
      <c r="E13" s="43"/>
      <c r="F13" s="73"/>
      <c r="G13" s="11"/>
    </row>
    <row r="14" ht="22.5" customHeight="1">
      <c r="A14" s="9"/>
      <c r="B14" s="74"/>
      <c r="C14" s="75">
        <f>TIMES!C23</f>
        <v>43738</v>
      </c>
      <c r="D14" s="76" t="s">
        <v>23</v>
      </c>
      <c r="E14" s="75">
        <f>TIMES!C29</f>
        <v>43744</v>
      </c>
      <c r="F14" s="74"/>
      <c r="G14" s="11"/>
    </row>
    <row r="15" ht="22.5" customHeight="1">
      <c r="A15" s="9"/>
      <c r="B15" s="58" t="s">
        <v>1</v>
      </c>
      <c r="C15" s="18" t="s">
        <v>2</v>
      </c>
      <c r="D15" s="17" t="s">
        <v>3</v>
      </c>
      <c r="E15" s="18" t="s">
        <v>4</v>
      </c>
      <c r="F15" s="16" t="s">
        <v>5</v>
      </c>
      <c r="G15" s="11"/>
    </row>
    <row r="16" ht="22.5" customHeight="1">
      <c r="A16" s="9"/>
      <c r="B16" s="77">
        <f>TIMES!B23</f>
        <v>43738</v>
      </c>
      <c r="C16" s="78">
        <f t="shared" ref="C16:C22" si="4">E16-D16</f>
        <v>0</v>
      </c>
      <c r="D16" s="78">
        <f>IF(E16-TIMES!$F$6&lt;0,0,E16-TIMES!$F$6)</f>
        <v>0</v>
      </c>
      <c r="E16" s="79">
        <f>MROUND( IF( COUNT(TIMES!D23:E23)=2,MOD((TIMES!E23-TIMES!D23-TIMES!$F$5),1)*24,0),0.5)</f>
        <v>0</v>
      </c>
      <c r="F16" s="23">
        <f>(MAX(E16-8,0)*TIMES!$F$4*TIMES!$F$7+TIMES!$F$9*E16+MIN(E16,8)*TIMES!$F$4)*IF(TIMES!F25,TIMES!$F$7,1)</f>
        <v>0</v>
      </c>
      <c r="G16" s="11"/>
    </row>
    <row r="17" ht="22.5" customHeight="1">
      <c r="A17" s="9"/>
      <c r="B17" s="77">
        <f>TIMES!B24</f>
        <v>43739</v>
      </c>
      <c r="C17" s="78">
        <f t="shared" si="4"/>
        <v>0</v>
      </c>
      <c r="D17" s="78">
        <f>IF(E17-TIMES!$F$6&lt;0,0,E17-TIMES!$F$6)</f>
        <v>0</v>
      </c>
      <c r="E17" s="79">
        <f>MROUND( IF( COUNT(TIMES!D24:E24)=2,MOD((TIMES!E24-TIMES!D24-TIMES!$F$5),1)*24,0),0.5)</f>
        <v>0</v>
      </c>
      <c r="F17" s="23">
        <f>(MAX(E17-8,0)*TIMES!$F$4*TIMES!$F$7+TIMES!$F$9*E17+MIN(E17,8)*TIMES!$F$4)*IF(TIMES!F26,TIMES!$F$7,1)</f>
        <v>0</v>
      </c>
      <c r="G17" s="11"/>
    </row>
    <row r="18" ht="22.5" customHeight="1">
      <c r="A18" s="9"/>
      <c r="B18" s="77">
        <f>TIMES!B25</f>
        <v>43740</v>
      </c>
      <c r="C18" s="78">
        <f t="shared" si="4"/>
        <v>0</v>
      </c>
      <c r="D18" s="78">
        <f>IF(E18-TIMES!$F$6&lt;0,0,E18-TIMES!$F$6)</f>
        <v>0</v>
      </c>
      <c r="E18" s="79">
        <f>MROUND( IF( COUNT(TIMES!D25:E25)=2,MOD((TIMES!E25-TIMES!D25-TIMES!$F$5),1)*24,0),0.5)</f>
        <v>0</v>
      </c>
      <c r="F18" s="23">
        <f>(MAX(E18-8,0)*TIMES!$F$4*TIMES!$F$7+TIMES!$F$9*E18+MIN(E18,8)*TIMES!$F$4)*IF(TIMES!F27,TIMES!$F$7,1)</f>
        <v>0</v>
      </c>
      <c r="G18" s="11"/>
    </row>
    <row r="19" ht="22.5" customHeight="1">
      <c r="A19" s="9"/>
      <c r="B19" s="77">
        <f>TIMES!B26</f>
        <v>43741</v>
      </c>
      <c r="C19" s="78">
        <f t="shared" si="4"/>
        <v>0</v>
      </c>
      <c r="D19" s="78">
        <f>IF(E19-TIMES!$F$6&lt;0,0,E19-TIMES!$F$6)</f>
        <v>0</v>
      </c>
      <c r="E19" s="79">
        <f>MROUND( IF( COUNT(TIMES!D26:E26)=2,MOD((TIMES!E26-TIMES!D26-TIMES!$F$5),1)*24,0),0.5)</f>
        <v>0</v>
      </c>
      <c r="F19" s="23">
        <f>(MAX(E19-8,0)*TIMES!$F$4*TIMES!$F$7+TIMES!$F$9*E19+MIN(E19,8)*TIMES!$F$4)*IF(TIMES!F28,TIMES!$F$7,1)</f>
        <v>0</v>
      </c>
      <c r="G19" s="11"/>
    </row>
    <row r="20" ht="22.5" customHeight="1">
      <c r="A20" s="9"/>
      <c r="B20" s="77">
        <f>TIMES!B27</f>
        <v>43742</v>
      </c>
      <c r="C20" s="78">
        <f t="shared" si="4"/>
        <v>0</v>
      </c>
      <c r="D20" s="78">
        <f>IF(E20-TIMES!$F$6&lt;0,0,E20-TIMES!$F$6)</f>
        <v>0</v>
      </c>
      <c r="E20" s="79">
        <f>MROUND( IF( COUNT(TIMES!D27:E27)=2,MOD((TIMES!E27-TIMES!D27-TIMES!$F$5),1)*24,0),0.5)</f>
        <v>0</v>
      </c>
      <c r="F20" s="23">
        <f>(MAX(E20-8,0)*TIMES!$F$4*TIMES!$F$7+TIMES!$F$9*E20+MIN(E20,8)*TIMES!$F$4)*IF(TIMES!F29,TIMES!$F$7,1)</f>
        <v>0</v>
      </c>
      <c r="G20" s="11"/>
    </row>
    <row r="21" ht="22.5" customHeight="1">
      <c r="A21" s="9"/>
      <c r="B21" s="77">
        <f>TIMES!B28</f>
        <v>43743</v>
      </c>
      <c r="C21" s="78">
        <f t="shared" si="4"/>
        <v>0</v>
      </c>
      <c r="D21" s="78">
        <f>IF(E21-TIMES!$F$6&lt;0,0,E21-TIMES!$F$6)</f>
        <v>0</v>
      </c>
      <c r="E21" s="79">
        <f>MROUND( IF( COUNT(TIMES!D28:E28)=2,MOD((TIMES!E28-TIMES!D28-TIMES!$F$5),1)*24,0),0.5)</f>
        <v>0</v>
      </c>
      <c r="F21" s="115">
        <f>(MAX(E20-8,0)*TIMES!$F$4*TIMES!$F$7+TIMES!$F$9*E20+MIN(E20,8)*TIMES!$F$4)*IF(TIMES!F29,TIMES!$F$7,1)</f>
        <v>0</v>
      </c>
      <c r="G21" s="11"/>
    </row>
    <row r="22" ht="22.5" customHeight="1">
      <c r="A22" s="9"/>
      <c r="B22" s="77">
        <f>TIMES!B29</f>
        <v>43744</v>
      </c>
      <c r="C22" s="78">
        <f t="shared" si="4"/>
        <v>0</v>
      </c>
      <c r="D22" s="78">
        <f>IF(E22-TIMES!$F$6&lt;0,0,E22-TIMES!$F$6)</f>
        <v>0</v>
      </c>
      <c r="E22" s="79">
        <f>MROUND( IF( COUNT(TIMES!D29:E29)=2,MOD((TIMES!E29-TIMES!D29-TIMES!$F$5),1)*24,0),0.5)</f>
        <v>0</v>
      </c>
      <c r="F22" s="115">
        <f>(MAX(E20-8,0)*TIMES!$F$4*TIMES!$F$7+TIMES!$F$9*E20+MIN(E20,8)*TIMES!$F$4)*IF(TIMES!F29,TIMES!$F$7,1)</f>
        <v>0</v>
      </c>
      <c r="G22" s="11"/>
    </row>
    <row r="23" ht="22.5" customHeight="1">
      <c r="A23" s="9"/>
      <c r="B23" s="116"/>
      <c r="C23" s="117">
        <f t="shared" ref="C23:F23" si="5">SUM(C16:C22)</f>
        <v>0</v>
      </c>
      <c r="D23" s="117">
        <f t="shared" si="5"/>
        <v>0</v>
      </c>
      <c r="E23" s="117">
        <f t="shared" si="5"/>
        <v>0</v>
      </c>
      <c r="F23" s="118">
        <f t="shared" si="5"/>
        <v>0</v>
      </c>
      <c r="G23" s="11"/>
    </row>
    <row r="24" ht="22.5" customHeight="1">
      <c r="A24" s="9"/>
      <c r="B24" s="119"/>
      <c r="C24" s="120"/>
      <c r="D24" s="120"/>
      <c r="E24" s="120"/>
      <c r="F24" s="121"/>
      <c r="G24" s="11"/>
    </row>
    <row r="25" ht="22.5" customHeight="1">
      <c r="A25" s="9"/>
      <c r="B25" s="122" t="s">
        <v>26</v>
      </c>
      <c r="C25" s="123">
        <f t="shared" ref="C25:F25" si="6">Sum(C11+C23)</f>
        <v>16</v>
      </c>
      <c r="D25" s="124">
        <f t="shared" si="6"/>
        <v>2</v>
      </c>
      <c r="E25" s="125">
        <f t="shared" si="6"/>
        <v>18</v>
      </c>
      <c r="F25" s="81">
        <f t="shared" si="6"/>
        <v>289.89</v>
      </c>
      <c r="G25" s="11"/>
    </row>
    <row r="26" ht="22.5" customHeight="1">
      <c r="A26" s="9"/>
      <c r="B26" s="126"/>
      <c r="C26" s="105"/>
      <c r="D26" s="105"/>
      <c r="E26" s="105"/>
      <c r="F26" s="106"/>
      <c r="G26" s="11"/>
    </row>
    <row r="27" ht="22.5" customHeight="1">
      <c r="A27" s="9"/>
      <c r="B27" s="126"/>
      <c r="C27" s="109"/>
      <c r="D27" s="109"/>
      <c r="E27" s="109"/>
      <c r="F27" s="110"/>
      <c r="G27" s="11"/>
    </row>
    <row r="28" ht="22.5" customHeight="1">
      <c r="A28" s="9"/>
      <c r="B28" s="126"/>
      <c r="C28" s="127" t="s">
        <v>27</v>
      </c>
      <c r="D28" s="128"/>
      <c r="E28" s="129"/>
      <c r="F28" s="110"/>
      <c r="G28" s="11"/>
    </row>
    <row r="29" ht="22.5" customHeight="1">
      <c r="A29" s="9"/>
      <c r="B29" s="126"/>
      <c r="C29" s="109"/>
      <c r="D29" s="109"/>
      <c r="E29" s="109"/>
      <c r="F29" s="110"/>
      <c r="G29" s="11"/>
    </row>
    <row r="30" ht="22.5" customHeight="1">
      <c r="A30" s="9"/>
      <c r="B30" s="126"/>
      <c r="C30" s="130" t="s">
        <v>25</v>
      </c>
      <c r="D30" s="109"/>
      <c r="E30" s="130" t="s">
        <v>6</v>
      </c>
      <c r="F30" s="110"/>
      <c r="G30" s="11"/>
    </row>
    <row r="31" ht="22.5" customHeight="1">
      <c r="A31" s="9"/>
      <c r="B31" s="126"/>
      <c r="C31" s="109"/>
      <c r="D31" s="109"/>
      <c r="E31" s="109"/>
      <c r="F31" s="110"/>
      <c r="G31" s="11"/>
    </row>
    <row r="32" ht="22.5" customHeight="1">
      <c r="A32" s="9"/>
      <c r="B32" s="131"/>
      <c r="C32" s="112"/>
      <c r="D32" s="112"/>
      <c r="E32" s="112"/>
      <c r="F32" s="114"/>
      <c r="G32" s="11"/>
    </row>
    <row r="33" ht="9.0" customHeight="1">
      <c r="A33" s="132"/>
      <c r="B33" s="71"/>
      <c r="C33" s="71"/>
      <c r="D33" s="71"/>
      <c r="E33" s="71"/>
      <c r="F33" s="71"/>
      <c r="G33" s="72"/>
    </row>
  </sheetData>
  <mergeCells count="5">
    <mergeCell ref="A1:G1"/>
    <mergeCell ref="A33:G33"/>
    <mergeCell ref="G2:G32"/>
    <mergeCell ref="A2:A32"/>
    <mergeCell ref="C28:E28"/>
  </mergeCells>
  <hyperlinks>
    <hyperlink display="Greetings" location="null!A1" ref="C30"/>
    <hyperlink display="Times" location="TIMES!A1" ref="E30"/>
  </hyperlinks>
  <drawing r:id="rId1"/>
</worksheet>
</file>