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E21ADA07-C583-442C-98B5-94AAE5A42BCB}" xr6:coauthVersionLast="45" xr6:coauthVersionMax="45" xr10:uidLastSave="{00000000-0000-0000-0000-000000000000}"/>
  <bookViews>
    <workbookView xWindow="-120" yWindow="-120" windowWidth="29040" windowHeight="15840" xr2:uid="{68F1D45F-A280-41F2-BC74-2453717F5590}"/>
  </bookViews>
  <sheets>
    <sheet name="Indice" sheetId="4" r:id="rId1"/>
    <sheet name="1" sheetId="3" r:id="rId2"/>
    <sheet name="2" sheetId="46" r:id="rId3"/>
    <sheet name="3" sheetId="51" r:id="rId4"/>
    <sheet name="4" sheetId="52" r:id="rId5"/>
    <sheet name="5" sheetId="41" r:id="rId6"/>
    <sheet name="6" sheetId="47" r:id="rId7"/>
    <sheet name="7" sheetId="43" r:id="rId8"/>
    <sheet name="8" sheetId="44" r:id="rId9"/>
    <sheet name="9" sheetId="48" r:id="rId10"/>
    <sheet name="10" sheetId="49" r:id="rId11"/>
    <sheet name="11" sheetId="50" r:id="rId12"/>
  </sheets>
  <definedNames>
    <definedName name="MiRango">'2'!$D$60:$D$61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5" i="48" l="1"/>
  <c r="C175" i="48"/>
  <c r="H140" i="48"/>
  <c r="G140" i="48"/>
  <c r="D140" i="48"/>
  <c r="C140" i="48"/>
  <c r="D93" i="48"/>
  <c r="C93" i="48"/>
  <c r="H212" i="48"/>
  <c r="G212" i="48"/>
  <c r="D320" i="48"/>
  <c r="C320" i="48"/>
  <c r="F341" i="48"/>
  <c r="D341" i="48"/>
  <c r="C341" i="48"/>
  <c r="E372" i="48" l="1"/>
  <c r="E373" i="48"/>
  <c r="E374" i="48"/>
  <c r="E375" i="48"/>
  <c r="E376" i="48"/>
  <c r="E377" i="48"/>
  <c r="E378" i="48"/>
  <c r="E379" i="48"/>
  <c r="E380" i="48"/>
  <c r="E381" i="48"/>
  <c r="E382" i="48"/>
  <c r="E383" i="48"/>
  <c r="D384" i="48"/>
  <c r="C384" i="48"/>
  <c r="C365" i="48"/>
  <c r="D365" i="48"/>
  <c r="E60" i="46" l="1"/>
  <c r="D27" i="41" l="1"/>
  <c r="D26" i="41"/>
  <c r="D25" i="41"/>
  <c r="D24" i="41"/>
  <c r="D23" i="41"/>
  <c r="D13" i="41"/>
  <c r="D14" i="41"/>
  <c r="D15" i="41"/>
  <c r="D16" i="41"/>
  <c r="D12" i="41"/>
  <c r="G117" i="3"/>
  <c r="D30" i="3"/>
  <c r="D28" i="3"/>
  <c r="D16" i="3"/>
  <c r="D14" i="3"/>
  <c r="E81" i="3" l="1"/>
  <c r="D81" i="3"/>
  <c r="C81" i="3"/>
  <c r="D70" i="3"/>
  <c r="D56" i="3"/>
  <c r="D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AA490F-E043-4B3D-988B-9D315BA30581}" keepAlive="1" name="Consulta - EjemploCSV" description="Conexión a la consulta 'EjemploCSV' en el libro." type="5" refreshedVersion="6" background="1">
    <dbPr connection="Provider=Microsoft.Mashup.OleDb.1;Data Source=$Workbook$;Location=EjemploCSV;Extended Properties=&quot;&quot;" command="SELECT * FROM [EjemploCSV]"/>
  </connection>
</connections>
</file>

<file path=xl/sharedStrings.xml><?xml version="1.0" encoding="utf-8"?>
<sst xmlns="http://schemas.openxmlformats.org/spreadsheetml/2006/main" count="855" uniqueCount="460">
  <si>
    <t>Mes</t>
  </si>
  <si>
    <t>Categoría: Texto</t>
  </si>
  <si>
    <t>José</t>
  </si>
  <si>
    <t>Patricia</t>
  </si>
  <si>
    <t>Roberto</t>
  </si>
  <si>
    <t>Categoría: Lógicas</t>
  </si>
  <si>
    <t>Ejemplo:</t>
  </si>
  <si>
    <t>Luis</t>
  </si>
  <si>
    <t>Indice</t>
  </si>
  <si>
    <t>Breve introducción al entorno de Excel</t>
  </si>
  <si>
    <t>FUNCIÓN IZQUIERDA</t>
  </si>
  <si>
    <t>Nombre en inglés: LEFT</t>
  </si>
  <si>
    <t>Obtiene caracteres a la izquierda de una cadena de texto de acuerdo al número de caracteres especificados.</t>
  </si>
  <si>
    <t>FUNCIÓN DERECHA</t>
  </si>
  <si>
    <t>Nombre en inglés: RIGHT</t>
  </si>
  <si>
    <t>Obtiene caracteres a la derecha de una cadena de texto de acuerdo al número de caracteres especificados.</t>
  </si>
  <si>
    <t>FUNCIÓN EXTRAE</t>
  </si>
  <si>
    <t>Nombre en inglés: MID</t>
  </si>
  <si>
    <t>Extrae cierto número de caracteres de una cadena de texto.</t>
  </si>
  <si>
    <t>Hola Juan, ¿cómo estás?</t>
  </si>
  <si>
    <t>Estas tres funciones se pueden combinar para extraer información de una celda. Por ejemplo, para una fecha:</t>
  </si>
  <si>
    <t>Dia</t>
  </si>
  <si>
    <t>Año</t>
  </si>
  <si>
    <t>Aunque si la celda tiene formato de fecha, podria utilizarse las funciones de DIA(), MES() Y AÑO()</t>
  </si>
  <si>
    <t>Fecha concatenada y separada por "/"</t>
  </si>
  <si>
    <t>Pero como puedes ver, el día y mes solo tiene una cifra. Es posible que nos interese que tenga un cero delante para que siempre sean dos cifras.</t>
  </si>
  <si>
    <t>¿Cómo podríamos hacerlo?</t>
  </si>
  <si>
    <t>FUNCIÓN Y</t>
  </si>
  <si>
    <t>Nombre en inglés: AND</t>
  </si>
  <si>
    <t>FUNCIÓN O</t>
  </si>
  <si>
    <t>Nombre en inglés: OR</t>
  </si>
  <si>
    <t>Y(D16=1;D16&gt;0)</t>
  </si>
  <si>
    <t>Y(D14=1;D14&gt;3)</t>
  </si>
  <si>
    <t>O(D27=1;D27&gt;3)</t>
  </si>
  <si>
    <t>O(D29=0;D29&gt;0)</t>
  </si>
  <si>
    <t>FUNCIÓN BUSCARV</t>
  </si>
  <si>
    <t>Categoría: Búsqueda y referencia</t>
  </si>
  <si>
    <t>Nombre en inglés: VLOOKUP</t>
  </si>
  <si>
    <t>Pablo</t>
  </si>
  <si>
    <t>Fran</t>
  </si>
  <si>
    <t>ALUMNO</t>
  </si>
  <si>
    <t>NOTA</t>
  </si>
  <si>
    <t>NOMBRE</t>
  </si>
  <si>
    <t>APELLIDO</t>
  </si>
  <si>
    <t>García</t>
  </si>
  <si>
    <t>Pérez</t>
  </si>
  <si>
    <t>López</t>
  </si>
  <si>
    <t>Gimeno</t>
  </si>
  <si>
    <t>Raúl</t>
  </si>
  <si>
    <t>VALIDACIÓN DE DATOS EN EXCEL</t>
  </si>
  <si>
    <t>Ana</t>
  </si>
  <si>
    <t>Daniel</t>
  </si>
  <si>
    <t>EDAD</t>
  </si>
  <si>
    <t>NACIMIENTO</t>
  </si>
  <si>
    <t>NA</t>
  </si>
  <si>
    <t xml:space="preserve">De manera predeterminada, las celdas de nuestra hoja están listas para recibir cualquier tipo de dato, ya sea un texto, un número, una fecha </t>
  </si>
  <si>
    <t xml:space="preserve">o una hora. Sin embargo, los cálculos de nuestras fórmulas dependerán de los datos contenidos en las celdas por lo que es importante </t>
  </si>
  <si>
    <t>asegurarnos que el usuario inserte el tipo de dato correcto.</t>
  </si>
  <si>
    <t xml:space="preserve">Por ejemplo, la edad de Daniel muestra un error en el cálculo de la edad ya que el dato de su fecha de nacimiento no corresponde </t>
  </si>
  <si>
    <t>a una fecha válida.</t>
  </si>
  <si>
    <t xml:space="preserve">Este tipo de error puede ser evitado si utilizamos la validación de datos en Excel para indicar que la celda con fechas de nacimiento solo </t>
  </si>
  <si>
    <t>acepte fechas válidas. Una vez creada la validación de datos, al intentar introducir una cadena de texto, obtendremos un mensaje de advertencia:</t>
  </si>
  <si>
    <t>EL COMANDO VALIDACIÓN DE DATOS EN EXCEL</t>
  </si>
  <si>
    <t xml:space="preserve">estará seleccionada, lo cual significa que está permitido ingresar cualquier valor en la celda. Sin embargo, podremos elegir alguno de los </t>
  </si>
  <si>
    <r>
      <t>Al pulsar dicho comando se abrirá el cuadro de diálogo </t>
    </r>
    <r>
      <rPr>
        <i/>
        <sz val="11"/>
        <color theme="1"/>
        <rFont val="Calibri"/>
        <family val="2"/>
        <scheme val="minor"/>
      </rPr>
      <t>Validación de datos</t>
    </r>
    <r>
      <rPr>
        <sz val="11"/>
        <color theme="1"/>
        <rFont val="Calibri"/>
        <family val="2"/>
        <scheme val="minor"/>
      </rPr>
      <t> donde, de manera predeterminada, la opción </t>
    </r>
    <r>
      <rPr>
        <i/>
        <sz val="11"/>
        <color theme="1"/>
        <rFont val="Calibri"/>
        <family val="2"/>
        <scheme val="minor"/>
      </rPr>
      <t>Cualquier valor</t>
    </r>
    <r>
      <rPr>
        <sz val="11"/>
        <color theme="1"/>
        <rFont val="Calibri"/>
        <family val="2"/>
        <scheme val="minor"/>
      </rPr>
      <t> </t>
    </r>
  </si>
  <si>
    <r>
      <t xml:space="preserve">una </t>
    </r>
    <r>
      <rPr>
        <i/>
        <sz val="11"/>
        <color theme="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 o una determinada </t>
    </r>
    <r>
      <rPr>
        <i/>
        <sz val="11"/>
        <color theme="1"/>
        <rFont val="Calibri"/>
        <family val="2"/>
        <scheme val="minor"/>
      </rPr>
      <t>longitud del texto</t>
    </r>
    <r>
      <rPr>
        <sz val="11"/>
        <color theme="1"/>
        <rFont val="Calibri"/>
        <family val="2"/>
        <scheme val="minor"/>
      </rPr>
      <t>.</t>
    </r>
  </si>
  <si>
    <t>la celda en blanco.</t>
  </si>
  <si>
    <r>
      <t>De manera predeterminada, la opción</t>
    </r>
    <r>
      <rPr>
        <i/>
        <sz val="11"/>
        <color theme="1"/>
        <rFont val="Calibri"/>
        <family val="2"/>
        <scheme val="minor"/>
      </rPr>
      <t> Omitir blancos</t>
    </r>
    <r>
      <rPr>
        <sz val="11"/>
        <color theme="1"/>
        <rFont val="Calibri"/>
        <family val="2"/>
        <scheme val="minor"/>
      </rPr>
      <t xml:space="preserve"> estará seleccionada para cualquier criterio. Esto significa que en el momento de </t>
    </r>
  </si>
  <si>
    <t>Número entero</t>
  </si>
  <si>
    <t>Decimal</t>
  </si>
  <si>
    <t>Fecha</t>
  </si>
  <si>
    <t>Hora</t>
  </si>
  <si>
    <t>Longitud de texto</t>
  </si>
  <si>
    <t xml:space="preserve">Para analizar los criterios de validación de datos en Excel podemos dividirlos en dos grupos basados en sus características similares. </t>
  </si>
  <si>
    <t>El primer grupo está formado por los siguientes criterios:</t>
  </si>
  <si>
    <t>No está entre, Igual a, No igual a, Mayor que, Menor que, Mayor o igual que, Menor o igual que.</t>
  </si>
  <si>
    <r>
      <t xml:space="preserve">Estos criterios son muy similares entre ellos porque comparten las mismas opciones para acotar los datos que son las siguientes: </t>
    </r>
    <r>
      <rPr>
        <i/>
        <sz val="11"/>
        <color theme="1"/>
        <rFont val="Calibri"/>
        <family val="2"/>
        <scheme val="minor"/>
      </rPr>
      <t>Entre</t>
    </r>
    <r>
      <rPr>
        <sz val="11"/>
        <color theme="1"/>
        <rFont val="Calibri"/>
        <family val="2"/>
        <scheme val="minor"/>
      </rPr>
      <t xml:space="preserve">, </t>
    </r>
  </si>
  <si>
    <t>LISTA DE VALIDACIÓN DE DATOS</t>
  </si>
  <si>
    <t xml:space="preserve">sino que es necesario indicar la lista de valores que deseamos permitir dentro de la celda. Por ejemplo, en la siguiente imagen he creado un </t>
  </si>
  <si>
    <r>
      <t>A diferencia de los criterios de validación mencionados anteriormente, la </t>
    </r>
    <r>
      <rPr>
        <i/>
        <sz val="11"/>
        <color theme="1"/>
        <rFont val="Calibri"/>
        <family val="2"/>
        <scheme val="minor"/>
      </rPr>
      <t>Lista </t>
    </r>
    <r>
      <rPr>
        <sz val="11"/>
        <color theme="1"/>
        <rFont val="Calibri"/>
        <family val="2"/>
        <scheme val="minor"/>
      </rPr>
      <t xml:space="preserve">es diferente porque no necesita de un valor máximo o mínimo </t>
    </r>
  </si>
  <si>
    <t>criterio de validación basado en una lista que solo aceptará los valores sábado y domingo.</t>
  </si>
  <si>
    <t xml:space="preserve">En caso de que los elementos de la lista sean demasiados y no quieras introducirlos uno por uno, es posible indicar la referencia al rango de celdas </t>
  </si>
  <si>
    <t>que contiene los datos. Por ejemplo, he creado un rango con los días de la semana y dicho rango lo he indicado como el origen de la lista.</t>
  </si>
  <si>
    <t>Lunes</t>
  </si>
  <si>
    <t>Martes</t>
  </si>
  <si>
    <t>Miércoles</t>
  </si>
  <si>
    <t>Jueves</t>
  </si>
  <si>
    <t>Viernes</t>
  </si>
  <si>
    <t>Sábado</t>
  </si>
  <si>
    <t>Domingo</t>
  </si>
  <si>
    <t>PERSONALIZAR EL MENSAJE DE ERROR</t>
  </si>
  <si>
    <t xml:space="preserve">Es posible personalizar el mensaje de error mostrado al usuario después de tener un intento fallido por introducir algún dato inválido. Para </t>
  </si>
  <si>
    <r>
      <t>personalizar el mensaje debemos ir a la pestaña </t>
    </r>
    <r>
      <rPr>
        <i/>
        <sz val="11"/>
        <color theme="1"/>
        <rFont val="Calibri"/>
        <family val="2"/>
        <scheme val="minor"/>
      </rPr>
      <t>Mensaje de error </t>
    </r>
    <r>
      <rPr>
        <sz val="11"/>
        <color theme="1"/>
        <rFont val="Calibri"/>
        <family val="2"/>
        <scheme val="minor"/>
      </rPr>
      <t>que se encuentra dentro del mismo cuadro de diálogo </t>
    </r>
    <r>
      <rPr>
        <i/>
        <sz val="11"/>
        <color theme="1"/>
        <rFont val="Calibri"/>
        <family val="2"/>
        <scheme val="minor"/>
      </rPr>
      <t>Validación de datos</t>
    </r>
    <r>
      <rPr>
        <sz val="11"/>
        <color theme="1"/>
        <rFont val="Calibri"/>
        <family val="2"/>
        <scheme val="minor"/>
      </rPr>
      <t>.</t>
    </r>
  </si>
  <si>
    <r>
      <t>Para la opción </t>
    </r>
    <r>
      <rPr>
        <i/>
        <sz val="11"/>
        <color theme="1"/>
        <rFont val="Calibri"/>
        <family val="2"/>
        <scheme val="minor"/>
      </rPr>
      <t>Estilo </t>
    </r>
    <r>
      <rPr>
        <sz val="11"/>
        <color theme="1"/>
        <rFont val="Calibri"/>
        <family val="2"/>
        <scheme val="minor"/>
      </rPr>
      <t xml:space="preserve">tenemos tres opciones: </t>
    </r>
    <r>
      <rPr>
        <i/>
        <sz val="11"/>
        <color theme="1"/>
        <rFont val="Calibri"/>
        <family val="2"/>
        <scheme val="minor"/>
      </rPr>
      <t>Detener, Advertencia e Información</t>
    </r>
    <r>
      <rPr>
        <sz val="11"/>
        <color theme="1"/>
        <rFont val="Calibri"/>
        <family val="2"/>
        <scheme val="minor"/>
      </rPr>
      <t xml:space="preserve">. Cada una de estas opciones tendrá dos efectos sobre la venta de error: </t>
    </r>
  </si>
  <si>
    <r>
      <t>en primer lugar realizará un cambio en el icono mostrado y en segundo lugar mostrará botones diferentes. La opción </t>
    </r>
    <r>
      <rPr>
        <i/>
        <sz val="11"/>
        <color theme="1"/>
        <rFont val="Calibri"/>
        <family val="2"/>
        <scheme val="minor"/>
      </rPr>
      <t>Detener </t>
    </r>
    <r>
      <rPr>
        <sz val="11"/>
        <color theme="1"/>
        <rFont val="Calibri"/>
        <family val="2"/>
        <scheme val="minor"/>
      </rPr>
      <t xml:space="preserve">mostrará los botones </t>
    </r>
    <r>
      <rPr>
        <i/>
        <sz val="11"/>
        <color theme="1"/>
        <rFont val="Calibri"/>
        <family val="2"/>
        <scheme val="minor"/>
      </rPr>
      <t>Reintentar</t>
    </r>
    <r>
      <rPr>
        <sz val="11"/>
        <color theme="1"/>
        <rFont val="Calibri"/>
        <family val="2"/>
        <scheme val="minor"/>
      </rPr>
      <t xml:space="preserve">, </t>
    </r>
  </si>
  <si>
    <r>
      <rPr>
        <i/>
        <sz val="11"/>
        <color theme="1"/>
        <rFont val="Calibri"/>
        <family val="2"/>
        <scheme val="minor"/>
      </rPr>
      <t>Cancelar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>Ayuda</t>
    </r>
    <r>
      <rPr>
        <sz val="11"/>
        <color theme="1"/>
        <rFont val="Calibri"/>
        <family val="2"/>
        <scheme val="minor"/>
      </rPr>
      <t>. La opción </t>
    </r>
    <r>
      <rPr>
        <i/>
        <sz val="11"/>
        <color theme="1"/>
        <rFont val="Calibri"/>
        <family val="2"/>
        <scheme val="minor"/>
      </rPr>
      <t>Advertencia </t>
    </r>
    <r>
      <rPr>
        <sz val="11"/>
        <color theme="1"/>
        <rFont val="Calibri"/>
        <family val="2"/>
        <scheme val="minor"/>
      </rPr>
      <t xml:space="preserve">mostrará los botones </t>
    </r>
    <r>
      <rPr>
        <i/>
        <sz val="11"/>
        <color theme="1"/>
        <rFont val="Calibri"/>
        <family val="2"/>
        <scheme val="minor"/>
      </rPr>
      <t>Si, No, Cancelar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>Ayuda</t>
    </r>
    <r>
      <rPr>
        <sz val="11"/>
        <color theme="1"/>
        <rFont val="Calibri"/>
        <family val="2"/>
        <scheme val="minor"/>
      </rPr>
      <t xml:space="preserve">. La opción Información mostrará los botones </t>
    </r>
    <r>
      <rPr>
        <i/>
        <sz val="11"/>
        <color theme="1"/>
        <rFont val="Calibri"/>
        <family val="2"/>
        <scheme val="minor"/>
      </rPr>
      <t>Aceptar, Cancelar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>Ayuda</t>
    </r>
    <r>
      <rPr>
        <sz val="11"/>
        <color theme="1"/>
        <rFont val="Calibri"/>
        <family val="2"/>
        <scheme val="minor"/>
      </rPr>
      <t>.</t>
    </r>
  </si>
  <si>
    <r>
      <t>La caja de texto </t>
    </r>
    <r>
      <rPr>
        <i/>
        <sz val="11"/>
        <color theme="1"/>
        <rFont val="Calibri"/>
        <family val="2"/>
        <scheme val="minor"/>
      </rPr>
      <t>Título </t>
    </r>
    <r>
      <rPr>
        <sz val="11"/>
        <color theme="1"/>
        <rFont val="Calibri"/>
        <family val="2"/>
        <scheme val="minor"/>
      </rPr>
      <t>nos permitirá personalizar el título de la ventana de error que de manera predeterminada se muestra como Microsoft Excel. Y finalmente</t>
    </r>
  </si>
  <si>
    <r>
      <t>la caja de texto </t>
    </r>
    <r>
      <rPr>
        <i/>
        <sz val="11"/>
        <color theme="1"/>
        <rFont val="Calibri"/>
        <family val="2"/>
        <scheme val="minor"/>
      </rPr>
      <t>Mensaje de error </t>
    </r>
    <r>
      <rPr>
        <sz val="11"/>
        <color theme="1"/>
        <rFont val="Calibri"/>
        <family val="2"/>
        <scheme val="minor"/>
      </rPr>
      <t>nos permitirá introducir el texto que deseamos mostrar dentro de la ventana de error.</t>
    </r>
  </si>
  <si>
    <t>Por ejemplo, en la siguiente imagen podrás ver que he modificado las opciones predeterminadas de la pestaña Mensaje de error:</t>
  </si>
  <si>
    <t>CÓMO ELIMINAR LA VALIDACIÓN DE DATOS</t>
  </si>
  <si>
    <t xml:space="preserve">Si quieres eliminar el criterio de validación de datos aplicado a una celda o a un rango, deberás seleccionar dichas celdas, abrir el </t>
  </si>
  <si>
    <t>cuadro de diálogo Validación de datos y pulsar el botón Borrar todos.</t>
  </si>
  <si>
    <t>IMPORTAR ARCHIVOS DE TEXTO</t>
  </si>
  <si>
    <t>Una vez indicada la celda destino deberás hacer clic en el botón Aceptar y los datos serán importados por Excel.</t>
  </si>
  <si>
    <t>DIVIDIR TEXTO EN COLUMNAS</t>
  </si>
  <si>
    <t>DIVIDIR TEXTO EN CELDAS DIFERENTES</t>
  </si>
  <si>
    <t>Este asistente nos ayudará a colocar cada palabra de nuestro texto en una columna distinta.</t>
  </si>
  <si>
    <t xml:space="preserve">Las utilidades de este asistente pueden ser muchas, algunos usuarios lo utilizan para separar nombres y apellidos, otros lo usan para preparar los valores </t>
  </si>
  <si>
    <t>que han sido importados desde un archivo separado por comas (CSV).</t>
  </si>
  <si>
    <r>
      <t xml:space="preserve">Para nuestro primer ejemplo utilizaremos una cadena de texto muy simple: </t>
    </r>
    <r>
      <rPr>
        <i/>
        <sz val="11"/>
        <color theme="1"/>
        <rFont val="Calibri"/>
        <family val="2"/>
        <scheme val="minor"/>
      </rPr>
      <t>“Dividir texto en celdas diferentes”</t>
    </r>
    <r>
      <rPr>
        <sz val="11"/>
        <color theme="1"/>
        <rFont val="Calibri"/>
        <family val="2"/>
        <scheme val="minor"/>
      </rPr>
      <t xml:space="preserve">. Para dividirla debemos seleccionarla </t>
    </r>
  </si>
  <si>
    <t>colocar en diferentes columnas.</t>
  </si>
  <si>
    <r>
      <t>de seleccionar la opción </t>
    </r>
    <r>
      <rPr>
        <i/>
        <sz val="11"/>
        <color theme="1"/>
        <rFont val="Calibri"/>
        <family val="2"/>
        <scheme val="minor"/>
      </rPr>
      <t>Delimitados </t>
    </r>
    <r>
      <rPr>
        <sz val="11"/>
        <color theme="1"/>
        <rFont val="Calibri"/>
        <family val="2"/>
        <scheme val="minor"/>
      </rPr>
      <t xml:space="preserve">ya que existe un carácter, que es el espacio en blanco, que delimita la separación de cada palabra que deseamos </t>
    </r>
  </si>
  <si>
    <r>
      <t>Al pulsar el comando </t>
    </r>
    <r>
      <rPr>
        <i/>
        <sz val="11"/>
        <color theme="1"/>
        <rFont val="Calibri"/>
        <family val="2"/>
        <scheme val="minor"/>
      </rPr>
      <t>Texto en columnas</t>
    </r>
    <r>
      <rPr>
        <sz val="11"/>
        <color theme="1"/>
        <rFont val="Calibri"/>
        <family val="2"/>
        <scheme val="minor"/>
      </rPr>
      <t xml:space="preserve"> se mostrará el primer paso del asistente el cual nos guiará por todo el proceso. En el paso 1 debemos asegurarnos </t>
    </r>
  </si>
  <si>
    <t>Dividir texto en celdas diferentes</t>
  </si>
  <si>
    <t xml:space="preserve">necesitamos hacer la división de la cadena de texto. En nuestro caso, es el espacio en blanco y por lo tanto debemos seleccionar dicha opción </t>
  </si>
  <si>
    <r>
      <t>Una vez hecha esta selección debemos pulsar el botón </t>
    </r>
    <r>
      <rPr>
        <i/>
        <sz val="11"/>
        <color theme="1"/>
        <rFont val="Calibri"/>
        <family val="2"/>
        <scheme val="minor"/>
      </rPr>
      <t>Siguiente </t>
    </r>
    <r>
      <rPr>
        <sz val="11"/>
        <color theme="1"/>
        <rFont val="Calibri"/>
        <family val="2"/>
        <scheme val="minor"/>
      </rPr>
      <t xml:space="preserve">para ir al paso 2 del proceso. En este paso debemos elegir el carácter por el cual </t>
    </r>
  </si>
  <si>
    <r>
      <t>en la sección </t>
    </r>
    <r>
      <rPr>
        <i/>
        <sz val="11"/>
        <color theme="1"/>
        <rFont val="Calibri"/>
        <family val="2"/>
        <scheme val="minor"/>
      </rPr>
      <t>Separadores</t>
    </r>
    <r>
      <rPr>
        <sz val="11"/>
        <color theme="1"/>
        <rFont val="Calibri"/>
        <family val="2"/>
        <scheme val="minor"/>
      </rPr>
      <t>.</t>
    </r>
  </si>
  <si>
    <t>al paso final del proceso donde tenemos acceso a algunas configuraciones avanzadas sobre el formato de los datos.</t>
  </si>
  <si>
    <r>
      <t>Al seleccionar la opción </t>
    </r>
    <r>
      <rPr>
        <i/>
        <sz val="11"/>
        <color theme="1"/>
        <rFont val="Calibri"/>
        <family val="2"/>
        <scheme val="minor"/>
      </rPr>
      <t>Espacio</t>
    </r>
    <r>
      <rPr>
        <sz val="11"/>
        <color theme="1"/>
        <rFont val="Calibri"/>
        <family val="2"/>
        <scheme val="minor"/>
      </rPr>
      <t>, la vista previa de los datos mostrará la manera en que será dividido el texto. Al pulsar el botón </t>
    </r>
    <r>
      <rPr>
        <i/>
        <sz val="11"/>
        <color theme="1"/>
        <rFont val="Calibri"/>
        <family val="2"/>
        <scheme val="minor"/>
      </rPr>
      <t>Siguiente </t>
    </r>
    <r>
      <rPr>
        <sz val="11"/>
        <color theme="1"/>
        <rFont val="Calibri"/>
        <family val="2"/>
        <scheme val="minor"/>
      </rPr>
      <t xml:space="preserve">iremos </t>
    </r>
  </si>
  <si>
    <t>Al pulsar el botón Finalizar, el texto se dividirá en varias columnas, colocando una sola palabra en cada una de ellas:</t>
  </si>
  <si>
    <t>Dividir</t>
  </si>
  <si>
    <t>texto</t>
  </si>
  <si>
    <t>en</t>
  </si>
  <si>
    <t>celdas</t>
  </si>
  <si>
    <t>diferentes</t>
  </si>
  <si>
    <t>Esto puede ser muy útil por ejemplo para separar nombres y apellidos:</t>
  </si>
  <si>
    <t>CASTILLO OLLER FRANCISCO, JAVIER</t>
  </si>
  <si>
    <t>CONTRERAS CARREÑO, ADOLFINA</t>
  </si>
  <si>
    <t>CORDOBA PASCUAL, DOLORES MARIA</t>
  </si>
  <si>
    <t>CORREA CASADO, MATIAS</t>
  </si>
  <si>
    <t>CORTES AMATE, MARIA CARMEN</t>
  </si>
  <si>
    <t>CUETO AVELLANEDA, RAFAEL</t>
  </si>
  <si>
    <t>DE LUNA BERTOS, MARIA ELVIRA</t>
  </si>
  <si>
    <t>DIAZ SEGURA, MARIA BELEN</t>
  </si>
  <si>
    <t>ESCOT HIGUERAS, SANDRA</t>
  </si>
  <si>
    <t>FERNANDEZ LOPEZ, MARIA DOLORES</t>
  </si>
  <si>
    <t>FERNANDEZ SEGUIN, HUGO</t>
  </si>
  <si>
    <t>FERRER GONZALEZ, JESSICA</t>
  </si>
  <si>
    <t>FUENTES JUAREZ, ADELA BELEN</t>
  </si>
  <si>
    <t>FUENTES MAÑAS, NATIVIDAD</t>
  </si>
  <si>
    <t>GALVEZ IBARRA, ALICIA</t>
  </si>
  <si>
    <t>GARCIA AGUILAR, MARIA LORENA</t>
  </si>
  <si>
    <t>GARCIA CRESPO, MARIA DEL CARMEN</t>
  </si>
  <si>
    <t xml:space="preserve">GARCIA FERNANDEZ, MARIA MERCEDES </t>
  </si>
  <si>
    <t>NOMBRE COMPLETO</t>
  </si>
  <si>
    <t>ASIGNAR NOMBRES A CELDAS O RANGOS</t>
  </si>
  <si>
    <t xml:space="preserve">Hasta ahora he utilizado el estilo de referencia A1 para referirme tanto a una celda como a un rango pero también existe la posibilidad de crear un </t>
  </si>
  <si>
    <t>que se encuentra a la izquierda de la barra de fórmulas:</t>
  </si>
  <si>
    <r>
      <t>Para asignar un nombre a una celda sigue los siguientes pasos. Selecciona la celda o rango a la que asignarás un nombre y haz clic en el cuadro </t>
    </r>
    <r>
      <rPr>
        <i/>
        <sz val="11"/>
        <color theme="1"/>
        <rFont val="Calibri"/>
        <family val="2"/>
        <scheme val="minor"/>
      </rPr>
      <t>Nombre </t>
    </r>
  </si>
  <si>
    <r>
      <t xml:space="preserve">Escribe el nombre con el que quieras identificar el rango y presiona </t>
    </r>
    <r>
      <rPr>
        <i/>
        <sz val="11"/>
        <color theme="1"/>
        <rFont val="Calibri"/>
        <family val="2"/>
        <scheme val="minor"/>
      </rPr>
      <t>Enter</t>
    </r>
    <r>
      <rPr>
        <sz val="11"/>
        <color theme="1"/>
        <rFont val="Calibri"/>
        <family val="2"/>
        <scheme val="minor"/>
      </rPr>
      <t>.</t>
    </r>
  </si>
  <si>
    <r>
      <t xml:space="preserve">Otra manera de crear un nombre para un rango es desde la pestaña </t>
    </r>
    <r>
      <rPr>
        <i/>
        <sz val="11"/>
        <color theme="1"/>
        <rFont val="Calibri"/>
        <family val="2"/>
        <scheme val="minor"/>
      </rPr>
      <t>Fórmulas</t>
    </r>
    <r>
      <rPr>
        <sz val="11"/>
        <color theme="1"/>
        <rFont val="Calibri"/>
        <family val="2"/>
        <scheme val="minor"/>
      </rPr>
      <t xml:space="preserve"> y el botón </t>
    </r>
    <r>
      <rPr>
        <i/>
        <sz val="11"/>
        <color theme="1"/>
        <rFont val="Calibri"/>
        <family val="2"/>
        <scheme val="minor"/>
      </rPr>
      <t>Asignar nombre</t>
    </r>
    <r>
      <rPr>
        <sz val="11"/>
        <color theme="1"/>
        <rFont val="Calibri"/>
        <family val="2"/>
        <scheme val="minor"/>
      </rPr>
      <t>.</t>
    </r>
  </si>
  <si>
    <r>
      <t>Una vez que hayas seleccionado el rango de celdas pulsa este botón y se mostrará el cuadro de diálogo </t>
    </r>
    <r>
      <rPr>
        <i/>
        <sz val="11"/>
        <color theme="1"/>
        <rFont val="Calibri"/>
        <family val="2"/>
        <scheme val="minor"/>
      </rPr>
      <t>Nombre nuevo</t>
    </r>
    <r>
      <rPr>
        <sz val="11"/>
        <color theme="1"/>
        <rFont val="Calibri"/>
        <family val="2"/>
        <scheme val="minor"/>
      </rPr>
      <t>:</t>
    </r>
  </si>
  <si>
    <t>UTILIZAR UN NOMBRE EN UNA FÓRMULA</t>
  </si>
  <si>
    <t>El nombre que acabamos de crear se puede utilizar en fórmulas:</t>
  </si>
  <si>
    <t>ADMINISTRADOR DE NOMBRES</t>
  </si>
  <si>
    <r>
      <t xml:space="preserve">de </t>
    </r>
    <r>
      <rPr>
        <i/>
        <sz val="11"/>
        <color theme="1"/>
        <rFont val="Calibri"/>
        <family val="2"/>
        <scheme val="minor"/>
      </rPr>
      <t>Nombres definidos</t>
    </r>
    <r>
      <rPr>
        <sz val="11"/>
        <color theme="1"/>
        <rFont val="Calibri"/>
        <family val="2"/>
        <scheme val="minor"/>
      </rPr>
      <t>.</t>
    </r>
  </si>
  <si>
    <r>
      <t xml:space="preserve">Podemos modificar, eliminar y añadir nuevos nombres desde el </t>
    </r>
    <r>
      <rPr>
        <i/>
        <sz val="11"/>
        <color theme="1"/>
        <rFont val="Calibri"/>
        <family val="2"/>
        <scheme val="minor"/>
      </rPr>
      <t>Administrador de nombres</t>
    </r>
    <r>
      <rPr>
        <sz val="11"/>
        <color theme="1"/>
        <rFont val="Calibri"/>
        <family val="2"/>
        <scheme val="minor"/>
      </rPr>
      <t xml:space="preserve">. Este se encuentra en la pestaña de </t>
    </r>
    <r>
      <rPr>
        <i/>
        <sz val="11"/>
        <color theme="1"/>
        <rFont val="Calibri"/>
        <family val="2"/>
        <scheme val="minor"/>
      </rPr>
      <t>Fórmulas</t>
    </r>
    <r>
      <rPr>
        <sz val="11"/>
        <color theme="1"/>
        <rFont val="Calibri"/>
        <family val="2"/>
        <scheme val="minor"/>
      </rPr>
      <t xml:space="preserve">, en el grupo </t>
    </r>
  </si>
  <si>
    <r>
      <t xml:space="preserve">El pulsar el botón de </t>
    </r>
    <r>
      <rPr>
        <i/>
        <sz val="11"/>
        <color theme="1"/>
        <rFont val="Calibri"/>
        <family val="2"/>
        <scheme val="minor"/>
      </rPr>
      <t>Administrador de nombres</t>
    </r>
    <r>
      <rPr>
        <sz val="11"/>
        <color theme="1"/>
        <rFont val="Calibri"/>
        <family val="2"/>
        <scheme val="minor"/>
      </rPr>
      <t>, nos aparecerá el siguiente cuadro de diálogo donde podremos gestionar los nombres de rangos.</t>
    </r>
  </si>
  <si>
    <t>Los archivos de texto son muy comunes a la hora de intercambiar información entre diferentes tipos de sistemas.</t>
  </si>
  <si>
    <t xml:space="preserve">A día de hoy se sigue utilizando este tipo de archivos para intercambiar información ya que son archivos muy ligeros a pesar de la gran cantidad de datos </t>
  </si>
  <si>
    <t>que pueden llegar a contener.</t>
  </si>
  <si>
    <t xml:space="preserve">Un archivo de texto que contiene información de una base de datos siempre hace uso de algún caracter especial para separar la información de cada columna. </t>
  </si>
  <si>
    <t xml:space="preserve">Es precisamente ese caracter utilizado el que hace la diferencia entre un tipo de archivo y otro. Por ejemplo, aquellos archivos donde cada cambio de columna </t>
  </si>
  <si>
    <t>está indicado por el signo de puntuación “,” (coma) es conocido como archivo CSV por sus siglas en inglés (Comma-Separated Values). </t>
  </si>
  <si>
    <t xml:space="preserve">Para importar un archivo de texto debes ir a la ficha Datos y seleccionar el comando Desde texto/CSV que se encuentra dentro del grupo Obtener </t>
  </si>
  <si>
    <t>y transformar. Esto abrirá el cuadro de diálogo Importar archivo de texto que permitirá seleccionar el archivo a importar.</t>
  </si>
  <si>
    <t xml:space="preserve">Después de seleccionar el archivo haz clic en Importar. Se mostrará el primer paso del Asistente para importar texto. Este primer paso permite </t>
  </si>
  <si>
    <t>QUITAR VALORES DUPLICADOS EN EXCEL</t>
  </si>
  <si>
    <t>y mostrar las posibles columnas por las cuales podremos determinas la duplicidad.</t>
  </si>
  <si>
    <t>Como ejemplo, utilizaremos una lista de nombres:</t>
  </si>
  <si>
    <t>David</t>
  </si>
  <si>
    <t>Nuria</t>
  </si>
  <si>
    <t>Marcos</t>
  </si>
  <si>
    <t>Carmen</t>
  </si>
  <si>
    <t>Javier</t>
  </si>
  <si>
    <t>Pilar</t>
  </si>
  <si>
    <t>Francisco</t>
  </si>
  <si>
    <t>columnas que selecciones serán sobre las que se evaluará si el valor está duplicado.</t>
  </si>
  <si>
    <t>evaluar y eliminar los duplicados.</t>
  </si>
  <si>
    <t xml:space="preserve">Deberás hacer clic en el botón Aceptar y Excel mostrará un mensaje indicando la cantidad de valores duplicados que han sido encontrados y quitados, así </t>
  </si>
  <si>
    <t>como la cantidad de valores únicos que permanecen.</t>
  </si>
  <si>
    <t>QUITAR DUPLICADOS EN VARIAS COLUMNAS</t>
  </si>
  <si>
    <t>indicar solo algunas de las columnas.</t>
  </si>
  <si>
    <t>Por defecto, Excel buscará los valores repetidos en todas las columnas de nuestros datos, pero habrá ocasiones en las que necesitamos</t>
  </si>
  <si>
    <t>una de ellas.</t>
  </si>
  <si>
    <t xml:space="preserve">Por ejemplo, aquí puedes ver los datos de varios alumnos de un colegio, con su nombre y apellido, así como la asignatura y la nota para cada </t>
  </si>
  <si>
    <t>ASIGNATURA</t>
  </si>
  <si>
    <t xml:space="preserve"> Javier</t>
  </si>
  <si>
    <t xml:space="preserve"> Adolfina</t>
  </si>
  <si>
    <t xml:space="preserve"> Dolores Maria</t>
  </si>
  <si>
    <t xml:space="preserve"> Sandra</t>
  </si>
  <si>
    <t xml:space="preserve"> Matias</t>
  </si>
  <si>
    <t xml:space="preserve"> Maria Carmen</t>
  </si>
  <si>
    <t xml:space="preserve"> Rafael</t>
  </si>
  <si>
    <t xml:space="preserve"> Maria Elvira</t>
  </si>
  <si>
    <t xml:space="preserve"> Hugo</t>
  </si>
  <si>
    <t xml:space="preserve"> Maria Belen</t>
  </si>
  <si>
    <t xml:space="preserve"> Maria Dolores</t>
  </si>
  <si>
    <t>Castillo</t>
  </si>
  <si>
    <t>Contreras</t>
  </si>
  <si>
    <t>Cordoba</t>
  </si>
  <si>
    <t>Escot</t>
  </si>
  <si>
    <t>Correa</t>
  </si>
  <si>
    <t>Cortes</t>
  </si>
  <si>
    <t>Cueto</t>
  </si>
  <si>
    <t>De Luna</t>
  </si>
  <si>
    <t>Fernandez</t>
  </si>
  <si>
    <t>Diaz</t>
  </si>
  <si>
    <t>Matemáticas</t>
  </si>
  <si>
    <t>Historia</t>
  </si>
  <si>
    <t>Biología</t>
  </si>
  <si>
    <t>Inglés</t>
  </si>
  <si>
    <t>En el cuadro de diálogo mostrado deberás seleccionar las columnas Nombre y Apellido:</t>
  </si>
  <si>
    <t>Nombre y Apellido para determinar si un valor está duplicado.</t>
  </si>
  <si>
    <t>TABLAS EN EXCEL</t>
  </si>
  <si>
    <t>CÓMO CREAR UNA TABLA</t>
  </si>
  <si>
    <t>La primera fila de una tabla siempre contendrá los encabezados de columna y el resto de las filas contendrán los datos. El utilizar tablas es muy</t>
  </si>
  <si>
    <t>enfocarte más en el análisis de los datos.</t>
  </si>
  <si>
    <t xml:space="preserve">útil porque Excel se hará cargo de los detalles del mantenimiento de las tablas, como facilitar el agregar nuevas filas o eliminarlas, lo cual te permitirá </t>
  </si>
  <si>
    <t>Si no te gusta ninguno de los estilos mostrados puedes hacer clic en la opción Nuevo estilo de tabla para crear un nuevo estilo.</t>
  </si>
  <si>
    <t>Se pueden agregar totales a una tabla con tan solo marcar la caja de selección Fila de totales:</t>
  </si>
  <si>
    <t>Y por si fuera poco, podemos modificar la Fila de totales especificando la operación que deseamos aplicar.</t>
  </si>
  <si>
    <t>UTILIZAR FÓRMULAS EN TABLAS DE EXCEL</t>
  </si>
  <si>
    <t>Previsión</t>
  </si>
  <si>
    <t>Real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</si>
  <si>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</si>
  <si>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</si>
  <si>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</si>
  <si>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</si>
  <si>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</si>
  <si>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</si>
  <si>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</si>
  <si>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</si>
  <si>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</si>
  <si>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</si>
  <si>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</si>
  <si>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</si>
  <si>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</si>
  <si>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la celda D111 y se insertará automáticamente el nombre [@Real].</t>
  </si>
  <si>
    <t xml:space="preserve">automáticamente el nombre [@Previsión]. Después insertamos el símbolo “-“ para realizar la resta y finalmente nos movemos hacia </t>
  </si>
  <si>
    <t>Diferencia</t>
  </si>
  <si>
    <t xml:space="preserve">Podemos utilizar los nombres de columnas para hacer cálculos con la información de nuestra tabla. Ese tipo de referencia se conoce </t>
  </si>
  <si>
    <t>como referencia estructurada. Como ejemplo de una fórmula con referencias estructuradas agregaremos una nueva columna a</t>
  </si>
  <si>
    <t>EL NOMBRE DE UNA TABLA EN EXCEL</t>
  </si>
  <si>
    <r>
      <t>libro actual tiene una tabla llamada </t>
    </r>
    <r>
      <rPr>
        <i/>
        <sz val="11"/>
        <color theme="1"/>
        <rFont val="Calibri"/>
        <family val="2"/>
        <scheme val="minor"/>
      </rPr>
      <t>Tabla1</t>
    </r>
    <r>
      <rPr>
        <sz val="11"/>
        <color theme="1"/>
        <rFont val="Calibri"/>
        <family val="2"/>
        <scheme val="minor"/>
      </rPr>
      <t>.</t>
    </r>
  </si>
  <si>
    <r>
      <t>Por defecto, Excel asignará los nombres de tabla como </t>
    </r>
    <r>
      <rPr>
        <i/>
        <sz val="11"/>
        <color theme="1"/>
        <rFont val="Calibri"/>
        <family val="2"/>
        <scheme val="minor"/>
      </rPr>
      <t>Tabla1, Tabla2, Tabla3, etc</t>
    </r>
    <r>
      <rPr>
        <sz val="11"/>
        <color theme="1"/>
        <rFont val="Calibri"/>
        <family val="2"/>
        <scheme val="minor"/>
      </rPr>
      <t xml:space="preserve">. Una forma de saber las tablas que contiene nuestro libro es haciendo </t>
    </r>
  </si>
  <si>
    <t xml:space="preserve">clic en la flecha que aparece en el cuadro de nombres ubicado a la izquierda de la barra de fórmulas. Por ejemplo, la siguiente imagen nos indica que el </t>
  </si>
  <si>
    <t>clic se mostrará un cuadro de diálogo con la lista de rangos nombrados de nuestro libro así como las tablas existentes.</t>
  </si>
  <si>
    <r>
      <t xml:space="preserve">Otra opción que tenemos para saber el nombre de las tablas de nuestro libro es desde la pestaña </t>
    </r>
    <r>
      <rPr>
        <i/>
        <sz val="11"/>
        <color theme="1"/>
        <rFont val="Calibri"/>
        <family val="2"/>
        <scheme val="minor"/>
      </rPr>
      <t>Fórmulas &gt; Administrador de nombres</t>
    </r>
    <r>
      <rPr>
        <sz val="11"/>
        <color theme="1"/>
        <rFont val="Calibri"/>
        <family val="2"/>
        <scheme val="minor"/>
      </rPr>
      <t>. Al hacer</t>
    </r>
  </si>
  <si>
    <t>la parte izquierda de la pestaña encontrarás un cuadro de texto con el nombre de la tabla.</t>
  </si>
  <si>
    <t xml:space="preserve">Al hacer clic en las flechas de filtro de una tabla se mostrarán las opciones para ordenar y filtrar los datos. La primera sección es exclusiva para </t>
  </si>
  <si>
    <t>las opciones de ordenación.</t>
  </si>
  <si>
    <t xml:space="preserve">Con estas opciones podrás ordenar de manera ascendente o descendente dependiendo de la columna que se haya seleccionado. Por otro lado, </t>
  </si>
  <si>
    <t>las opciones inferiores se refieren a los filtros que podemos aplicar a los datos de la tabla.</t>
  </si>
  <si>
    <t xml:space="preserve">Dependiendo del tipo de dato que contenga la columna se mostrará una opción de filtrado diferente. Por ejemplo, en la imagen anterior se </t>
  </si>
  <si>
    <t xml:space="preserve">muestra la opción Filtros de número porque Excel ha detectado que la columna contiene valores numéricos. Pero al pulsar la flecha de filtro </t>
  </si>
  <si>
    <t>para una columna que contiene cadenas de texto, Excel mostrará la opción Filtros de texto tal como se muestra en la siguiente imagen.</t>
  </si>
  <si>
    <t xml:space="preserve">Observa que la flecha de la columna filtrada ha cambiado su apariencia para indicarnos que dicha columna tiene un filtro aplicado. Para eliminar </t>
  </si>
  <si>
    <t>el filtro sobre una columna, debes hacer clic sobre la flecha de filtro y elegir la opción Borrar filtro.</t>
  </si>
  <si>
    <t xml:space="preserve">Cuando creas una nueva tabla, Excel aplicará un fondo especial a las filas impares. Si por alguna razón no deseas que se aplique este formato </t>
  </si>
  <si>
    <t>puedes deshabilitarlo con la opción Filas con bandas dentro de la pestaña Diseño de tabla.</t>
  </si>
  <si>
    <t>Una de las ventajas más importantes de una tabla de Excel es que, en lugar de utilizar las referencias de celdas como las conocemos, podemos</t>
  </si>
  <si>
    <t>utilizar referencias estructuradas las cuales hacen uso del nombre de la tabla así como de los nombres de las columnas para hacer referencia a los datos.</t>
  </si>
  <si>
    <t>Al igual que con las referencias tradicionales, las referencias estructuradas se actualizan automáticamente al insertar nuevos datos en la tabla o al eliminarlos.</t>
  </si>
  <si>
    <t xml:space="preserve">nuestra tabla llamada Diferencia la cual tendrá la resta entre la columna Previsión y la columna Real y para ello utilizaremos </t>
  </si>
  <si>
    <t>la fórmula [@Previsión]-[@Real].</t>
  </si>
  <si>
    <t xml:space="preserve">Al pulsar la tecla Enter, la fórmula se propagará automáticamente por toda la columna. Este es un comportamiento normal de </t>
  </si>
  <si>
    <t>las tablas de Excel que nos ahorrará algunos pasos al insertar nuestras fórmulas.</t>
  </si>
  <si>
    <t>Suma</t>
  </si>
  <si>
    <t>Promedio</t>
  </si>
  <si>
    <t xml:space="preserve">Excel contiene algunos estilos de tabla predefinidos de los cuales podrás elegir alguno para aplicarlo a tu tabla. Para ello selecciona cualquier </t>
  </si>
  <si>
    <r>
      <t>celda que se encuentra dentro de la tabla y cambia su estilo seleccionado la opción que quieras dentro del grupo</t>
    </r>
    <r>
      <rPr>
        <i/>
        <sz val="11"/>
        <color theme="1"/>
        <rFont val="Calibri"/>
        <family val="2"/>
        <scheme val="minor"/>
      </rPr>
      <t> Estilos de tabla</t>
    </r>
    <r>
      <rPr>
        <sz val="11"/>
        <color theme="1"/>
        <rFont val="Calibri"/>
        <family val="2"/>
        <scheme val="minor"/>
      </rPr>
      <t xml:space="preserve"> que se </t>
    </r>
  </si>
  <si>
    <r>
      <t>encuentra dentro de la pestaña</t>
    </r>
    <r>
      <rPr>
        <i/>
        <sz val="11"/>
        <color theme="1"/>
        <rFont val="Calibri"/>
        <family val="2"/>
        <scheme val="minor"/>
      </rPr>
      <t xml:space="preserve"> Diseño de tabla</t>
    </r>
    <r>
      <rPr>
        <sz val="11"/>
        <color theme="1"/>
        <rFont val="Calibri"/>
        <family val="2"/>
        <scheme val="minor"/>
      </rPr>
      <t>.</t>
    </r>
  </si>
  <si>
    <r>
      <t xml:space="preserve">dentro de la pestaña </t>
    </r>
    <r>
      <rPr>
        <i/>
        <sz val="11"/>
        <color theme="1"/>
        <rFont val="Calibri"/>
        <family val="2"/>
        <scheme val="minor"/>
      </rPr>
      <t>Insertar</t>
    </r>
    <r>
      <rPr>
        <sz val="11"/>
        <color theme="1"/>
        <rFont val="Calibri"/>
        <family val="2"/>
        <scheme val="minor"/>
      </rPr>
      <t>.</t>
    </r>
  </si>
  <si>
    <t>CAMBIAR FÁCILMENTE EL ESTILO DE UNA TABLA</t>
  </si>
  <si>
    <t>RESALTAR FILAS ALTERNAS DE UNA TABLA</t>
  </si>
  <si>
    <t>FILTRAR Y ORDENAR DATOS DE LA TABLA</t>
  </si>
  <si>
    <t>REFERENCIAS ESTRUCTURADAS DE UNA TABLA</t>
  </si>
  <si>
    <t>FILA DE TOTALES DE UNA TABLA</t>
  </si>
  <si>
    <t>IMPRIMIR UNA TABLA</t>
  </si>
  <si>
    <r>
      <t xml:space="preserve">de </t>
    </r>
    <r>
      <rPr>
        <i/>
        <sz val="11"/>
        <color theme="1"/>
        <rFont val="Calibri"/>
        <family val="2"/>
        <scheme val="minor"/>
      </rPr>
      <t>Configuración</t>
    </r>
    <r>
      <rPr>
        <sz val="11"/>
        <color theme="1"/>
        <rFont val="Calibri"/>
        <family val="2"/>
        <scheme val="minor"/>
      </rPr>
      <t>, seleccionar la opción</t>
    </r>
    <r>
      <rPr>
        <i/>
        <sz val="11"/>
        <color theme="1"/>
        <rFont val="Calibri"/>
        <family val="2"/>
        <scheme val="minor"/>
      </rPr>
      <t> Imprimir la tabla seleccionada</t>
    </r>
    <r>
      <rPr>
        <sz val="11"/>
        <color theme="1"/>
        <rFont val="Calibri"/>
        <family val="2"/>
        <scheme val="minor"/>
      </rPr>
      <t>.</t>
    </r>
  </si>
  <si>
    <r>
      <t xml:space="preserve">Para imprimir una tabla debes seleccionar cualquiera de sus celdas y pulsar la combinación de teclas </t>
    </r>
    <r>
      <rPr>
        <i/>
        <sz val="11"/>
        <color theme="1"/>
        <rFont val="Calibri"/>
        <family val="2"/>
        <scheme val="minor"/>
      </rPr>
      <t>CTRL + P</t>
    </r>
    <r>
      <rPr>
        <sz val="11"/>
        <color theme="1"/>
        <rFont val="Calibri"/>
        <family val="2"/>
        <scheme val="minor"/>
      </rPr>
      <t xml:space="preserve"> y a continuación, en la sección </t>
    </r>
  </si>
  <si>
    <t>INMOVILIZAR PANELES</t>
  </si>
  <si>
    <t>El comando Inmovilizar paneles permite mantener visibles ciertas filas y columnas mientras se desplaza por la hoja de Excel.</t>
  </si>
  <si>
    <t>Siempre ten en cuenta que debes seleccionar una celda posterior al área que permanecerá inmóvil.</t>
  </si>
  <si>
    <t xml:space="preserve">Por ejemplo, si quisieses inmovilizar las columnas A y B, se debe seleccionar la celda C1. A continuación, pulsar el comando Inmovilizar </t>
  </si>
  <si>
    <r>
      <t xml:space="preserve">que se encuentra en la pestaña </t>
    </r>
    <r>
      <rPr>
        <i/>
        <sz val="11"/>
        <color theme="1"/>
        <rFont val="Calibri"/>
        <family val="2"/>
        <scheme val="minor"/>
      </rPr>
      <t>Vista</t>
    </r>
    <r>
      <rPr>
        <sz val="11"/>
        <color theme="1"/>
        <rFont val="Calibri"/>
        <family val="2"/>
        <scheme val="minor"/>
      </rPr>
      <t xml:space="preserve"> y seleccionar la opción </t>
    </r>
    <r>
      <rPr>
        <i/>
        <sz val="11"/>
        <color theme="1"/>
        <rFont val="Calibri"/>
        <family val="2"/>
        <scheme val="minor"/>
      </rPr>
      <t>Inmovilizar paneles</t>
    </r>
    <r>
      <rPr>
        <sz val="11"/>
        <color theme="1"/>
        <rFont val="Calibri"/>
        <family val="2"/>
        <scheme val="minor"/>
      </rPr>
      <t>.</t>
    </r>
  </si>
  <si>
    <t>Al Inmovilizar los paneles, verás una línea muy delgada marcando la separación de las secciones.</t>
  </si>
  <si>
    <t>Si desplazas la hoja hacia la derecha verás cómo las columnas empiezan a desplazarse excepto las columnas A y B que han sido inmovilizadas.</t>
  </si>
  <si>
    <t>Lo mismo podemos hacer para inmovilizar filas.</t>
  </si>
  <si>
    <t>INMOVILIZAR COLUMNAS Y FILAS</t>
  </si>
  <si>
    <t>Por ejemplo, para inmovilizar la columna A y B junto con la fila 1 debes seleccionar la celda C2 y hacer clic en el comando Inmovilizar paneles.</t>
  </si>
  <si>
    <t>Observa cómo en este caso se han colocado dos líneas de separación para marcar tanto las columnas como la fila inmovilizadas.</t>
  </si>
  <si>
    <t>MOVILIZAR PANELES</t>
  </si>
  <si>
    <t>Cuando quieras quitar la inmovilización de paneles solo tienes que seleccionar el comando Inmovilizar y seleccionar la opción Movilizar paneles.</t>
  </si>
  <si>
    <t>OCULTAR LAS LÍNEAS DE CUADRÍCULA EN EXCEL</t>
  </si>
  <si>
    <r>
      <t xml:space="preserve">Para ocultar las líneas de cuadrícula se debe desmarcar la opción disponible en la pestaña </t>
    </r>
    <r>
      <rPr>
        <i/>
        <sz val="11"/>
        <color theme="1"/>
        <rFont val="Calibri"/>
        <family val="2"/>
        <scheme val="minor"/>
      </rPr>
      <t>Vista &gt; Mostrar &gt; Líneas de cuadrícula.</t>
    </r>
  </si>
  <si>
    <t>IMPRESIÓN DE LAS LÍNEAS DE CUADRÍCULA</t>
  </si>
  <si>
    <t xml:space="preserve">De manera predeterminada Excel no imprimirá las líneas de cuadrícula, pero si deseas hacerlo, debes modificar la configuración </t>
  </si>
  <si>
    <t>establecida en la Ficha Diseño de página &gt; Opciones de la hoja &gt; Líneas de cuadrícula &gt; Imprimir.</t>
  </si>
  <si>
    <t xml:space="preserve">Por el contrario, si al realizar la impresión de tus hojas de Excel observas que se imprimen las líneas de cuadrícula y deseas evitarlo, </t>
  </si>
  <si>
    <t>entonces deberás asegurarte de que la opción anterior está desmarcada.</t>
  </si>
  <si>
    <t>PESTAÑA VISTA</t>
  </si>
  <si>
    <t>especificar el tipo de archivo a importar. Se indica si se va a utilizar algún caracter específico como delimitador.</t>
  </si>
  <si>
    <t>En caso de que Excel se haya equivocado de separador, solo deberás seleccionar el separador correcto de la lista o especificar algún otro si es necesario.</t>
  </si>
  <si>
    <t>Al darle a cargar, se importarán los datos directamente en una hoja nueva:</t>
  </si>
  <si>
    <t>Si queremos especificar el destino de los datos, hariamos clic en la felcha del botón cargar, y seleccionaríamos la opción Cargar en…</t>
  </si>
  <si>
    <t>Una vez creada, seleccionarla y, sin perder la selección, escribir en la barra de formulas la dirección que queremos asociar a la forma</t>
  </si>
  <si>
    <t>Hola</t>
  </si>
  <si>
    <t xml:space="preserve">Es posible vincular el valor de una celda a una forma cualquiera. Para ello, dibujar la forma que queramos vincular. En la pestaña </t>
  </si>
  <si>
    <r>
      <rPr>
        <i/>
        <sz val="11"/>
        <color theme="1"/>
        <rFont val="Calibri"/>
        <family val="2"/>
        <scheme val="minor"/>
      </rPr>
      <t xml:space="preserve">Insertar &gt; Ilustraciones &gt; Formas </t>
    </r>
    <r>
      <rPr>
        <sz val="11"/>
        <color theme="1"/>
        <rFont val="Calibri"/>
        <family val="2"/>
        <scheme val="minor"/>
      </rPr>
      <t>seleccionaremos la forma que queramos crear:</t>
    </r>
  </si>
  <si>
    <t>PEGAR IMAGEN COMO IMAGEN VINCULADA</t>
  </si>
  <si>
    <t>Para crear una imagen que se actualice con los datos, al Copiar y Pegar un rango de celdas, seleccionamos el comando de pegado especial Imagen vinculada.</t>
  </si>
  <si>
    <t>Excel pegará la imagen en la hoja y quedará vinculada al rango de celdas original. Si hacemos algún cambio en los datos se verán reflejados dentro de la imagen. </t>
  </si>
  <si>
    <t>¡Hola!</t>
  </si>
  <si>
    <t xml:space="preserve">Se puede cambiar la forma de imagen en la pestaña Formato de la Imagen &gt; Recortar &gt; Recortar a la forma y seleccionar la forma que queramos </t>
  </si>
  <si>
    <t>que tenga nuestra imagen.</t>
  </si>
  <si>
    <t>FÓRMULAS HABITUALES (PARTE 2)</t>
  </si>
  <si>
    <t>FORMATO DE NÚMEROS EN EXCEL</t>
  </si>
  <si>
    <t xml:space="preserve">El formato de números en Excel se utiliza para cambiar la apariencia de los números que se muestran como valores de las celdas. Al cambiar o modificar </t>
  </si>
  <si>
    <t>el formato no cambiamos el valor del número sino únicamente su apariencia.</t>
  </si>
  <si>
    <t xml:space="preserve">Al aplicar un formato a un número mejoramos su apariencia y hacemos que los números sean más fáciles de entender. Los formatos más comunes </t>
  </si>
  <si>
    <t xml:space="preserve">para los números son los que añaden el símbolo de porcentaje (%), separador de miles (.), el símbolo de moneda (€) y la cantidad de decimales a mostrar. </t>
  </si>
  <si>
    <r>
      <t xml:space="preserve">Estos comandos los puedes encontrar en la pestaña </t>
    </r>
    <r>
      <rPr>
        <i/>
        <sz val="11"/>
        <color theme="1"/>
        <rFont val="Calibri"/>
        <family val="2"/>
        <scheme val="minor"/>
      </rPr>
      <t>Inicio</t>
    </r>
    <r>
      <rPr>
        <sz val="11"/>
        <color theme="1"/>
        <rFont val="Calibri"/>
        <family val="2"/>
        <scheme val="minor"/>
      </rPr>
      <t xml:space="preserve"> en el grupo </t>
    </r>
    <r>
      <rPr>
        <i/>
        <sz val="11"/>
        <color theme="1"/>
        <rFont val="Calibri"/>
        <family val="2"/>
        <scheme val="minor"/>
      </rPr>
      <t>Número</t>
    </r>
    <r>
      <rPr>
        <sz val="11"/>
        <color theme="1"/>
        <rFont val="Calibri"/>
        <family val="2"/>
        <scheme val="minor"/>
      </rPr>
      <t>.</t>
    </r>
  </si>
  <si>
    <r>
      <t xml:space="preserve">De manera predeterminada todas las celdas tienen un formato conocido como formato </t>
    </r>
    <r>
      <rPr>
        <i/>
        <sz val="11"/>
        <color theme="1"/>
        <rFont val="Calibri"/>
        <family val="2"/>
        <scheme val="minor"/>
      </rPr>
      <t>General</t>
    </r>
    <r>
      <rPr>
        <sz val="11"/>
        <color theme="1"/>
        <rFont val="Calibri"/>
        <family val="2"/>
        <scheme val="minor"/>
      </rPr>
      <t xml:space="preserve"> el cual no tiene ningún formato específico y </t>
    </r>
  </si>
  <si>
    <t>muestra los valores tal y como son, es decir, sin ningún símbolo, coma, etc.</t>
  </si>
  <si>
    <t>Una forma rápida de cambiar el formato es utilizar la lista de Formatos que se muestra en el grupo Número.</t>
  </si>
  <si>
    <t>EL CUADRO DE DIÁLOGO FORMATO DE CELDAS</t>
  </si>
  <si>
    <t>FORMATO DE CELDAS PERSONALIZADO</t>
  </si>
  <si>
    <t xml:space="preserve">A través del formato personalizado podemos dar la apariencia que necesitamos a cualquier valor numérico de una celda en Excel sin la </t>
  </si>
  <si>
    <t>necesidad de editarla.</t>
  </si>
  <si>
    <t>Con solo indicar un código de formato personalizado podremos cmbiar la forma en que Excel muestra dicho valor.</t>
  </si>
  <si>
    <t>Para crear un formato personalizado, abrimos el cuadro de dialogo Formato de celdas, y seleccionamos la opción Personalizada</t>
  </si>
  <si>
    <t>Un formato personalizado en Excel consiste en 4 secciones de código, separadas por ;</t>
  </si>
  <si>
    <t>POSITIVO     ;     NEGATIVO     ;     CERO     ;     TEXTO</t>
  </si>
  <si>
    <t>ALINEACIÓN DE CELDAS</t>
  </si>
  <si>
    <t>a combinar celdas independientes para formar una sola celda.</t>
  </si>
  <si>
    <t>Excel ajustará el texto de la celda insertando saltos de línea de manera que sea visible con el ancho especificado de la columna. Esto afectará el alto de la fila.</t>
  </si>
  <si>
    <t>Hola, ¿Cómo estás?</t>
  </si>
  <si>
    <t>COMBINAR  Y CENTRAR EN EXCEL</t>
  </si>
  <si>
    <t>el texto. Este botón tiene algunas opciones adicionales. Si pulsas la flecha a la derecha del botón se mostrarán dichas opciones.</t>
  </si>
  <si>
    <t>LOS COLORES EN EXCEL</t>
  </si>
  <si>
    <t>Excel muestra por defecto una serie de colores en función del tema que tengamos seleccionado.</t>
  </si>
  <si>
    <t xml:space="preserve">En las pantallas de los ordenadores cada píxel tiene una mezcla de los tres colores primarios y por lo tanto puede ser descrito con un código RGB </t>
  </si>
  <si>
    <t>(Red, Green, Blue) en donde cada valor puede ser un número entre 0 y 255.</t>
  </si>
  <si>
    <t>General</t>
  </si>
  <si>
    <t>#,00</t>
  </si>
  <si>
    <t>#,##</t>
  </si>
  <si>
    <t>#,??</t>
  </si>
  <si>
    <t>FUENTE</t>
  </si>
  <si>
    <t>AJUSTAR ÁREA DE IMPRESIÓN EN EXCEL</t>
  </si>
  <si>
    <t>Estas opciones se encuentran dentro del grupo Ajustar área de impresión dentro de la ficha Disposición de página.</t>
  </si>
  <si>
    <t xml:space="preserve">Utiliza las opciones de Excel para ajustar el área de impresión si necesitas ajustar una hoja de trabajo para que se impriman algunas columnas o filas </t>
  </si>
  <si>
    <t>adicionales utilizando las opciones Ancho, Alto y Escala.</t>
  </si>
  <si>
    <t xml:space="preserve">Las opciones Ancho y Alto permiten fijar el tamaño de la impresión a un número específico de páginas, es decir, la impresión se ajustará </t>
  </si>
  <si>
    <t>al número de páginas especificado.</t>
  </si>
  <si>
    <t>COMO IMPRIMIR DE MANERA SENCILLA UN EXCEL</t>
  </si>
  <si>
    <t>Desde la pestaña de diseño de hoja, podemos configurar cómo queremos que se imprima un Excel. Esta configuración afectará tanto a la impresión por impresora, como en PDF.</t>
  </si>
  <si>
    <r>
      <t xml:space="preserve">Si en la pestaña </t>
    </r>
    <r>
      <rPr>
        <i/>
        <sz val="11"/>
        <color theme="1"/>
        <rFont val="Calibri"/>
        <family val="2"/>
        <scheme val="minor"/>
      </rPr>
      <t>Disposición de página &gt; Configurar página &gt; Tamaño</t>
    </r>
    <r>
      <rPr>
        <sz val="11"/>
        <color theme="1"/>
        <rFont val="Calibri"/>
        <family val="2"/>
        <scheme val="minor"/>
      </rPr>
      <t xml:space="preserve"> seleccionamos A4, Excel nos pintará el rango de celdas que serán impresas</t>
    </r>
  </si>
  <si>
    <t xml:space="preserve">Este rango de celdas es modificable. Si seleccionamos solo el rango de celdas que queremos que se imprima, y hacemos clic en </t>
  </si>
  <si>
    <r>
      <rPr>
        <i/>
        <sz val="11"/>
        <color theme="1"/>
        <rFont val="Calibri"/>
        <family val="2"/>
        <scheme val="minor"/>
      </rPr>
      <t xml:space="preserve">Disposición de página &gt; Configurar página &gt; Area de Impresión &gt; Establecer área de impresión </t>
    </r>
    <r>
      <rPr>
        <sz val="11"/>
        <color theme="1"/>
        <rFont val="Calibri"/>
        <family val="2"/>
        <scheme val="minor"/>
      </rPr>
      <t>se modificará el rango a imprimir.</t>
    </r>
  </si>
  <si>
    <t>IMPRIMIR EN EXCEL</t>
  </si>
  <si>
    <t>FORMATOS</t>
  </si>
  <si>
    <t>VINCULAR CELDA A FORMA</t>
  </si>
  <si>
    <t>y las herramientas de uso más frecuentes (2/2)</t>
  </si>
  <si>
    <t>Devuelve el valor VERDADERO si todos los parámetros son verdaderos o FALSO si alguno de los parámetros es falso.</t>
  </si>
  <si>
    <t>Devuelve el valor VERDADERO si alguno de los parámetros es verdadero ó FALSO si todos los parámetros son falsos.</t>
  </si>
  <si>
    <t>Busca un valor dentro de una columna y devuelve el valor en la misma posición de una segunda columna. Siempre busca en la primera columna del rango especificado.</t>
  </si>
  <si>
    <t xml:space="preserve">nombre descriptivo que los represente. Estos nombres se pueden utilizar dentro de una fórmula. </t>
  </si>
  <si>
    <r>
      <t xml:space="preserve">En la pestaña </t>
    </r>
    <r>
      <rPr>
        <i/>
        <sz val="11"/>
        <color theme="1"/>
        <rFont val="Calibri"/>
        <family val="2"/>
        <scheme val="minor"/>
      </rPr>
      <t>Disposición de página &gt; Temas</t>
    </r>
    <r>
      <rPr>
        <sz val="11"/>
        <color theme="1"/>
        <rFont val="Calibri"/>
        <family val="2"/>
        <scheme val="minor"/>
      </rPr>
      <t xml:space="preserve"> podemos cambiar el tema actual, o guardar el nuestro propio.</t>
    </r>
  </si>
  <si>
    <r>
      <t xml:space="preserve">En la pestaña Inicio haz clic en el botón </t>
    </r>
    <r>
      <rPr>
        <i/>
        <sz val="11"/>
        <color theme="1"/>
        <rFont val="Calibri"/>
        <family val="2"/>
        <scheme val="minor"/>
      </rPr>
      <t>Color de relleno</t>
    </r>
    <r>
      <rPr>
        <sz val="11"/>
        <color theme="1"/>
        <rFont val="Calibri"/>
        <family val="2"/>
        <scheme val="minor"/>
      </rPr>
      <t xml:space="preserve"> y selecciona la opción </t>
    </r>
    <r>
      <rPr>
        <i/>
        <sz val="11"/>
        <color theme="1"/>
        <rFont val="Calibri"/>
        <family val="2"/>
        <scheme val="minor"/>
      </rPr>
      <t>Más colores</t>
    </r>
    <r>
      <rPr>
        <sz val="11"/>
        <color theme="1"/>
        <rFont val="Calibri"/>
        <family val="2"/>
        <scheme val="minor"/>
      </rPr>
      <t>.</t>
    </r>
  </si>
  <si>
    <r>
      <t xml:space="preserve">Los comandos de Alineación que observas en la pestaña </t>
    </r>
    <r>
      <rPr>
        <i/>
        <sz val="11"/>
        <color theme="1"/>
        <rFont val="Calibri"/>
        <family val="2"/>
        <scheme val="minor"/>
      </rPr>
      <t>Inicio</t>
    </r>
    <r>
      <rPr>
        <sz val="11"/>
        <color theme="1"/>
        <rFont val="Calibri"/>
        <family val="2"/>
        <scheme val="minor"/>
      </rPr>
      <t xml:space="preserve"> nos ayudan a darle la orientación adecuada al texto dentro de cada celda así como </t>
    </r>
  </si>
  <si>
    <r>
      <t>El comando </t>
    </r>
    <r>
      <rPr>
        <i/>
        <sz val="11"/>
        <color theme="1"/>
        <rFont val="Calibri"/>
        <family val="2"/>
        <scheme val="minor"/>
      </rPr>
      <t>Ajustar texto</t>
    </r>
    <r>
      <rPr>
        <sz val="11"/>
        <color theme="1"/>
        <rFont val="Calibri"/>
        <family val="2"/>
        <scheme val="minor"/>
      </rPr>
      <t> nos ayuda a que el contenido de una celda se ajuste de manera que sea visibles sin necesidad de ajustar el ancho de la columna.</t>
    </r>
  </si>
  <si>
    <r>
      <t>El comando </t>
    </r>
    <r>
      <rPr>
        <i/>
        <sz val="11"/>
        <color theme="1"/>
        <rFont val="Calibri"/>
        <family val="2"/>
        <scheme val="minor"/>
      </rPr>
      <t>Combinar y centrar</t>
    </r>
    <r>
      <rPr>
        <sz val="11"/>
        <color theme="1"/>
        <rFont val="Calibri"/>
        <family val="2"/>
        <scheme val="minor"/>
      </rPr>
      <t xml:space="preserve"> nos permite seleccionar varias celdas y hacer una sola de todas ellas. Una vez que se han combinado las celdas se centrará </t>
    </r>
  </si>
  <si>
    <r>
      <t xml:space="preserve">La primera es la opción </t>
    </r>
    <r>
      <rPr>
        <i/>
        <sz val="11"/>
        <color theme="1"/>
        <rFont val="Calibri"/>
        <family val="2"/>
        <scheme val="minor"/>
      </rPr>
      <t>Combinar y centrar</t>
    </r>
    <r>
      <rPr>
        <sz val="11"/>
        <color theme="1"/>
        <rFont val="Calibri"/>
        <family val="2"/>
        <scheme val="minor"/>
      </rPr>
      <t>. La segunda opción es </t>
    </r>
    <r>
      <rPr>
        <i/>
        <sz val="11"/>
        <color theme="1"/>
        <rFont val="Calibri"/>
        <family val="2"/>
        <scheme val="minor"/>
      </rPr>
      <t>Combinar horizontalmente</t>
    </r>
    <r>
      <rPr>
        <sz val="11"/>
        <color theme="1"/>
        <rFont val="Calibri"/>
        <family val="2"/>
        <scheme val="minor"/>
      </rPr>
      <t> la cual combinará cada una de las filas </t>
    </r>
  </si>
  <si>
    <r>
      <t>de las celdas seleccionadas. La tercera opción es </t>
    </r>
    <r>
      <rPr>
        <i/>
        <sz val="11"/>
        <color theme="1"/>
        <rFont val="Calibri"/>
        <family val="2"/>
        <scheme val="minor"/>
      </rPr>
      <t>Combinar celdas</t>
    </r>
    <r>
      <rPr>
        <sz val="11"/>
        <color theme="1"/>
        <rFont val="Calibri"/>
        <family val="2"/>
        <scheme val="minor"/>
      </rPr>
      <t xml:space="preserve"> la cual nos permite unir celdas tanto horizontal como verticalmente. La última opción </t>
    </r>
  </si>
  <si>
    <r>
      <t>nos ayuda a </t>
    </r>
    <r>
      <rPr>
        <i/>
        <sz val="11"/>
        <color theme="1"/>
        <rFont val="Calibri"/>
        <family val="2"/>
        <scheme val="minor"/>
      </rPr>
      <t>Separar celdas </t>
    </r>
    <r>
      <rPr>
        <sz val="11"/>
        <color theme="1"/>
        <rFont val="Calibri"/>
        <family val="2"/>
        <scheme val="minor"/>
      </rPr>
      <t>combinadas.</t>
    </r>
  </si>
  <si>
    <r>
      <t>Otra forma de elegir el formato que queramos para los números es a través del cuadro de diálogo </t>
    </r>
    <r>
      <rPr>
        <i/>
        <sz val="11"/>
        <color theme="1"/>
        <rFont val="Calibri"/>
        <family val="2"/>
        <scheme val="minor"/>
      </rPr>
      <t>Formato de celdas</t>
    </r>
    <r>
      <rPr>
        <sz val="11"/>
        <color theme="1"/>
        <rFont val="Calibri"/>
        <family val="2"/>
        <scheme val="minor"/>
      </rPr>
      <t xml:space="preserve"> el cual se muestra pulsando </t>
    </r>
  </si>
  <si>
    <r>
      <t>el indicador de cuadro de diálogo del grupo </t>
    </r>
    <r>
      <rPr>
        <i/>
        <sz val="11"/>
        <color theme="1"/>
        <rFont val="Calibri"/>
        <family val="2"/>
        <scheme val="minor"/>
      </rPr>
      <t>Número</t>
    </r>
    <r>
      <rPr>
        <sz val="11"/>
        <color theme="1"/>
        <rFont val="Calibri"/>
        <family val="2"/>
        <scheme val="minor"/>
      </rPr>
      <t>.</t>
    </r>
  </si>
  <si>
    <t>VINCULAR A LUGARES DEL DOCUMENTO</t>
  </si>
  <si>
    <t>Es posible vincular una celda o forma a un lugar del documento, para acceder rapidamente con solo un clic.</t>
  </si>
  <si>
    <t>Para vincular una celda, hacer clic derecho a la celda o forma a la que queramos hacer el vinculo, y seleccionar Vinculo</t>
  </si>
  <si>
    <t>Se nos abrirá el cuadro de diálogo de vinculos. Seleccionamos la opción de Lugar de este documento. Aquí podemos seleccionar la hoja y la referencia</t>
  </si>
  <si>
    <t>de la celda a la que vincular</t>
  </si>
  <si>
    <r>
      <t>El comando </t>
    </r>
    <r>
      <rPr>
        <i/>
        <sz val="11"/>
        <color theme="1"/>
        <rFont val="Calibri"/>
        <family val="2"/>
        <scheme val="minor"/>
      </rPr>
      <t>Validación de datos</t>
    </r>
    <r>
      <rPr>
        <sz val="11"/>
        <color theme="1"/>
        <rFont val="Calibri"/>
        <family val="2"/>
        <scheme val="minor"/>
      </rPr>
      <t xml:space="preserve"> que utilizaremos se encuentra en la pestaña </t>
    </r>
    <r>
      <rPr>
        <i/>
        <sz val="11"/>
        <color theme="1"/>
        <rFont val="Calibri"/>
        <family val="2"/>
        <scheme val="minor"/>
      </rPr>
      <t>Datos </t>
    </r>
    <r>
      <rPr>
        <sz val="11"/>
        <color theme="1"/>
        <rFont val="Calibri"/>
        <family val="2"/>
        <scheme val="minor"/>
      </rPr>
      <t>y dentro del grupo </t>
    </r>
    <r>
      <rPr>
        <i/>
        <sz val="11"/>
        <color theme="1"/>
        <rFont val="Calibri"/>
        <family val="2"/>
        <scheme val="minor"/>
      </rPr>
      <t>Herramientas de datos</t>
    </r>
    <r>
      <rPr>
        <sz val="11"/>
        <color theme="1"/>
        <rFont val="Calibri"/>
        <family val="2"/>
        <scheme val="minor"/>
      </rPr>
      <t>.</t>
    </r>
  </si>
  <si>
    <r>
      <t xml:space="preserve">criterios de validación disponibles para hacer que la celda solo permita introducir un </t>
    </r>
    <r>
      <rPr>
        <i/>
        <sz val="11"/>
        <color theme="1"/>
        <rFont val="Calibri"/>
        <family val="2"/>
        <scheme val="minor"/>
      </rPr>
      <t>número entero</t>
    </r>
    <r>
      <rPr>
        <sz val="11"/>
        <color theme="1"/>
        <rFont val="Calibri"/>
        <family val="2"/>
        <scheme val="minor"/>
      </rPr>
      <t xml:space="preserve">, un </t>
    </r>
    <r>
      <rPr>
        <i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, una </t>
    </r>
    <r>
      <rPr>
        <i/>
        <sz val="11"/>
        <color theme="1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 xml:space="preserve">, una </t>
    </r>
    <r>
      <rPr>
        <i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</si>
  <si>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entrar en el modo de edición de la celda podremos dejarla como una celda en blanco es decir, podremos pulsar la tecla </t>
    </r>
    <r>
      <rPr>
        <i/>
        <sz val="11"/>
        <color theme="1"/>
        <rFont val="Calibri"/>
        <family val="2"/>
        <scheme val="minor"/>
      </rPr>
      <t>Enter</t>
    </r>
    <r>
      <rPr>
        <sz val="11"/>
        <color theme="1"/>
        <rFont val="Calibri"/>
        <family val="2"/>
        <scheme val="minor"/>
      </rPr>
      <t xml:space="preserve"> para dejar </t>
    </r>
  </si>
  <si>
    <r>
      <t>Cuando tenemos datos en Excel que contienen valores repetidos y necesitamos obtener los valores únicos, podemos utilizar el comando </t>
    </r>
    <r>
      <rPr>
        <i/>
        <sz val="11"/>
        <color theme="1"/>
        <rFont val="Calibri"/>
        <family val="2"/>
        <scheme val="minor"/>
      </rPr>
      <t>Quitar duplicados </t>
    </r>
  </si>
  <si>
    <r>
      <t xml:space="preserve">que se encuentra en la pestaña </t>
    </r>
    <r>
      <rPr>
        <i/>
        <sz val="11"/>
        <color theme="1"/>
        <rFont val="Calibri"/>
        <family val="2"/>
        <scheme val="minor"/>
      </rPr>
      <t>Datos </t>
    </r>
    <r>
      <rPr>
        <sz val="11"/>
        <color theme="1"/>
        <rFont val="Calibri"/>
        <family val="2"/>
        <scheme val="minor"/>
      </rPr>
      <t>y dentro del grupo </t>
    </r>
    <r>
      <rPr>
        <i/>
        <sz val="11"/>
        <color theme="1"/>
        <rFont val="Calibri"/>
        <family val="2"/>
        <scheme val="minor"/>
      </rPr>
      <t>Herramientas de datos</t>
    </r>
    <r>
      <rPr>
        <sz val="11"/>
        <color theme="1"/>
        <rFont val="Calibri"/>
        <family val="2"/>
        <scheme val="minor"/>
      </rPr>
      <t>.</t>
    </r>
  </si>
  <si>
    <r>
      <t>Antes de utilizar el comando </t>
    </r>
    <r>
      <rPr>
        <i/>
        <sz val="11"/>
        <color theme="1"/>
        <rFont val="Calibri"/>
        <family val="2"/>
        <scheme val="minor"/>
      </rPr>
      <t>Quitar duplicados</t>
    </r>
    <r>
      <rPr>
        <sz val="11"/>
        <color theme="1"/>
        <rFont val="Calibri"/>
        <family val="2"/>
        <scheme val="minor"/>
      </rPr>
      <t xml:space="preserve">, es necesario seleccionar una de las celdas del rango de datos de manera que Excel pueda detectarlos </t>
    </r>
  </si>
  <si>
    <r>
      <t xml:space="preserve">Selecciono los datos que quiero corregir, voy a la pestaña </t>
    </r>
    <r>
      <rPr>
        <i/>
        <sz val="11"/>
        <color theme="1"/>
        <rFont val="Calibri"/>
        <family val="2"/>
        <scheme val="minor"/>
      </rPr>
      <t>Datos</t>
    </r>
    <r>
      <rPr>
        <sz val="11"/>
        <color theme="1"/>
        <rFont val="Calibri"/>
        <family val="2"/>
        <scheme val="minor"/>
      </rPr>
      <t>, y dentro del grupo </t>
    </r>
    <r>
      <rPr>
        <i/>
        <sz val="11"/>
        <color theme="1"/>
        <rFont val="Calibri"/>
        <family val="2"/>
        <scheme val="minor"/>
      </rPr>
      <t>Herramientas de datos</t>
    </r>
    <r>
      <rPr>
        <sz val="11"/>
        <color theme="1"/>
        <rFont val="Calibri"/>
        <family val="2"/>
        <scheme val="minor"/>
      </rPr>
      <t>, hago clic sobre el comando </t>
    </r>
    <r>
      <rPr>
        <i/>
        <sz val="11"/>
        <color theme="1"/>
        <rFont val="Calibri"/>
        <family val="2"/>
        <scheme val="minor"/>
      </rPr>
      <t>Quitar duplicados</t>
    </r>
    <r>
      <rPr>
        <sz val="11"/>
        <color theme="1"/>
        <rFont val="Calibri"/>
        <family val="2"/>
        <scheme val="minor"/>
      </rPr>
      <t>.</t>
    </r>
  </si>
  <si>
    <r>
      <t>Aparecerá el cuadro de diálogo </t>
    </r>
    <r>
      <rPr>
        <i/>
        <sz val="11"/>
        <color theme="1"/>
        <rFont val="Calibri"/>
        <family val="2"/>
        <scheme val="minor"/>
      </rPr>
      <t>Quitar duplicados</t>
    </r>
    <r>
      <rPr>
        <sz val="11"/>
        <color theme="1"/>
        <rFont val="Calibri"/>
        <family val="2"/>
        <scheme val="minor"/>
      </rPr>
      <t> y en la sección </t>
    </r>
    <r>
      <rPr>
        <i/>
        <sz val="11"/>
        <color theme="1"/>
        <rFont val="Calibri"/>
        <family val="2"/>
        <scheme val="minor"/>
      </rPr>
      <t>Columnas </t>
    </r>
    <r>
      <rPr>
        <sz val="11"/>
        <color theme="1"/>
        <rFont val="Calibri"/>
        <family val="2"/>
        <scheme val="minor"/>
      </rPr>
      <t xml:space="preserve">podrás seleccionar una o más columnas de datos. La combinación de las </t>
    </r>
  </si>
  <si>
    <r>
      <t>Si tus datos tienen encabezados, deberás asegurarte de marcar el checkbox </t>
    </r>
    <r>
      <rPr>
        <i/>
        <sz val="11"/>
        <color theme="1"/>
        <rFont val="Calibri"/>
        <family val="2"/>
        <scheme val="minor"/>
      </rPr>
      <t>Mis dato</t>
    </r>
    <r>
      <rPr>
        <sz val="11"/>
        <color theme="1"/>
        <rFont val="Calibri"/>
        <family val="2"/>
        <scheme val="minor"/>
      </rPr>
      <t>s tienen encabezados de manera que dicho valor sea omitido al</t>
    </r>
  </si>
  <si>
    <r>
      <t>El cuadro de diálogo </t>
    </r>
    <r>
      <rPr>
        <i/>
        <sz val="11"/>
        <color theme="1"/>
        <rFont val="Calibri"/>
        <family val="2"/>
        <scheme val="minor"/>
      </rPr>
      <t>Quitar duplicados</t>
    </r>
    <r>
      <rPr>
        <sz val="11"/>
        <color theme="1"/>
        <rFont val="Calibri"/>
        <family val="2"/>
        <scheme val="minor"/>
      </rPr>
      <t> nos permite elegir las columnas sobre las cuales se evaluará la duplicidad de la información.</t>
    </r>
  </si>
  <si>
    <r>
      <t>Al pulsar el botón Aceptar verás la lista de alumnos únicos y podrás comprobar que el comando</t>
    </r>
    <r>
      <rPr>
        <i/>
        <sz val="11"/>
        <color theme="1"/>
        <rFont val="Calibri"/>
        <family val="2"/>
        <scheme val="minor"/>
      </rPr>
      <t> Quitar duplicados</t>
    </r>
    <r>
      <rPr>
        <sz val="11"/>
        <color theme="1"/>
        <rFont val="Calibri"/>
        <family val="2"/>
        <scheme val="minor"/>
      </rPr>
      <t xml:space="preserve"> se ha basado exclusivamente en las columnas </t>
    </r>
  </si>
  <si>
    <r>
      <t xml:space="preserve">Para obtener la lista de alumnos únicos (Nombre y Apellido)  selecciono mi rango de datos y después voy a la pestaña </t>
    </r>
    <r>
      <rPr>
        <i/>
        <sz val="11"/>
        <color theme="1"/>
        <rFont val="Calibri"/>
        <family val="2"/>
        <scheme val="minor"/>
      </rPr>
      <t>Datos </t>
    </r>
    <r>
      <rPr>
        <sz val="11"/>
        <color theme="1"/>
        <rFont val="Calibri"/>
        <family val="2"/>
        <scheme val="minor"/>
      </rPr>
      <t>y pulso el botón </t>
    </r>
    <r>
      <rPr>
        <i/>
        <sz val="11"/>
        <color theme="1"/>
        <rFont val="Calibri"/>
        <family val="2"/>
        <scheme val="minor"/>
      </rPr>
      <t>Quitar Duplicados</t>
    </r>
    <r>
      <rPr>
        <sz val="11"/>
        <color theme="1"/>
        <rFont val="Calibri"/>
        <family val="2"/>
        <scheme val="minor"/>
      </rPr>
      <t>.</t>
    </r>
  </si>
  <si>
    <t xml:space="preserve">Cuando tenemos un texto que queremos dividir en varias celdas de nuestra hoja, podemos utilizar el Asistente para convertir texto en columnas. </t>
  </si>
  <si>
    <r>
      <t>y posteriormente pulsar el comando </t>
    </r>
    <r>
      <rPr>
        <i/>
        <sz val="11"/>
        <color theme="1"/>
        <rFont val="Calibri"/>
        <family val="2"/>
        <scheme val="minor"/>
      </rPr>
      <t>Texto en columnas</t>
    </r>
    <r>
      <rPr>
        <sz val="11"/>
        <color theme="1"/>
        <rFont val="Calibri"/>
        <family val="2"/>
        <scheme val="minor"/>
      </rPr>
      <t xml:space="preserve"> que se encuentra en la pestaña </t>
    </r>
    <r>
      <rPr>
        <i/>
        <sz val="11"/>
        <color theme="1"/>
        <rFont val="Calibri"/>
        <family val="2"/>
        <scheme val="minor"/>
      </rPr>
      <t>Datos &gt; Herramientas de datos</t>
    </r>
    <r>
      <rPr>
        <sz val="11"/>
        <color theme="1"/>
        <rFont val="Calibri"/>
        <family val="2"/>
        <scheme val="minor"/>
      </rPr>
      <t>.</t>
    </r>
  </si>
  <si>
    <t xml:space="preserve">Las tablas es la forma en que Excel identifica un rango de celdas y de esa manera sabe que la información contenida en ellas está relacionada. </t>
  </si>
  <si>
    <r>
      <t>Para crear una tabla en Excel todo lo que tienes que hacer es seleccionar el rango de celdas que contiene los datos y pulsar el botón </t>
    </r>
    <r>
      <rPr>
        <i/>
        <sz val="11"/>
        <color theme="1"/>
        <rFont val="Calibri"/>
        <family val="2"/>
        <scheme val="minor"/>
      </rPr>
      <t>Tabla </t>
    </r>
    <r>
      <rPr>
        <sz val="11"/>
        <color theme="1"/>
        <rFont val="Calibri"/>
        <family val="2"/>
        <scheme val="minor"/>
      </rPr>
      <t xml:space="preserve">que se encuentra </t>
    </r>
  </si>
  <si>
    <r>
      <t xml:space="preserve">Otra forma de editar el nombre de una tabla es seleccionando cualquiera de sus celdas e ir a la pestaña </t>
    </r>
    <r>
      <rPr>
        <i/>
        <sz val="11"/>
        <color theme="1"/>
        <rFont val="Calibri"/>
        <family val="2"/>
        <scheme val="minor"/>
      </rPr>
      <t>Diseño de tabla &gt; Propiedades</t>
    </r>
    <r>
      <rPr>
        <sz val="11"/>
        <color theme="1"/>
        <rFont val="Calibri"/>
        <family val="2"/>
        <scheme val="minor"/>
      </rPr>
      <t xml:space="preserve">. En </t>
    </r>
  </si>
  <si>
    <r>
      <t xml:space="preserve">Si quieres borrar los filtros de todas las columnas a la vez, puedes elegir la tabla e ir a la pestaña </t>
    </r>
    <r>
      <rPr>
        <i/>
        <sz val="11"/>
        <color theme="1"/>
        <rFont val="Calibri"/>
        <family val="2"/>
        <scheme val="minor"/>
      </rPr>
      <t>Datos &gt; Ordenar y filtrar </t>
    </r>
    <r>
      <rPr>
        <sz val="11"/>
        <color theme="1"/>
        <rFont val="Calibri"/>
        <family val="2"/>
        <scheme val="minor"/>
      </rPr>
      <t>y pulsar el botón </t>
    </r>
    <r>
      <rPr>
        <i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</si>
  <si>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Este comando también lo puedes encontrar en la pestaña </t>
    </r>
    <r>
      <rPr>
        <i/>
        <sz val="11"/>
        <color theme="1"/>
        <rFont val="Calibri"/>
        <family val="2"/>
        <scheme val="minor"/>
      </rPr>
      <t>Inicio &gt; Edición &gt; Ordenar y filtrar.</t>
    </r>
  </si>
  <si>
    <t>RESUMEN FORMULAS VISTAS</t>
  </si>
  <si>
    <t>SUMAR</t>
  </si>
  <si>
    <t>Devuelve la suma del rango de celdas indicado</t>
  </si>
  <si>
    <t>Devuelve la media del rango de celdas indicado</t>
  </si>
  <si>
    <t>Devuelve un valor u otro dependiendo de una condición</t>
  </si>
  <si>
    <t>BUSCARV</t>
  </si>
  <si>
    <t>Busca un valor en la primera columna de una tabla, y devuelve un valor en la misma fila, en la columna especificada</t>
  </si>
  <si>
    <t xml:space="preserve">Esta función devuelve un resultado en caso de que el valor indicado devuelva error (#N/A) </t>
  </si>
  <si>
    <t>CONTAR</t>
  </si>
  <si>
    <t>Cuenta las celdas con números en el rango seleccionado</t>
  </si>
  <si>
    <t>Cuenta el número de celdas que cumplen la condición indicada</t>
  </si>
  <si>
    <t>Suma el valor de las celdas seleccionadas que cumplen la condición indicada</t>
  </si>
  <si>
    <t>IZQUIERDA</t>
  </si>
  <si>
    <t>Devuelve los caracteres especificados del inicio del texto especificado</t>
  </si>
  <si>
    <t>DERECHA</t>
  </si>
  <si>
    <t>Devuelve los caracteres especificados del final del texto especificado</t>
  </si>
  <si>
    <t>EXTRAER</t>
  </si>
  <si>
    <t>Devuelve los caracteres situados en medio del texto especificado, dado un carácter inicial y una longitud de caracteres</t>
  </si>
  <si>
    <t>MINUSC</t>
  </si>
  <si>
    <t>Convierte todos los caracteres de un texto en minúsculas</t>
  </si>
  <si>
    <t>MAYUSC</t>
  </si>
  <si>
    <t>Convierte todos los caracteres de un texto en mayúsculas</t>
  </si>
  <si>
    <t>Sirve para crear una combinación de condicionales. Deben cumplirse todos para que devuelva VERDADERO</t>
  </si>
  <si>
    <t>Igual que AND, pero solo debe cumplirse alguna de las condiciones para que devuelva VERDADERO</t>
  </si>
  <si>
    <t>PROMEDIO</t>
  </si>
  <si>
    <t>DIASEM</t>
  </si>
  <si>
    <t>Devuelve el número que identifica a un día de la semana</t>
  </si>
  <si>
    <t>SI</t>
  </si>
  <si>
    <t>Y</t>
  </si>
  <si>
    <t>O</t>
  </si>
  <si>
    <t>SI.ERROR</t>
  </si>
  <si>
    <t>CONTAR.SI</t>
  </si>
  <si>
    <t>SUMAR.SI</t>
  </si>
  <si>
    <t>OTRAS FORMULAS HABITUALES</t>
  </si>
  <si>
    <t>MAX</t>
  </si>
  <si>
    <t>MIN</t>
  </si>
  <si>
    <t>ALEATORIO.ENTRE</t>
  </si>
  <si>
    <t>CONTARA</t>
  </si>
  <si>
    <t>CONTARA es una de las fórmulas para contar valores</t>
  </si>
  <si>
    <t>Devuelve el valor máximo de un rango de celdas</t>
  </si>
  <si>
    <t>Devuelve el valor mínimo de un rango de celdas</t>
  </si>
  <si>
    <t>Devuelve un número aleatorio entre un maximo y minimo especificados</t>
  </si>
  <si>
    <t>DIAS</t>
  </si>
  <si>
    <t>AÑO</t>
  </si>
  <si>
    <t>DIA</t>
  </si>
  <si>
    <t>MES</t>
  </si>
  <si>
    <t>AHORA</t>
  </si>
  <si>
    <t>Devuelve el año de una fecha dada</t>
  </si>
  <si>
    <t>Devuelve el dia de una fecha dada</t>
  </si>
  <si>
    <t>Devuelve el mes de una fecha dada</t>
  </si>
  <si>
    <t>Devuelve la fecha actual</t>
  </si>
  <si>
    <t>Devuelve el número de días que hay de diferencia entre dos fechas</t>
  </si>
  <si>
    <t>SUSTITUIR</t>
  </si>
  <si>
    <t>Susituye parte de un texto por uno nuevo</t>
  </si>
  <si>
    <t>ESPACIOS</t>
  </si>
  <si>
    <t>Elimina todos los espacios de más de un texto</t>
  </si>
  <si>
    <t xml:space="preserve">Si después de introducir el símbolo “=” en la celda E373 nos movemos con las flechas del teclado hacia la celda C373, Excel introducirá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</si>
</sst>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"/>
    <numFmt numFmtId="165" formatCode="#,##0.00;\ \(#,##0.00\);\ \“\-\”;[Magenta]\ @"/>
    <numFmt numFmtId="166" formatCode="00000"/>
    <numFmt numFmtId="167" formatCode="#.??"/>
    <numFmt numFmtId="168" formatCode="#.##"/>
    <numFmt numFmtId="169" formatCode="#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1" applyFill="1" applyBorder="1"/>
    <xf numFmtId="0" fontId="0" fillId="0" borderId="0" xfId="0" applyFill="1"/>
    <xf numFmtId="0" fontId="3" fillId="0" borderId="0" xfId="0" applyFont="1" applyFill="1"/>
    <xf numFmtId="0" fontId="6" fillId="0" borderId="0" xfId="0" applyFont="1" applyFill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7" fillId="2" borderId="0" xfId="0" applyFont="1" applyFill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 indent="2"/>
      <protection locked="0"/>
    </xf>
    <xf numFmtId="0" fontId="0" fillId="3" borderId="1" xfId="0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ont="1" applyFill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right" indent="1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1" fillId="2" borderId="0" xfId="0" applyFont="1" applyFill="1" applyProtection="1"/>
    <xf numFmtId="0" fontId="0" fillId="2" borderId="0" xfId="0" applyFill="1" applyProtection="1"/>
    <xf numFmtId="0" fontId="0" fillId="2" borderId="0" xfId="0" applyFont="1" applyFill="1" applyProtection="1"/>
    <xf numFmtId="0" fontId="1" fillId="2" borderId="1" xfId="0" applyFont="1" applyFill="1" applyBorder="1" applyProtection="1"/>
    <xf numFmtId="0" fontId="3" fillId="2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169" fontId="0" fillId="2" borderId="1" xfId="0" applyNumberFormat="1" applyFill="1" applyBorder="1" applyProtection="1">
      <protection locked="0"/>
    </xf>
    <xf numFmtId="168" fontId="0" fillId="2" borderId="1" xfId="0" applyNumberForma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0" fontId="3" fillId="2" borderId="0" xfId="0" applyFont="1" applyFill="1" applyProtection="1"/>
    <xf numFmtId="0" fontId="0" fillId="2" borderId="0" xfId="0" applyFill="1" applyAlignment="1" applyProtection="1"/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Protection="1"/>
    <xf numFmtId="0" fontId="0" fillId="6" borderId="1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right"/>
      <protection locked="0"/>
    </xf>
    <xf numFmtId="44" fontId="0" fillId="2" borderId="0" xfId="2" applyFont="1" applyFill="1" applyProtection="1">
      <protection locked="0"/>
    </xf>
    <xf numFmtId="44" fontId="0" fillId="0" borderId="0" xfId="2" applyFont="1" applyProtection="1">
      <protection locked="0"/>
    </xf>
    <xf numFmtId="44" fontId="0" fillId="0" borderId="0" xfId="0" applyNumberFormat="1" applyProtection="1">
      <protection locked="0"/>
    </xf>
    <xf numFmtId="44" fontId="0" fillId="2" borderId="1" xfId="0" applyNumberFormat="1" applyFill="1" applyBorder="1" applyProtection="1">
      <protection locked="0"/>
    </xf>
    <xf numFmtId="44" fontId="0" fillId="3" borderId="1" xfId="0" applyNumberFormat="1" applyFill="1" applyBorder="1" applyProtection="1">
      <protection locked="0"/>
    </xf>
    <xf numFmtId="44" fontId="0" fillId="2" borderId="0" xfId="0" applyNumberFormat="1" applyFill="1" applyProtection="1">
      <protection locked="0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</cellXfs>
  <cellStyles count="3">
    <cellStyle name="Hipervínculo" xfId="1" builtinId="8"/>
    <cellStyle name="Moneda" xfId="2" builtinId="4"/>
    <cellStyle name="Normal" xfId="0" builtinId="0"/>
  </cellStyles>
  <dxfs count="8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* #,##0.00\ &quot;€&quot;_-;\-* #,##0.00\ &quot;€&quot;_-;_-* &quot;-&quot;??\ &quot;€&quot;_-;_-@_-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2'!A1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png"/><Relationship Id="rId3" Type="http://schemas.openxmlformats.org/officeDocument/2006/relationships/hyperlink" Target="#'11'!A1"/><Relationship Id="rId7" Type="http://schemas.openxmlformats.org/officeDocument/2006/relationships/image" Target="../media/image73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72.png"/><Relationship Id="rId11" Type="http://schemas.openxmlformats.org/officeDocument/2006/relationships/image" Target="../media/image77.png"/><Relationship Id="rId5" Type="http://schemas.openxmlformats.org/officeDocument/2006/relationships/hyperlink" Target="#'9'!A1"/><Relationship Id="rId10" Type="http://schemas.openxmlformats.org/officeDocument/2006/relationships/image" Target="../media/image76.png"/><Relationship Id="rId4" Type="http://schemas.openxmlformats.org/officeDocument/2006/relationships/image" Target="../media/image2.png"/><Relationship Id="rId9" Type="http://schemas.openxmlformats.org/officeDocument/2006/relationships/image" Target="../media/image7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3" Type="http://schemas.openxmlformats.org/officeDocument/2006/relationships/hyperlink" Target="#'10'!A1"/><Relationship Id="rId7" Type="http://schemas.openxmlformats.org/officeDocument/2006/relationships/image" Target="../media/image80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hyperlink" Target="#'3'!A1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hyperlink" Target="#'1'!A1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hyperlink" Target="#'4'!A1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1" Type="http://schemas.openxmlformats.org/officeDocument/2006/relationships/hyperlink" Target="#Indice!A1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hyperlink" Target="#'2'!A1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2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hyperlink" Target="#'5'!A1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26.png"/><Relationship Id="rId11" Type="http://schemas.openxmlformats.org/officeDocument/2006/relationships/image" Target="../media/image31.emf"/><Relationship Id="rId5" Type="http://schemas.openxmlformats.org/officeDocument/2006/relationships/hyperlink" Target="#'3'!A1"/><Relationship Id="rId1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image" Target="../media/image29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hyperlink" Target="#'6'!A1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hyperlink" Target="#'4'!A1"/><Relationship Id="rId10" Type="http://schemas.openxmlformats.org/officeDocument/2006/relationships/image" Target="../media/image40.png"/><Relationship Id="rId4" Type="http://schemas.openxmlformats.org/officeDocument/2006/relationships/image" Target="../media/image2.png"/><Relationship Id="rId9" Type="http://schemas.openxmlformats.org/officeDocument/2006/relationships/image" Target="../media/image39.png"/><Relationship Id="rId1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hyperlink" Target="#'7'!A1"/><Relationship Id="rId7" Type="http://schemas.openxmlformats.org/officeDocument/2006/relationships/image" Target="../media/image45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4.png"/><Relationship Id="rId5" Type="http://schemas.openxmlformats.org/officeDocument/2006/relationships/hyperlink" Target="#'5'!A1"/><Relationship Id="rId4" Type="http://schemas.openxmlformats.org/officeDocument/2006/relationships/image" Target="../media/image2.png"/><Relationship Id="rId9" Type="http://schemas.openxmlformats.org/officeDocument/2006/relationships/image" Target="../media/image4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hyperlink" Target="#'8'!A1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.png"/><Relationship Id="rId11" Type="http://schemas.openxmlformats.org/officeDocument/2006/relationships/image" Target="../media/image52.png"/><Relationship Id="rId5" Type="http://schemas.openxmlformats.org/officeDocument/2006/relationships/hyperlink" Target="#'6'!A1"/><Relationship Id="rId10" Type="http://schemas.openxmlformats.org/officeDocument/2006/relationships/image" Target="../media/image51.png"/><Relationship Id="rId4" Type="http://schemas.openxmlformats.org/officeDocument/2006/relationships/image" Target="../media/image2.png"/><Relationship Id="rId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hyperlink" Target="#'9'!A1"/><Relationship Id="rId7" Type="http://schemas.openxmlformats.org/officeDocument/2006/relationships/image" Target="../media/image54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.png"/><Relationship Id="rId5" Type="http://schemas.openxmlformats.org/officeDocument/2006/relationships/hyperlink" Target="#'7'!A1"/><Relationship Id="rId10" Type="http://schemas.openxmlformats.org/officeDocument/2006/relationships/image" Target="../media/image57.png"/><Relationship Id="rId4" Type="http://schemas.openxmlformats.org/officeDocument/2006/relationships/image" Target="../media/image2.png"/><Relationship Id="rId9" Type="http://schemas.openxmlformats.org/officeDocument/2006/relationships/image" Target="../media/image5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70.png"/><Relationship Id="rId3" Type="http://schemas.openxmlformats.org/officeDocument/2006/relationships/hyperlink" Target="#'10'!A1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9.png"/><Relationship Id="rId2" Type="http://schemas.openxmlformats.org/officeDocument/2006/relationships/image" Target="../media/image1.png"/><Relationship Id="rId16" Type="http://schemas.openxmlformats.org/officeDocument/2006/relationships/image" Target="../media/image68.png"/><Relationship Id="rId1" Type="http://schemas.openxmlformats.org/officeDocument/2006/relationships/hyperlink" Target="#Indice!A1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hyperlink" Target="#'8'!A1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1.png"/><Relationship Id="rId4" Type="http://schemas.openxmlformats.org/officeDocument/2006/relationships/image" Target="../media/image2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11" name="Imagen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14" name="Imagen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85725</xdr:rowOff>
    </xdr:from>
    <xdr:to>
      <xdr:col>9</xdr:col>
      <xdr:colOff>76200</xdr:colOff>
      <xdr:row>39</xdr:row>
      <xdr:rowOff>78866</xdr:rowOff>
    </xdr:to>
    <xdr:sp macro="" textlink="">
      <xdr:nvSpPr>
        <xdr:cNvPr id="47" name="TextBox 4">
          <a:extLst>
            <a:ext uri="{FF2B5EF4-FFF2-40B4-BE49-F238E27FC236}">
              <a16:creationId xmlns:a16="http://schemas.microsoft.com/office/drawing/2014/main" id="{83F83C22-5429-4D58-A12B-85FD74916A64}"/>
            </a:ext>
          </a:extLst>
        </xdr:cNvPr>
        <xdr:cNvSpPr txBox="1"/>
      </xdr:nvSpPr>
      <xdr:spPr>
        <a:xfrm>
          <a:off x="304800" y="1876425"/>
          <a:ext cx="61722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IZQUIERDA (     </a:t>
          </a:r>
          <a:r>
            <a:rPr lang="es-ES">
              <a:solidFill>
                <a:srgbClr val="0070C0"/>
              </a:solidFill>
            </a:rPr>
            <a:t>TEXTO     </a:t>
          </a:r>
          <a:r>
            <a:rPr lang="es-ES"/>
            <a:t>;</a:t>
          </a:r>
          <a:r>
            <a:rPr lang="es-ES">
              <a:solidFill>
                <a:srgbClr val="0070C0"/>
              </a:solidFill>
            </a:rPr>
            <a:t>     </a:t>
          </a:r>
          <a:r>
            <a:rPr lang="es-ES">
              <a:solidFill>
                <a:srgbClr val="00B050"/>
              </a:solidFill>
            </a:rPr>
            <a:t>NÚMERO DE CARÁCTERES</a:t>
          </a:r>
          <a:r>
            <a:rPr lang="es-ES"/>
            <a:t>     )</a:t>
          </a:r>
        </a:p>
      </xdr:txBody>
    </xdr:sp>
    <xdr:clientData/>
  </xdr:twoCellAnchor>
  <xdr:twoCellAnchor>
    <xdr:from>
      <xdr:col>1</xdr:col>
      <xdr:colOff>123825</xdr:colOff>
      <xdr:row>50</xdr:row>
      <xdr:rowOff>180975</xdr:rowOff>
    </xdr:from>
    <xdr:to>
      <xdr:col>8</xdr:col>
      <xdr:colOff>466725</xdr:colOff>
      <xdr:row>52</xdr:row>
      <xdr:rowOff>174116</xdr:rowOff>
    </xdr:to>
    <xdr:sp macro="" textlink="">
      <xdr:nvSpPr>
        <xdr:cNvPr id="48" name="TextBox 3">
          <a:extLst>
            <a:ext uri="{FF2B5EF4-FFF2-40B4-BE49-F238E27FC236}">
              <a16:creationId xmlns:a16="http://schemas.microsoft.com/office/drawing/2014/main" id="{28D2AE94-2B6A-4C05-BA17-830EADA3399A}"/>
            </a:ext>
          </a:extLst>
        </xdr:cNvPr>
        <xdr:cNvSpPr txBox="1"/>
      </xdr:nvSpPr>
      <xdr:spPr>
        <a:xfrm>
          <a:off x="428625" y="4257675"/>
          <a:ext cx="56769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DERECHA (     </a:t>
          </a:r>
          <a:r>
            <a:rPr lang="es-ES">
              <a:solidFill>
                <a:srgbClr val="0070C0"/>
              </a:solidFill>
            </a:rPr>
            <a:t>TEXTO     </a:t>
          </a:r>
          <a:r>
            <a:rPr lang="es-ES"/>
            <a:t>;</a:t>
          </a:r>
          <a:r>
            <a:rPr lang="es-ES">
              <a:solidFill>
                <a:srgbClr val="0070C0"/>
              </a:solidFill>
            </a:rPr>
            <a:t>     </a:t>
          </a:r>
          <a:r>
            <a:rPr lang="es-ES">
              <a:solidFill>
                <a:srgbClr val="00B050"/>
              </a:solidFill>
            </a:rPr>
            <a:t>NÚMERO DE CARÁCTERES</a:t>
          </a:r>
          <a:r>
            <a:rPr lang="es-ES"/>
            <a:t>     )</a:t>
          </a:r>
        </a:p>
      </xdr:txBody>
    </xdr:sp>
    <xdr:clientData/>
  </xdr:twoCellAnchor>
  <xdr:twoCellAnchor>
    <xdr:from>
      <xdr:col>0</xdr:col>
      <xdr:colOff>57150</xdr:colOff>
      <xdr:row>65</xdr:row>
      <xdr:rowOff>9525</xdr:rowOff>
    </xdr:from>
    <xdr:to>
      <xdr:col>12</xdr:col>
      <xdr:colOff>323850</xdr:colOff>
      <xdr:row>67</xdr:row>
      <xdr:rowOff>2666</xdr:rowOff>
    </xdr:to>
    <xdr:sp macro="" textlink="">
      <xdr:nvSpPr>
        <xdr:cNvPr id="49" name="TextBox 3">
          <a:extLst>
            <a:ext uri="{FF2B5EF4-FFF2-40B4-BE49-F238E27FC236}">
              <a16:creationId xmlns:a16="http://schemas.microsoft.com/office/drawing/2014/main" id="{57E4B6BC-744A-49F2-8F08-6DACF15E2D6A}"/>
            </a:ext>
          </a:extLst>
        </xdr:cNvPr>
        <xdr:cNvSpPr txBox="1"/>
      </xdr:nvSpPr>
      <xdr:spPr>
        <a:xfrm>
          <a:off x="57150" y="7134225"/>
          <a:ext cx="90678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EXTRAE (     </a:t>
          </a:r>
          <a:r>
            <a:rPr lang="es-ES">
              <a:solidFill>
                <a:srgbClr val="0070C0"/>
              </a:solidFill>
            </a:rPr>
            <a:t>TEXTO     </a:t>
          </a:r>
          <a:r>
            <a:rPr lang="es-ES"/>
            <a:t>;     </a:t>
          </a:r>
          <a:r>
            <a:rPr lang="es-ES">
              <a:solidFill>
                <a:srgbClr val="C00000"/>
              </a:solidFill>
            </a:rPr>
            <a:t>POSICIÓN DEL CARÁCTER INICIAL</a:t>
          </a:r>
          <a:r>
            <a:rPr lang="es-ES"/>
            <a:t>     ;</a:t>
          </a:r>
          <a:r>
            <a:rPr lang="es-ES">
              <a:solidFill>
                <a:srgbClr val="0070C0"/>
              </a:solidFill>
            </a:rPr>
            <a:t>     </a:t>
          </a:r>
          <a:r>
            <a:rPr lang="es-ES">
              <a:solidFill>
                <a:srgbClr val="00B050"/>
              </a:solidFill>
            </a:rPr>
            <a:t>NÚMERO DE CARÁCTERES</a:t>
          </a:r>
          <a:r>
            <a:rPr lang="es-ES"/>
            <a:t>     )</a:t>
          </a:r>
        </a:p>
      </xdr:txBody>
    </xdr:sp>
    <xdr:clientData/>
  </xdr:twoCellAnchor>
  <xdr:twoCellAnchor>
    <xdr:from>
      <xdr:col>3</xdr:col>
      <xdr:colOff>85725</xdr:colOff>
      <xdr:row>9</xdr:row>
      <xdr:rowOff>57150</xdr:rowOff>
    </xdr:from>
    <xdr:to>
      <xdr:col>6</xdr:col>
      <xdr:colOff>454645</xdr:colOff>
      <xdr:row>11</xdr:row>
      <xdr:rowOff>50291</xdr:rowOff>
    </xdr:to>
    <xdr:sp macro="" textlink="">
      <xdr:nvSpPr>
        <xdr:cNvPr id="50" name="TextBox 13">
          <a:extLst>
            <a:ext uri="{FF2B5EF4-FFF2-40B4-BE49-F238E27FC236}">
              <a16:creationId xmlns:a16="http://schemas.microsoft.com/office/drawing/2014/main" id="{B90E3EF3-71AF-4B08-BBDD-D4F0ECB9F6E0}"/>
            </a:ext>
          </a:extLst>
        </xdr:cNvPr>
        <xdr:cNvSpPr txBox="1"/>
      </xdr:nvSpPr>
      <xdr:spPr>
        <a:xfrm>
          <a:off x="1914525" y="1847850"/>
          <a:ext cx="276922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Y (     </a:t>
          </a:r>
          <a:r>
            <a:rPr lang="es-ES">
              <a:solidFill>
                <a:srgbClr val="0070C0"/>
              </a:solidFill>
            </a:rPr>
            <a:t>CONDICIONES     </a:t>
          </a:r>
          <a:r>
            <a:rPr lang="es-ES"/>
            <a:t>)</a:t>
          </a:r>
        </a:p>
      </xdr:txBody>
    </xdr:sp>
    <xdr:clientData/>
  </xdr:twoCellAnchor>
  <xdr:twoCellAnchor>
    <xdr:from>
      <xdr:col>3</xdr:col>
      <xdr:colOff>57150</xdr:colOff>
      <xdr:row>23</xdr:row>
      <xdr:rowOff>104775</xdr:rowOff>
    </xdr:from>
    <xdr:to>
      <xdr:col>6</xdr:col>
      <xdr:colOff>278593</xdr:colOff>
      <xdr:row>25</xdr:row>
      <xdr:rowOff>97916</xdr:rowOff>
    </xdr:to>
    <xdr:sp macro="" textlink="">
      <xdr:nvSpPr>
        <xdr:cNvPr id="51" name="TextBox 8">
          <a:extLst>
            <a:ext uri="{FF2B5EF4-FFF2-40B4-BE49-F238E27FC236}">
              <a16:creationId xmlns:a16="http://schemas.microsoft.com/office/drawing/2014/main" id="{83D02BA4-C98B-4A38-9941-ED1F9D512CC8}"/>
            </a:ext>
          </a:extLst>
        </xdr:cNvPr>
        <xdr:cNvSpPr txBox="1"/>
      </xdr:nvSpPr>
      <xdr:spPr>
        <a:xfrm>
          <a:off x="1885950" y="4562475"/>
          <a:ext cx="2621743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O (     </a:t>
          </a:r>
          <a:r>
            <a:rPr lang="es-ES">
              <a:solidFill>
                <a:srgbClr val="0070C0"/>
              </a:solidFill>
            </a:rPr>
            <a:t>CONDICIONES     </a:t>
          </a:r>
          <a:r>
            <a:rPr lang="es-ES"/>
            <a:t>)</a:t>
          </a:r>
        </a:p>
      </xdr:txBody>
    </xdr:sp>
    <xdr:clientData/>
  </xdr:twoCellAnchor>
  <xdr:twoCellAnchor editAs="oneCell">
    <xdr:from>
      <xdr:col>0</xdr:col>
      <xdr:colOff>95250</xdr:colOff>
      <xdr:row>95</xdr:row>
      <xdr:rowOff>142875</xdr:rowOff>
    </xdr:from>
    <xdr:to>
      <xdr:col>12</xdr:col>
      <xdr:colOff>647700</xdr:colOff>
      <xdr:row>111</xdr:row>
      <xdr:rowOff>159561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2B6C7E0-63FA-49F8-8864-71174B84D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18316575"/>
          <a:ext cx="9496425" cy="30646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243840</xdr:colOff>
      <xdr:row>1</xdr:row>
      <xdr:rowOff>243840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01A91-A558-42D5-B2FC-8C62E4178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180975"/>
          <a:ext cx="240030" cy="2400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241410</xdr:colOff>
      <xdr:row>1</xdr:row>
      <xdr:rowOff>241410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A2FCF1-42C5-489D-A49D-DBB17B2E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180975"/>
          <a:ext cx="239505" cy="23950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241410</xdr:colOff>
      <xdr:row>1</xdr:row>
      <xdr:rowOff>241410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4DEE74-F0A3-4BBC-AC65-E4B7EA4BE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58075" y="180975"/>
          <a:ext cx="239505" cy="2395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24</xdr:row>
      <xdr:rowOff>47625</xdr:rowOff>
    </xdr:from>
    <xdr:to>
      <xdr:col>10</xdr:col>
      <xdr:colOff>619126</xdr:colOff>
      <xdr:row>35</xdr:row>
      <xdr:rowOff>14760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53A258-30F9-44C1-BA13-11ED8E7C8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1" y="3171825"/>
          <a:ext cx="7505700" cy="20626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5</xdr:col>
      <xdr:colOff>390088</xdr:colOff>
      <xdr:row>50</xdr:row>
      <xdr:rowOff>152095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B13F328B-CD76-413D-A1F9-6564DE65AA04}"/>
            </a:ext>
          </a:extLst>
        </xdr:cNvPr>
        <xdr:cNvGrpSpPr/>
      </xdr:nvGrpSpPr>
      <xdr:grpSpPr>
        <a:xfrm>
          <a:off x="304800" y="7315200"/>
          <a:ext cx="3495238" cy="2438095"/>
          <a:chOff x="304800" y="5791200"/>
          <a:chExt cx="3495238" cy="243809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E10F1F2A-F7A5-469A-9F8C-60AB4F1829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04800" y="5791200"/>
            <a:ext cx="3495238" cy="2438095"/>
          </a:xfrm>
          <a:prstGeom prst="rect">
            <a:avLst/>
          </a:prstGeom>
        </xdr:spPr>
      </xdr:pic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6D034076-39F7-4ED7-B0EC-D2D87345BF01}"/>
              </a:ext>
            </a:extLst>
          </xdr:cNvPr>
          <xdr:cNvSpPr/>
        </xdr:nvSpPr>
        <xdr:spPr>
          <a:xfrm rot="10800000">
            <a:off x="2076450" y="6562725"/>
            <a:ext cx="609600" cy="285750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38100</xdr:colOff>
      <xdr:row>58</xdr:row>
      <xdr:rowOff>180975</xdr:rowOff>
    </xdr:from>
    <xdr:to>
      <xdr:col>6</xdr:col>
      <xdr:colOff>399520</xdr:colOff>
      <xdr:row>71</xdr:row>
      <xdr:rowOff>2889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ED316F56-4021-430F-A732-286E91E2C933}"/>
            </a:ext>
          </a:extLst>
        </xdr:cNvPr>
        <xdr:cNvGrpSpPr/>
      </xdr:nvGrpSpPr>
      <xdr:grpSpPr>
        <a:xfrm>
          <a:off x="342900" y="11306175"/>
          <a:ext cx="4238095" cy="2298414"/>
          <a:chOff x="342900" y="9782175"/>
          <a:chExt cx="4238095" cy="2285714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DAA4BFD7-7CAF-4867-A9BA-9E89C4CAF4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42900" y="9782175"/>
            <a:ext cx="4238095" cy="2285714"/>
          </a:xfrm>
          <a:prstGeom prst="rect">
            <a:avLst/>
          </a:prstGeom>
        </xdr:spPr>
      </xdr:pic>
      <xdr:sp macro="" textlink="">
        <xdr:nvSpPr>
          <xdr:cNvPr id="9" name="Flecha: a la derecha 8">
            <a:extLst>
              <a:ext uri="{FF2B5EF4-FFF2-40B4-BE49-F238E27FC236}">
                <a16:creationId xmlns:a16="http://schemas.microsoft.com/office/drawing/2014/main" id="{FCB8DA96-F911-4893-B539-17ED67EDA092}"/>
              </a:ext>
            </a:extLst>
          </xdr:cNvPr>
          <xdr:cNvSpPr/>
        </xdr:nvSpPr>
        <xdr:spPr>
          <a:xfrm rot="10800000">
            <a:off x="2133600" y="11134725"/>
            <a:ext cx="609600" cy="285750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0" name="Flecha: a la derecha 9">
            <a:extLst>
              <a:ext uri="{FF2B5EF4-FFF2-40B4-BE49-F238E27FC236}">
                <a16:creationId xmlns:a16="http://schemas.microsoft.com/office/drawing/2014/main" id="{D879CA9C-E7FA-45E5-92EC-C14EE829228D}"/>
              </a:ext>
            </a:extLst>
          </xdr:cNvPr>
          <xdr:cNvSpPr/>
        </xdr:nvSpPr>
        <xdr:spPr>
          <a:xfrm rot="16200000">
            <a:off x="3657600" y="10772775"/>
            <a:ext cx="609600" cy="285750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0</xdr:colOff>
      <xdr:row>78</xdr:row>
      <xdr:rowOff>0</xdr:rowOff>
    </xdr:from>
    <xdr:to>
      <xdr:col>12</xdr:col>
      <xdr:colOff>100162</xdr:colOff>
      <xdr:row>90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5BF2C01-BB90-462B-9D3F-06D158A04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3411200"/>
          <a:ext cx="8605987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</xdr:row>
      <xdr:rowOff>123825</xdr:rowOff>
    </xdr:from>
    <xdr:to>
      <xdr:col>6</xdr:col>
      <xdr:colOff>400050</xdr:colOff>
      <xdr:row>14</xdr:row>
      <xdr:rowOff>86357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126577AA-9FAB-4A36-BE20-0291345830B6}"/>
            </a:ext>
          </a:extLst>
        </xdr:cNvPr>
        <xdr:cNvGrpSpPr/>
      </xdr:nvGrpSpPr>
      <xdr:grpSpPr>
        <a:xfrm>
          <a:off x="333375" y="1343025"/>
          <a:ext cx="4248150" cy="1486532"/>
          <a:chOff x="333375" y="1343025"/>
          <a:chExt cx="4248150" cy="1486532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24824BFD-220A-4CDC-AA52-BBACFB25D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33375" y="1343025"/>
            <a:ext cx="4248150" cy="1486532"/>
          </a:xfrm>
          <a:prstGeom prst="rect">
            <a:avLst/>
          </a:prstGeom>
        </xdr:spPr>
      </xdr:pic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02BD9117-9D83-4CA8-857D-CE368FE63C9E}"/>
              </a:ext>
            </a:extLst>
          </xdr:cNvPr>
          <xdr:cNvSpPr/>
        </xdr:nvSpPr>
        <xdr:spPr>
          <a:xfrm>
            <a:off x="1952625" y="2000250"/>
            <a:ext cx="866775" cy="2000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6</xdr:col>
      <xdr:colOff>777241</xdr:colOff>
      <xdr:row>59</xdr:row>
      <xdr:rowOff>60960</xdr:rowOff>
    </xdr:from>
    <xdr:to>
      <xdr:col>11</xdr:col>
      <xdr:colOff>22861</xdr:colOff>
      <xdr:row>70</xdr:row>
      <xdr:rowOff>176337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B4B7B77-2C3F-4CBB-95AB-BFFC6EB6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74921" y="10934700"/>
          <a:ext cx="3208020" cy="21270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243840</xdr:colOff>
      <xdr:row>1</xdr:row>
      <xdr:rowOff>243840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0173B8-8F66-4C31-8302-600846B7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190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241410</xdr:colOff>
      <xdr:row>1</xdr:row>
      <xdr:rowOff>241410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F4881D-32A4-4C70-A8E8-CA74C9F1F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267575" y="190500"/>
          <a:ext cx="241410" cy="2414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45</xdr:row>
      <xdr:rowOff>57150</xdr:rowOff>
    </xdr:from>
    <xdr:to>
      <xdr:col>9</xdr:col>
      <xdr:colOff>657226</xdr:colOff>
      <xdr:row>51</xdr:row>
      <xdr:rowOff>175355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63B2FEAB-3684-4E88-B0D2-23F7AAA70757}"/>
            </a:ext>
          </a:extLst>
        </xdr:cNvPr>
        <xdr:cNvGrpSpPr/>
      </xdr:nvGrpSpPr>
      <xdr:grpSpPr>
        <a:xfrm>
          <a:off x="495301" y="8705850"/>
          <a:ext cx="6591300" cy="1261205"/>
          <a:chOff x="495301" y="2228850"/>
          <a:chExt cx="6591300" cy="1261205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9D725644-420C-42D6-8DFA-9A23A1D0B1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95301" y="2228850"/>
            <a:ext cx="6591300" cy="1261205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B4FDF944-0C03-46DE-8A96-DC47295AAC69}"/>
              </a:ext>
            </a:extLst>
          </xdr:cNvPr>
          <xdr:cNvSpPr/>
        </xdr:nvSpPr>
        <xdr:spPr>
          <a:xfrm>
            <a:off x="5734050" y="3067050"/>
            <a:ext cx="609600" cy="190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1</xdr:colOff>
      <xdr:row>32</xdr:row>
      <xdr:rowOff>0</xdr:rowOff>
    </xdr:from>
    <xdr:to>
      <xdr:col>4</xdr:col>
      <xdr:colOff>449581</xdr:colOff>
      <xdr:row>36</xdr:row>
      <xdr:rowOff>55955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D16200-B016-46CF-9A0F-A120296F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2141" y="1729740"/>
          <a:ext cx="1264920" cy="787475"/>
        </a:xfrm>
        <a:prstGeom prst="rect">
          <a:avLst/>
        </a:prstGeom>
      </xdr:spPr>
    </xdr:pic>
    <xdr:clientData/>
  </xdr:twoCellAnchor>
  <xdr:twoCellAnchor editAs="oneCell">
    <xdr:from>
      <xdr:col>1</xdr:col>
      <xdr:colOff>517704</xdr:colOff>
      <xdr:row>7</xdr:row>
      <xdr:rowOff>137160</xdr:rowOff>
    </xdr:from>
    <xdr:to>
      <xdr:col>4</xdr:col>
      <xdr:colOff>323644</xdr:colOff>
      <xdr:row>20</xdr:row>
      <xdr:rowOff>182879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FBFB6E8-CF77-4D6A-852C-EC940B18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124" y="1501140"/>
          <a:ext cx="2191000" cy="2423159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8</xdr:row>
      <xdr:rowOff>38100</xdr:rowOff>
    </xdr:from>
    <xdr:to>
      <xdr:col>8</xdr:col>
      <xdr:colOff>14973</xdr:colOff>
      <xdr:row>19</xdr:row>
      <xdr:rowOff>93087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38F9D4-E99C-4DF2-B525-D3389E94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8560" y="1584960"/>
          <a:ext cx="2133333" cy="2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6BD85-D213-4CAD-8151-9A95626B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18288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FB8D1E-5AEF-4A17-9BC1-E2D10AF4E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636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36EDDB-1F77-4934-A119-5924F7FB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06640" y="182880"/>
          <a:ext cx="237600" cy="237600"/>
        </a:xfrm>
        <a:prstGeom prst="rect">
          <a:avLst/>
        </a:prstGeom>
      </xdr:spPr>
    </xdr:pic>
    <xdr:clientData/>
  </xdr:twoCellAnchor>
  <xdr:twoCellAnchor editAs="absolute">
    <xdr:from>
      <xdr:col>1</xdr:col>
      <xdr:colOff>466726</xdr:colOff>
      <xdr:row>173</xdr:row>
      <xdr:rowOff>66675</xdr:rowOff>
    </xdr:from>
    <xdr:to>
      <xdr:col>6</xdr:col>
      <xdr:colOff>342901</xdr:colOff>
      <xdr:row>187</xdr:row>
      <xdr:rowOff>174080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F579FC92-9B4A-4F54-B6B3-55381E840C3A}"/>
            </a:ext>
          </a:extLst>
        </xdr:cNvPr>
        <xdr:cNvGrpSpPr/>
      </xdr:nvGrpSpPr>
      <xdr:grpSpPr>
        <a:xfrm>
          <a:off x="771526" y="33099375"/>
          <a:ext cx="3752850" cy="2774405"/>
          <a:chOff x="771526" y="33099375"/>
          <a:chExt cx="3714750" cy="277440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689D2E20-9046-408A-B61D-7073D31B9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71526" y="33099375"/>
            <a:ext cx="3714750" cy="2774405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8B9149B5-4A1B-49EB-875D-7A54559958FB}"/>
              </a:ext>
            </a:extLst>
          </xdr:cNvPr>
          <xdr:cNvSpPr/>
        </xdr:nvSpPr>
        <xdr:spPr>
          <a:xfrm>
            <a:off x="1047750" y="35433000"/>
            <a:ext cx="685800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3</xdr:col>
      <xdr:colOff>358141</xdr:colOff>
      <xdr:row>8</xdr:row>
      <xdr:rowOff>68581</xdr:rowOff>
    </xdr:from>
    <xdr:to>
      <xdr:col>6</xdr:col>
      <xdr:colOff>445287</xdr:colOff>
      <xdr:row>14</xdr:row>
      <xdr:rowOff>45721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BD133642-973D-4B5A-B131-5D94EC81BD79}"/>
            </a:ext>
          </a:extLst>
        </xdr:cNvPr>
        <xdr:cNvGrpSpPr/>
      </xdr:nvGrpSpPr>
      <xdr:grpSpPr>
        <a:xfrm>
          <a:off x="2205991" y="1668781"/>
          <a:ext cx="2420771" cy="1120140"/>
          <a:chOff x="2141221" y="1790700"/>
          <a:chExt cx="2663858" cy="1150619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11056555-E536-483B-9BEF-82AEDDF5C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141221" y="1790700"/>
            <a:ext cx="2663858" cy="1150619"/>
          </a:xfrm>
          <a:prstGeom prst="rect">
            <a:avLst/>
          </a:prstGeom>
        </xdr:spPr>
      </xdr:pic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F097F33F-4572-4A71-84A0-474E07D67465}"/>
              </a:ext>
            </a:extLst>
          </xdr:cNvPr>
          <xdr:cNvSpPr/>
        </xdr:nvSpPr>
        <xdr:spPr>
          <a:xfrm>
            <a:off x="2156460" y="1851660"/>
            <a:ext cx="982980" cy="3276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175261</xdr:colOff>
      <xdr:row>16</xdr:row>
      <xdr:rowOff>83820</xdr:rowOff>
    </xdr:from>
    <xdr:to>
      <xdr:col>6</xdr:col>
      <xdr:colOff>449581</xdr:colOff>
      <xdr:row>22</xdr:row>
      <xdr:rowOff>93949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2AE2C2F-B18C-43C1-AA78-C66B59AF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2641" y="3276600"/>
          <a:ext cx="2674620" cy="1107409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24</xdr:row>
      <xdr:rowOff>137160</xdr:rowOff>
    </xdr:from>
    <xdr:to>
      <xdr:col>8</xdr:col>
      <xdr:colOff>327660</xdr:colOff>
      <xdr:row>30</xdr:row>
      <xdr:rowOff>116619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3390724-88DF-4EC6-AE1B-3AFC590BD40A}"/>
            </a:ext>
          </a:extLst>
        </xdr:cNvPr>
        <xdr:cNvGrpSpPr/>
      </xdr:nvGrpSpPr>
      <xdr:grpSpPr>
        <a:xfrm>
          <a:off x="327660" y="4785360"/>
          <a:ext cx="5724525" cy="1122459"/>
          <a:chOff x="335280" y="4792980"/>
          <a:chExt cx="5875020" cy="1076739"/>
        </a:xfrm>
      </xdr:grpSpPr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33ECD7DB-FF74-4D78-B984-FE9372391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35280" y="4792980"/>
            <a:ext cx="5875020" cy="1076739"/>
          </a:xfrm>
          <a:prstGeom prst="rect">
            <a:avLst/>
          </a:prstGeom>
        </xdr:spPr>
      </xdr:pic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F4FB2C1A-8507-4535-9157-D517DE52167B}"/>
              </a:ext>
            </a:extLst>
          </xdr:cNvPr>
          <xdr:cNvSpPr/>
        </xdr:nvSpPr>
        <xdr:spPr>
          <a:xfrm>
            <a:off x="5067301" y="5212081"/>
            <a:ext cx="917883" cy="22097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2</xdr:col>
      <xdr:colOff>342901</xdr:colOff>
      <xdr:row>33</xdr:row>
      <xdr:rowOff>26494</xdr:rowOff>
    </xdr:from>
    <xdr:to>
      <xdr:col>5</xdr:col>
      <xdr:colOff>670561</xdr:colOff>
      <xdr:row>44</xdr:row>
      <xdr:rowOff>180571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4E26C33-554E-4444-8516-227959A71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7801" y="6328234"/>
          <a:ext cx="2727960" cy="2165757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49</xdr:row>
      <xdr:rowOff>152400</xdr:rowOff>
    </xdr:from>
    <xdr:to>
      <xdr:col>6</xdr:col>
      <xdr:colOff>266700</xdr:colOff>
      <xdr:row>57</xdr:row>
      <xdr:rowOff>109074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1EC616E-9962-4C55-871C-C62D8B69A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7720" y="9380220"/>
          <a:ext cx="3756660" cy="1419714"/>
        </a:xfrm>
        <a:prstGeom prst="rect">
          <a:avLst/>
        </a:prstGeom>
      </xdr:spPr>
    </xdr:pic>
    <xdr:clientData/>
  </xdr:twoCellAnchor>
  <xdr:twoCellAnchor editAs="oneCell">
    <xdr:from>
      <xdr:col>1</xdr:col>
      <xdr:colOff>579120</xdr:colOff>
      <xdr:row>75</xdr:row>
      <xdr:rowOff>99060</xdr:rowOff>
    </xdr:from>
    <xdr:to>
      <xdr:col>7</xdr:col>
      <xdr:colOff>261505</xdr:colOff>
      <xdr:row>94</xdr:row>
      <xdr:rowOff>92658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6141F28-3D2D-472B-A49E-544B08B9F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540" y="14081760"/>
          <a:ext cx="4460125" cy="3468318"/>
        </a:xfrm>
        <a:prstGeom prst="rect">
          <a:avLst/>
        </a:prstGeom>
      </xdr:spPr>
    </xdr:pic>
    <xdr:clientData/>
  </xdr:twoCellAnchor>
  <xdr:twoCellAnchor>
    <xdr:from>
      <xdr:col>1</xdr:col>
      <xdr:colOff>129541</xdr:colOff>
      <xdr:row>67</xdr:row>
      <xdr:rowOff>160020</xdr:rowOff>
    </xdr:from>
    <xdr:to>
      <xdr:col>7</xdr:col>
      <xdr:colOff>556261</xdr:colOff>
      <xdr:row>73</xdr:row>
      <xdr:rowOff>18661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AE8664B9-7185-4A6D-8A0E-328ADE971217}"/>
            </a:ext>
          </a:extLst>
        </xdr:cNvPr>
        <xdr:cNvGrpSpPr/>
      </xdr:nvGrpSpPr>
      <xdr:grpSpPr>
        <a:xfrm>
          <a:off x="434341" y="12999720"/>
          <a:ext cx="5074920" cy="1001641"/>
          <a:chOff x="441961" y="12679680"/>
          <a:chExt cx="5204460" cy="955921"/>
        </a:xfrm>
      </xdr:grpSpPr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8287AC0-7140-42A3-86BF-0C10D39B4C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441961" y="12679680"/>
            <a:ext cx="5204460" cy="955921"/>
          </a:xfrm>
          <a:prstGeom prst="rect">
            <a:avLst/>
          </a:prstGeom>
        </xdr:spPr>
      </xdr:pic>
      <xdr:sp macro="" textlink="">
        <xdr:nvSpPr>
          <xdr:cNvPr id="21" name="Rectángulo 20">
            <a:extLst>
              <a:ext uri="{FF2B5EF4-FFF2-40B4-BE49-F238E27FC236}">
                <a16:creationId xmlns:a16="http://schemas.microsoft.com/office/drawing/2014/main" id="{9FB7AED1-2475-4F09-813C-A79173FF9C26}"/>
              </a:ext>
            </a:extLst>
          </xdr:cNvPr>
          <xdr:cNvSpPr/>
        </xdr:nvSpPr>
        <xdr:spPr>
          <a:xfrm>
            <a:off x="4168141" y="13022580"/>
            <a:ext cx="472440" cy="4953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243840</xdr:colOff>
      <xdr:row>1</xdr:row>
      <xdr:rowOff>243840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9CC97E-D9FC-47D5-BC94-7FB8626A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90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241410</xdr:colOff>
      <xdr:row>1</xdr:row>
      <xdr:rowOff>241410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00D8B3-DE45-48BD-AABC-BE4B8F0A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90500"/>
          <a:ext cx="241410" cy="2414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241410</xdr:colOff>
      <xdr:row>1</xdr:row>
      <xdr:rowOff>241410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DF4905-0FC7-40A3-81E3-7E6FABBB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91375" y="190500"/>
          <a:ext cx="241410" cy="24141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121921</xdr:colOff>
      <xdr:row>111</xdr:row>
      <xdr:rowOff>137160</xdr:rowOff>
    </xdr:from>
    <xdr:to>
      <xdr:col>2</xdr:col>
      <xdr:colOff>746760</xdr:colOff>
      <xdr:row>116</xdr:row>
      <xdr:rowOff>143081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999EB1-B18B-4BE0-B491-4B46A8193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4341" y="2232660"/>
          <a:ext cx="1409699" cy="920321"/>
        </a:xfrm>
        <a:prstGeom prst="rect">
          <a:avLst/>
        </a:prstGeom>
      </xdr:spPr>
    </xdr:pic>
    <xdr:clientData/>
  </xdr:twoCellAnchor>
  <xdr:twoCellAnchor editAs="oneCell">
    <xdr:from>
      <xdr:col>2</xdr:col>
      <xdr:colOff>601980</xdr:colOff>
      <xdr:row>122</xdr:row>
      <xdr:rowOff>129541</xdr:rowOff>
    </xdr:from>
    <xdr:to>
      <xdr:col>4</xdr:col>
      <xdr:colOff>521653</xdr:colOff>
      <xdr:row>141</xdr:row>
      <xdr:rowOff>167640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C331583-8342-4F27-9856-BD5F5B4D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9260" y="4236721"/>
          <a:ext cx="1519873" cy="3512819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148</xdr:row>
      <xdr:rowOff>137160</xdr:rowOff>
    </xdr:from>
    <xdr:to>
      <xdr:col>5</xdr:col>
      <xdr:colOff>125413</xdr:colOff>
      <xdr:row>167</xdr:row>
      <xdr:rowOff>175259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FD365C75-3E83-4456-A0BF-3E543D50EFB0}"/>
            </a:ext>
          </a:extLst>
        </xdr:cNvPr>
        <xdr:cNvGrpSpPr/>
      </xdr:nvGrpSpPr>
      <xdr:grpSpPr>
        <a:xfrm>
          <a:off x="2034540" y="28407360"/>
          <a:ext cx="1472248" cy="3657599"/>
          <a:chOff x="312420" y="9044940"/>
          <a:chExt cx="1519873" cy="351281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4440BEC1-DD0B-4D63-9F62-DD019CC0C1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12420" y="9044940"/>
            <a:ext cx="1519873" cy="3512819"/>
          </a:xfrm>
          <a:prstGeom prst="rect">
            <a:avLst/>
          </a:prstGeom>
        </xdr:spPr>
      </xdr:pic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C11C83EF-A005-406C-9916-FAD7724915E5}"/>
              </a:ext>
            </a:extLst>
          </xdr:cNvPr>
          <xdr:cNvSpPr/>
        </xdr:nvSpPr>
        <xdr:spPr>
          <a:xfrm>
            <a:off x="381000" y="12260580"/>
            <a:ext cx="1333500" cy="23622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167640</xdr:colOff>
      <xdr:row>148</xdr:row>
      <xdr:rowOff>144780</xdr:rowOff>
    </xdr:from>
    <xdr:to>
      <xdr:col>3</xdr:col>
      <xdr:colOff>7620</xdr:colOff>
      <xdr:row>153</xdr:row>
      <xdr:rowOff>167640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113A386D-514E-42D1-A61F-A0AFCFF43077}"/>
            </a:ext>
          </a:extLst>
        </xdr:cNvPr>
        <xdr:cNvGrpSpPr/>
      </xdr:nvGrpSpPr>
      <xdr:grpSpPr>
        <a:xfrm>
          <a:off x="472440" y="28414980"/>
          <a:ext cx="1363980" cy="975360"/>
          <a:chOff x="480060" y="9006840"/>
          <a:chExt cx="1409700" cy="93726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A82C5643-3CB6-4F5C-944D-06F51552AE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0060" y="9006840"/>
            <a:ext cx="1409699" cy="920321"/>
          </a:xfrm>
          <a:prstGeom prst="rect">
            <a:avLst/>
          </a:prstGeom>
        </xdr:spPr>
      </xdr:pic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3C2929F4-F00E-4C47-AD4A-6FBB9910EB7B}"/>
              </a:ext>
            </a:extLst>
          </xdr:cNvPr>
          <xdr:cNvSpPr/>
        </xdr:nvSpPr>
        <xdr:spPr>
          <a:xfrm>
            <a:off x="1691640" y="9738360"/>
            <a:ext cx="198120" cy="20574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5</xdr:col>
      <xdr:colOff>480060</xdr:colOff>
      <xdr:row>148</xdr:row>
      <xdr:rowOff>99060</xdr:rowOff>
    </xdr:from>
    <xdr:to>
      <xdr:col>10</xdr:col>
      <xdr:colOff>369300</xdr:colOff>
      <xdr:row>167</xdr:row>
      <xdr:rowOff>100169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3B3D41F-B2EE-4C16-9997-4A3A88E83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" y="8961120"/>
          <a:ext cx="3813540" cy="3475829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177</xdr:row>
      <xdr:rowOff>53341</xdr:rowOff>
    </xdr:from>
    <xdr:to>
      <xdr:col>6</xdr:col>
      <xdr:colOff>431981</xdr:colOff>
      <xdr:row>196</xdr:row>
      <xdr:rowOff>167640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FB78A0C-908B-43F7-A862-CF5DD4E6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4218921"/>
          <a:ext cx="3975281" cy="358901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201</xdr:row>
      <xdr:rowOff>83820</xdr:rowOff>
    </xdr:from>
    <xdr:to>
      <xdr:col>7</xdr:col>
      <xdr:colOff>548878</xdr:colOff>
      <xdr:row>213</xdr:row>
      <xdr:rowOff>121920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2200CF0-D5A1-4785-A8F5-DF558E568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" y="18638520"/>
          <a:ext cx="5372338" cy="2232660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214</xdr:row>
      <xdr:rowOff>121920</xdr:rowOff>
    </xdr:from>
    <xdr:to>
      <xdr:col>7</xdr:col>
      <xdr:colOff>137160</xdr:colOff>
      <xdr:row>233</xdr:row>
      <xdr:rowOff>162581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35A43B8-B5FC-4DE2-AC4A-0CCD3866F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2540" y="21054060"/>
          <a:ext cx="3916680" cy="3515381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69</xdr:row>
      <xdr:rowOff>146662</xdr:rowOff>
    </xdr:from>
    <xdr:to>
      <xdr:col>8</xdr:col>
      <xdr:colOff>381055</xdr:colOff>
      <xdr:row>82</xdr:row>
      <xdr:rowOff>121920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57218C7-9A32-448D-BC4E-7CDDC24C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9620" y="1777342"/>
          <a:ext cx="5448355" cy="2352698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61</xdr:row>
      <xdr:rowOff>144781</xdr:rowOff>
    </xdr:from>
    <xdr:to>
      <xdr:col>5</xdr:col>
      <xdr:colOff>99060</xdr:colOff>
      <xdr:row>67</xdr:row>
      <xdr:rowOff>53885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74D44AD-4E49-4928-A4C3-E93113EDB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2460" y="1409701"/>
          <a:ext cx="2948940" cy="1006384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220981</xdr:colOff>
      <xdr:row>90</xdr:row>
      <xdr:rowOff>91440</xdr:rowOff>
    </xdr:from>
    <xdr:to>
      <xdr:col>5</xdr:col>
      <xdr:colOff>472441</xdr:colOff>
      <xdr:row>98</xdr:row>
      <xdr:rowOff>36951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0846070-84E1-4C7B-B4FB-B761A0CC5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8261" y="6659880"/>
          <a:ext cx="2636520" cy="140855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53340</xdr:rowOff>
    </xdr:from>
    <xdr:to>
      <xdr:col>4</xdr:col>
      <xdr:colOff>99061</xdr:colOff>
      <xdr:row>24</xdr:row>
      <xdr:rowOff>71832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079C74D-F440-4052-8581-79A269B7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7281" y="1264920"/>
          <a:ext cx="1699260" cy="1732992"/>
        </a:xfrm>
        <a:prstGeom prst="rect">
          <a:avLst/>
        </a:prstGeom>
      </xdr:spPr>
    </xdr:pic>
    <xdr:clientData/>
  </xdr:twoCellAnchor>
  <xdr:twoCellAnchor editAs="oneCell">
    <xdr:from>
      <xdr:col>2</xdr:col>
      <xdr:colOff>612278</xdr:colOff>
      <xdr:row>26</xdr:row>
      <xdr:rowOff>91440</xdr:rowOff>
    </xdr:from>
    <xdr:to>
      <xdr:col>4</xdr:col>
      <xdr:colOff>617219</xdr:colOff>
      <xdr:row>40</xdr:row>
      <xdr:rowOff>182266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96B5B78-AF09-4382-AFBD-301362ACC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09558" y="3398520"/>
          <a:ext cx="1605141" cy="2757826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45</xdr:row>
      <xdr:rowOff>53340</xdr:rowOff>
    </xdr:from>
    <xdr:to>
      <xdr:col>5</xdr:col>
      <xdr:colOff>215839</xdr:colOff>
      <xdr:row>56</xdr:row>
      <xdr:rowOff>160020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90EE8CD-C938-484F-A5D4-9E2F2D027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86840" y="6979920"/>
          <a:ext cx="2311339" cy="22021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1</xdr:rowOff>
    </xdr:from>
    <xdr:to>
      <xdr:col>10</xdr:col>
      <xdr:colOff>76200</xdr:colOff>
      <xdr:row>255</xdr:row>
      <xdr:rowOff>161420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5F7CFEE-56ED-4DC1-ABCD-10D275F1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2420" y="43784521"/>
          <a:ext cx="7170420" cy="18073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4</xdr:col>
      <xdr:colOff>310178</xdr:colOff>
      <xdr:row>10</xdr:row>
      <xdr:rowOff>161786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CCA71B8-DFFB-4B61-81F9-22201DC19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12420" y="1021080"/>
          <a:ext cx="2695238" cy="11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243840</xdr:colOff>
      <xdr:row>1</xdr:row>
      <xdr:rowOff>243840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F8328-8504-45A2-A808-F669ED8C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90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241410</xdr:colOff>
      <xdr:row>1</xdr:row>
      <xdr:rowOff>241410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BA176E-2E80-424E-97B7-BB403E969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90500"/>
          <a:ext cx="241410" cy="2414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241410</xdr:colOff>
      <xdr:row>1</xdr:row>
      <xdr:rowOff>241410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42F3F9-0BF7-4722-92D7-92E3E063F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91375" y="190500"/>
          <a:ext cx="241410" cy="241410"/>
        </a:xfrm>
        <a:prstGeom prst="rect">
          <a:avLst/>
        </a:prstGeom>
      </xdr:spPr>
    </xdr:pic>
    <xdr:clientData/>
  </xdr:twoCellAnchor>
  <xdr:twoCellAnchor>
    <xdr:from>
      <xdr:col>6</xdr:col>
      <xdr:colOff>259080</xdr:colOff>
      <xdr:row>9</xdr:row>
      <xdr:rowOff>22860</xdr:rowOff>
    </xdr:from>
    <xdr:to>
      <xdr:col>8</xdr:col>
      <xdr:colOff>281940</xdr:colOff>
      <xdr:row>11</xdr:row>
      <xdr:rowOff>160020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DB57C03-F19B-4B68-9C80-D64CF9993D15}"/>
            </a:ext>
          </a:extLst>
        </xdr:cNvPr>
        <xdr:cNvSpPr/>
      </xdr:nvSpPr>
      <xdr:spPr>
        <a:xfrm>
          <a:off x="4526280" y="1752600"/>
          <a:ext cx="1592580" cy="502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152400</xdr:colOff>
      <xdr:row>19</xdr:row>
      <xdr:rowOff>7620</xdr:rowOff>
    </xdr:from>
    <xdr:to>
      <xdr:col>10</xdr:col>
      <xdr:colOff>175260</xdr:colOff>
      <xdr:row>21</xdr:row>
      <xdr:rowOff>144780</xdr:rowOff>
    </xdr:to>
    <xdr:sp macro="" textlink="H21">
      <xdr:nvSpPr>
        <xdr:cNvPr id="6" name="Rectángulo 5">
          <a:extLst>
            <a:ext uri="{FF2B5EF4-FFF2-40B4-BE49-F238E27FC236}">
              <a16:creationId xmlns:a16="http://schemas.microsoft.com/office/drawing/2014/main" id="{C3A2D2E5-A2CA-419C-A7B0-5F7D474057D8}"/>
            </a:ext>
          </a:extLst>
        </xdr:cNvPr>
        <xdr:cNvSpPr/>
      </xdr:nvSpPr>
      <xdr:spPr>
        <a:xfrm>
          <a:off x="5989320" y="2286000"/>
          <a:ext cx="1592580" cy="502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98AC4C0-6909-4B68-A1B3-C866FF7E264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Hola</a:t>
          </a:fld>
          <a:endParaRPr lang="es-ES" sz="1100"/>
        </a:p>
      </xdr:txBody>
    </xdr:sp>
    <xdr:clientData/>
  </xdr:twoCellAnchor>
  <xdr:twoCellAnchor editAs="oneCell">
    <xdr:from>
      <xdr:col>1</xdr:col>
      <xdr:colOff>365760</xdr:colOff>
      <xdr:row>5</xdr:row>
      <xdr:rowOff>175260</xdr:rowOff>
    </xdr:from>
    <xdr:to>
      <xdr:col>5</xdr:col>
      <xdr:colOff>563880</xdr:colOff>
      <xdr:row>16</xdr:row>
      <xdr:rowOff>38809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D3E008-DD33-4737-9F60-A06381C3F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180" y="1173480"/>
          <a:ext cx="3368040" cy="1875229"/>
        </a:xfrm>
        <a:prstGeom prst="rect">
          <a:avLst/>
        </a:prstGeom>
      </xdr:spPr>
    </xdr:pic>
    <xdr:clientData/>
  </xdr:twoCellAnchor>
  <xdr:twoCellAnchor>
    <xdr:from>
      <xdr:col>1</xdr:col>
      <xdr:colOff>243840</xdr:colOff>
      <xdr:row>18</xdr:row>
      <xdr:rowOff>76200</xdr:rowOff>
    </xdr:from>
    <xdr:to>
      <xdr:col>4</xdr:col>
      <xdr:colOff>739139</xdr:colOff>
      <xdr:row>33</xdr:row>
      <xdr:rowOff>10992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B357E2CA-50AD-49E2-A001-CAFC841F280B}"/>
            </a:ext>
          </a:extLst>
        </xdr:cNvPr>
        <xdr:cNvGrpSpPr/>
      </xdr:nvGrpSpPr>
      <xdr:grpSpPr>
        <a:xfrm>
          <a:off x="548640" y="3581400"/>
          <a:ext cx="2809874" cy="2792292"/>
          <a:chOff x="556260" y="3451860"/>
          <a:chExt cx="2880359" cy="2677992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8EE285CA-5028-4D9D-B04E-6C649247E2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56260" y="3451860"/>
            <a:ext cx="2880359" cy="2677992"/>
          </a:xfrm>
          <a:prstGeom prst="rect">
            <a:avLst/>
          </a:prstGeom>
        </xdr:spPr>
      </xdr:pic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85A05733-319E-4639-A055-38B4C66B54A0}"/>
              </a:ext>
            </a:extLst>
          </xdr:cNvPr>
          <xdr:cNvSpPr/>
        </xdr:nvSpPr>
        <xdr:spPr>
          <a:xfrm>
            <a:off x="2621280" y="4853940"/>
            <a:ext cx="373380" cy="27432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480061</xdr:colOff>
      <xdr:row>37</xdr:row>
      <xdr:rowOff>137161</xdr:rowOff>
    </xdr:from>
    <xdr:to>
      <xdr:col>3</xdr:col>
      <xdr:colOff>470822</xdr:colOff>
      <xdr:row>51</xdr:row>
      <xdr:rowOff>167640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6D706AC-E1AA-4B91-A3BC-12FAD6E9D0B2}"/>
            </a:ext>
          </a:extLst>
        </xdr:cNvPr>
        <xdr:cNvGrpSpPr/>
      </xdr:nvGrpSpPr>
      <xdr:grpSpPr>
        <a:xfrm>
          <a:off x="784861" y="7261861"/>
          <a:ext cx="1514761" cy="2697479"/>
          <a:chOff x="762001" y="7185661"/>
          <a:chExt cx="1560481" cy="2590799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3711305-FF37-4665-940B-51AC419A1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762001" y="7185661"/>
            <a:ext cx="1560481" cy="2590799"/>
          </a:xfrm>
          <a:prstGeom prst="rect">
            <a:avLst/>
          </a:prstGeom>
        </xdr:spPr>
      </xdr:pic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F33BB2EF-CE2C-4DDF-B3D7-95DE0C88ED8E}"/>
              </a:ext>
            </a:extLst>
          </xdr:cNvPr>
          <xdr:cNvSpPr/>
        </xdr:nvSpPr>
        <xdr:spPr>
          <a:xfrm>
            <a:off x="1356360" y="9182100"/>
            <a:ext cx="251460" cy="28194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335279</xdr:colOff>
          <xdr:row>54</xdr:row>
          <xdr:rowOff>144780</xdr:rowOff>
        </xdr:from>
        <xdr:to>
          <xdr:col>5</xdr:col>
          <xdr:colOff>612952</xdr:colOff>
          <xdr:row>58</xdr:row>
          <xdr:rowOff>53340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EEECBBD6-CE72-4E10-8052-E338FF50C44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56" spid="_x0000_s1145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432559" y="10104120"/>
              <a:ext cx="2662733" cy="640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</xdr:col>
      <xdr:colOff>114301</xdr:colOff>
      <xdr:row>62</xdr:row>
      <xdr:rowOff>2</xdr:rowOff>
    </xdr:from>
    <xdr:to>
      <xdr:col>6</xdr:col>
      <xdr:colOff>129541</xdr:colOff>
      <xdr:row>82</xdr:row>
      <xdr:rowOff>78988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5FF2CBE-D696-492E-A8B4-6EFB60799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1581" y="11422382"/>
          <a:ext cx="3185160" cy="37365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64</xdr:row>
          <xdr:rowOff>99060</xdr:rowOff>
        </xdr:from>
        <xdr:to>
          <xdr:col>8</xdr:col>
          <xdr:colOff>86555</xdr:colOff>
          <xdr:row>67</xdr:row>
          <xdr:rowOff>129540</xdr:rowOff>
        </xdr:to>
        <xdr:pic>
          <xdr:nvPicPr>
            <xdr:cNvPr id="17" name="Imagen 16">
              <a:extLst>
                <a:ext uri="{FF2B5EF4-FFF2-40B4-BE49-F238E27FC236}">
                  <a16:creationId xmlns:a16="http://schemas.microsoft.com/office/drawing/2014/main" id="{0D3C271F-598C-4CE5-8DA5-7A26192B19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66" spid="_x0000_s11457"/>
                </a:ext>
              </a:extLst>
            </xdr:cNvPicPr>
          </xdr:nvPicPr>
          <xdr:blipFill rotWithShape="1">
            <a:blip xmlns:r="http://schemas.openxmlformats.org/officeDocument/2006/relationships" r:embed="rId11"/>
            <a:srcRect l="8911" t="6215" r="8415" b="5649"/>
            <a:stretch>
              <a:fillRect/>
            </a:stretch>
          </xdr:blipFill>
          <xdr:spPr bwMode="auto">
            <a:xfrm>
              <a:off x="5303520" y="11887200"/>
              <a:ext cx="619955" cy="579120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190501</xdr:colOff>
      <xdr:row>89</xdr:row>
      <xdr:rowOff>137160</xdr:rowOff>
    </xdr:from>
    <xdr:to>
      <xdr:col>3</xdr:col>
      <xdr:colOff>336515</xdr:colOff>
      <xdr:row>108</xdr:row>
      <xdr:rowOff>106680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8A441AA-E042-4660-BC14-191AE5811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2921" y="16497300"/>
          <a:ext cx="1715734" cy="34442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113</xdr:row>
      <xdr:rowOff>30480</xdr:rowOff>
    </xdr:from>
    <xdr:to>
      <xdr:col>8</xdr:col>
      <xdr:colOff>731520</xdr:colOff>
      <xdr:row>126</xdr:row>
      <xdr:rowOff>112316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77F10EE-D72B-48E9-A7A0-B462A59D4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5880" y="20779740"/>
          <a:ext cx="5242560" cy="24592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AC4202-F8BF-413B-BC7E-20C55483A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192A5E-0504-44A3-A7CF-566D3347E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3ED2DB-183D-4D88-A6AF-8C292C4FC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200026</xdr:colOff>
      <xdr:row>20</xdr:row>
      <xdr:rowOff>85725</xdr:rowOff>
    </xdr:from>
    <xdr:to>
      <xdr:col>11</xdr:col>
      <xdr:colOff>561976</xdr:colOff>
      <xdr:row>27</xdr:row>
      <xdr:rowOff>108244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53519AB-7EB8-4BD3-A0A1-F077CE5DC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1401" y="3971925"/>
          <a:ext cx="4933950" cy="135601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32</xdr:row>
      <xdr:rowOff>171450</xdr:rowOff>
    </xdr:from>
    <xdr:to>
      <xdr:col>12</xdr:col>
      <xdr:colOff>619125</xdr:colOff>
      <xdr:row>38</xdr:row>
      <xdr:rowOff>21934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D07744D-06F9-4213-9A0F-078F09CD7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" y="6343650"/>
          <a:ext cx="9210675" cy="993484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36</xdr:row>
      <xdr:rowOff>57150</xdr:rowOff>
    </xdr:from>
    <xdr:to>
      <xdr:col>11</xdr:col>
      <xdr:colOff>257175</xdr:colOff>
      <xdr:row>37</xdr:row>
      <xdr:rowOff>47625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D28B5BFF-05C0-4947-9F62-E02783D3C731}"/>
            </a:ext>
          </a:extLst>
        </xdr:cNvPr>
        <xdr:cNvSpPr/>
      </xdr:nvSpPr>
      <xdr:spPr>
        <a:xfrm>
          <a:off x="7315200" y="6991350"/>
          <a:ext cx="895350" cy="180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104775</xdr:colOff>
      <xdr:row>43</xdr:row>
      <xdr:rowOff>38101</xdr:rowOff>
    </xdr:from>
    <xdr:to>
      <xdr:col>7</xdr:col>
      <xdr:colOff>752475</xdr:colOff>
      <xdr:row>57</xdr:row>
      <xdr:rowOff>126459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2DD3DE1-44B8-4B09-B7F1-8E5A9B9E4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3575" y="8305801"/>
          <a:ext cx="3724275" cy="275535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523876</xdr:colOff>
      <xdr:row>73</xdr:row>
      <xdr:rowOff>85726</xdr:rowOff>
    </xdr:from>
    <xdr:to>
      <xdr:col>7</xdr:col>
      <xdr:colOff>312463</xdr:colOff>
      <xdr:row>88</xdr:row>
      <xdr:rowOff>47626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EF6EE93-5F38-49DD-8A31-3FBECF05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90676" y="14068426"/>
          <a:ext cx="3627162" cy="2819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94</xdr:row>
      <xdr:rowOff>95251</xdr:rowOff>
    </xdr:from>
    <xdr:to>
      <xdr:col>7</xdr:col>
      <xdr:colOff>66676</xdr:colOff>
      <xdr:row>109</xdr:row>
      <xdr:rowOff>153597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7C18304-B46E-4DC7-840A-84070AC0A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1" y="18078451"/>
          <a:ext cx="3829050" cy="2915846"/>
        </a:xfrm>
        <a:prstGeom prst="rect">
          <a:avLst/>
        </a:prstGeom>
      </xdr:spPr>
    </xdr:pic>
    <xdr:clientData/>
  </xdr:twoCellAnchor>
  <xdr:twoCellAnchor editAs="oneCell">
    <xdr:from>
      <xdr:col>5</xdr:col>
      <xdr:colOff>733426</xdr:colOff>
      <xdr:row>112</xdr:row>
      <xdr:rowOff>76200</xdr:rowOff>
    </xdr:from>
    <xdr:to>
      <xdr:col>9</xdr:col>
      <xdr:colOff>600076</xdr:colOff>
      <xdr:row>124</xdr:row>
      <xdr:rowOff>70960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0196391-B334-46B6-9C97-7C24857DA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14801" y="21488400"/>
          <a:ext cx="2914650" cy="228076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130</xdr:row>
      <xdr:rowOff>28575</xdr:rowOff>
    </xdr:from>
    <xdr:to>
      <xdr:col>7</xdr:col>
      <xdr:colOff>742950</xdr:colOff>
      <xdr:row>144</xdr:row>
      <xdr:rowOff>111774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56F90F1-0804-40A9-86FF-B3C01F0F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14550" y="24869775"/>
          <a:ext cx="3533775" cy="275019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153</xdr:row>
      <xdr:rowOff>104775</xdr:rowOff>
    </xdr:from>
    <xdr:to>
      <xdr:col>6</xdr:col>
      <xdr:colOff>205710</xdr:colOff>
      <xdr:row>167</xdr:row>
      <xdr:rowOff>133350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BD8569A-2FB5-4500-BC41-B18FBBC7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0" y="29327475"/>
          <a:ext cx="3434685" cy="269557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400051</xdr:colOff>
      <xdr:row>173</xdr:row>
      <xdr:rowOff>142875</xdr:rowOff>
    </xdr:from>
    <xdr:to>
      <xdr:col>6</xdr:col>
      <xdr:colOff>276226</xdr:colOff>
      <xdr:row>188</xdr:row>
      <xdr:rowOff>59780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90CE7A39-BFF3-4799-BFB6-9899CFFB88FE}"/>
            </a:ext>
          </a:extLst>
        </xdr:cNvPr>
        <xdr:cNvGrpSpPr/>
      </xdr:nvGrpSpPr>
      <xdr:grpSpPr>
        <a:xfrm>
          <a:off x="704851" y="33175575"/>
          <a:ext cx="3714750" cy="2774405"/>
          <a:chOff x="771526" y="33099375"/>
          <a:chExt cx="3714750" cy="2774405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A11A92D7-9C25-433E-B2B7-C25AD19F3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771526" y="33099375"/>
            <a:ext cx="3714750" cy="2774405"/>
          </a:xfrm>
          <a:prstGeom prst="rect">
            <a:avLst/>
          </a:prstGeom>
        </xdr:spPr>
      </xdr:pic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3E98F13-4A42-4BB5-812E-EA8ECE5DB836}"/>
              </a:ext>
            </a:extLst>
          </xdr:cNvPr>
          <xdr:cNvSpPr/>
        </xdr:nvSpPr>
        <xdr:spPr>
          <a:xfrm>
            <a:off x="1047750" y="35433000"/>
            <a:ext cx="685800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3C6E0-9266-4928-AFF6-5609C4CD6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18288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206180-9584-4F18-A6A5-BDA1B77B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56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0C064C-3EC3-42CA-A4B8-928C6F4F0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67600" y="182880"/>
          <a:ext cx="237600" cy="237600"/>
        </a:xfrm>
        <a:prstGeom prst="rect">
          <a:avLst/>
        </a:prstGeom>
      </xdr:spPr>
    </xdr:pic>
    <xdr:clientData/>
  </xdr:twoCellAnchor>
  <xdr:twoCellAnchor editAs="absolute">
    <xdr:from>
      <xdr:col>1</xdr:col>
      <xdr:colOff>7620</xdr:colOff>
      <xdr:row>29</xdr:row>
      <xdr:rowOff>176888</xdr:rowOff>
    </xdr:from>
    <xdr:to>
      <xdr:col>11</xdr:col>
      <xdr:colOff>452973</xdr:colOff>
      <xdr:row>35</xdr:row>
      <xdr:rowOff>175260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B025160B-69B9-440B-ACFC-47FAE1C8E9B6}"/>
            </a:ext>
          </a:extLst>
        </xdr:cNvPr>
        <xdr:cNvGrpSpPr/>
      </xdr:nvGrpSpPr>
      <xdr:grpSpPr>
        <a:xfrm>
          <a:off x="312420" y="5777588"/>
          <a:ext cx="8179653" cy="1141372"/>
          <a:chOff x="350520" y="5533748"/>
          <a:chExt cx="8393013" cy="1095652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78B13540-DEF3-4F4D-87A7-AB1636092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50520" y="5533748"/>
            <a:ext cx="8393013" cy="1095652"/>
          </a:xfrm>
          <a:prstGeom prst="rect">
            <a:avLst/>
          </a:prstGeom>
        </xdr:spPr>
      </xdr:pic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C2D0EFF1-85C8-4A54-9F8C-A9751CF343EF}"/>
              </a:ext>
            </a:extLst>
          </xdr:cNvPr>
          <xdr:cNvSpPr/>
        </xdr:nvSpPr>
        <xdr:spPr>
          <a:xfrm>
            <a:off x="8260080" y="6103620"/>
            <a:ext cx="251460" cy="20574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15241</xdr:colOff>
      <xdr:row>39</xdr:row>
      <xdr:rowOff>146430</xdr:rowOff>
    </xdr:from>
    <xdr:to>
      <xdr:col>8</xdr:col>
      <xdr:colOff>228600</xdr:colOff>
      <xdr:row>54</xdr:row>
      <xdr:rowOff>87924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FD1C5B9-2140-4DC7-B773-6551FEB91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2621" y="7362570"/>
          <a:ext cx="4198619" cy="2684694"/>
        </a:xfrm>
        <a:prstGeom prst="rect">
          <a:avLst/>
        </a:prstGeom>
      </xdr:spPr>
    </xdr:pic>
    <xdr:clientData/>
  </xdr:twoCellAnchor>
  <xdr:twoCellAnchor editAs="oneCell">
    <xdr:from>
      <xdr:col>3</xdr:col>
      <xdr:colOff>510541</xdr:colOff>
      <xdr:row>60</xdr:row>
      <xdr:rowOff>76200</xdr:rowOff>
    </xdr:from>
    <xdr:to>
      <xdr:col>7</xdr:col>
      <xdr:colOff>701041</xdr:colOff>
      <xdr:row>66</xdr:row>
      <xdr:rowOff>34503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92E4E38-F03F-4243-9163-44CF15A8A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07921" y="11132820"/>
          <a:ext cx="3383280" cy="1055583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117</xdr:row>
      <xdr:rowOff>32303</xdr:rowOff>
    </xdr:from>
    <xdr:to>
      <xdr:col>10</xdr:col>
      <xdr:colOff>368853</xdr:colOff>
      <xdr:row>130</xdr:row>
      <xdr:rowOff>52869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A5B6EC1-26A1-40CA-B0B8-039208BF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0" y="21513083"/>
          <a:ext cx="3645453" cy="23980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D4716-58C4-4226-AB4E-B0BA37C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9F2F4C-1AF4-4238-9E4B-A2E0D818F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A8E1C6-5BCC-4DD1-A7FA-CFF6F51C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91375" y="190500"/>
          <a:ext cx="237600" cy="237600"/>
        </a:xfrm>
        <a:prstGeom prst="rect">
          <a:avLst/>
        </a:prstGeom>
      </xdr:spPr>
    </xdr:pic>
    <xdr:clientData/>
  </xdr:twoCellAnchor>
  <xdr:twoCellAnchor editAs="absolute">
    <xdr:from>
      <xdr:col>1</xdr:col>
      <xdr:colOff>466726</xdr:colOff>
      <xdr:row>173</xdr:row>
      <xdr:rowOff>66675</xdr:rowOff>
    </xdr:from>
    <xdr:to>
      <xdr:col>6</xdr:col>
      <xdr:colOff>342901</xdr:colOff>
      <xdr:row>187</xdr:row>
      <xdr:rowOff>174080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1F5F68D9-8C0E-4522-96F6-04BB1F8FAE40}"/>
            </a:ext>
          </a:extLst>
        </xdr:cNvPr>
        <xdr:cNvGrpSpPr/>
      </xdr:nvGrpSpPr>
      <xdr:grpSpPr>
        <a:xfrm>
          <a:off x="771526" y="33099375"/>
          <a:ext cx="3714750" cy="2774405"/>
          <a:chOff x="771526" y="33099375"/>
          <a:chExt cx="3714750" cy="2774405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9AA8E75E-67C1-414E-8D29-F7C373507C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71526" y="33099375"/>
            <a:ext cx="3714750" cy="2774405"/>
          </a:xfrm>
          <a:prstGeom prst="rect">
            <a:avLst/>
          </a:prstGeom>
        </xdr:spPr>
      </xdr:pic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430374CF-CB1F-4DCF-B1D1-C79DAC561217}"/>
              </a:ext>
            </a:extLst>
          </xdr:cNvPr>
          <xdr:cNvSpPr/>
        </xdr:nvSpPr>
        <xdr:spPr>
          <a:xfrm>
            <a:off x="1047750" y="35433000"/>
            <a:ext cx="685800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1</xdr:col>
      <xdr:colOff>708660</xdr:colOff>
      <xdr:row>30</xdr:row>
      <xdr:rowOff>121921</xdr:rowOff>
    </xdr:from>
    <xdr:to>
      <xdr:col>7</xdr:col>
      <xdr:colOff>601980</xdr:colOff>
      <xdr:row>38</xdr:row>
      <xdr:rowOff>28209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045B597-307F-459F-B7BB-C0986B112D6F}"/>
            </a:ext>
          </a:extLst>
        </xdr:cNvPr>
        <xdr:cNvGrpSpPr/>
      </xdr:nvGrpSpPr>
      <xdr:grpSpPr>
        <a:xfrm>
          <a:off x="1013460" y="5913121"/>
          <a:ext cx="4493895" cy="1430288"/>
          <a:chOff x="1021080" y="4594861"/>
          <a:chExt cx="4632960" cy="1369328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9EE59EB2-4029-4B58-BCCF-057BF2519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21080" y="4594861"/>
            <a:ext cx="4632960" cy="1369328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4D384CCF-094B-4C19-9B0D-0A5306AB46E1}"/>
              </a:ext>
            </a:extLst>
          </xdr:cNvPr>
          <xdr:cNvSpPr/>
        </xdr:nvSpPr>
        <xdr:spPr>
          <a:xfrm>
            <a:off x="1478280" y="5113020"/>
            <a:ext cx="1242060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2</xdr:col>
      <xdr:colOff>146695</xdr:colOff>
      <xdr:row>43</xdr:row>
      <xdr:rowOff>7620</xdr:rowOff>
    </xdr:from>
    <xdr:to>
      <xdr:col>9</xdr:col>
      <xdr:colOff>253161</xdr:colOff>
      <xdr:row>66</xdr:row>
      <xdr:rowOff>44715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EC97725-32E5-45BE-8927-107DAA00F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3975" y="6858000"/>
          <a:ext cx="5630966" cy="4243335"/>
        </a:xfrm>
        <a:prstGeom prst="rect">
          <a:avLst/>
        </a:prstGeom>
      </xdr:spPr>
    </xdr:pic>
    <xdr:clientData/>
  </xdr:twoCellAnchor>
  <xdr:twoCellAnchor editAs="oneCell">
    <xdr:from>
      <xdr:col>1</xdr:col>
      <xdr:colOff>701040</xdr:colOff>
      <xdr:row>11</xdr:row>
      <xdr:rowOff>129540</xdr:rowOff>
    </xdr:from>
    <xdr:to>
      <xdr:col>8</xdr:col>
      <xdr:colOff>446205</xdr:colOff>
      <xdr:row>27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4FD2C08-42ED-434C-B1A9-874F472D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3460" y="2225040"/>
          <a:ext cx="5269665" cy="2872740"/>
        </a:xfrm>
        <a:prstGeom prst="rect">
          <a:avLst/>
        </a:prstGeom>
      </xdr:spPr>
    </xdr:pic>
    <xdr:clientData/>
  </xdr:twoCellAnchor>
  <xdr:twoCellAnchor editAs="oneCell">
    <xdr:from>
      <xdr:col>1</xdr:col>
      <xdr:colOff>586741</xdr:colOff>
      <xdr:row>69</xdr:row>
      <xdr:rowOff>99060</xdr:rowOff>
    </xdr:from>
    <xdr:to>
      <xdr:col>6</xdr:col>
      <xdr:colOff>274321</xdr:colOff>
      <xdr:row>80</xdr:row>
      <xdr:rowOff>155272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FCF7CF-8C61-49FD-BFD3-046E8016A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9161" y="12801600"/>
          <a:ext cx="3642360" cy="2067892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205740</xdr:colOff>
      <xdr:row>85</xdr:row>
      <xdr:rowOff>99061</xdr:rowOff>
    </xdr:from>
    <xdr:to>
      <xdr:col>4</xdr:col>
      <xdr:colOff>129540</xdr:colOff>
      <xdr:row>91</xdr:row>
      <xdr:rowOff>18527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9E6E24C-9E89-4851-9327-68674E00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8160" y="15727681"/>
          <a:ext cx="2308860" cy="1016746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83</xdr:row>
      <xdr:rowOff>106681</xdr:rowOff>
    </xdr:from>
    <xdr:to>
      <xdr:col>7</xdr:col>
      <xdr:colOff>634045</xdr:colOff>
      <xdr:row>94</xdr:row>
      <xdr:rowOff>68581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05B681C-F2B6-4A9C-9A4D-DF4F969D3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7580" y="15369541"/>
          <a:ext cx="2188525" cy="19735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43897-944F-4C7F-8488-8C249AC1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87999B-B5A9-4CD7-A6FC-87C65109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87D201-1C1A-4ABC-A237-4688CF40C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91375" y="190500"/>
          <a:ext cx="237600" cy="237600"/>
        </a:xfrm>
        <a:prstGeom prst="rect">
          <a:avLst/>
        </a:prstGeom>
      </xdr:spPr>
    </xdr:pic>
    <xdr:clientData/>
  </xdr:twoCellAnchor>
  <xdr:twoCellAnchor editAs="absolute">
    <xdr:from>
      <xdr:col>1</xdr:col>
      <xdr:colOff>466726</xdr:colOff>
      <xdr:row>173</xdr:row>
      <xdr:rowOff>66675</xdr:rowOff>
    </xdr:from>
    <xdr:to>
      <xdr:col>6</xdr:col>
      <xdr:colOff>342901</xdr:colOff>
      <xdr:row>187</xdr:row>
      <xdr:rowOff>174080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DC1E818F-AC87-4AAC-8AB0-57C8024FA0D4}"/>
            </a:ext>
          </a:extLst>
        </xdr:cNvPr>
        <xdr:cNvGrpSpPr/>
      </xdr:nvGrpSpPr>
      <xdr:grpSpPr>
        <a:xfrm>
          <a:off x="771526" y="33099375"/>
          <a:ext cx="3714750" cy="2774405"/>
          <a:chOff x="771526" y="33099375"/>
          <a:chExt cx="3714750" cy="277440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CCA5A0BE-AE0F-46CD-9CBF-3BB625942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71526" y="33099375"/>
            <a:ext cx="3714750" cy="2774405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94C548C3-E896-4F4D-80EA-973310A2FC20}"/>
              </a:ext>
            </a:extLst>
          </xdr:cNvPr>
          <xdr:cNvSpPr/>
        </xdr:nvSpPr>
        <xdr:spPr>
          <a:xfrm>
            <a:off x="1047750" y="35433000"/>
            <a:ext cx="685800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586740</xdr:colOff>
      <xdr:row>25</xdr:row>
      <xdr:rowOff>7620</xdr:rowOff>
    </xdr:from>
    <xdr:to>
      <xdr:col>9</xdr:col>
      <xdr:colOff>68580</xdr:colOff>
      <xdr:row>41</xdr:row>
      <xdr:rowOff>132709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5BA1874-7ECB-4820-A8FF-5AF9CFF3E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68880" y="3931920"/>
          <a:ext cx="4221480" cy="3051169"/>
        </a:xfrm>
        <a:prstGeom prst="rect">
          <a:avLst/>
        </a:prstGeom>
      </xdr:spPr>
    </xdr:pic>
    <xdr:clientData/>
  </xdr:twoCellAnchor>
  <xdr:twoCellAnchor editAs="oneCell">
    <xdr:from>
      <xdr:col>3</xdr:col>
      <xdr:colOff>678179</xdr:colOff>
      <xdr:row>45</xdr:row>
      <xdr:rowOff>53340</xdr:rowOff>
    </xdr:from>
    <xdr:to>
      <xdr:col>8</xdr:col>
      <xdr:colOff>410536</xdr:colOff>
      <xdr:row>59</xdr:row>
      <xdr:rowOff>160019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5ABE6FF-D768-4430-B569-4B364D6D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0319" y="7635240"/>
          <a:ext cx="3687137" cy="2666999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609601</xdr:colOff>
      <xdr:row>63</xdr:row>
      <xdr:rowOff>137161</xdr:rowOff>
    </xdr:from>
    <xdr:to>
      <xdr:col>8</xdr:col>
      <xdr:colOff>723875</xdr:colOff>
      <xdr:row>79</xdr:row>
      <xdr:rowOff>129541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7B5EFAF-D2F4-47BC-9529-8F1DFCBB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91741" y="11010901"/>
          <a:ext cx="4069054" cy="2918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13</xdr:row>
      <xdr:rowOff>139065</xdr:rowOff>
    </xdr:from>
    <xdr:to>
      <xdr:col>12</xdr:col>
      <xdr:colOff>137161</xdr:colOff>
      <xdr:row>19</xdr:row>
      <xdr:rowOff>164295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153FF38A-08AC-4251-9550-A5391D704ED2}"/>
            </a:ext>
          </a:extLst>
        </xdr:cNvPr>
        <xdr:cNvGrpSpPr/>
      </xdr:nvGrpSpPr>
      <xdr:grpSpPr>
        <a:xfrm>
          <a:off x="342901" y="2691765"/>
          <a:ext cx="8509635" cy="1168230"/>
          <a:chOff x="228601" y="2659380"/>
          <a:chExt cx="8770620" cy="1122510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83D0D72-B424-4D59-BC96-2A5D7E809F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28601" y="2659380"/>
            <a:ext cx="8770620" cy="1122510"/>
          </a:xfrm>
          <a:prstGeom prst="rect">
            <a:avLst/>
          </a:prstGeom>
        </xdr:spPr>
      </xdr:pic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FAB55212-C17A-480C-BC49-BECF62EEA095}"/>
              </a:ext>
            </a:extLst>
          </xdr:cNvPr>
          <xdr:cNvSpPr/>
        </xdr:nvSpPr>
        <xdr:spPr>
          <a:xfrm>
            <a:off x="7909560" y="3055620"/>
            <a:ext cx="464820" cy="5562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243840</xdr:colOff>
      <xdr:row>1</xdr:row>
      <xdr:rowOff>243840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DA987-4669-4765-8225-ED8C1E05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18288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249030</xdr:colOff>
      <xdr:row>1</xdr:row>
      <xdr:rowOff>249030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E1BA53-596D-473D-8C8C-4DD9ECDC4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56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249030</xdr:colOff>
      <xdr:row>1</xdr:row>
      <xdr:rowOff>249030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F8831B-8825-4548-B99C-FAF51219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6760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35</xdr:row>
      <xdr:rowOff>152400</xdr:rowOff>
    </xdr:from>
    <xdr:to>
      <xdr:col>6</xdr:col>
      <xdr:colOff>533401</xdr:colOff>
      <xdr:row>48</xdr:row>
      <xdr:rowOff>170892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5799256-1385-4A8B-9894-377F62E6F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6551" y="5372100"/>
          <a:ext cx="2133600" cy="2494992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52</xdr:row>
      <xdr:rowOff>142875</xdr:rowOff>
    </xdr:from>
    <xdr:to>
      <xdr:col>7</xdr:col>
      <xdr:colOff>546880</xdr:colOff>
      <xdr:row>67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D61F34-1FE1-4EB5-97FD-B459684E0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24100" y="8601075"/>
          <a:ext cx="3585355" cy="282892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70</xdr:row>
      <xdr:rowOff>171451</xdr:rowOff>
    </xdr:from>
    <xdr:to>
      <xdr:col>9</xdr:col>
      <xdr:colOff>352426</xdr:colOff>
      <xdr:row>78</xdr:row>
      <xdr:rowOff>51039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12DE48DA-4A25-47C6-9B46-7AFCA12F7800}"/>
            </a:ext>
          </a:extLst>
        </xdr:cNvPr>
        <xdr:cNvGrpSpPr/>
      </xdr:nvGrpSpPr>
      <xdr:grpSpPr>
        <a:xfrm>
          <a:off x="838200" y="13582651"/>
          <a:ext cx="6600826" cy="1403588"/>
          <a:chOff x="838200" y="12058651"/>
          <a:chExt cx="6600826" cy="1403588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98181F3A-8781-400E-A98F-480CB0F8A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47726" y="12058651"/>
            <a:ext cx="6591300" cy="1403588"/>
          </a:xfrm>
          <a:prstGeom prst="rect">
            <a:avLst/>
          </a:prstGeom>
        </xdr:spPr>
      </xdr:pic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F36E0BAB-51EC-4E0A-97D8-1504BD22A91A}"/>
              </a:ext>
            </a:extLst>
          </xdr:cNvPr>
          <xdr:cNvSpPr/>
        </xdr:nvSpPr>
        <xdr:spPr>
          <a:xfrm>
            <a:off x="838200" y="12449175"/>
            <a:ext cx="809625" cy="3429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2</xdr:col>
      <xdr:colOff>400050</xdr:colOff>
      <xdr:row>219</xdr:row>
      <xdr:rowOff>129974</xdr:rowOff>
    </xdr:from>
    <xdr:to>
      <xdr:col>4</xdr:col>
      <xdr:colOff>580648</xdr:colOff>
      <xdr:row>235</xdr:row>
      <xdr:rowOff>18479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AC096B9F-FB8B-43C2-8430-AD5B2C6A27D1}"/>
            </a:ext>
          </a:extLst>
        </xdr:cNvPr>
        <xdr:cNvGrpSpPr/>
      </xdr:nvGrpSpPr>
      <xdr:grpSpPr>
        <a:xfrm>
          <a:off x="1476375" y="41925674"/>
          <a:ext cx="1942723" cy="2936505"/>
          <a:chOff x="1800225" y="19665749"/>
          <a:chExt cx="1942723" cy="293650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483AFEA7-EE5C-414E-A953-9D76C42F66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809749" y="19665749"/>
            <a:ext cx="1933199" cy="2936505"/>
          </a:xfrm>
          <a:prstGeom prst="rect">
            <a:avLst/>
          </a:prstGeom>
        </xdr:spPr>
      </xdr:pic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A4340FD0-17C0-4541-BC5A-6896E3ADF147}"/>
              </a:ext>
            </a:extLst>
          </xdr:cNvPr>
          <xdr:cNvSpPr/>
        </xdr:nvSpPr>
        <xdr:spPr>
          <a:xfrm>
            <a:off x="1800225" y="19926300"/>
            <a:ext cx="1628775" cy="5238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2</xdr:col>
      <xdr:colOff>390525</xdr:colOff>
      <xdr:row>238</xdr:row>
      <xdr:rowOff>104775</xdr:rowOff>
    </xdr:from>
    <xdr:to>
      <xdr:col>4</xdr:col>
      <xdr:colOff>509989</xdr:colOff>
      <xdr:row>253</xdr:row>
      <xdr:rowOff>142875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9CA205BD-A5EC-4968-BD12-50D4FCF06835}"/>
            </a:ext>
          </a:extLst>
        </xdr:cNvPr>
        <xdr:cNvGrpSpPr/>
      </xdr:nvGrpSpPr>
      <xdr:grpSpPr>
        <a:xfrm>
          <a:off x="1466850" y="45519975"/>
          <a:ext cx="1881589" cy="2895600"/>
          <a:chOff x="3476625" y="23221950"/>
          <a:chExt cx="1881589" cy="2895600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96BAB468-4A9B-42AC-AB6E-7F2B007A795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t="977" b="1"/>
          <a:stretch/>
        </xdr:blipFill>
        <xdr:spPr>
          <a:xfrm>
            <a:off x="3476625" y="23221950"/>
            <a:ext cx="1881589" cy="2895600"/>
          </a:xfrm>
          <a:prstGeom prst="rect">
            <a:avLst/>
          </a:prstGeom>
        </xdr:spPr>
      </xdr:pic>
      <xdr:sp macro="" textlink="">
        <xdr:nvSpPr>
          <xdr:cNvPr id="18" name="Rectángulo 17">
            <a:extLst>
              <a:ext uri="{FF2B5EF4-FFF2-40B4-BE49-F238E27FC236}">
                <a16:creationId xmlns:a16="http://schemas.microsoft.com/office/drawing/2014/main" id="{26BFDA11-D638-482A-89F8-AF67030457CF}"/>
              </a:ext>
            </a:extLst>
          </xdr:cNvPr>
          <xdr:cNvSpPr/>
        </xdr:nvSpPr>
        <xdr:spPr>
          <a:xfrm>
            <a:off x="3486149" y="23983950"/>
            <a:ext cx="1628775" cy="172064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704850</xdr:colOff>
      <xdr:row>258</xdr:row>
      <xdr:rowOff>95251</xdr:rowOff>
    </xdr:from>
    <xdr:to>
      <xdr:col>5</xdr:col>
      <xdr:colOff>276225</xdr:colOff>
      <xdr:row>273</xdr:row>
      <xdr:rowOff>133393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157E408-FC9D-4D5D-ABFC-6337DCA9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9650" y="27031951"/>
          <a:ext cx="2876550" cy="289564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277</xdr:row>
      <xdr:rowOff>133350</xdr:rowOff>
    </xdr:from>
    <xdr:to>
      <xdr:col>3</xdr:col>
      <xdr:colOff>790575</xdr:colOff>
      <xdr:row>283</xdr:row>
      <xdr:rowOff>35172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27D2F94-1072-4C7D-ADF2-5961026F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6725" y="44215050"/>
          <a:ext cx="2257425" cy="1044822"/>
        </a:xfrm>
        <a:prstGeom prst="rect">
          <a:avLst/>
        </a:prstGeom>
      </xdr:spPr>
    </xdr:pic>
    <xdr:clientData/>
  </xdr:twoCellAnchor>
  <xdr:twoCellAnchor editAs="oneCell">
    <xdr:from>
      <xdr:col>4</xdr:col>
      <xdr:colOff>771524</xdr:colOff>
      <xdr:row>277</xdr:row>
      <xdr:rowOff>152401</xdr:rowOff>
    </xdr:from>
    <xdr:to>
      <xdr:col>6</xdr:col>
      <xdr:colOff>802003</xdr:colOff>
      <xdr:row>291</xdr:row>
      <xdr:rowOff>142875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962CFE1-267C-4716-A66B-76CACAC1D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09974" y="44234101"/>
          <a:ext cx="1668779" cy="2657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295</xdr:row>
      <xdr:rowOff>90905</xdr:rowOff>
    </xdr:from>
    <xdr:to>
      <xdr:col>10</xdr:col>
      <xdr:colOff>717043</xdr:colOff>
      <xdr:row>303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C73D1F0-3B39-4242-A925-56E9A5993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3849" y="34076105"/>
          <a:ext cx="8251319" cy="1604545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146</xdr:row>
      <xdr:rowOff>152401</xdr:rowOff>
    </xdr:from>
    <xdr:to>
      <xdr:col>7</xdr:col>
      <xdr:colOff>895350</xdr:colOff>
      <xdr:row>159</xdr:row>
      <xdr:rowOff>115291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FAED98B5-9457-4554-B1BE-9A24D7F45F61}"/>
            </a:ext>
          </a:extLst>
        </xdr:cNvPr>
        <xdr:cNvGrpSpPr/>
      </xdr:nvGrpSpPr>
      <xdr:grpSpPr>
        <a:xfrm>
          <a:off x="733425" y="28041601"/>
          <a:ext cx="5524500" cy="2439390"/>
          <a:chOff x="733425" y="17754601"/>
          <a:chExt cx="5524500" cy="2439390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E3536E72-78C1-4A92-AA02-D54DA1D2A2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33425" y="17754601"/>
            <a:ext cx="5524500" cy="2439390"/>
          </a:xfrm>
          <a:prstGeom prst="rect">
            <a:avLst/>
          </a:prstGeom>
        </xdr:spPr>
      </xdr:pic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1CBD4C3B-FBC1-44F9-80D7-564479D34414}"/>
              </a:ext>
            </a:extLst>
          </xdr:cNvPr>
          <xdr:cNvSpPr/>
        </xdr:nvSpPr>
        <xdr:spPr>
          <a:xfrm>
            <a:off x="4438650" y="18288000"/>
            <a:ext cx="571500" cy="1238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285750</xdr:colOff>
      <xdr:row>99</xdr:row>
      <xdr:rowOff>152400</xdr:rowOff>
    </xdr:from>
    <xdr:to>
      <xdr:col>6</xdr:col>
      <xdr:colOff>828674</xdr:colOff>
      <xdr:row>122</xdr:row>
      <xdr:rowOff>179798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DA3AA52-D08E-40DE-A07A-C2CA152F7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t="1113"/>
        <a:stretch/>
      </xdr:blipFill>
      <xdr:spPr>
        <a:xfrm>
          <a:off x="2219325" y="14897100"/>
          <a:ext cx="3086099" cy="4416518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180</xdr:row>
      <xdr:rowOff>171450</xdr:rowOff>
    </xdr:from>
    <xdr:to>
      <xdr:col>7</xdr:col>
      <xdr:colOff>819150</xdr:colOff>
      <xdr:row>193</xdr:row>
      <xdr:rowOff>134340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4A6CA800-06C2-4777-ABF4-C43628E67FC6}"/>
            </a:ext>
          </a:extLst>
        </xdr:cNvPr>
        <xdr:cNvGrpSpPr/>
      </xdr:nvGrpSpPr>
      <xdr:grpSpPr>
        <a:xfrm>
          <a:off x="657225" y="34537650"/>
          <a:ext cx="5524500" cy="2439390"/>
          <a:chOff x="733425" y="17754601"/>
          <a:chExt cx="5524500" cy="2439390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65EC93B9-E2C0-4EF1-A821-961331C47E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33425" y="17754601"/>
            <a:ext cx="5524500" cy="2439390"/>
          </a:xfrm>
          <a:prstGeom prst="rect">
            <a:avLst/>
          </a:prstGeom>
        </xdr:spPr>
      </xdr:pic>
      <xdr:sp macro="" textlink="">
        <xdr:nvSpPr>
          <xdr:cNvPr id="31" name="Rectángulo 30">
            <a:extLst>
              <a:ext uri="{FF2B5EF4-FFF2-40B4-BE49-F238E27FC236}">
                <a16:creationId xmlns:a16="http://schemas.microsoft.com/office/drawing/2014/main" id="{54C6251D-9172-49E1-B907-6789C64587F8}"/>
              </a:ext>
            </a:extLst>
          </xdr:cNvPr>
          <xdr:cNvSpPr/>
        </xdr:nvSpPr>
        <xdr:spPr>
          <a:xfrm>
            <a:off x="4438650" y="18173700"/>
            <a:ext cx="571500" cy="1238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133351</xdr:colOff>
      <xdr:row>197</xdr:row>
      <xdr:rowOff>38100</xdr:rowOff>
    </xdr:from>
    <xdr:to>
      <xdr:col>3</xdr:col>
      <xdr:colOff>738598</xdr:colOff>
      <xdr:row>213</xdr:row>
      <xdr:rowOff>95250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202C0F9-D9E0-452C-9A57-494395050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8151" y="58407300"/>
          <a:ext cx="2234022" cy="31051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12</xdr:row>
      <xdr:rowOff>152401</xdr:rowOff>
    </xdr:from>
    <xdr:to>
      <xdr:col>3</xdr:col>
      <xdr:colOff>453259</xdr:colOff>
      <xdr:row>28</xdr:row>
      <xdr:rowOff>152401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493476F-9434-487C-9CEE-219642D43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0075" y="2514601"/>
          <a:ext cx="1786759" cy="3048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393</xdr:row>
      <xdr:rowOff>0</xdr:rowOff>
    </xdr:from>
    <xdr:to>
      <xdr:col>5</xdr:col>
      <xdr:colOff>95250</xdr:colOff>
      <xdr:row>410</xdr:row>
      <xdr:rowOff>154534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800C38A-F06F-4B46-99FB-E04D13BE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2075" y="73228200"/>
          <a:ext cx="2343150" cy="33930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8EBB0-7CAB-4893-A1CC-12DB579A1D47}" name="Tabla2" displayName="Tabla2" ref="B352:D365" totalsRowCount="1" headerRowDxfId="88" dataDxfId="87" totalsRowDxfId="86">
  <autoFilter ref="B352:D364" xr:uid="{0E1EBE5A-9AB9-43DE-81BC-800C63C347E9}"/>
  <tableColumns count="3">
    <tableColumn id="1" xr3:uid="{2FF11986-3EF6-4359-8202-98B5C2DF92B3}" name="Mes" totalsRowLabel="Total" dataDxfId="85" totalsRowDxfId="84"/>
    <tableColumn id="2" xr3:uid="{9C6F2737-0A61-4430-996A-BAAA65427D79}" name="Previsión" totalsRowFunction="sum" dataDxfId="83" totalsRowDxfId="82" dataCellStyle="Moneda"/>
    <tableColumn id="3" xr3:uid="{7FCD6366-0B4A-4C0A-A98A-832688012085}" name="Real" totalsRowFunction="sum" dataDxfId="81" totalsRowDxfId="80" dataCellStyle="Moneda" totalsRowCellStyle="Mon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4CB8D-4042-4A5B-A7A3-C7AA5B9F197B}" name="Tabla22" displayName="Tabla22" ref="B371:E384" totalsRowCount="1" headerRowDxfId="79" dataDxfId="78" totalsRowDxfId="77">
  <autoFilter ref="B371:E383" xr:uid="{E9C837F9-EB34-47BB-8EEF-A29C9E45C2F3}"/>
  <tableColumns count="4">
    <tableColumn id="1" xr3:uid="{995C3BD0-BF7C-4672-9938-0F4AC56D1759}" name="Mes" totalsRowLabel="Total" dataDxfId="76" totalsRowDxfId="75"/>
    <tableColumn id="2" xr3:uid="{C9CD26BB-B636-4707-B7E0-10A2F718CC64}" name="Previsión" totalsRowFunction="sum" dataDxfId="74" totalsRowDxfId="73" dataCellStyle="Moneda"/>
    <tableColumn id="3" xr3:uid="{37701479-4E03-444F-9A29-4EA19D55DDF1}" name="Real" totalsRowFunction="sum" dataDxfId="72" totalsRowDxfId="71" dataCellStyle="Moneda"/>
    <tableColumn id="4" xr3:uid="{B9539315-7BB8-4C2D-BF26-534B7722DED8}" name="Diferencia" dataDxfId="70" totalsRowDxfId="69" dataCellStyle="Moneda">
      <calculatedColumnFormula>Tabla22[[#This Row],[Previsión]]-Tabla22[[#This Row],[Real]]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5FB9F6-5DFA-4A14-98DC-74148423E445}" name="Tabla24" displayName="Tabla24" ref="B328:D341" totalsRowCount="1" headerRowDxfId="68" dataDxfId="67" totalsRowDxfId="66">
  <autoFilter ref="B328:D340" xr:uid="{5D88784A-9530-47F7-AA76-3719A3CFFF2B}"/>
  <tableColumns count="3">
    <tableColumn id="1" xr3:uid="{47BB2B4D-96D2-4367-9868-319A289B01D2}" name="Mes" totalsRowLabel="Total" dataDxfId="65" totalsRowDxfId="64"/>
    <tableColumn id="2" xr3:uid="{B1BEDD83-540C-4DE6-81B4-DF72E02BC4EF}" name="Previsión" totalsRowFunction="sum" dataDxfId="63" totalsRowDxfId="62" dataCellStyle="Moneda"/>
    <tableColumn id="3" xr3:uid="{FDAFCC37-7D80-4496-941D-243090573A93}" name="Real" totalsRowFunction="sum" dataDxfId="61" totalsRowDxfId="60" dataCellStyle="Moneda" totalsRowCellStyle="Moneda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D8220-ECBB-469A-B76F-E9363FB89DD9}" name="Tabla245" displayName="Tabla245" ref="B307:D320" totalsRowCount="1" headerRowDxfId="59" dataDxfId="58" totalsRowDxfId="57">
  <autoFilter ref="B307:D319" xr:uid="{41BB3973-3605-46B3-B9C1-5E5B2797D440}">
    <filterColumn colId="0">
      <filters>
        <filter val="Enero"/>
        <filter val="Febrero"/>
        <filter val="Marzo"/>
      </filters>
    </filterColumn>
  </autoFilter>
  <tableColumns count="3">
    <tableColumn id="1" xr3:uid="{B4BA943E-2A71-4F92-AFCE-AD8A027B7D9C}" name="Mes" totalsRowLabel="Total" dataDxfId="56" totalsRowDxfId="55"/>
    <tableColumn id="2" xr3:uid="{24BA049E-8BC0-431D-AE69-9826EDFA44BA}" name="Previsión" totalsRowFunction="sum" dataDxfId="54" totalsRowDxfId="53" dataCellStyle="Moneda"/>
    <tableColumn id="3" xr3:uid="{C6A01D1E-16B1-42A3-95EE-38BBB209071F}" name="Real" totalsRowFunction="sum" dataDxfId="52" totalsRowDxfId="51" dataCellStyle="Moneda" totalsRow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F21E7-8001-42C4-AE34-55B18C7ED81A}" name="Tabla26" displayName="Tabla26" ref="F199:H212" totalsRowCount="1" headerRowDxfId="50" dataDxfId="49" totalsRowDxfId="48">
  <autoFilter ref="F199:H211" xr:uid="{BAF60CC7-5218-4C66-9C21-8DBC34E19C18}"/>
  <tableColumns count="3">
    <tableColumn id="1" xr3:uid="{336E76F5-8452-4A1F-9027-A5A98D37B4D7}" name="Mes" totalsRowLabel="Total" dataDxfId="47" totalsRowDxfId="46"/>
    <tableColumn id="2" xr3:uid="{F20F0430-310A-439F-9427-1CF65F92B793}" name="Previsión" totalsRowFunction="sum" dataDxfId="45" totalsRowDxfId="44" dataCellStyle="Moneda"/>
    <tableColumn id="3" xr3:uid="{A7D0EE3E-1F08-47B9-A833-BAC3966229B2}" name="Real" totalsRowFunction="sum" dataDxfId="43" totalsRowDxfId="42" dataCellStyle="Moneda" totalsRow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F22119-30C6-4521-AD4B-1C45ECBB8085}" name="Tabla268" displayName="Tabla268" ref="B80:D93" totalsRowCount="1" headerRowDxfId="41" dataDxfId="40" totalsRowDxfId="39">
  <autoFilter ref="B80:D92" xr:uid="{3C8719BA-5FA8-4AAA-B5C0-13729EB2541F}"/>
  <tableColumns count="3">
    <tableColumn id="1" xr3:uid="{599D4A32-B069-4EF1-BE82-E10DBEA5348A}" name="Mes" totalsRowLabel="Total" dataDxfId="38" totalsRowDxfId="37"/>
    <tableColumn id="2" xr3:uid="{1FA34CCC-E714-4A5A-B5DB-3C4A328749E2}" name="Previsión" totalsRowFunction="sum" dataDxfId="36" totalsRowDxfId="35" dataCellStyle="Moneda"/>
    <tableColumn id="3" xr3:uid="{2E9522A8-8179-4E32-8E54-D4BBBC3B1014}" name="Real" totalsRowFunction="sum" dataDxfId="34" totalsRowDxfId="33" dataCellStyle="Moneda" totalsRow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D0E23B-BCCB-43FB-8C7D-CA5B52C73B7F}" name="Tabla2689" displayName="Tabla2689" ref="B127:D140" totalsRowCount="1" headerRowDxfId="32" dataDxfId="31" totalsRowDxfId="30">
  <autoFilter ref="B127:D139" xr:uid="{5332B3EA-7858-40EE-8AF6-4717353549C7}"/>
  <tableColumns count="3">
    <tableColumn id="1" xr3:uid="{D1503DE4-1B7F-46D1-8EE0-107056B52450}" name="Mes" totalsRowLabel="Total" dataDxfId="29" totalsRowDxfId="28"/>
    <tableColumn id="2" xr3:uid="{CE841F1A-365A-481E-A6FA-F3F4C21724A1}" name="Previsión" totalsRowFunction="sum" dataDxfId="27" totalsRowDxfId="26" dataCellStyle="Moneda"/>
    <tableColumn id="3" xr3:uid="{270196A1-23DB-4D8E-9647-56AD9A15C085}" name="Real" totalsRowFunction="sum" dataDxfId="25" totalsRowDxfId="24" dataCellStyle="Moneda" totalsRowCellStyle="Moneda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22E3E3-82C8-4C61-BD09-83D341253BFC}" name="Tabla26810" displayName="Tabla26810" ref="F127:H140" totalsRowCount="1" headerRowDxfId="23" dataDxfId="22" totalsRowDxfId="21">
  <autoFilter ref="F127:H139" xr:uid="{7EFD4173-6BED-4A31-AB0D-4ACCEE59C946}"/>
  <tableColumns count="3">
    <tableColumn id="1" xr3:uid="{60240081-6478-43A3-878D-CC133D13991F}" name="Mes" totalsRowLabel="Total" dataDxfId="20" totalsRowDxfId="19"/>
    <tableColumn id="2" xr3:uid="{53EED2D7-3A77-49E2-8191-17B5AF4D786F}" name="Previsión" totalsRowFunction="sum" dataDxfId="18" totalsRowDxfId="17" dataCellStyle="Moneda"/>
    <tableColumn id="3" xr3:uid="{E3F3B1FA-2576-4062-81BB-AEEFA1057DA8}" name="Real" totalsRowFunction="sum" dataDxfId="16" totalsRowDxfId="15" dataCellStyle="Moneda" totalsRowCellStyle="Moneda"/>
  </tableColumns>
  <tableStyleInfo name="TableStyleDark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BD7B66-67AA-4BD6-A73A-2B763482F2D7}" name="Tabla2612" displayName="Tabla2612" ref="B162:D175" totalsRowCount="1" headerRowDxfId="14" dataDxfId="13" totalsRowDxfId="12">
  <autoFilter ref="B162:D174" xr:uid="{C63D2E5E-6BA5-4BD6-A2D4-60B40FA18043}"/>
  <tableColumns count="3">
    <tableColumn id="1" xr3:uid="{03AA0CEA-E8E9-42E4-8E5A-E04CE1ACEAC3}" name="Mes" totalsRowLabel="Total" dataDxfId="11" totalsRowDxfId="10"/>
    <tableColumn id="2" xr3:uid="{950F82CA-2DE5-4584-AAF3-9136F4E39F77}" name="Previsión" totalsRowFunction="sum" dataDxfId="9" totalsRowDxfId="8" dataCellStyle="Moneda"/>
    <tableColumn id="3" xr3:uid="{5A9D1AA1-BA0E-4E7D-8023-09D8CD860F59}" name="Real" totalsRowFunction="sum" dataDxfId="7" totalsRowDxfId="6" dataCellStyle="Moneda" totalsRow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F86-2E6D-42FC-9913-F4628126C994}">
  <sheetPr codeName="Hoja1"/>
  <dimension ref="A1:B14"/>
  <sheetViews>
    <sheetView showGridLines="0" tabSelected="1" workbookViewId="0"/>
  </sheetViews>
  <sheetFormatPr baseColWidth="10" defaultRowHeight="15" x14ac:dyDescent="0.25"/>
  <cols>
    <col min="1" max="1" width="5.42578125" customWidth="1"/>
    <col min="2" max="2" width="45.42578125" bestFit="1" customWidth="1"/>
  </cols>
  <sheetData>
    <row r="1" spans="1:2" s="5" customFormat="1" ht="23.25" x14ac:dyDescent="0.35">
      <c r="A1" s="7" t="s">
        <v>9</v>
      </c>
    </row>
    <row r="2" spans="1:2" s="5" customFormat="1" ht="23.25" x14ac:dyDescent="0.35">
      <c r="A2" s="7" t="s">
        <v>364</v>
      </c>
    </row>
    <row r="3" spans="1:2" x14ac:dyDescent="0.25">
      <c r="A3" s="1"/>
      <c r="B3" s="2" t="s">
        <v>8</v>
      </c>
    </row>
    <row r="4" spans="1:2" x14ac:dyDescent="0.25">
      <c r="A4" s="3">
        <v>1</v>
      </c>
      <c r="B4" s="4" t="s">
        <v>317</v>
      </c>
    </row>
    <row r="5" spans="1:2" x14ac:dyDescent="0.25">
      <c r="A5" s="3">
        <v>2</v>
      </c>
      <c r="B5" s="4" t="s">
        <v>145</v>
      </c>
    </row>
    <row r="6" spans="1:2" x14ac:dyDescent="0.25">
      <c r="A6" s="3">
        <v>3</v>
      </c>
      <c r="B6" s="4" t="s">
        <v>362</v>
      </c>
    </row>
    <row r="7" spans="1:2" x14ac:dyDescent="0.25">
      <c r="A7" s="3">
        <v>4</v>
      </c>
      <c r="B7" s="4" t="s">
        <v>363</v>
      </c>
    </row>
    <row r="8" spans="1:2" x14ac:dyDescent="0.25">
      <c r="A8" s="3">
        <v>5</v>
      </c>
      <c r="B8" s="4" t="s">
        <v>49</v>
      </c>
    </row>
    <row r="9" spans="1:2" x14ac:dyDescent="0.25">
      <c r="A9" s="3">
        <v>6</v>
      </c>
      <c r="B9" s="4" t="s">
        <v>167</v>
      </c>
    </row>
    <row r="10" spans="1:2" x14ac:dyDescent="0.25">
      <c r="A10" s="3">
        <v>7</v>
      </c>
      <c r="B10" s="4" t="s">
        <v>102</v>
      </c>
    </row>
    <row r="11" spans="1:2" x14ac:dyDescent="0.25">
      <c r="A11" s="3">
        <v>8</v>
      </c>
      <c r="B11" s="4" t="s">
        <v>104</v>
      </c>
    </row>
    <row r="12" spans="1:2" x14ac:dyDescent="0.25">
      <c r="A12" s="3">
        <v>9</v>
      </c>
      <c r="B12" s="4" t="s">
        <v>214</v>
      </c>
    </row>
    <row r="13" spans="1:2" x14ac:dyDescent="0.25">
      <c r="A13" s="3">
        <v>10</v>
      </c>
      <c r="B13" s="4" t="s">
        <v>302</v>
      </c>
    </row>
    <row r="14" spans="1:2" x14ac:dyDescent="0.25">
      <c r="A14" s="3">
        <v>11</v>
      </c>
      <c r="B14" s="4" t="s">
        <v>361</v>
      </c>
    </row>
  </sheetData>
  <hyperlinks>
    <hyperlink ref="B4" location="'1'!A1" display="FÓRMULAS HABITUALES (PARTE 2)" xr:uid="{19091F3C-9A9A-4CB0-83E2-2303EE7511AE}"/>
    <hyperlink ref="B5" location="'2'!A1" display="ASIGNAR NOMBRES A CELDAS O RANGOS" xr:uid="{5B0E405F-0BFF-4E5E-BCCC-D0FDF903019B}"/>
    <hyperlink ref="B6" location="'3'!A1" display="FORMATOS" xr:uid="{73199F6E-1A95-4E52-94EB-420BDFAC07D8}"/>
    <hyperlink ref="B7" location="'4'!A1" display="VINCULAR CELDA A FORMA" xr:uid="{AF504A4D-BC1E-4A5C-BD7E-6504AB8ADA2F}"/>
    <hyperlink ref="B8" location="'5'!A1" display="VALIDACIÓN DE DATOS EN EXCEL" xr:uid="{D7CBC386-6034-491F-AB1C-4A2BD9A55F52}"/>
    <hyperlink ref="B9" location="'6'!A1" display="QUITAR VALORES DUPLICADOS EN EXCEL" xr:uid="{20B85B11-DCAF-4E33-9B45-BD25699985AF}"/>
    <hyperlink ref="B10" location="'7'!A1" display="IMPORTAR ARCHIVOS DE TEXTO" xr:uid="{6D33D857-E900-4850-8D19-4E7130D78368}"/>
    <hyperlink ref="B11" location="'8'!A1" display="DIVIDIR TEXTO EN COLUMNAS" xr:uid="{9F1FEF79-632F-4A25-9B43-8572DA25F57B}"/>
    <hyperlink ref="B12" location="'9'!A1" display="TABLAS EN EXCEL" xr:uid="{5D075C0E-B979-4507-AC23-B458E42EABD3}"/>
    <hyperlink ref="B13" location="'10'!A1" display="PESTAÑA VISTA" xr:uid="{47229941-0ECC-4697-929B-DD145C9975D1}"/>
    <hyperlink ref="B14" location="'11'!A1" display="IMPRIMIR EN EXCEL" xr:uid="{218131C7-7C9B-49B4-B47E-B2B29F7869F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A82-153B-4108-A4B7-0A3ED60FA74A}">
  <sheetPr>
    <pageSetUpPr autoPageBreaks="0"/>
  </sheetPr>
  <dimension ref="A1:M392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2" width="11.5703125" style="8"/>
    <col min="3" max="3" width="12.85546875" style="8" bestFit="1" customWidth="1"/>
    <col min="4" max="4" width="13.5703125" style="8" customWidth="1"/>
    <col min="5" max="5" width="11.5703125" style="8"/>
    <col min="6" max="6" width="13" style="8" bestFit="1" customWidth="1"/>
    <col min="7" max="7" width="13.28515625" style="8" customWidth="1"/>
    <col min="8" max="8" width="14.28515625" style="8" customWidth="1"/>
    <col min="9" max="12" width="11.5703125" style="8" customWidth="1"/>
    <col min="13" max="16384" width="11.42578125" style="10"/>
  </cols>
  <sheetData>
    <row r="1" spans="1:7" s="5" customFormat="1" x14ac:dyDescent="0.25"/>
    <row r="2" spans="1:7" s="5" customFormat="1" ht="21" x14ac:dyDescent="0.35">
      <c r="A2" s="6">
        <v>9</v>
      </c>
      <c r="B2" s="6" t="s">
        <v>214</v>
      </c>
    </row>
    <row r="3" spans="1:7" x14ac:dyDescent="0.25">
      <c r="B3" s="24"/>
    </row>
    <row r="4" spans="1:7" x14ac:dyDescent="0.25">
      <c r="B4" s="24" t="s">
        <v>398</v>
      </c>
    </row>
    <row r="5" spans="1:7" x14ac:dyDescent="0.25">
      <c r="B5" s="24" t="s">
        <v>216</v>
      </c>
    </row>
    <row r="6" spans="1:7" x14ac:dyDescent="0.25">
      <c r="B6" s="24" t="s">
        <v>218</v>
      </c>
    </row>
    <row r="7" spans="1:7" x14ac:dyDescent="0.25">
      <c r="B7" s="24" t="s">
        <v>217</v>
      </c>
    </row>
    <row r="8" spans="1:7" x14ac:dyDescent="0.25">
      <c r="B8" s="24"/>
    </row>
    <row r="9" spans="1:7" x14ac:dyDescent="0.25">
      <c r="B9" s="23" t="s">
        <v>215</v>
      </c>
    </row>
    <row r="10" spans="1:7" x14ac:dyDescent="0.25">
      <c r="B10" s="24"/>
    </row>
    <row r="11" spans="1:7" x14ac:dyDescent="0.25">
      <c r="B11" s="24" t="s">
        <v>399</v>
      </c>
    </row>
    <row r="12" spans="1:7" x14ac:dyDescent="0.25">
      <c r="B12" s="24" t="s">
        <v>273</v>
      </c>
    </row>
    <row r="14" spans="1:7" x14ac:dyDescent="0.25">
      <c r="E14" s="56" t="s">
        <v>0</v>
      </c>
      <c r="F14" s="57" t="s">
        <v>223</v>
      </c>
      <c r="G14" s="57" t="s">
        <v>224</v>
      </c>
    </row>
    <row r="15" spans="1:7" x14ac:dyDescent="0.25">
      <c r="E15" s="8" t="s">
        <v>225</v>
      </c>
      <c r="F15" s="58">
        <v>15000</v>
      </c>
      <c r="G15" s="58">
        <v>17156</v>
      </c>
    </row>
    <row r="16" spans="1:7" x14ac:dyDescent="0.25">
      <c r="E16" s="8" t="s">
        <v>226</v>
      </c>
      <c r="F16" s="58">
        <v>15000</v>
      </c>
      <c r="G16" s="58">
        <v>17140</v>
      </c>
    </row>
    <row r="17" spans="2:7" x14ac:dyDescent="0.25">
      <c r="E17" s="8" t="s">
        <v>227</v>
      </c>
      <c r="F17" s="58">
        <v>18000</v>
      </c>
      <c r="G17" s="58">
        <v>24791</v>
      </c>
    </row>
    <row r="18" spans="2:7" x14ac:dyDescent="0.25">
      <c r="E18" s="8" t="s">
        <v>228</v>
      </c>
      <c r="F18" s="58">
        <v>18000</v>
      </c>
      <c r="G18" s="58">
        <v>23725</v>
      </c>
    </row>
    <row r="19" spans="2:7" x14ac:dyDescent="0.25">
      <c r="E19" s="8" t="s">
        <v>229</v>
      </c>
      <c r="F19" s="58">
        <v>18000</v>
      </c>
      <c r="G19" s="58">
        <v>15232</v>
      </c>
    </row>
    <row r="20" spans="2:7" x14ac:dyDescent="0.25">
      <c r="E20" s="8" t="s">
        <v>230</v>
      </c>
      <c r="F20" s="58">
        <v>20000</v>
      </c>
      <c r="G20" s="58">
        <v>20688</v>
      </c>
    </row>
    <row r="21" spans="2:7" x14ac:dyDescent="0.25">
      <c r="E21" s="8" t="s">
        <v>231</v>
      </c>
      <c r="F21" s="58">
        <v>20000</v>
      </c>
      <c r="G21" s="58">
        <v>19271</v>
      </c>
    </row>
    <row r="22" spans="2:7" x14ac:dyDescent="0.25">
      <c r="E22" s="8" t="s">
        <v>232</v>
      </c>
      <c r="F22" s="58">
        <v>20000</v>
      </c>
      <c r="G22" s="58">
        <v>15601</v>
      </c>
    </row>
    <row r="23" spans="2:7" x14ac:dyDescent="0.25">
      <c r="E23" s="8" t="s">
        <v>233</v>
      </c>
      <c r="F23" s="58">
        <v>20000</v>
      </c>
      <c r="G23" s="58">
        <v>22964</v>
      </c>
    </row>
    <row r="24" spans="2:7" x14ac:dyDescent="0.25">
      <c r="E24" s="8" t="s">
        <v>234</v>
      </c>
      <c r="F24" s="58">
        <v>22000</v>
      </c>
      <c r="G24" s="58">
        <v>21691</v>
      </c>
    </row>
    <row r="25" spans="2:7" x14ac:dyDescent="0.25">
      <c r="E25" s="8" t="s">
        <v>235</v>
      </c>
      <c r="F25" s="58">
        <v>25000</v>
      </c>
      <c r="G25" s="58">
        <v>24190</v>
      </c>
    </row>
    <row r="26" spans="2:7" x14ac:dyDescent="0.25">
      <c r="E26" s="8" t="s">
        <v>236</v>
      </c>
      <c r="F26" s="58">
        <v>25000</v>
      </c>
      <c r="G26" s="58">
        <v>24070</v>
      </c>
    </row>
    <row r="31" spans="2:7" x14ac:dyDescent="0.25">
      <c r="B31" s="23" t="s">
        <v>243</v>
      </c>
    </row>
    <row r="32" spans="2:7" x14ac:dyDescent="0.25">
      <c r="B32" s="24"/>
    </row>
    <row r="33" spans="2:2" x14ac:dyDescent="0.25">
      <c r="B33" s="24" t="s">
        <v>245</v>
      </c>
    </row>
    <row r="34" spans="2:2" x14ac:dyDescent="0.25">
      <c r="B34" s="24" t="s">
        <v>246</v>
      </c>
    </row>
    <row r="35" spans="2:2" x14ac:dyDescent="0.25">
      <c r="B35" s="24" t="s">
        <v>244</v>
      </c>
    </row>
    <row r="36" spans="2:2" x14ac:dyDescent="0.25">
      <c r="B36" s="24"/>
    </row>
    <row r="37" spans="2:2" x14ac:dyDescent="0.25">
      <c r="B37" s="24"/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 t="s">
        <v>248</v>
      </c>
    </row>
    <row r="52" spans="2:2" x14ac:dyDescent="0.25">
      <c r="B52" s="24" t="s">
        <v>247</v>
      </c>
    </row>
    <row r="53" spans="2:2" x14ac:dyDescent="0.25">
      <c r="B53" s="24"/>
    </row>
    <row r="54" spans="2:2" x14ac:dyDescent="0.25">
      <c r="B54" s="24"/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4" x14ac:dyDescent="0.25">
      <c r="B65" s="24"/>
    </row>
    <row r="66" spans="2:4" x14ac:dyDescent="0.25">
      <c r="B66" s="24"/>
    </row>
    <row r="67" spans="2:4" x14ac:dyDescent="0.25">
      <c r="B67" s="24"/>
    </row>
    <row r="68" spans="2:4" x14ac:dyDescent="0.25">
      <c r="B68" s="24"/>
    </row>
    <row r="69" spans="2:4" x14ac:dyDescent="0.25">
      <c r="B69" s="24" t="s">
        <v>400</v>
      </c>
    </row>
    <row r="70" spans="2:4" x14ac:dyDescent="0.25">
      <c r="B70" s="24" t="s">
        <v>249</v>
      </c>
    </row>
    <row r="80" spans="2:4" x14ac:dyDescent="0.25">
      <c r="B80" s="10" t="s">
        <v>0</v>
      </c>
      <c r="C80" s="10" t="s">
        <v>223</v>
      </c>
      <c r="D80" s="10" t="s">
        <v>224</v>
      </c>
    </row>
    <row r="81" spans="2:4" x14ac:dyDescent="0.25">
      <c r="B81" s="10" t="s">
        <v>225</v>
      </c>
      <c r="C81" s="59">
        <v>15000</v>
      </c>
      <c r="D81" s="59">
        <v>17156</v>
      </c>
    </row>
    <row r="82" spans="2:4" x14ac:dyDescent="0.25">
      <c r="B82" s="10" t="s">
        <v>226</v>
      </c>
      <c r="C82" s="59">
        <v>15000</v>
      </c>
      <c r="D82" s="59">
        <v>17140</v>
      </c>
    </row>
    <row r="83" spans="2:4" x14ac:dyDescent="0.25">
      <c r="B83" s="10" t="s">
        <v>227</v>
      </c>
      <c r="C83" s="59">
        <v>18000</v>
      </c>
      <c r="D83" s="59">
        <v>24791</v>
      </c>
    </row>
    <row r="84" spans="2:4" x14ac:dyDescent="0.25">
      <c r="B84" s="10" t="s">
        <v>228</v>
      </c>
      <c r="C84" s="59">
        <v>18000</v>
      </c>
      <c r="D84" s="59">
        <v>23725</v>
      </c>
    </row>
    <row r="85" spans="2:4" x14ac:dyDescent="0.25">
      <c r="B85" s="10" t="s">
        <v>229</v>
      </c>
      <c r="C85" s="59">
        <v>18000</v>
      </c>
      <c r="D85" s="59">
        <v>15232</v>
      </c>
    </row>
    <row r="86" spans="2:4" x14ac:dyDescent="0.25">
      <c r="B86" s="10" t="s">
        <v>230</v>
      </c>
      <c r="C86" s="59">
        <v>20000</v>
      </c>
      <c r="D86" s="59">
        <v>20688</v>
      </c>
    </row>
    <row r="87" spans="2:4" x14ac:dyDescent="0.25">
      <c r="B87" s="10" t="s">
        <v>231</v>
      </c>
      <c r="C87" s="59">
        <v>20000</v>
      </c>
      <c r="D87" s="59">
        <v>19271</v>
      </c>
    </row>
    <row r="88" spans="2:4" x14ac:dyDescent="0.25">
      <c r="B88" s="10" t="s">
        <v>232</v>
      </c>
      <c r="C88" s="59">
        <v>20000</v>
      </c>
      <c r="D88" s="59">
        <v>15601</v>
      </c>
    </row>
    <row r="89" spans="2:4" x14ac:dyDescent="0.25">
      <c r="B89" s="10" t="s">
        <v>233</v>
      </c>
      <c r="C89" s="59">
        <v>20000</v>
      </c>
      <c r="D89" s="59">
        <v>22964</v>
      </c>
    </row>
    <row r="90" spans="2:4" x14ac:dyDescent="0.25">
      <c r="B90" s="10" t="s">
        <v>234</v>
      </c>
      <c r="C90" s="59">
        <v>22000</v>
      </c>
      <c r="D90" s="59">
        <v>21691</v>
      </c>
    </row>
    <row r="91" spans="2:4" x14ac:dyDescent="0.25">
      <c r="B91" s="10" t="s">
        <v>235</v>
      </c>
      <c r="C91" s="59">
        <v>25000</v>
      </c>
      <c r="D91" s="59">
        <v>24190</v>
      </c>
    </row>
    <row r="92" spans="2:4" x14ac:dyDescent="0.25">
      <c r="B92" s="10" t="s">
        <v>236</v>
      </c>
      <c r="C92" s="59">
        <v>25000</v>
      </c>
      <c r="D92" s="59">
        <v>24070</v>
      </c>
    </row>
    <row r="93" spans="2:4" x14ac:dyDescent="0.25">
      <c r="B93" s="10" t="s">
        <v>237</v>
      </c>
      <c r="C93" s="60">
        <f>SUBTOTAL(109,Tabla268[Previsión])</f>
        <v>236000</v>
      </c>
      <c r="D93" s="60">
        <f>SUBTOTAL(109,Tabla268[Real])</f>
        <v>246519</v>
      </c>
    </row>
    <row r="95" spans="2:4" x14ac:dyDescent="0.25">
      <c r="B95" s="23" t="s">
        <v>274</v>
      </c>
    </row>
    <row r="96" spans="2:4" x14ac:dyDescent="0.25">
      <c r="B96" s="24"/>
    </row>
    <row r="97" spans="2:2" x14ac:dyDescent="0.25">
      <c r="B97" s="24" t="s">
        <v>270</v>
      </c>
    </row>
    <row r="98" spans="2:2" x14ac:dyDescent="0.25">
      <c r="B98" s="24" t="s">
        <v>271</v>
      </c>
    </row>
    <row r="99" spans="2:2" x14ac:dyDescent="0.25">
      <c r="B99" s="24" t="s">
        <v>272</v>
      </c>
    </row>
    <row r="125" spans="2:8" x14ac:dyDescent="0.25">
      <c r="B125" s="24" t="s">
        <v>219</v>
      </c>
    </row>
    <row r="127" spans="2:8" x14ac:dyDescent="0.25">
      <c r="B127" s="10" t="s">
        <v>0</v>
      </c>
      <c r="C127" s="10" t="s">
        <v>223</v>
      </c>
      <c r="D127" s="10" t="s">
        <v>224</v>
      </c>
      <c r="F127" s="10" t="s">
        <v>0</v>
      </c>
      <c r="G127" s="10" t="s">
        <v>223</v>
      </c>
      <c r="H127" s="10" t="s">
        <v>224</v>
      </c>
    </row>
    <row r="128" spans="2:8" x14ac:dyDescent="0.25">
      <c r="B128" s="10" t="s">
        <v>225</v>
      </c>
      <c r="C128" s="59">
        <v>15000</v>
      </c>
      <c r="D128" s="59">
        <v>17156</v>
      </c>
      <c r="F128" s="10" t="s">
        <v>225</v>
      </c>
      <c r="G128" s="59">
        <v>15000</v>
      </c>
      <c r="H128" s="59">
        <v>17156</v>
      </c>
    </row>
    <row r="129" spans="2:8" x14ac:dyDescent="0.25">
      <c r="B129" s="10" t="s">
        <v>226</v>
      </c>
      <c r="C129" s="59">
        <v>15000</v>
      </c>
      <c r="D129" s="59">
        <v>17140</v>
      </c>
      <c r="F129" s="10" t="s">
        <v>226</v>
      </c>
      <c r="G129" s="59">
        <v>15000</v>
      </c>
      <c r="H129" s="59">
        <v>17140</v>
      </c>
    </row>
    <row r="130" spans="2:8" x14ac:dyDescent="0.25">
      <c r="B130" s="10" t="s">
        <v>227</v>
      </c>
      <c r="C130" s="59">
        <v>18000</v>
      </c>
      <c r="D130" s="59">
        <v>24791</v>
      </c>
      <c r="F130" s="10" t="s">
        <v>227</v>
      </c>
      <c r="G130" s="59">
        <v>18000</v>
      </c>
      <c r="H130" s="59">
        <v>24791</v>
      </c>
    </row>
    <row r="131" spans="2:8" x14ac:dyDescent="0.25">
      <c r="B131" s="10" t="s">
        <v>228</v>
      </c>
      <c r="C131" s="59">
        <v>18000</v>
      </c>
      <c r="D131" s="59">
        <v>23725</v>
      </c>
      <c r="F131" s="10" t="s">
        <v>228</v>
      </c>
      <c r="G131" s="59">
        <v>18000</v>
      </c>
      <c r="H131" s="59">
        <v>23725</v>
      </c>
    </row>
    <row r="132" spans="2:8" x14ac:dyDescent="0.25">
      <c r="B132" s="10" t="s">
        <v>229</v>
      </c>
      <c r="C132" s="59">
        <v>18000</v>
      </c>
      <c r="D132" s="59">
        <v>15232</v>
      </c>
      <c r="F132" s="10" t="s">
        <v>229</v>
      </c>
      <c r="G132" s="59">
        <v>18000</v>
      </c>
      <c r="H132" s="59">
        <v>15232</v>
      </c>
    </row>
    <row r="133" spans="2:8" x14ac:dyDescent="0.25">
      <c r="B133" s="10" t="s">
        <v>230</v>
      </c>
      <c r="C133" s="59">
        <v>20000</v>
      </c>
      <c r="D133" s="59">
        <v>20688</v>
      </c>
      <c r="F133" s="10" t="s">
        <v>230</v>
      </c>
      <c r="G133" s="59">
        <v>20000</v>
      </c>
      <c r="H133" s="59">
        <v>20688</v>
      </c>
    </row>
    <row r="134" spans="2:8" x14ac:dyDescent="0.25">
      <c r="B134" s="10" t="s">
        <v>231</v>
      </c>
      <c r="C134" s="59">
        <v>20000</v>
      </c>
      <c r="D134" s="59">
        <v>19271</v>
      </c>
      <c r="F134" s="10" t="s">
        <v>231</v>
      </c>
      <c r="G134" s="59">
        <v>20000</v>
      </c>
      <c r="H134" s="59">
        <v>19271</v>
      </c>
    </row>
    <row r="135" spans="2:8" x14ac:dyDescent="0.25">
      <c r="B135" s="10" t="s">
        <v>232</v>
      </c>
      <c r="C135" s="59">
        <v>20000</v>
      </c>
      <c r="D135" s="59">
        <v>15601</v>
      </c>
      <c r="F135" s="10" t="s">
        <v>232</v>
      </c>
      <c r="G135" s="59">
        <v>20000</v>
      </c>
      <c r="H135" s="59">
        <v>15601</v>
      </c>
    </row>
    <row r="136" spans="2:8" x14ac:dyDescent="0.25">
      <c r="B136" s="10" t="s">
        <v>233</v>
      </c>
      <c r="C136" s="59">
        <v>20000</v>
      </c>
      <c r="D136" s="59">
        <v>22964</v>
      </c>
      <c r="F136" s="10" t="s">
        <v>233</v>
      </c>
      <c r="G136" s="59">
        <v>20000</v>
      </c>
      <c r="H136" s="59">
        <v>22964</v>
      </c>
    </row>
    <row r="137" spans="2:8" x14ac:dyDescent="0.25">
      <c r="B137" s="10" t="s">
        <v>234</v>
      </c>
      <c r="C137" s="59">
        <v>22000</v>
      </c>
      <c r="D137" s="59">
        <v>21691</v>
      </c>
      <c r="F137" s="10" t="s">
        <v>234</v>
      </c>
      <c r="G137" s="59">
        <v>22000</v>
      </c>
      <c r="H137" s="59">
        <v>21691</v>
      </c>
    </row>
    <row r="138" spans="2:8" x14ac:dyDescent="0.25">
      <c r="B138" s="10" t="s">
        <v>235</v>
      </c>
      <c r="C138" s="59">
        <v>25000</v>
      </c>
      <c r="D138" s="59">
        <v>24190</v>
      </c>
      <c r="F138" s="10" t="s">
        <v>235</v>
      </c>
      <c r="G138" s="59">
        <v>25000</v>
      </c>
      <c r="H138" s="59">
        <v>24190</v>
      </c>
    </row>
    <row r="139" spans="2:8" x14ac:dyDescent="0.25">
      <c r="B139" s="10" t="s">
        <v>236</v>
      </c>
      <c r="C139" s="59">
        <v>25000</v>
      </c>
      <c r="D139" s="59">
        <v>24070</v>
      </c>
      <c r="F139" s="10" t="s">
        <v>236</v>
      </c>
      <c r="G139" s="59">
        <v>25000</v>
      </c>
      <c r="H139" s="59">
        <v>24070</v>
      </c>
    </row>
    <row r="140" spans="2:8" x14ac:dyDescent="0.25">
      <c r="B140" s="10" t="s">
        <v>237</v>
      </c>
      <c r="C140" s="60">
        <f>SUBTOTAL(109,Tabla2689[Previsión])</f>
        <v>236000</v>
      </c>
      <c r="D140" s="60">
        <f>SUBTOTAL(109,Tabla2689[Real])</f>
        <v>246519</v>
      </c>
      <c r="F140" s="10" t="s">
        <v>237</v>
      </c>
      <c r="G140" s="60">
        <f>SUBTOTAL(109,Tabla26810[Previsión])</f>
        <v>236000</v>
      </c>
      <c r="H140" s="60">
        <f>SUBTOTAL(109,Tabla26810[Real])</f>
        <v>246519</v>
      </c>
    </row>
    <row r="143" spans="2:8" x14ac:dyDescent="0.25">
      <c r="B143" s="23" t="s">
        <v>275</v>
      </c>
    </row>
    <row r="144" spans="2:8" x14ac:dyDescent="0.25">
      <c r="B144" s="24"/>
    </row>
    <row r="145" spans="2:2" x14ac:dyDescent="0.25">
      <c r="B145" s="24" t="s">
        <v>259</v>
      </c>
    </row>
    <row r="146" spans="2:2" x14ac:dyDescent="0.25">
      <c r="B146" s="24" t="s">
        <v>260</v>
      </c>
    </row>
    <row r="162" spans="2:4" x14ac:dyDescent="0.25">
      <c r="B162" s="10" t="s">
        <v>0</v>
      </c>
      <c r="C162" s="10" t="s">
        <v>223</v>
      </c>
      <c r="D162" s="10" t="s">
        <v>224</v>
      </c>
    </row>
    <row r="163" spans="2:4" x14ac:dyDescent="0.25">
      <c r="B163" s="10" t="s">
        <v>225</v>
      </c>
      <c r="C163" s="59">
        <v>15000</v>
      </c>
      <c r="D163" s="59">
        <v>17156</v>
      </c>
    </row>
    <row r="164" spans="2:4" x14ac:dyDescent="0.25">
      <c r="B164" s="10" t="s">
        <v>226</v>
      </c>
      <c r="C164" s="59">
        <v>15000</v>
      </c>
      <c r="D164" s="59">
        <v>17140</v>
      </c>
    </row>
    <row r="165" spans="2:4" x14ac:dyDescent="0.25">
      <c r="B165" s="10" t="s">
        <v>227</v>
      </c>
      <c r="C165" s="59">
        <v>18000</v>
      </c>
      <c r="D165" s="59">
        <v>24791</v>
      </c>
    </row>
    <row r="166" spans="2:4" x14ac:dyDescent="0.25">
      <c r="B166" s="10" t="s">
        <v>228</v>
      </c>
      <c r="C166" s="59">
        <v>18000</v>
      </c>
      <c r="D166" s="59">
        <v>23725</v>
      </c>
    </row>
    <row r="167" spans="2:4" x14ac:dyDescent="0.25">
      <c r="B167" s="10" t="s">
        <v>229</v>
      </c>
      <c r="C167" s="59">
        <v>18000</v>
      </c>
      <c r="D167" s="59">
        <v>15232</v>
      </c>
    </row>
    <row r="168" spans="2:4" x14ac:dyDescent="0.25">
      <c r="B168" s="10" t="s">
        <v>230</v>
      </c>
      <c r="C168" s="59">
        <v>20000</v>
      </c>
      <c r="D168" s="59">
        <v>20688</v>
      </c>
    </row>
    <row r="169" spans="2:4" x14ac:dyDescent="0.25">
      <c r="B169" s="10" t="s">
        <v>231</v>
      </c>
      <c r="C169" s="59">
        <v>20000</v>
      </c>
      <c r="D169" s="59">
        <v>19271</v>
      </c>
    </row>
    <row r="170" spans="2:4" x14ac:dyDescent="0.25">
      <c r="B170" s="10" t="s">
        <v>232</v>
      </c>
      <c r="C170" s="59">
        <v>20000</v>
      </c>
      <c r="D170" s="59">
        <v>15601</v>
      </c>
    </row>
    <row r="171" spans="2:4" x14ac:dyDescent="0.25">
      <c r="B171" s="10" t="s">
        <v>233</v>
      </c>
      <c r="C171" s="59">
        <v>20000</v>
      </c>
      <c r="D171" s="59">
        <v>22964</v>
      </c>
    </row>
    <row r="172" spans="2:4" x14ac:dyDescent="0.25">
      <c r="B172" s="10" t="s">
        <v>234</v>
      </c>
      <c r="C172" s="59">
        <v>22000</v>
      </c>
      <c r="D172" s="59">
        <v>21691</v>
      </c>
    </row>
    <row r="173" spans="2:4" x14ac:dyDescent="0.25">
      <c r="B173" s="10" t="s">
        <v>235</v>
      </c>
      <c r="C173" s="59">
        <v>25000</v>
      </c>
      <c r="D173" s="59">
        <v>24190</v>
      </c>
    </row>
    <row r="174" spans="2:4" x14ac:dyDescent="0.25">
      <c r="B174" s="10" t="s">
        <v>236</v>
      </c>
      <c r="C174" s="59">
        <v>25000</v>
      </c>
      <c r="D174" s="59">
        <v>24070</v>
      </c>
    </row>
    <row r="175" spans="2:4" x14ac:dyDescent="0.25">
      <c r="B175" s="10" t="s">
        <v>237</v>
      </c>
      <c r="C175" s="60">
        <f>SUBTOTAL(109,Tabla2612[Previsión])</f>
        <v>236000</v>
      </c>
      <c r="D175" s="60">
        <f>SUBTOTAL(109,Tabla2612[Real])</f>
        <v>246519</v>
      </c>
    </row>
    <row r="176" spans="2:4" x14ac:dyDescent="0.25">
      <c r="B176" s="10"/>
      <c r="C176" s="60"/>
      <c r="D176" s="60"/>
    </row>
    <row r="178" spans="2:2" x14ac:dyDescent="0.25">
      <c r="B178" s="23" t="s">
        <v>278</v>
      </c>
    </row>
    <row r="179" spans="2:2" x14ac:dyDescent="0.25">
      <c r="B179" s="24"/>
    </row>
    <row r="180" spans="2:2" x14ac:dyDescent="0.25">
      <c r="B180" s="24" t="s">
        <v>220</v>
      </c>
    </row>
    <row r="181" spans="2:2" x14ac:dyDescent="0.25">
      <c r="B181" s="24"/>
    </row>
    <row r="182" spans="2:2" x14ac:dyDescent="0.25">
      <c r="B182" s="24"/>
    </row>
    <row r="183" spans="2:2" x14ac:dyDescent="0.25">
      <c r="B183" s="24"/>
    </row>
    <row r="184" spans="2:2" x14ac:dyDescent="0.25">
      <c r="B184" s="24"/>
    </row>
    <row r="185" spans="2:2" x14ac:dyDescent="0.25">
      <c r="B185" s="24"/>
    </row>
    <row r="186" spans="2:2" x14ac:dyDescent="0.25">
      <c r="B186" s="24"/>
    </row>
    <row r="187" spans="2:2" x14ac:dyDescent="0.25">
      <c r="B187" s="24"/>
    </row>
    <row r="188" spans="2:2" x14ac:dyDescent="0.25">
      <c r="B188" s="24"/>
    </row>
    <row r="189" spans="2:2" x14ac:dyDescent="0.25">
      <c r="B189" s="24"/>
    </row>
    <row r="190" spans="2:2" x14ac:dyDescent="0.25">
      <c r="B190" s="24"/>
    </row>
    <row r="191" spans="2:2" x14ac:dyDescent="0.25">
      <c r="B191" s="24"/>
    </row>
    <row r="192" spans="2:2" x14ac:dyDescent="0.25">
      <c r="B192" s="24"/>
    </row>
    <row r="193" spans="2:8" x14ac:dyDescent="0.25">
      <c r="B193" s="24"/>
    </row>
    <row r="194" spans="2:8" x14ac:dyDescent="0.25">
      <c r="B194" s="24"/>
    </row>
    <row r="195" spans="2:8" x14ac:dyDescent="0.25">
      <c r="B195" s="24"/>
    </row>
    <row r="196" spans="2:8" x14ac:dyDescent="0.25">
      <c r="B196" s="24" t="s">
        <v>221</v>
      </c>
    </row>
    <row r="199" spans="2:8" x14ac:dyDescent="0.25">
      <c r="F199" s="10" t="s">
        <v>0</v>
      </c>
      <c r="G199" s="10" t="s">
        <v>223</v>
      </c>
      <c r="H199" s="10" t="s">
        <v>224</v>
      </c>
    </row>
    <row r="200" spans="2:8" x14ac:dyDescent="0.25">
      <c r="F200" s="10" t="s">
        <v>225</v>
      </c>
      <c r="G200" s="59">
        <v>15000</v>
      </c>
      <c r="H200" s="59">
        <v>17156</v>
      </c>
    </row>
    <row r="201" spans="2:8" x14ac:dyDescent="0.25">
      <c r="F201" s="10" t="s">
        <v>226</v>
      </c>
      <c r="G201" s="59">
        <v>15000</v>
      </c>
      <c r="H201" s="59">
        <v>17140</v>
      </c>
    </row>
    <row r="202" spans="2:8" x14ac:dyDescent="0.25">
      <c r="F202" s="10" t="s">
        <v>227</v>
      </c>
      <c r="G202" s="59">
        <v>18000</v>
      </c>
      <c r="H202" s="59">
        <v>24791</v>
      </c>
    </row>
    <row r="203" spans="2:8" x14ac:dyDescent="0.25">
      <c r="F203" s="10" t="s">
        <v>228</v>
      </c>
      <c r="G203" s="59">
        <v>18000</v>
      </c>
      <c r="H203" s="59">
        <v>23725</v>
      </c>
    </row>
    <row r="204" spans="2:8" x14ac:dyDescent="0.25">
      <c r="F204" s="10" t="s">
        <v>229</v>
      </c>
      <c r="G204" s="59">
        <v>18000</v>
      </c>
      <c r="H204" s="59">
        <v>15232</v>
      </c>
    </row>
    <row r="205" spans="2:8" x14ac:dyDescent="0.25">
      <c r="F205" s="10" t="s">
        <v>230</v>
      </c>
      <c r="G205" s="59">
        <v>20000</v>
      </c>
      <c r="H205" s="59">
        <v>20688</v>
      </c>
    </row>
    <row r="206" spans="2:8" x14ac:dyDescent="0.25">
      <c r="F206" s="10" t="s">
        <v>231</v>
      </c>
      <c r="G206" s="59">
        <v>20000</v>
      </c>
      <c r="H206" s="59">
        <v>19271</v>
      </c>
    </row>
    <row r="207" spans="2:8" x14ac:dyDescent="0.25">
      <c r="F207" s="10" t="s">
        <v>232</v>
      </c>
      <c r="G207" s="59">
        <v>20000</v>
      </c>
      <c r="H207" s="59">
        <v>15601</v>
      </c>
    </row>
    <row r="208" spans="2:8" x14ac:dyDescent="0.25">
      <c r="F208" s="10" t="s">
        <v>233</v>
      </c>
      <c r="G208" s="59">
        <v>20000</v>
      </c>
      <c r="H208" s="59">
        <v>22964</v>
      </c>
    </row>
    <row r="209" spans="2:8" x14ac:dyDescent="0.25">
      <c r="F209" s="10" t="s">
        <v>234</v>
      </c>
      <c r="G209" s="59">
        <v>22000</v>
      </c>
      <c r="H209" s="59">
        <v>21691</v>
      </c>
    </row>
    <row r="210" spans="2:8" x14ac:dyDescent="0.25">
      <c r="F210" s="10" t="s">
        <v>235</v>
      </c>
      <c r="G210" s="59">
        <v>25000</v>
      </c>
      <c r="H210" s="59">
        <v>24190</v>
      </c>
    </row>
    <row r="211" spans="2:8" x14ac:dyDescent="0.25">
      <c r="F211" s="10" t="s">
        <v>236</v>
      </c>
      <c r="G211" s="59">
        <v>25000</v>
      </c>
      <c r="H211" s="59">
        <v>24070</v>
      </c>
    </row>
    <row r="212" spans="2:8" x14ac:dyDescent="0.25">
      <c r="F212" s="10" t="s">
        <v>237</v>
      </c>
      <c r="G212" s="60">
        <f>SUBTOTAL(109,Tabla26[Previsión])</f>
        <v>236000</v>
      </c>
      <c r="H212" s="60">
        <f>SUBTOTAL(109,Tabla26[Real])</f>
        <v>246519</v>
      </c>
    </row>
    <row r="216" spans="2:8" x14ac:dyDescent="0.25">
      <c r="B216" s="23" t="s">
        <v>276</v>
      </c>
    </row>
    <row r="218" spans="2:8" x14ac:dyDescent="0.25">
      <c r="B218" s="24" t="s">
        <v>250</v>
      </c>
    </row>
    <row r="219" spans="2:8" x14ac:dyDescent="0.25">
      <c r="B219" s="24" t="s">
        <v>251</v>
      </c>
    </row>
    <row r="237" spans="2:2" x14ac:dyDescent="0.25">
      <c r="B237" s="24" t="s">
        <v>252</v>
      </c>
    </row>
    <row r="238" spans="2:2" x14ac:dyDescent="0.25">
      <c r="B238" s="24" t="s">
        <v>253</v>
      </c>
    </row>
    <row r="239" spans="2:2" x14ac:dyDescent="0.25">
      <c r="B239" s="24"/>
    </row>
    <row r="256" spans="2:2" x14ac:dyDescent="0.25">
      <c r="B256" s="24" t="s">
        <v>254</v>
      </c>
    </row>
    <row r="257" spans="2:2" x14ac:dyDescent="0.25">
      <c r="B257" s="24" t="s">
        <v>255</v>
      </c>
    </row>
    <row r="258" spans="2:2" x14ac:dyDescent="0.25">
      <c r="B258" s="24" t="s">
        <v>256</v>
      </c>
    </row>
    <row r="276" spans="2:2" x14ac:dyDescent="0.25">
      <c r="B276" s="24" t="s">
        <v>257</v>
      </c>
    </row>
    <row r="277" spans="2:2" x14ac:dyDescent="0.25">
      <c r="B277" s="24" t="s">
        <v>258</v>
      </c>
    </row>
    <row r="294" spans="2:2" x14ac:dyDescent="0.25">
      <c r="B294" s="24" t="s">
        <v>401</v>
      </c>
    </row>
    <row r="295" spans="2:2" x14ac:dyDescent="0.25">
      <c r="B295" s="24" t="s">
        <v>402</v>
      </c>
    </row>
    <row r="307" spans="2:4" x14ac:dyDescent="0.25">
      <c r="B307" s="10" t="s">
        <v>0</v>
      </c>
      <c r="C307" s="10" t="s">
        <v>223</v>
      </c>
      <c r="D307" s="10" t="s">
        <v>224</v>
      </c>
    </row>
    <row r="308" spans="2:4" x14ac:dyDescent="0.25">
      <c r="B308" s="10" t="s">
        <v>225</v>
      </c>
      <c r="C308" s="59">
        <v>15000</v>
      </c>
      <c r="D308" s="59">
        <v>17156</v>
      </c>
    </row>
    <row r="309" spans="2:4" x14ac:dyDescent="0.25">
      <c r="B309" s="10" t="s">
        <v>226</v>
      </c>
      <c r="C309" s="59">
        <v>15000</v>
      </c>
      <c r="D309" s="59">
        <v>17140</v>
      </c>
    </row>
    <row r="310" spans="2:4" x14ac:dyDescent="0.25">
      <c r="B310" s="10" t="s">
        <v>227</v>
      </c>
      <c r="C310" s="59">
        <v>18000</v>
      </c>
      <c r="D310" s="59">
        <v>24791</v>
      </c>
    </row>
    <row r="311" spans="2:4" hidden="1" x14ac:dyDescent="0.25">
      <c r="B311" s="10" t="s">
        <v>228</v>
      </c>
      <c r="C311" s="59">
        <v>18000</v>
      </c>
      <c r="D311" s="59">
        <v>23725</v>
      </c>
    </row>
    <row r="312" spans="2:4" hidden="1" x14ac:dyDescent="0.25">
      <c r="B312" s="10" t="s">
        <v>229</v>
      </c>
      <c r="C312" s="59">
        <v>18000</v>
      </c>
      <c r="D312" s="59">
        <v>15232</v>
      </c>
    </row>
    <row r="313" spans="2:4" hidden="1" x14ac:dyDescent="0.25">
      <c r="B313" s="10" t="s">
        <v>230</v>
      </c>
      <c r="C313" s="59">
        <v>20000</v>
      </c>
      <c r="D313" s="59">
        <v>20688</v>
      </c>
    </row>
    <row r="314" spans="2:4" hidden="1" x14ac:dyDescent="0.25">
      <c r="B314" s="10" t="s">
        <v>231</v>
      </c>
      <c r="C314" s="59">
        <v>20000</v>
      </c>
      <c r="D314" s="59">
        <v>19271</v>
      </c>
    </row>
    <row r="315" spans="2:4" hidden="1" x14ac:dyDescent="0.25">
      <c r="B315" s="10" t="s">
        <v>232</v>
      </c>
      <c r="C315" s="59">
        <v>20000</v>
      </c>
      <c r="D315" s="59">
        <v>15601</v>
      </c>
    </row>
    <row r="316" spans="2:4" hidden="1" x14ac:dyDescent="0.25">
      <c r="B316" s="10" t="s">
        <v>233</v>
      </c>
      <c r="C316" s="59">
        <v>20000</v>
      </c>
      <c r="D316" s="59">
        <v>22964</v>
      </c>
    </row>
    <row r="317" spans="2:4" hidden="1" x14ac:dyDescent="0.25">
      <c r="B317" s="10" t="s">
        <v>234</v>
      </c>
      <c r="C317" s="59">
        <v>22000</v>
      </c>
      <c r="D317" s="59">
        <v>21691</v>
      </c>
    </row>
    <row r="318" spans="2:4" hidden="1" x14ac:dyDescent="0.25">
      <c r="B318" s="10" t="s">
        <v>235</v>
      </c>
      <c r="C318" s="59">
        <v>25000</v>
      </c>
      <c r="D318" s="59">
        <v>24190</v>
      </c>
    </row>
    <row r="319" spans="2:4" hidden="1" x14ac:dyDescent="0.25">
      <c r="B319" s="10" t="s">
        <v>236</v>
      </c>
      <c r="C319" s="59">
        <v>25000</v>
      </c>
      <c r="D319" s="59">
        <v>24070</v>
      </c>
    </row>
    <row r="320" spans="2:4" x14ac:dyDescent="0.25">
      <c r="B320" s="10" t="s">
        <v>237</v>
      </c>
      <c r="C320" s="60">
        <f>SUBTOTAL(109,Tabla245[Previsión])</f>
        <v>48000</v>
      </c>
      <c r="D320" s="60">
        <f>SUBTOTAL(109,Tabla245[Real])</f>
        <v>59087</v>
      </c>
    </row>
    <row r="321" spans="2:4" x14ac:dyDescent="0.25">
      <c r="B321" s="10"/>
      <c r="C321" s="60"/>
      <c r="D321" s="60"/>
    </row>
    <row r="322" spans="2:4" x14ac:dyDescent="0.25">
      <c r="B322" s="10"/>
      <c r="C322" s="60"/>
      <c r="D322" s="60"/>
    </row>
    <row r="323" spans="2:4" x14ac:dyDescent="0.25">
      <c r="B323" s="23" t="s">
        <v>277</v>
      </c>
    </row>
    <row r="324" spans="2:4" x14ac:dyDescent="0.25">
      <c r="B324" s="24"/>
    </row>
    <row r="325" spans="2:4" x14ac:dyDescent="0.25">
      <c r="B325" s="24" t="s">
        <v>261</v>
      </c>
    </row>
    <row r="326" spans="2:4" x14ac:dyDescent="0.25">
      <c r="B326" s="24" t="s">
        <v>262</v>
      </c>
    </row>
    <row r="328" spans="2:4" x14ac:dyDescent="0.25">
      <c r="B328" s="10" t="s">
        <v>0</v>
      </c>
      <c r="C328" s="10" t="s">
        <v>223</v>
      </c>
      <c r="D328" s="10" t="s">
        <v>224</v>
      </c>
    </row>
    <row r="329" spans="2:4" x14ac:dyDescent="0.25">
      <c r="B329" s="10" t="s">
        <v>225</v>
      </c>
      <c r="C329" s="59">
        <v>15000</v>
      </c>
      <c r="D329" s="59">
        <v>17156</v>
      </c>
    </row>
    <row r="330" spans="2:4" x14ac:dyDescent="0.25">
      <c r="B330" s="10" t="s">
        <v>226</v>
      </c>
      <c r="C330" s="59">
        <v>15000</v>
      </c>
      <c r="D330" s="59">
        <v>17140</v>
      </c>
    </row>
    <row r="331" spans="2:4" x14ac:dyDescent="0.25">
      <c r="B331" s="10" t="s">
        <v>227</v>
      </c>
      <c r="C331" s="59">
        <v>18000</v>
      </c>
      <c r="D331" s="59">
        <v>24791</v>
      </c>
    </row>
    <row r="332" spans="2:4" x14ac:dyDescent="0.25">
      <c r="B332" s="10" t="s">
        <v>228</v>
      </c>
      <c r="C332" s="59">
        <v>18000</v>
      </c>
      <c r="D332" s="59">
        <v>23725</v>
      </c>
    </row>
    <row r="333" spans="2:4" x14ac:dyDescent="0.25">
      <c r="B333" s="10" t="s">
        <v>229</v>
      </c>
      <c r="C333" s="59">
        <v>18000</v>
      </c>
      <c r="D333" s="59">
        <v>15232</v>
      </c>
    </row>
    <row r="334" spans="2:4" x14ac:dyDescent="0.25">
      <c r="B334" s="10" t="s">
        <v>230</v>
      </c>
      <c r="C334" s="59">
        <v>20000</v>
      </c>
      <c r="D334" s="59">
        <v>20688</v>
      </c>
    </row>
    <row r="335" spans="2:4" x14ac:dyDescent="0.25">
      <c r="B335" s="10" t="s">
        <v>231</v>
      </c>
      <c r="C335" s="59">
        <v>20000</v>
      </c>
      <c r="D335" s="59">
        <v>19271</v>
      </c>
    </row>
    <row r="336" spans="2:4" x14ac:dyDescent="0.25">
      <c r="B336" s="10" t="s">
        <v>232</v>
      </c>
      <c r="C336" s="59">
        <v>20000</v>
      </c>
      <c r="D336" s="59">
        <v>15601</v>
      </c>
    </row>
    <row r="337" spans="2:8" x14ac:dyDescent="0.25">
      <c r="B337" s="10" t="s">
        <v>233</v>
      </c>
      <c r="C337" s="59">
        <v>20000</v>
      </c>
      <c r="D337" s="59">
        <v>22964</v>
      </c>
    </row>
    <row r="338" spans="2:8" x14ac:dyDescent="0.25">
      <c r="B338" s="10" t="s">
        <v>234</v>
      </c>
      <c r="C338" s="59">
        <v>22000</v>
      </c>
      <c r="D338" s="59">
        <v>21691</v>
      </c>
    </row>
    <row r="339" spans="2:8" x14ac:dyDescent="0.25">
      <c r="B339" s="10" t="s">
        <v>235</v>
      </c>
      <c r="C339" s="59">
        <v>25000</v>
      </c>
      <c r="D339" s="59">
        <v>24190</v>
      </c>
    </row>
    <row r="340" spans="2:8" x14ac:dyDescent="0.25">
      <c r="B340" s="10" t="s">
        <v>236</v>
      </c>
      <c r="C340" s="59">
        <v>25000</v>
      </c>
      <c r="D340" s="59">
        <v>24070</v>
      </c>
      <c r="F340" s="16" t="s">
        <v>268</v>
      </c>
      <c r="G340" s="16" t="s">
        <v>269</v>
      </c>
      <c r="H340" s="16" t="s">
        <v>240</v>
      </c>
    </row>
    <row r="341" spans="2:8" x14ac:dyDescent="0.25">
      <c r="B341" s="10" t="s">
        <v>237</v>
      </c>
      <c r="C341" s="60">
        <f>SUBTOTAL(109,Tabla24[Previsión])</f>
        <v>236000</v>
      </c>
      <c r="D341" s="60">
        <f>SUBTOTAL(109,Tabla24[Real])</f>
        <v>246519</v>
      </c>
      <c r="F341" s="61">
        <f>SUM(Tabla24[Real])</f>
        <v>246519</v>
      </c>
      <c r="G341" s="15"/>
      <c r="H341" s="62"/>
    </row>
    <row r="343" spans="2:8" x14ac:dyDescent="0.25">
      <c r="B343" s="24" t="s">
        <v>263</v>
      </c>
    </row>
    <row r="344" spans="2:8" x14ac:dyDescent="0.25">
      <c r="B344" s="24"/>
    </row>
    <row r="345" spans="2:8" x14ac:dyDescent="0.25">
      <c r="B345" s="23" t="s">
        <v>222</v>
      </c>
    </row>
    <row r="346" spans="2:8" x14ac:dyDescent="0.25">
      <c r="B346" s="24"/>
    </row>
    <row r="347" spans="2:8" x14ac:dyDescent="0.25">
      <c r="B347" s="24" t="s">
        <v>241</v>
      </c>
    </row>
    <row r="348" spans="2:8" x14ac:dyDescent="0.25">
      <c r="B348" s="24" t="s">
        <v>242</v>
      </c>
    </row>
    <row r="349" spans="2:8" x14ac:dyDescent="0.25">
      <c r="B349" s="24" t="s">
        <v>264</v>
      </c>
    </row>
    <row r="350" spans="2:8" x14ac:dyDescent="0.25">
      <c r="B350" s="24" t="s">
        <v>265</v>
      </c>
    </row>
    <row r="352" spans="2:8" x14ac:dyDescent="0.25">
      <c r="B352" s="10" t="s">
        <v>0</v>
      </c>
      <c r="C352" s="10" t="s">
        <v>223</v>
      </c>
      <c r="D352" s="10" t="s">
        <v>224</v>
      </c>
    </row>
    <row r="353" spans="2:4" x14ac:dyDescent="0.25">
      <c r="B353" s="10" t="s">
        <v>225</v>
      </c>
      <c r="C353" s="59">
        <v>15000</v>
      </c>
      <c r="D353" s="59">
        <v>17156</v>
      </c>
    </row>
    <row r="354" spans="2:4" x14ac:dyDescent="0.25">
      <c r="B354" s="10" t="s">
        <v>226</v>
      </c>
      <c r="C354" s="59">
        <v>15000</v>
      </c>
      <c r="D354" s="59">
        <v>17140</v>
      </c>
    </row>
    <row r="355" spans="2:4" x14ac:dyDescent="0.25">
      <c r="B355" s="10" t="s">
        <v>227</v>
      </c>
      <c r="C355" s="59">
        <v>18000</v>
      </c>
      <c r="D355" s="59">
        <v>24791</v>
      </c>
    </row>
    <row r="356" spans="2:4" x14ac:dyDescent="0.25">
      <c r="B356" s="10" t="s">
        <v>228</v>
      </c>
      <c r="C356" s="59">
        <v>18000</v>
      </c>
      <c r="D356" s="59">
        <v>23725</v>
      </c>
    </row>
    <row r="357" spans="2:4" x14ac:dyDescent="0.25">
      <c r="B357" s="10" t="s">
        <v>229</v>
      </c>
      <c r="C357" s="59">
        <v>18000</v>
      </c>
      <c r="D357" s="59">
        <v>15232</v>
      </c>
    </row>
    <row r="358" spans="2:4" x14ac:dyDescent="0.25">
      <c r="B358" s="10" t="s">
        <v>230</v>
      </c>
      <c r="C358" s="59">
        <v>20000</v>
      </c>
      <c r="D358" s="59">
        <v>20688</v>
      </c>
    </row>
    <row r="359" spans="2:4" x14ac:dyDescent="0.25">
      <c r="B359" s="10" t="s">
        <v>231</v>
      </c>
      <c r="C359" s="59">
        <v>20000</v>
      </c>
      <c r="D359" s="59">
        <v>19271</v>
      </c>
    </row>
    <row r="360" spans="2:4" x14ac:dyDescent="0.25">
      <c r="B360" s="10" t="s">
        <v>232</v>
      </c>
      <c r="C360" s="59">
        <v>20000</v>
      </c>
      <c r="D360" s="59">
        <v>15601</v>
      </c>
    </row>
    <row r="361" spans="2:4" x14ac:dyDescent="0.25">
      <c r="B361" s="10" t="s">
        <v>233</v>
      </c>
      <c r="C361" s="59">
        <v>20000</v>
      </c>
      <c r="D361" s="59">
        <v>22964</v>
      </c>
    </row>
    <row r="362" spans="2:4" x14ac:dyDescent="0.25">
      <c r="B362" s="10" t="s">
        <v>234</v>
      </c>
      <c r="C362" s="59">
        <v>22000</v>
      </c>
      <c r="D362" s="59">
        <v>21691</v>
      </c>
    </row>
    <row r="363" spans="2:4" x14ac:dyDescent="0.25">
      <c r="B363" s="10" t="s">
        <v>235</v>
      </c>
      <c r="C363" s="59">
        <v>25000</v>
      </c>
      <c r="D363" s="59">
        <v>24190</v>
      </c>
    </row>
    <row r="364" spans="2:4" x14ac:dyDescent="0.25">
      <c r="B364" s="10" t="s">
        <v>236</v>
      </c>
      <c r="C364" s="59">
        <v>25000</v>
      </c>
      <c r="D364" s="59">
        <v>24070</v>
      </c>
    </row>
    <row r="365" spans="2:4" x14ac:dyDescent="0.25">
      <c r="B365" s="10" t="s">
        <v>237</v>
      </c>
      <c r="C365" s="60">
        <f>SUBTOTAL(109,Tabla2[Previsión])</f>
        <v>236000</v>
      </c>
      <c r="D365" s="60">
        <f>SUBTOTAL(109,Tabla2[Real])</f>
        <v>246519</v>
      </c>
    </row>
    <row r="367" spans="2:4" x14ac:dyDescent="0.25">
      <c r="B367" s="8" t="s">
        <v>459</v>
      </c>
    </row>
    <row r="368" spans="2:4" x14ac:dyDescent="0.25">
      <c r="B368" s="8" t="s">
        <v>239</v>
      </c>
    </row>
    <row r="369" spans="2:13" x14ac:dyDescent="0.25">
      <c r="B369" s="8" t="s">
        <v>238</v>
      </c>
    </row>
    <row r="371" spans="2:13" x14ac:dyDescent="0.25">
      <c r="B371" s="10" t="s">
        <v>0</v>
      </c>
      <c r="C371" s="10" t="s">
        <v>223</v>
      </c>
      <c r="D371" s="10" t="s">
        <v>224</v>
      </c>
      <c r="E371" s="10" t="s">
        <v>240</v>
      </c>
      <c r="M371" s="8"/>
    </row>
    <row r="372" spans="2:13" x14ac:dyDescent="0.25">
      <c r="B372" s="10" t="s">
        <v>225</v>
      </c>
      <c r="C372" s="59">
        <v>15000</v>
      </c>
      <c r="D372" s="59">
        <v>17156</v>
      </c>
      <c r="E372" s="59">
        <f>Tabla22[[#This Row],[Previsión]]-Tabla22[[#This Row],[Real]]</f>
        <v>-2156</v>
      </c>
      <c r="F372" s="63"/>
      <c r="M372" s="8"/>
    </row>
    <row r="373" spans="2:13" x14ac:dyDescent="0.25">
      <c r="B373" s="10" t="s">
        <v>226</v>
      </c>
      <c r="C373" s="59">
        <v>15000</v>
      </c>
      <c r="D373" s="59">
        <v>17140</v>
      </c>
      <c r="E373" s="59">
        <f>Tabla22[[#This Row],[Previsión]]-Tabla22[[#This Row],[Real]]</f>
        <v>-2140</v>
      </c>
      <c r="M373" s="8"/>
    </row>
    <row r="374" spans="2:13" x14ac:dyDescent="0.25">
      <c r="B374" s="10" t="s">
        <v>227</v>
      </c>
      <c r="C374" s="59">
        <v>18000</v>
      </c>
      <c r="D374" s="59">
        <v>24791</v>
      </c>
      <c r="E374" s="59">
        <f>Tabla22[[#This Row],[Previsión]]-Tabla22[[#This Row],[Real]]</f>
        <v>-6791</v>
      </c>
      <c r="M374" s="8"/>
    </row>
    <row r="375" spans="2:13" x14ac:dyDescent="0.25">
      <c r="B375" s="10" t="s">
        <v>228</v>
      </c>
      <c r="C375" s="59">
        <v>18000</v>
      </c>
      <c r="D375" s="59">
        <v>23725</v>
      </c>
      <c r="E375" s="59">
        <f>Tabla22[[#This Row],[Previsión]]-Tabla22[[#This Row],[Real]]</f>
        <v>-5725</v>
      </c>
      <c r="M375" s="8"/>
    </row>
    <row r="376" spans="2:13" x14ac:dyDescent="0.25">
      <c r="B376" s="10" t="s">
        <v>229</v>
      </c>
      <c r="C376" s="59">
        <v>18000</v>
      </c>
      <c r="D376" s="59">
        <v>15232</v>
      </c>
      <c r="E376" s="59">
        <f>Tabla22[[#This Row],[Previsión]]-Tabla22[[#This Row],[Real]]</f>
        <v>2768</v>
      </c>
      <c r="M376" s="8"/>
    </row>
    <row r="377" spans="2:13" x14ac:dyDescent="0.25">
      <c r="B377" s="10" t="s">
        <v>230</v>
      </c>
      <c r="C377" s="59">
        <v>20000</v>
      </c>
      <c r="D377" s="59">
        <v>20688</v>
      </c>
      <c r="E377" s="59">
        <f>Tabla22[[#This Row],[Previsión]]-Tabla22[[#This Row],[Real]]</f>
        <v>-688</v>
      </c>
      <c r="M377" s="8"/>
    </row>
    <row r="378" spans="2:13" x14ac:dyDescent="0.25">
      <c r="B378" s="10" t="s">
        <v>231</v>
      </c>
      <c r="C378" s="59">
        <v>20000</v>
      </c>
      <c r="D378" s="59">
        <v>19271</v>
      </c>
      <c r="E378" s="59">
        <f>Tabla22[[#This Row],[Previsión]]-Tabla22[[#This Row],[Real]]</f>
        <v>729</v>
      </c>
      <c r="M378" s="8"/>
    </row>
    <row r="379" spans="2:13" x14ac:dyDescent="0.25">
      <c r="B379" s="10" t="s">
        <v>232</v>
      </c>
      <c r="C379" s="59">
        <v>20000</v>
      </c>
      <c r="D379" s="59">
        <v>15601</v>
      </c>
      <c r="E379" s="59">
        <f>Tabla22[[#This Row],[Previsión]]-Tabla22[[#This Row],[Real]]</f>
        <v>4399</v>
      </c>
      <c r="M379" s="8"/>
    </row>
    <row r="380" spans="2:13" x14ac:dyDescent="0.25">
      <c r="B380" s="10" t="s">
        <v>233</v>
      </c>
      <c r="C380" s="59">
        <v>20000</v>
      </c>
      <c r="D380" s="59">
        <v>22964</v>
      </c>
      <c r="E380" s="59">
        <f>Tabla22[[#This Row],[Previsión]]-Tabla22[[#This Row],[Real]]</f>
        <v>-2964</v>
      </c>
      <c r="M380" s="8"/>
    </row>
    <row r="381" spans="2:13" x14ac:dyDescent="0.25">
      <c r="B381" s="10" t="s">
        <v>234</v>
      </c>
      <c r="C381" s="59">
        <v>22000</v>
      </c>
      <c r="D381" s="59">
        <v>21691</v>
      </c>
      <c r="E381" s="59">
        <f>Tabla22[[#This Row],[Previsión]]-Tabla22[[#This Row],[Real]]</f>
        <v>309</v>
      </c>
      <c r="M381" s="8"/>
    </row>
    <row r="382" spans="2:13" x14ac:dyDescent="0.25">
      <c r="B382" s="10" t="s">
        <v>235</v>
      </c>
      <c r="C382" s="59">
        <v>25000</v>
      </c>
      <c r="D382" s="59">
        <v>24190</v>
      </c>
      <c r="E382" s="59">
        <f>Tabla22[[#This Row],[Previsión]]-Tabla22[[#This Row],[Real]]</f>
        <v>810</v>
      </c>
      <c r="M382" s="8"/>
    </row>
    <row r="383" spans="2:13" x14ac:dyDescent="0.25">
      <c r="B383" s="10" t="s">
        <v>236</v>
      </c>
      <c r="C383" s="59">
        <v>25000</v>
      </c>
      <c r="D383" s="59">
        <v>24070</v>
      </c>
      <c r="E383" s="59">
        <f>Tabla22[[#This Row],[Previsión]]-Tabla22[[#This Row],[Real]]</f>
        <v>930</v>
      </c>
      <c r="M383" s="8"/>
    </row>
    <row r="384" spans="2:13" x14ac:dyDescent="0.25">
      <c r="B384" s="10" t="s">
        <v>237</v>
      </c>
      <c r="C384" s="60">
        <f>SUBTOTAL(109,Tabla22[Previsión])</f>
        <v>236000</v>
      </c>
      <c r="D384" s="60">
        <f>SUBTOTAL(109,Tabla22[Real])</f>
        <v>246519</v>
      </c>
      <c r="E384" s="10"/>
      <c r="M384" s="8"/>
    </row>
    <row r="386" spans="2:2" x14ac:dyDescent="0.25">
      <c r="B386" s="24" t="s">
        <v>266</v>
      </c>
    </row>
    <row r="387" spans="2:2" x14ac:dyDescent="0.25">
      <c r="B387" s="24" t="s">
        <v>267</v>
      </c>
    </row>
    <row r="388" spans="2:2" x14ac:dyDescent="0.25">
      <c r="B388" s="24"/>
    </row>
    <row r="389" spans="2:2" x14ac:dyDescent="0.25">
      <c r="B389" s="23" t="s">
        <v>279</v>
      </c>
    </row>
    <row r="390" spans="2:2" x14ac:dyDescent="0.25">
      <c r="B390" s="24"/>
    </row>
    <row r="391" spans="2:2" x14ac:dyDescent="0.25">
      <c r="B391" s="24" t="s">
        <v>281</v>
      </c>
    </row>
    <row r="392" spans="2:2" x14ac:dyDescent="0.25">
      <c r="B392" s="24" t="s">
        <v>280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96A3-E0A1-4164-A71A-6D3505B07CAB}">
  <sheetPr>
    <pageSetUpPr autoPageBreaks="0"/>
  </sheetPr>
  <dimension ref="A1:L77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5703125" style="8"/>
    <col min="4" max="4" width="11.85546875" style="8" bestFit="1" customWidth="1"/>
    <col min="5" max="12" width="11.5703125" style="8" customWidth="1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10</v>
      </c>
      <c r="B2" s="6" t="s">
        <v>302</v>
      </c>
    </row>
    <row r="3" spans="1:2" x14ac:dyDescent="0.25">
      <c r="B3" s="24"/>
    </row>
    <row r="4" spans="1:2" x14ac:dyDescent="0.25">
      <c r="B4" s="23" t="s">
        <v>295</v>
      </c>
    </row>
    <row r="5" spans="1:2" x14ac:dyDescent="0.25">
      <c r="B5" s="24"/>
    </row>
    <row r="6" spans="1:2" x14ac:dyDescent="0.25">
      <c r="B6" s="24" t="s">
        <v>296</v>
      </c>
    </row>
    <row r="7" spans="1:2" x14ac:dyDescent="0.25">
      <c r="B7" s="24"/>
    </row>
    <row r="8" spans="1:2" x14ac:dyDescent="0.25">
      <c r="B8" s="24"/>
    </row>
    <row r="9" spans="1:2" x14ac:dyDescent="0.25">
      <c r="B9" s="24"/>
    </row>
    <row r="10" spans="1:2" x14ac:dyDescent="0.25">
      <c r="B10" s="24"/>
    </row>
    <row r="11" spans="1:2" x14ac:dyDescent="0.25">
      <c r="B11" s="24"/>
    </row>
    <row r="12" spans="1:2" x14ac:dyDescent="0.25">
      <c r="B12" s="24"/>
    </row>
    <row r="13" spans="1:2" x14ac:dyDescent="0.25">
      <c r="B13" s="24"/>
    </row>
    <row r="14" spans="1:2" x14ac:dyDescent="0.25">
      <c r="B14" s="24"/>
    </row>
    <row r="15" spans="1:2" x14ac:dyDescent="0.25">
      <c r="B15" s="24"/>
    </row>
    <row r="16" spans="1:2" x14ac:dyDescent="0.25">
      <c r="B16" s="24"/>
    </row>
    <row r="17" spans="2:2" x14ac:dyDescent="0.25">
      <c r="B17" s="23" t="s">
        <v>282</v>
      </c>
    </row>
    <row r="18" spans="2:2" x14ac:dyDescent="0.25">
      <c r="B18" s="24"/>
    </row>
    <row r="19" spans="2:2" x14ac:dyDescent="0.25">
      <c r="B19" s="24" t="s">
        <v>283</v>
      </c>
    </row>
    <row r="20" spans="2:2" x14ac:dyDescent="0.25">
      <c r="B20" s="24" t="s">
        <v>284</v>
      </c>
    </row>
    <row r="21" spans="2:2" x14ac:dyDescent="0.25">
      <c r="B21" s="24"/>
    </row>
    <row r="22" spans="2:2" x14ac:dyDescent="0.25">
      <c r="B22" s="24" t="s">
        <v>285</v>
      </c>
    </row>
    <row r="23" spans="2:2" x14ac:dyDescent="0.25">
      <c r="B23" s="24" t="s">
        <v>286</v>
      </c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 t="s">
        <v>287</v>
      </c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 t="s">
        <v>288</v>
      </c>
    </row>
    <row r="54" spans="2:2" x14ac:dyDescent="0.25">
      <c r="B54" s="24" t="s">
        <v>289</v>
      </c>
    </row>
    <row r="55" spans="2:2" x14ac:dyDescent="0.25">
      <c r="B55" s="24"/>
    </row>
    <row r="56" spans="2:2" x14ac:dyDescent="0.25">
      <c r="B56" s="23" t="s">
        <v>290</v>
      </c>
    </row>
    <row r="57" spans="2:2" x14ac:dyDescent="0.25">
      <c r="B57" s="24"/>
    </row>
    <row r="58" spans="2:2" x14ac:dyDescent="0.25">
      <c r="B58" s="24" t="s">
        <v>291</v>
      </c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 t="s">
        <v>292</v>
      </c>
    </row>
    <row r="74" spans="2:2" x14ac:dyDescent="0.25">
      <c r="B74" s="24"/>
    </row>
    <row r="75" spans="2:2" x14ac:dyDescent="0.25">
      <c r="B75" s="23" t="s">
        <v>293</v>
      </c>
    </row>
    <row r="76" spans="2:2" x14ac:dyDescent="0.25">
      <c r="B76" s="24"/>
    </row>
    <row r="77" spans="2:2" x14ac:dyDescent="0.25">
      <c r="B77" s="24" t="s">
        <v>294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531F-165D-434C-8AB1-686EF334904D}">
  <dimension ref="A1:L55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11</v>
      </c>
      <c r="B2" s="6" t="s">
        <v>361</v>
      </c>
    </row>
    <row r="3" spans="1:2" x14ac:dyDescent="0.25">
      <c r="B3" s="24"/>
    </row>
    <row r="4" spans="1:2" x14ac:dyDescent="0.25">
      <c r="B4" s="23" t="s">
        <v>356</v>
      </c>
    </row>
    <row r="5" spans="1:2" x14ac:dyDescent="0.25">
      <c r="B5" s="24"/>
    </row>
    <row r="6" spans="1:2" x14ac:dyDescent="0.25">
      <c r="B6" s="24" t="s">
        <v>357</v>
      </c>
    </row>
    <row r="7" spans="1:2" x14ac:dyDescent="0.25">
      <c r="B7" s="24" t="s">
        <v>358</v>
      </c>
    </row>
    <row r="8" spans="1:2" x14ac:dyDescent="0.25">
      <c r="B8" s="24"/>
    </row>
    <row r="9" spans="1:2" x14ac:dyDescent="0.25">
      <c r="B9" s="24"/>
    </row>
    <row r="10" spans="1:2" x14ac:dyDescent="0.25">
      <c r="B10" s="24"/>
    </row>
    <row r="11" spans="1:2" x14ac:dyDescent="0.25">
      <c r="B11" s="24"/>
    </row>
    <row r="12" spans="1:2" x14ac:dyDescent="0.25">
      <c r="B12" s="24"/>
    </row>
    <row r="13" spans="1:2" x14ac:dyDescent="0.25">
      <c r="B13" s="24"/>
    </row>
    <row r="14" spans="1:2" x14ac:dyDescent="0.25">
      <c r="B14" s="24"/>
    </row>
    <row r="15" spans="1:2" x14ac:dyDescent="0.25">
      <c r="B15" s="24"/>
    </row>
    <row r="16" spans="1:2" x14ac:dyDescent="0.25">
      <c r="B16" s="24"/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 t="s">
        <v>359</v>
      </c>
    </row>
    <row r="24" spans="2:2" x14ac:dyDescent="0.25">
      <c r="B24" s="24" t="s">
        <v>360</v>
      </c>
    </row>
    <row r="25" spans="2:2" x14ac:dyDescent="0.25">
      <c r="B25" s="24"/>
    </row>
    <row r="26" spans="2:2" x14ac:dyDescent="0.25">
      <c r="B26" s="23" t="s">
        <v>350</v>
      </c>
    </row>
    <row r="27" spans="2:2" x14ac:dyDescent="0.25">
      <c r="B27" s="24"/>
    </row>
    <row r="28" spans="2:2" x14ac:dyDescent="0.25">
      <c r="B28" s="24" t="s">
        <v>352</v>
      </c>
    </row>
    <row r="29" spans="2:2" x14ac:dyDescent="0.25">
      <c r="B29" s="24" t="s">
        <v>353</v>
      </c>
    </row>
    <row r="30" spans="2:2" x14ac:dyDescent="0.25">
      <c r="B30" s="24"/>
    </row>
    <row r="31" spans="2:2" x14ac:dyDescent="0.25">
      <c r="B31" s="24" t="s">
        <v>351</v>
      </c>
    </row>
    <row r="32" spans="2:2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 t="s">
        <v>354</v>
      </c>
    </row>
    <row r="39" spans="2:2" x14ac:dyDescent="0.25">
      <c r="B39" s="24" t="s">
        <v>355</v>
      </c>
    </row>
    <row r="40" spans="2:2" x14ac:dyDescent="0.25">
      <c r="B40" s="24"/>
    </row>
    <row r="41" spans="2:2" x14ac:dyDescent="0.25">
      <c r="B41" s="23" t="s">
        <v>297</v>
      </c>
    </row>
    <row r="42" spans="2:2" x14ac:dyDescent="0.25">
      <c r="B42" s="24"/>
    </row>
    <row r="43" spans="2:2" x14ac:dyDescent="0.25">
      <c r="B43" s="24" t="s">
        <v>298</v>
      </c>
    </row>
    <row r="44" spans="2:2" x14ac:dyDescent="0.25">
      <c r="B44" s="24" t="s">
        <v>299</v>
      </c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 t="s">
        <v>300</v>
      </c>
    </row>
    <row r="55" spans="2:2" x14ac:dyDescent="0.25">
      <c r="B55" s="24" t="s">
        <v>301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539B-412B-4C18-A6AB-ADC88DC953FD}">
  <sheetPr codeName="Hoja2"/>
  <dimension ref="A1:L154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3.140625" style="8" customWidth="1"/>
    <col min="5" max="5" width="11.85546875" style="8" bestFit="1" customWidth="1"/>
    <col min="6" max="8" width="11.42578125" style="8"/>
    <col min="9" max="9" width="13.140625" style="8" customWidth="1"/>
    <col min="10" max="12" width="11.42578125" style="8"/>
    <col min="13" max="16384" width="11.42578125" style="10"/>
  </cols>
  <sheetData>
    <row r="1" spans="1:9" s="5" customFormat="1" x14ac:dyDescent="0.25"/>
    <row r="2" spans="1:9" s="5" customFormat="1" ht="21" x14ac:dyDescent="0.35">
      <c r="A2" s="6">
        <v>1</v>
      </c>
      <c r="B2" s="6" t="s">
        <v>317</v>
      </c>
    </row>
    <row r="4" spans="1:9" x14ac:dyDescent="0.25">
      <c r="B4" s="9" t="s">
        <v>27</v>
      </c>
    </row>
    <row r="6" spans="1:9" x14ac:dyDescent="0.25">
      <c r="B6" s="8" t="s">
        <v>5</v>
      </c>
    </row>
    <row r="7" spans="1:9" x14ac:dyDescent="0.25">
      <c r="B7" s="8" t="s">
        <v>28</v>
      </c>
    </row>
    <row r="9" spans="1:9" x14ac:dyDescent="0.25">
      <c r="B9" s="8" t="s">
        <v>365</v>
      </c>
    </row>
    <row r="13" spans="1:9" x14ac:dyDescent="0.25">
      <c r="B13" s="11" t="s">
        <v>6</v>
      </c>
    </row>
    <row r="14" spans="1:9" x14ac:dyDescent="0.25">
      <c r="C14" s="12">
        <v>1</v>
      </c>
      <c r="D14" s="13" t="b">
        <f>AND(C14=1,C14&gt;3)</f>
        <v>0</v>
      </c>
      <c r="E14" s="14" t="s">
        <v>32</v>
      </c>
      <c r="H14" s="12">
        <v>1</v>
      </c>
      <c r="I14" s="15"/>
    </row>
    <row r="15" spans="1:9" x14ac:dyDescent="0.25">
      <c r="E15" s="14"/>
      <c r="H15" s="12">
        <v>2</v>
      </c>
    </row>
    <row r="16" spans="1:9" x14ac:dyDescent="0.25">
      <c r="C16" s="12">
        <v>1</v>
      </c>
      <c r="D16" s="13" t="b">
        <f>AND(C16=1,C16&gt;0)</f>
        <v>1</v>
      </c>
      <c r="E16" s="14" t="s">
        <v>31</v>
      </c>
      <c r="H16" s="12">
        <v>3</v>
      </c>
    </row>
    <row r="17" spans="2:9" x14ac:dyDescent="0.25">
      <c r="D17" s="16"/>
      <c r="E17" s="16"/>
    </row>
    <row r="18" spans="2:9" x14ac:dyDescent="0.25">
      <c r="B18" s="23" t="s">
        <v>29</v>
      </c>
    </row>
    <row r="19" spans="2:9" x14ac:dyDescent="0.25">
      <c r="B19" s="23"/>
    </row>
    <row r="20" spans="2:9" x14ac:dyDescent="0.25">
      <c r="B20" s="24" t="s">
        <v>5</v>
      </c>
    </row>
    <row r="21" spans="2:9" x14ac:dyDescent="0.25">
      <c r="B21" s="24" t="s">
        <v>30</v>
      </c>
    </row>
    <row r="22" spans="2:9" x14ac:dyDescent="0.25">
      <c r="B22" s="24"/>
    </row>
    <row r="23" spans="2:9" x14ac:dyDescent="0.25">
      <c r="B23" s="24" t="s">
        <v>366</v>
      </c>
    </row>
    <row r="27" spans="2:9" x14ac:dyDescent="0.25">
      <c r="B27" s="11" t="s">
        <v>6</v>
      </c>
    </row>
    <row r="28" spans="2:9" x14ac:dyDescent="0.25">
      <c r="C28" s="12">
        <v>1</v>
      </c>
      <c r="D28" s="13" t="b">
        <f>OR(C28=1,C28&gt;3)</f>
        <v>1</v>
      </c>
      <c r="E28" s="14" t="s">
        <v>33</v>
      </c>
      <c r="H28" s="12">
        <v>1</v>
      </c>
      <c r="I28" s="15"/>
    </row>
    <row r="29" spans="2:9" x14ac:dyDescent="0.25">
      <c r="E29" s="14"/>
      <c r="H29" s="12">
        <v>2</v>
      </c>
    </row>
    <row r="30" spans="2:9" x14ac:dyDescent="0.25">
      <c r="C30" s="12">
        <v>1</v>
      </c>
      <c r="D30" s="13" t="b">
        <f>OR(C30=0,C30&gt;0)</f>
        <v>1</v>
      </c>
      <c r="E30" s="14" t="s">
        <v>34</v>
      </c>
      <c r="H30" s="12">
        <v>3</v>
      </c>
    </row>
    <row r="32" spans="2:9" x14ac:dyDescent="0.25">
      <c r="B32" s="23" t="s">
        <v>10</v>
      </c>
    </row>
    <row r="33" spans="2:7" x14ac:dyDescent="0.25">
      <c r="B33" s="24"/>
    </row>
    <row r="34" spans="2:7" x14ac:dyDescent="0.25">
      <c r="B34" s="24" t="s">
        <v>1</v>
      </c>
    </row>
    <row r="35" spans="2:7" x14ac:dyDescent="0.25">
      <c r="B35" s="24" t="s">
        <v>11</v>
      </c>
    </row>
    <row r="36" spans="2:7" x14ac:dyDescent="0.25">
      <c r="B36" s="24"/>
    </row>
    <row r="37" spans="2:7" x14ac:dyDescent="0.25">
      <c r="B37" s="24" t="s">
        <v>12</v>
      </c>
    </row>
    <row r="38" spans="2:7" x14ac:dyDescent="0.25">
      <c r="B38" s="9"/>
    </row>
    <row r="39" spans="2:7" x14ac:dyDescent="0.25">
      <c r="B39" s="9"/>
    </row>
    <row r="41" spans="2:7" x14ac:dyDescent="0.25">
      <c r="B41" s="11" t="s">
        <v>6</v>
      </c>
    </row>
    <row r="42" spans="2:7" x14ac:dyDescent="0.25">
      <c r="B42" s="8" t="s">
        <v>19</v>
      </c>
      <c r="D42" s="12" t="str">
        <f>LEFT(B42,4)</f>
        <v>Hola</v>
      </c>
    </row>
    <row r="44" spans="2:7" x14ac:dyDescent="0.25">
      <c r="C44" s="10"/>
    </row>
    <row r="45" spans="2:7" x14ac:dyDescent="0.25">
      <c r="B45" s="23" t="s">
        <v>13</v>
      </c>
    </row>
    <row r="46" spans="2:7" x14ac:dyDescent="0.25">
      <c r="B46" s="24"/>
      <c r="G46" s="10"/>
    </row>
    <row r="47" spans="2:7" x14ac:dyDescent="0.25">
      <c r="B47" s="24" t="s">
        <v>1</v>
      </c>
    </row>
    <row r="48" spans="2:7" x14ac:dyDescent="0.25">
      <c r="B48" s="24" t="s">
        <v>14</v>
      </c>
    </row>
    <row r="49" spans="2:4" x14ac:dyDescent="0.25">
      <c r="B49" s="24"/>
    </row>
    <row r="50" spans="2:4" x14ac:dyDescent="0.25">
      <c r="B50" s="24" t="s">
        <v>15</v>
      </c>
    </row>
    <row r="55" spans="2:4" x14ac:dyDescent="0.25">
      <c r="B55" s="11" t="s">
        <v>6</v>
      </c>
    </row>
    <row r="56" spans="2:4" x14ac:dyDescent="0.25">
      <c r="B56" s="8" t="s">
        <v>19</v>
      </c>
      <c r="D56" s="12" t="str">
        <f>RIGHT(B56,12)</f>
        <v>¿cómo estás?</v>
      </c>
    </row>
    <row r="59" spans="2:4" x14ac:dyDescent="0.25">
      <c r="B59" s="23" t="s">
        <v>16</v>
      </c>
    </row>
    <row r="60" spans="2:4" x14ac:dyDescent="0.25">
      <c r="B60" s="24"/>
    </row>
    <row r="61" spans="2:4" x14ac:dyDescent="0.25">
      <c r="B61" s="24" t="s">
        <v>1</v>
      </c>
    </row>
    <row r="62" spans="2:4" x14ac:dyDescent="0.25">
      <c r="B62" s="25" t="s">
        <v>17</v>
      </c>
    </row>
    <row r="63" spans="2:4" x14ac:dyDescent="0.25">
      <c r="B63" s="24"/>
    </row>
    <row r="64" spans="2:4" x14ac:dyDescent="0.25">
      <c r="B64" s="24" t="s">
        <v>18</v>
      </c>
    </row>
    <row r="69" spans="2:10" x14ac:dyDescent="0.25">
      <c r="B69" s="11" t="s">
        <v>6</v>
      </c>
    </row>
    <row r="70" spans="2:10" x14ac:dyDescent="0.25">
      <c r="B70" s="8" t="s">
        <v>19</v>
      </c>
      <c r="D70" s="12" t="str">
        <f>MID(B70,6,4)</f>
        <v>Juan</v>
      </c>
    </row>
    <row r="71" spans="2:10" x14ac:dyDescent="0.25">
      <c r="D71" s="18"/>
    </row>
    <row r="73" spans="2:10" x14ac:dyDescent="0.25">
      <c r="B73" s="24" t="s">
        <v>20</v>
      </c>
    </row>
    <row r="75" spans="2:10" x14ac:dyDescent="0.25">
      <c r="C75" s="19" t="s">
        <v>21</v>
      </c>
      <c r="D75" s="19" t="s">
        <v>0</v>
      </c>
      <c r="E75" s="19" t="s">
        <v>22</v>
      </c>
    </row>
    <row r="76" spans="2:10" x14ac:dyDescent="0.25">
      <c r="B76" s="20">
        <v>31012020</v>
      </c>
      <c r="C76" s="13"/>
      <c r="D76" s="13"/>
      <c r="E76" s="13"/>
      <c r="I76" s="21" t="s">
        <v>24</v>
      </c>
      <c r="J76" s="13"/>
    </row>
    <row r="78" spans="2:10" x14ac:dyDescent="0.25">
      <c r="B78" s="24" t="s">
        <v>23</v>
      </c>
    </row>
    <row r="80" spans="2:10" x14ac:dyDescent="0.25">
      <c r="C80" s="19" t="s">
        <v>21</v>
      </c>
      <c r="D80" s="19" t="s">
        <v>0</v>
      </c>
      <c r="E80" s="19" t="s">
        <v>22</v>
      </c>
    </row>
    <row r="81" spans="2:5" x14ac:dyDescent="0.25">
      <c r="B81" s="22">
        <v>43861</v>
      </c>
      <c r="C81" s="13">
        <f>DAY(B81)</f>
        <v>31</v>
      </c>
      <c r="D81" s="13">
        <f>MONTH(B81)</f>
        <v>1</v>
      </c>
      <c r="E81" s="13">
        <f>YEAR(B81)</f>
        <v>2020</v>
      </c>
    </row>
    <row r="83" spans="2:5" x14ac:dyDescent="0.25">
      <c r="B83" s="24" t="s">
        <v>25</v>
      </c>
    </row>
    <row r="84" spans="2:5" x14ac:dyDescent="0.25">
      <c r="B84" s="25" t="s">
        <v>26</v>
      </c>
    </row>
    <row r="85" spans="2:5" x14ac:dyDescent="0.25">
      <c r="B85" s="9"/>
    </row>
    <row r="86" spans="2:5" x14ac:dyDescent="0.25">
      <c r="C86" s="19" t="s">
        <v>21</v>
      </c>
      <c r="D86" s="19" t="s">
        <v>0</v>
      </c>
      <c r="E86" s="19" t="s">
        <v>22</v>
      </c>
    </row>
    <row r="87" spans="2:5" x14ac:dyDescent="0.25">
      <c r="B87" s="22">
        <v>43861</v>
      </c>
      <c r="C87" s="13"/>
      <c r="D87" s="13"/>
      <c r="E87" s="13"/>
    </row>
    <row r="88" spans="2:5" x14ac:dyDescent="0.25">
      <c r="B88" s="9"/>
    </row>
    <row r="89" spans="2:5" x14ac:dyDescent="0.25">
      <c r="B89" s="9"/>
    </row>
    <row r="90" spans="2:5" x14ac:dyDescent="0.25">
      <c r="B90" s="23" t="s">
        <v>35</v>
      </c>
    </row>
    <row r="91" spans="2:5" x14ac:dyDescent="0.25">
      <c r="B91" s="23"/>
    </row>
    <row r="92" spans="2:5" x14ac:dyDescent="0.25">
      <c r="B92" s="25" t="s">
        <v>36</v>
      </c>
    </row>
    <row r="93" spans="2:5" x14ac:dyDescent="0.25">
      <c r="B93" s="25" t="s">
        <v>37</v>
      </c>
    </row>
    <row r="94" spans="2:5" x14ac:dyDescent="0.25">
      <c r="B94" s="23"/>
    </row>
    <row r="95" spans="2:5" x14ac:dyDescent="0.25">
      <c r="B95" s="25" t="s">
        <v>367</v>
      </c>
    </row>
    <row r="96" spans="2:5" x14ac:dyDescent="0.25">
      <c r="B96" s="9"/>
    </row>
    <row r="99" spans="2:2" x14ac:dyDescent="0.25">
      <c r="B99" s="9"/>
    </row>
    <row r="114" spans="2:11" x14ac:dyDescent="0.25">
      <c r="B114" s="11" t="s">
        <v>6</v>
      </c>
    </row>
    <row r="115" spans="2:11" x14ac:dyDescent="0.25">
      <c r="B115" s="19" t="s">
        <v>42</v>
      </c>
      <c r="C115" s="19" t="s">
        <v>43</v>
      </c>
      <c r="D115" s="19" t="s">
        <v>41</v>
      </c>
    </row>
    <row r="116" spans="2:11" x14ac:dyDescent="0.25">
      <c r="B116" s="12" t="s">
        <v>7</v>
      </c>
      <c r="C116" s="12" t="s">
        <v>46</v>
      </c>
      <c r="D116" s="12">
        <v>8</v>
      </c>
      <c r="F116" s="19" t="s">
        <v>40</v>
      </c>
      <c r="G116" s="19" t="s">
        <v>41</v>
      </c>
    </row>
    <row r="117" spans="2:11" x14ac:dyDescent="0.25">
      <c r="B117" s="12" t="s">
        <v>38</v>
      </c>
      <c r="C117" s="12" t="s">
        <v>44</v>
      </c>
      <c r="D117" s="12">
        <v>10</v>
      </c>
      <c r="F117" s="12" t="s">
        <v>48</v>
      </c>
      <c r="G117" s="12">
        <f>VLOOKUP(F117,B116:D120,3,FALSE)</f>
        <v>6</v>
      </c>
    </row>
    <row r="118" spans="2:11" x14ac:dyDescent="0.25">
      <c r="B118" s="12" t="s">
        <v>48</v>
      </c>
      <c r="C118" s="12" t="s">
        <v>45</v>
      </c>
      <c r="D118" s="12">
        <v>6</v>
      </c>
    </row>
    <row r="119" spans="2:11" x14ac:dyDescent="0.25">
      <c r="B119" s="12" t="s">
        <v>39</v>
      </c>
      <c r="C119" s="12" t="s">
        <v>47</v>
      </c>
      <c r="D119" s="12">
        <v>7</v>
      </c>
    </row>
    <row r="120" spans="2:11" x14ac:dyDescent="0.25">
      <c r="B120" s="12" t="s">
        <v>48</v>
      </c>
      <c r="C120" s="12" t="s">
        <v>47</v>
      </c>
      <c r="D120" s="12">
        <v>8</v>
      </c>
    </row>
    <row r="123" spans="2:11" x14ac:dyDescent="0.25">
      <c r="B123" s="23" t="s">
        <v>403</v>
      </c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2:11" x14ac:dyDescent="0.25"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2:11" x14ac:dyDescent="0.25">
      <c r="B125" s="26" t="s">
        <v>404</v>
      </c>
      <c r="C125" s="64" t="s">
        <v>405</v>
      </c>
      <c r="D125" s="64"/>
      <c r="E125" s="64"/>
      <c r="F125" s="64"/>
      <c r="G125" s="64"/>
      <c r="H125" s="64"/>
      <c r="I125" s="64"/>
      <c r="J125" s="64"/>
      <c r="K125" s="64"/>
    </row>
    <row r="126" spans="2:11" x14ac:dyDescent="0.25">
      <c r="B126" s="26" t="s">
        <v>427</v>
      </c>
      <c r="C126" s="64" t="s">
        <v>406</v>
      </c>
      <c r="D126" s="64"/>
      <c r="E126" s="64"/>
      <c r="F126" s="64"/>
      <c r="G126" s="64"/>
      <c r="H126" s="64"/>
      <c r="I126" s="64"/>
      <c r="J126" s="64"/>
      <c r="K126" s="64"/>
    </row>
    <row r="127" spans="2:11" x14ac:dyDescent="0.25">
      <c r="B127" s="26" t="s">
        <v>411</v>
      </c>
      <c r="C127" s="64" t="s">
        <v>412</v>
      </c>
      <c r="D127" s="64"/>
      <c r="E127" s="64"/>
      <c r="F127" s="64"/>
      <c r="G127" s="64"/>
      <c r="H127" s="64"/>
      <c r="I127" s="64"/>
      <c r="J127" s="64"/>
      <c r="K127" s="64"/>
    </row>
    <row r="128" spans="2:11" x14ac:dyDescent="0.25">
      <c r="B128" s="26" t="s">
        <v>421</v>
      </c>
      <c r="C128" s="64" t="s">
        <v>422</v>
      </c>
      <c r="D128" s="64"/>
      <c r="E128" s="64"/>
      <c r="F128" s="64"/>
      <c r="G128" s="64"/>
      <c r="H128" s="64"/>
      <c r="I128" s="64"/>
      <c r="J128" s="64"/>
      <c r="K128" s="64"/>
    </row>
    <row r="129" spans="2:11" x14ac:dyDescent="0.25">
      <c r="B129" s="26" t="s">
        <v>423</v>
      </c>
      <c r="C129" s="64" t="s">
        <v>424</v>
      </c>
      <c r="D129" s="64"/>
      <c r="E129" s="64"/>
      <c r="F129" s="64"/>
      <c r="G129" s="64"/>
      <c r="H129" s="64"/>
      <c r="I129" s="64"/>
      <c r="J129" s="64"/>
      <c r="K129" s="64"/>
    </row>
    <row r="130" spans="2:11" x14ac:dyDescent="0.25">
      <c r="B130" s="26" t="s">
        <v>430</v>
      </c>
      <c r="C130" s="64" t="s">
        <v>407</v>
      </c>
      <c r="D130" s="64"/>
      <c r="E130" s="64"/>
      <c r="F130" s="64"/>
      <c r="G130" s="64"/>
      <c r="H130" s="64"/>
      <c r="I130" s="64"/>
      <c r="J130" s="64"/>
      <c r="K130" s="64"/>
    </row>
    <row r="131" spans="2:11" x14ac:dyDescent="0.25">
      <c r="B131" s="26" t="s">
        <v>435</v>
      </c>
      <c r="C131" s="64" t="s">
        <v>414</v>
      </c>
      <c r="D131" s="64"/>
      <c r="E131" s="64"/>
      <c r="F131" s="64"/>
      <c r="G131" s="64"/>
      <c r="H131" s="64"/>
      <c r="I131" s="64"/>
      <c r="J131" s="64"/>
      <c r="K131" s="64"/>
    </row>
    <row r="132" spans="2:11" x14ac:dyDescent="0.25">
      <c r="B132" s="26" t="s">
        <v>434</v>
      </c>
      <c r="C132" s="64" t="s">
        <v>413</v>
      </c>
      <c r="D132" s="64"/>
      <c r="E132" s="64"/>
      <c r="F132" s="64"/>
      <c r="G132" s="64"/>
      <c r="H132" s="64"/>
      <c r="I132" s="64"/>
      <c r="J132" s="64"/>
      <c r="K132" s="64"/>
    </row>
    <row r="133" spans="2:11" x14ac:dyDescent="0.25">
      <c r="B133" s="26" t="s">
        <v>433</v>
      </c>
      <c r="C133" s="64" t="s">
        <v>410</v>
      </c>
      <c r="D133" s="64"/>
      <c r="E133" s="64"/>
      <c r="F133" s="64"/>
      <c r="G133" s="64"/>
      <c r="H133" s="64"/>
      <c r="I133" s="64"/>
      <c r="J133" s="64"/>
      <c r="K133" s="64"/>
    </row>
    <row r="134" spans="2:11" x14ac:dyDescent="0.25">
      <c r="B134" s="26" t="s">
        <v>428</v>
      </c>
      <c r="C134" s="64" t="s">
        <v>429</v>
      </c>
      <c r="D134" s="64"/>
      <c r="E134" s="64"/>
      <c r="F134" s="64"/>
      <c r="G134" s="64"/>
      <c r="H134" s="64"/>
      <c r="I134" s="64"/>
      <c r="J134" s="64"/>
      <c r="K134" s="64"/>
    </row>
    <row r="135" spans="2:11" x14ac:dyDescent="0.25">
      <c r="B135" s="26" t="s">
        <v>431</v>
      </c>
      <c r="C135" s="64" t="s">
        <v>425</v>
      </c>
      <c r="D135" s="64"/>
      <c r="E135" s="64"/>
      <c r="F135" s="64"/>
      <c r="G135" s="64"/>
      <c r="H135" s="64"/>
      <c r="I135" s="64"/>
      <c r="J135" s="64"/>
      <c r="K135" s="64"/>
    </row>
    <row r="136" spans="2:11" x14ac:dyDescent="0.25">
      <c r="B136" s="26" t="s">
        <v>432</v>
      </c>
      <c r="C136" s="64" t="s">
        <v>426</v>
      </c>
      <c r="D136" s="64"/>
      <c r="E136" s="64"/>
      <c r="F136" s="64"/>
      <c r="G136" s="64"/>
      <c r="H136" s="64"/>
      <c r="I136" s="64"/>
      <c r="J136" s="64"/>
      <c r="K136" s="64"/>
    </row>
    <row r="137" spans="2:11" x14ac:dyDescent="0.25">
      <c r="B137" s="26" t="s">
        <v>415</v>
      </c>
      <c r="C137" s="64" t="s">
        <v>416</v>
      </c>
      <c r="D137" s="64"/>
      <c r="E137" s="64"/>
      <c r="F137" s="64"/>
      <c r="G137" s="64"/>
      <c r="H137" s="64"/>
      <c r="I137" s="64"/>
      <c r="J137" s="64"/>
      <c r="K137" s="64"/>
    </row>
    <row r="138" spans="2:11" x14ac:dyDescent="0.25">
      <c r="B138" s="26" t="s">
        <v>417</v>
      </c>
      <c r="C138" s="64" t="s">
        <v>418</v>
      </c>
      <c r="D138" s="64"/>
      <c r="E138" s="64"/>
      <c r="F138" s="64"/>
      <c r="G138" s="64"/>
      <c r="H138" s="64"/>
      <c r="I138" s="64"/>
      <c r="J138" s="64"/>
      <c r="K138" s="64"/>
    </row>
    <row r="139" spans="2:11" x14ac:dyDescent="0.25">
      <c r="B139" s="26" t="s">
        <v>419</v>
      </c>
      <c r="C139" s="64" t="s">
        <v>420</v>
      </c>
      <c r="D139" s="64"/>
      <c r="E139" s="64"/>
      <c r="F139" s="64"/>
      <c r="G139" s="64"/>
      <c r="H139" s="64"/>
      <c r="I139" s="64"/>
      <c r="J139" s="64"/>
      <c r="K139" s="64"/>
    </row>
    <row r="140" spans="2:11" x14ac:dyDescent="0.25">
      <c r="B140" s="26" t="s">
        <v>408</v>
      </c>
      <c r="C140" s="64" t="s">
        <v>409</v>
      </c>
      <c r="D140" s="64"/>
      <c r="E140" s="64"/>
      <c r="F140" s="64"/>
      <c r="G140" s="64"/>
      <c r="H140" s="64"/>
      <c r="I140" s="64"/>
      <c r="J140" s="64"/>
      <c r="K140" s="64"/>
    </row>
    <row r="141" spans="2:11" x14ac:dyDescent="0.25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x14ac:dyDescent="0.25">
      <c r="B142" s="23" t="s">
        <v>436</v>
      </c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x14ac:dyDescent="0.25">
      <c r="B143" s="23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x14ac:dyDescent="0.25">
      <c r="B144" s="26" t="s">
        <v>440</v>
      </c>
      <c r="C144" s="64" t="s">
        <v>441</v>
      </c>
      <c r="D144" s="64"/>
      <c r="E144" s="64"/>
      <c r="F144" s="64"/>
      <c r="G144" s="64"/>
      <c r="H144" s="64"/>
      <c r="I144" s="64"/>
      <c r="J144" s="64"/>
      <c r="K144" s="64"/>
    </row>
    <row r="145" spans="2:11" x14ac:dyDescent="0.25">
      <c r="B145" s="26" t="s">
        <v>437</v>
      </c>
      <c r="C145" s="64" t="s">
        <v>442</v>
      </c>
      <c r="D145" s="64"/>
      <c r="E145" s="64"/>
      <c r="F145" s="64"/>
      <c r="G145" s="64"/>
      <c r="H145" s="64"/>
      <c r="I145" s="64"/>
      <c r="J145" s="64"/>
      <c r="K145" s="64"/>
    </row>
    <row r="146" spans="2:11" x14ac:dyDescent="0.25">
      <c r="B146" s="26" t="s">
        <v>438</v>
      </c>
      <c r="C146" s="64" t="s">
        <v>443</v>
      </c>
      <c r="D146" s="64"/>
      <c r="E146" s="64"/>
      <c r="F146" s="64"/>
      <c r="G146" s="64"/>
      <c r="H146" s="64"/>
      <c r="I146" s="64"/>
      <c r="J146" s="64"/>
      <c r="K146" s="64"/>
    </row>
    <row r="147" spans="2:11" x14ac:dyDescent="0.25">
      <c r="B147" s="26" t="s">
        <v>446</v>
      </c>
      <c r="C147" s="64" t="s">
        <v>450</v>
      </c>
      <c r="D147" s="64"/>
      <c r="E147" s="64"/>
      <c r="F147" s="64"/>
      <c r="G147" s="64"/>
      <c r="H147" s="64"/>
      <c r="I147" s="64"/>
      <c r="J147" s="64"/>
      <c r="K147" s="64"/>
    </row>
    <row r="148" spans="2:11" x14ac:dyDescent="0.25">
      <c r="B148" s="26" t="s">
        <v>447</v>
      </c>
      <c r="C148" s="64" t="s">
        <v>451</v>
      </c>
      <c r="D148" s="64"/>
      <c r="E148" s="64"/>
      <c r="F148" s="64"/>
      <c r="G148" s="64"/>
      <c r="H148" s="64"/>
      <c r="I148" s="64"/>
      <c r="J148" s="64"/>
      <c r="K148" s="64"/>
    </row>
    <row r="149" spans="2:11" x14ac:dyDescent="0.25">
      <c r="B149" s="26" t="s">
        <v>448</v>
      </c>
      <c r="C149" s="64" t="s">
        <v>452</v>
      </c>
      <c r="D149" s="64"/>
      <c r="E149" s="64"/>
      <c r="F149" s="64"/>
      <c r="G149" s="64"/>
      <c r="H149" s="64"/>
      <c r="I149" s="64"/>
      <c r="J149" s="64"/>
      <c r="K149" s="64"/>
    </row>
    <row r="150" spans="2:11" x14ac:dyDescent="0.25">
      <c r="B150" s="26" t="s">
        <v>449</v>
      </c>
      <c r="C150" s="64" t="s">
        <v>453</v>
      </c>
      <c r="D150" s="64"/>
      <c r="E150" s="64"/>
      <c r="F150" s="64"/>
      <c r="G150" s="64"/>
      <c r="H150" s="64"/>
      <c r="I150" s="64"/>
      <c r="J150" s="64"/>
      <c r="K150" s="64"/>
    </row>
    <row r="151" spans="2:11" x14ac:dyDescent="0.25">
      <c r="B151" s="26" t="s">
        <v>445</v>
      </c>
      <c r="C151" s="64" t="s">
        <v>454</v>
      </c>
      <c r="D151" s="64"/>
      <c r="E151" s="64"/>
      <c r="F151" s="64"/>
      <c r="G151" s="64"/>
      <c r="H151" s="64"/>
      <c r="I151" s="64"/>
      <c r="J151" s="64"/>
      <c r="K151" s="64"/>
    </row>
    <row r="152" spans="2:11" x14ac:dyDescent="0.25">
      <c r="B152" s="26" t="s">
        <v>455</v>
      </c>
      <c r="C152" s="64" t="s">
        <v>456</v>
      </c>
      <c r="D152" s="64"/>
      <c r="E152" s="64"/>
      <c r="F152" s="64"/>
      <c r="G152" s="64"/>
      <c r="H152" s="64"/>
      <c r="I152" s="64"/>
      <c r="J152" s="64"/>
      <c r="K152" s="64"/>
    </row>
    <row r="153" spans="2:11" x14ac:dyDescent="0.25">
      <c r="B153" s="26" t="s">
        <v>457</v>
      </c>
      <c r="C153" s="64" t="s">
        <v>458</v>
      </c>
      <c r="D153" s="64"/>
      <c r="E153" s="64"/>
      <c r="F153" s="64"/>
      <c r="G153" s="64"/>
      <c r="H153" s="64"/>
      <c r="I153" s="64"/>
      <c r="J153" s="64"/>
      <c r="K153" s="64"/>
    </row>
    <row r="154" spans="2:11" x14ac:dyDescent="0.25">
      <c r="B154" s="26" t="s">
        <v>439</v>
      </c>
      <c r="C154" s="64" t="s">
        <v>444</v>
      </c>
      <c r="D154" s="64"/>
      <c r="E154" s="64"/>
      <c r="F154" s="64"/>
      <c r="G154" s="64"/>
      <c r="H154" s="64"/>
      <c r="I154" s="64"/>
      <c r="J154" s="64"/>
      <c r="K154" s="64"/>
    </row>
  </sheetData>
  <mergeCells count="27">
    <mergeCell ref="C151:K151"/>
    <mergeCell ref="C152:K152"/>
    <mergeCell ref="C153:K153"/>
    <mergeCell ref="C154:K154"/>
    <mergeCell ref="C144:K144"/>
    <mergeCell ref="C147:K147"/>
    <mergeCell ref="C148:K148"/>
    <mergeCell ref="C149:K149"/>
    <mergeCell ref="C150:K150"/>
    <mergeCell ref="C146:K146"/>
    <mergeCell ref="C137:K137"/>
    <mergeCell ref="C138:K138"/>
    <mergeCell ref="C139:K139"/>
    <mergeCell ref="C140:K140"/>
    <mergeCell ref="C145:K145"/>
    <mergeCell ref="C136:K136"/>
    <mergeCell ref="C125:K125"/>
    <mergeCell ref="C126:K126"/>
    <mergeCell ref="C127:K127"/>
    <mergeCell ref="C128:K128"/>
    <mergeCell ref="C129:K129"/>
    <mergeCell ref="C130:K130"/>
    <mergeCell ref="C131:K131"/>
    <mergeCell ref="C132:K132"/>
    <mergeCell ref="C133:K133"/>
    <mergeCell ref="C134:K134"/>
    <mergeCell ref="C135:K1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54A3-FFE1-47A7-8B67-1602C74BFBFE}">
  <dimension ref="A1:L75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5703125" style="8"/>
    <col min="4" max="4" width="11.85546875" style="8" bestFit="1" customWidth="1"/>
    <col min="5" max="12" width="11.5703125" style="8" customWidth="1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2</v>
      </c>
      <c r="B2" s="6" t="s">
        <v>145</v>
      </c>
    </row>
    <row r="3" spans="1:2" x14ac:dyDescent="0.25">
      <c r="B3" s="24"/>
    </row>
    <row r="4" spans="1:2" x14ac:dyDescent="0.25">
      <c r="B4" s="24" t="s">
        <v>146</v>
      </c>
    </row>
    <row r="5" spans="1:2" x14ac:dyDescent="0.25">
      <c r="B5" s="24" t="s">
        <v>368</v>
      </c>
    </row>
    <row r="6" spans="1:2" x14ac:dyDescent="0.25">
      <c r="B6" s="24"/>
    </row>
    <row r="7" spans="1:2" x14ac:dyDescent="0.25">
      <c r="B7" s="24" t="s">
        <v>148</v>
      </c>
    </row>
    <row r="8" spans="1:2" x14ac:dyDescent="0.25">
      <c r="B8" s="24" t="s">
        <v>147</v>
      </c>
    </row>
    <row r="9" spans="1:2" x14ac:dyDescent="0.25">
      <c r="B9" s="24"/>
    </row>
    <row r="10" spans="1:2" x14ac:dyDescent="0.25">
      <c r="B10" s="24"/>
    </row>
    <row r="11" spans="1:2" x14ac:dyDescent="0.25">
      <c r="B11" s="24"/>
    </row>
    <row r="12" spans="1:2" x14ac:dyDescent="0.25">
      <c r="B12" s="24"/>
    </row>
    <row r="13" spans="1:2" x14ac:dyDescent="0.25">
      <c r="B13" s="24"/>
    </row>
    <row r="14" spans="1:2" x14ac:dyDescent="0.25">
      <c r="B14" s="24"/>
    </row>
    <row r="15" spans="1:2" x14ac:dyDescent="0.25">
      <c r="B15" s="24"/>
    </row>
    <row r="16" spans="1:2" x14ac:dyDescent="0.25">
      <c r="B16" s="24" t="s">
        <v>149</v>
      </c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 t="s">
        <v>150</v>
      </c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2:2" x14ac:dyDescent="0.25">
      <c r="B33" s="24" t="s">
        <v>151</v>
      </c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3" t="s">
        <v>152</v>
      </c>
    </row>
    <row r="48" spans="2:2" x14ac:dyDescent="0.25">
      <c r="B48" s="24"/>
    </row>
    <row r="49" spans="2:5" x14ac:dyDescent="0.25">
      <c r="B49" s="24" t="s">
        <v>153</v>
      </c>
    </row>
    <row r="50" spans="2:5" x14ac:dyDescent="0.25">
      <c r="B50" s="24"/>
    </row>
    <row r="51" spans="2:5" x14ac:dyDescent="0.25">
      <c r="B51" s="24"/>
    </row>
    <row r="52" spans="2:5" x14ac:dyDescent="0.25">
      <c r="B52" s="24"/>
    </row>
    <row r="53" spans="2:5" x14ac:dyDescent="0.25">
      <c r="B53" s="24"/>
    </row>
    <row r="54" spans="2:5" x14ac:dyDescent="0.25">
      <c r="B54" s="24"/>
    </row>
    <row r="55" spans="2:5" x14ac:dyDescent="0.25">
      <c r="B55" s="24"/>
    </row>
    <row r="56" spans="2:5" x14ac:dyDescent="0.25">
      <c r="B56" s="24"/>
    </row>
    <row r="57" spans="2:5" x14ac:dyDescent="0.25">
      <c r="B57" s="24"/>
    </row>
    <row r="58" spans="2:5" x14ac:dyDescent="0.25">
      <c r="B58" s="24"/>
    </row>
    <row r="59" spans="2:5" x14ac:dyDescent="0.25">
      <c r="B59" s="24"/>
    </row>
    <row r="60" spans="2:5" x14ac:dyDescent="0.25">
      <c r="B60" s="24"/>
      <c r="D60" s="12">
        <v>5</v>
      </c>
      <c r="E60" s="13">
        <f>SUM(MiRango)</f>
        <v>15</v>
      </c>
    </row>
    <row r="61" spans="2:5" x14ac:dyDescent="0.25">
      <c r="B61" s="24"/>
      <c r="D61" s="12">
        <v>10</v>
      </c>
    </row>
    <row r="62" spans="2:5" x14ac:dyDescent="0.25">
      <c r="B62" s="24"/>
    </row>
    <row r="63" spans="2:5" x14ac:dyDescent="0.25">
      <c r="B63" s="24"/>
    </row>
    <row r="64" spans="2:5" x14ac:dyDescent="0.25">
      <c r="B64" s="23" t="s">
        <v>154</v>
      </c>
    </row>
    <row r="65" spans="2:2" x14ac:dyDescent="0.25">
      <c r="B65" s="24"/>
    </row>
    <row r="66" spans="2:2" x14ac:dyDescent="0.25">
      <c r="B66" s="24" t="s">
        <v>156</v>
      </c>
    </row>
    <row r="67" spans="2:2" x14ac:dyDescent="0.25">
      <c r="B67" s="24" t="s">
        <v>155</v>
      </c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8973-2827-4C44-9C45-C1543AFF8092}">
  <dimension ref="A1:L264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3</v>
      </c>
      <c r="B2" s="6" t="s">
        <v>362</v>
      </c>
    </row>
    <row r="3" spans="1:2" ht="15" customHeight="1" x14ac:dyDescent="0.35">
      <c r="A3" s="27"/>
      <c r="B3" s="42"/>
    </row>
    <row r="4" spans="1:2" ht="15" customHeight="1" x14ac:dyDescent="0.35">
      <c r="A4" s="27"/>
      <c r="B4" s="23" t="s">
        <v>349</v>
      </c>
    </row>
    <row r="5" spans="1:2" ht="15" customHeight="1" x14ac:dyDescent="0.35">
      <c r="A5" s="27"/>
      <c r="B5" s="24"/>
    </row>
    <row r="6" spans="1:2" ht="15" customHeight="1" x14ac:dyDescent="0.35">
      <c r="A6" s="27"/>
      <c r="B6" s="24"/>
    </row>
    <row r="7" spans="1:2" ht="15" customHeight="1" x14ac:dyDescent="0.35">
      <c r="A7" s="27"/>
      <c r="B7" s="24"/>
    </row>
    <row r="8" spans="1:2" ht="15" customHeight="1" x14ac:dyDescent="0.35">
      <c r="A8" s="27"/>
      <c r="B8" s="24"/>
    </row>
    <row r="9" spans="1:2" ht="15" customHeight="1" x14ac:dyDescent="0.35">
      <c r="A9" s="27"/>
      <c r="B9" s="24"/>
    </row>
    <row r="10" spans="1:2" ht="15" customHeight="1" x14ac:dyDescent="0.35">
      <c r="A10" s="27"/>
      <c r="B10" s="24"/>
    </row>
    <row r="11" spans="1:2" ht="15" customHeight="1" x14ac:dyDescent="0.35">
      <c r="A11" s="27"/>
      <c r="B11" s="24"/>
    </row>
    <row r="12" spans="1:2" ht="15" customHeight="1" x14ac:dyDescent="0.35">
      <c r="A12" s="27"/>
      <c r="B12" s="42"/>
    </row>
    <row r="13" spans="1:2" ht="15" customHeight="1" x14ac:dyDescent="0.35">
      <c r="A13" s="27"/>
      <c r="B13" s="23" t="s">
        <v>341</v>
      </c>
    </row>
    <row r="14" spans="1:2" ht="15" customHeight="1" x14ac:dyDescent="0.35">
      <c r="A14" s="27"/>
      <c r="B14" s="24"/>
    </row>
    <row r="15" spans="1:2" ht="15" customHeight="1" x14ac:dyDescent="0.35">
      <c r="A15" s="27"/>
      <c r="B15" s="24" t="s">
        <v>342</v>
      </c>
    </row>
    <row r="16" spans="1:2" ht="15" customHeight="1" x14ac:dyDescent="0.35">
      <c r="A16" s="27"/>
      <c r="B16" s="24"/>
    </row>
    <row r="17" spans="1:2" ht="15" customHeight="1" x14ac:dyDescent="0.35">
      <c r="A17" s="27"/>
      <c r="B17" s="24"/>
    </row>
    <row r="18" spans="1:2" ht="15" customHeight="1" x14ac:dyDescent="0.35">
      <c r="A18" s="27"/>
      <c r="B18" s="24"/>
    </row>
    <row r="19" spans="1:2" ht="15" customHeight="1" x14ac:dyDescent="0.35">
      <c r="A19" s="27"/>
      <c r="B19" s="24"/>
    </row>
    <row r="20" spans="1:2" ht="15" customHeight="1" x14ac:dyDescent="0.35">
      <c r="A20" s="27"/>
      <c r="B20" s="24"/>
    </row>
    <row r="21" spans="1:2" ht="15" customHeight="1" x14ac:dyDescent="0.35">
      <c r="A21" s="27"/>
      <c r="B21" s="24"/>
    </row>
    <row r="22" spans="1:2" ht="15" customHeight="1" x14ac:dyDescent="0.35">
      <c r="A22" s="27"/>
      <c r="B22" s="24"/>
    </row>
    <row r="23" spans="1:2" ht="15" customHeight="1" x14ac:dyDescent="0.35">
      <c r="A23" s="27"/>
      <c r="B23" s="24"/>
    </row>
    <row r="24" spans="1:2" ht="15" customHeight="1" x14ac:dyDescent="0.35">
      <c r="A24" s="27"/>
      <c r="B24" s="24"/>
    </row>
    <row r="25" spans="1:2" ht="15" customHeight="1" x14ac:dyDescent="0.35">
      <c r="A25" s="27"/>
      <c r="B25" s="24"/>
    </row>
    <row r="26" spans="1:2" ht="15" customHeight="1" x14ac:dyDescent="0.35">
      <c r="A26" s="27"/>
      <c r="B26" s="24" t="s">
        <v>369</v>
      </c>
    </row>
    <row r="27" spans="1:2" ht="15" customHeight="1" x14ac:dyDescent="0.35">
      <c r="A27" s="27"/>
      <c r="B27" s="24"/>
    </row>
    <row r="28" spans="1:2" ht="15" customHeight="1" x14ac:dyDescent="0.35">
      <c r="A28" s="27"/>
      <c r="B28" s="24"/>
    </row>
    <row r="29" spans="1:2" ht="15" customHeight="1" x14ac:dyDescent="0.35">
      <c r="A29" s="27"/>
      <c r="B29" s="24"/>
    </row>
    <row r="30" spans="1:2" ht="15" customHeight="1" x14ac:dyDescent="0.35">
      <c r="A30" s="27"/>
      <c r="B30" s="24"/>
    </row>
    <row r="31" spans="1:2" ht="15" customHeight="1" x14ac:dyDescent="0.35">
      <c r="A31" s="27"/>
      <c r="B31" s="24"/>
    </row>
    <row r="32" spans="1:2" ht="15" customHeight="1" x14ac:dyDescent="0.35">
      <c r="A32" s="27"/>
      <c r="B32" s="24"/>
    </row>
    <row r="33" spans="1:7" ht="15" customHeight="1" x14ac:dyDescent="0.35">
      <c r="A33" s="27"/>
      <c r="B33" s="24"/>
    </row>
    <row r="34" spans="1:7" ht="15" customHeight="1" x14ac:dyDescent="0.35">
      <c r="A34" s="27"/>
      <c r="B34" s="24"/>
    </row>
    <row r="35" spans="1:7" ht="15" customHeight="1" x14ac:dyDescent="0.35">
      <c r="A35" s="27"/>
      <c r="B35" s="24"/>
    </row>
    <row r="36" spans="1:7" ht="15" customHeight="1" x14ac:dyDescent="0.35">
      <c r="A36" s="27"/>
      <c r="B36" s="24"/>
    </row>
    <row r="37" spans="1:7" ht="15" customHeight="1" x14ac:dyDescent="0.35">
      <c r="A37" s="27"/>
      <c r="B37" s="24"/>
    </row>
    <row r="38" spans="1:7" ht="15" customHeight="1" x14ac:dyDescent="0.35">
      <c r="A38" s="27"/>
      <c r="B38" s="24"/>
    </row>
    <row r="39" spans="1:7" ht="15" customHeight="1" x14ac:dyDescent="0.35">
      <c r="A39" s="27"/>
      <c r="B39" s="24"/>
    </row>
    <row r="40" spans="1:7" ht="15" customHeight="1" x14ac:dyDescent="0.35">
      <c r="A40" s="27"/>
      <c r="B40" s="24"/>
    </row>
    <row r="41" spans="1:7" ht="15" customHeight="1" x14ac:dyDescent="0.35">
      <c r="A41" s="27"/>
      <c r="B41" s="24"/>
    </row>
    <row r="42" spans="1:7" ht="15" customHeight="1" x14ac:dyDescent="0.35">
      <c r="A42" s="27"/>
      <c r="B42" s="24"/>
    </row>
    <row r="43" spans="1:7" ht="15" customHeight="1" x14ac:dyDescent="0.35">
      <c r="A43" s="27"/>
      <c r="B43" s="24" t="s">
        <v>343</v>
      </c>
    </row>
    <row r="44" spans="1:7" ht="15" customHeight="1" x14ac:dyDescent="0.35">
      <c r="A44" s="27"/>
      <c r="B44" s="24" t="s">
        <v>344</v>
      </c>
    </row>
    <row r="45" spans="1:7" ht="15" customHeight="1" x14ac:dyDescent="0.35">
      <c r="A45" s="27"/>
      <c r="B45" s="24" t="s">
        <v>370</v>
      </c>
    </row>
    <row r="46" spans="1:7" ht="15" customHeight="1" x14ac:dyDescent="0.35">
      <c r="A46" s="27"/>
    </row>
    <row r="47" spans="1:7" ht="15" customHeight="1" x14ac:dyDescent="0.35">
      <c r="A47" s="27"/>
    </row>
    <row r="48" spans="1:7" ht="15" customHeight="1" x14ac:dyDescent="0.35">
      <c r="A48" s="27"/>
      <c r="B48" s="28"/>
      <c r="G48" s="29"/>
    </row>
    <row r="49" spans="1:8" ht="15" customHeight="1" x14ac:dyDescent="0.35">
      <c r="A49" s="27"/>
      <c r="G49" s="30"/>
    </row>
    <row r="50" spans="1:8" ht="15" customHeight="1" x14ac:dyDescent="0.35">
      <c r="A50" s="27"/>
      <c r="G50" s="31"/>
    </row>
    <row r="51" spans="1:8" ht="15" customHeight="1" x14ac:dyDescent="0.35">
      <c r="A51" s="27"/>
      <c r="G51" s="32"/>
    </row>
    <row r="52" spans="1:8" ht="15" customHeight="1" x14ac:dyDescent="0.35">
      <c r="A52" s="27"/>
    </row>
    <row r="53" spans="1:8" ht="15" customHeight="1" x14ac:dyDescent="0.35">
      <c r="A53" s="27"/>
    </row>
    <row r="54" spans="1:8" ht="15" customHeight="1" x14ac:dyDescent="0.35">
      <c r="A54" s="27"/>
    </row>
    <row r="55" spans="1:8" ht="15" customHeight="1" x14ac:dyDescent="0.35">
      <c r="A55" s="27"/>
    </row>
    <row r="56" spans="1:8" ht="15" customHeight="1" x14ac:dyDescent="0.35">
      <c r="A56" s="27"/>
    </row>
    <row r="57" spans="1:8" ht="15" customHeight="1" x14ac:dyDescent="0.35">
      <c r="A57" s="27"/>
    </row>
    <row r="58" spans="1:8" ht="15" customHeight="1" x14ac:dyDescent="0.35">
      <c r="A58" s="27"/>
    </row>
    <row r="59" spans="1:8" x14ac:dyDescent="0.25">
      <c r="B59" s="23" t="s">
        <v>335</v>
      </c>
    </row>
    <row r="60" spans="1:8" x14ac:dyDescent="0.25">
      <c r="B60" s="24" t="s">
        <v>371</v>
      </c>
    </row>
    <row r="61" spans="1:8" x14ac:dyDescent="0.25">
      <c r="B61" s="24" t="s">
        <v>336</v>
      </c>
    </row>
    <row r="62" spans="1:8" x14ac:dyDescent="0.25">
      <c r="B62" s="24"/>
    </row>
    <row r="63" spans="1:8" x14ac:dyDescent="0.25">
      <c r="B63" s="24"/>
      <c r="G63" s="65" t="s">
        <v>308</v>
      </c>
      <c r="H63" s="65"/>
    </row>
    <row r="64" spans="1:8" x14ac:dyDescent="0.25">
      <c r="B64" s="24"/>
      <c r="G64" s="65"/>
      <c r="H64" s="65"/>
    </row>
    <row r="65" spans="2:11" x14ac:dyDescent="0.25">
      <c r="B65" s="24"/>
      <c r="G65" s="65"/>
      <c r="H65" s="65"/>
    </row>
    <row r="66" spans="2:11" x14ac:dyDescent="0.25">
      <c r="B66" s="24"/>
    </row>
    <row r="67" spans="2:11" x14ac:dyDescent="0.25">
      <c r="B67" s="24"/>
    </row>
    <row r="68" spans="2:11" x14ac:dyDescent="0.25">
      <c r="B68" s="24"/>
    </row>
    <row r="69" spans="2:11" x14ac:dyDescent="0.25">
      <c r="B69" s="24" t="s">
        <v>372</v>
      </c>
    </row>
    <row r="70" spans="2:11" x14ac:dyDescent="0.25">
      <c r="B70" s="24"/>
    </row>
    <row r="71" spans="2:11" x14ac:dyDescent="0.25">
      <c r="B71" s="24"/>
    </row>
    <row r="72" spans="2:11" x14ac:dyDescent="0.25">
      <c r="B72" s="24"/>
    </row>
    <row r="73" spans="2:11" x14ac:dyDescent="0.25">
      <c r="B73" s="24"/>
    </row>
    <row r="74" spans="2:11" x14ac:dyDescent="0.25">
      <c r="B74" s="24"/>
    </row>
    <row r="75" spans="2:11" x14ac:dyDescent="0.25">
      <c r="B75" s="24"/>
    </row>
    <row r="76" spans="2:11" x14ac:dyDescent="0.25">
      <c r="B76" s="24"/>
      <c r="K76" s="33" t="s">
        <v>338</v>
      </c>
    </row>
    <row r="77" spans="2:11" x14ac:dyDescent="0.25">
      <c r="B77" s="24"/>
    </row>
    <row r="78" spans="2:11" x14ac:dyDescent="0.25">
      <c r="B78" s="24"/>
    </row>
    <row r="79" spans="2:11" x14ac:dyDescent="0.25">
      <c r="B79" s="24"/>
    </row>
    <row r="80" spans="2:11" x14ac:dyDescent="0.25">
      <c r="B80" s="24"/>
    </row>
    <row r="81" spans="2:3" x14ac:dyDescent="0.25">
      <c r="B81" s="24"/>
    </row>
    <row r="82" spans="2:3" x14ac:dyDescent="0.25">
      <c r="B82" s="24"/>
    </row>
    <row r="83" spans="2:3" x14ac:dyDescent="0.25">
      <c r="B83" s="24"/>
    </row>
    <row r="84" spans="2:3" x14ac:dyDescent="0.25">
      <c r="B84" s="24"/>
    </row>
    <row r="85" spans="2:3" x14ac:dyDescent="0.25">
      <c r="B85" s="24" t="s">
        <v>337</v>
      </c>
    </row>
    <row r="86" spans="2:3" x14ac:dyDescent="0.25">
      <c r="B86" s="24"/>
    </row>
    <row r="87" spans="2:3" x14ac:dyDescent="0.25">
      <c r="B87" s="23" t="s">
        <v>339</v>
      </c>
    </row>
    <row r="88" spans="2:3" x14ac:dyDescent="0.25">
      <c r="B88" s="24"/>
    </row>
    <row r="89" spans="2:3" x14ac:dyDescent="0.25">
      <c r="B89" s="24" t="s">
        <v>373</v>
      </c>
    </row>
    <row r="90" spans="2:3" x14ac:dyDescent="0.25">
      <c r="B90" s="43" t="s">
        <v>340</v>
      </c>
      <c r="C90" s="34"/>
    </row>
    <row r="91" spans="2:3" x14ac:dyDescent="0.25">
      <c r="B91" s="43"/>
      <c r="C91" s="34"/>
    </row>
    <row r="92" spans="2:3" x14ac:dyDescent="0.25">
      <c r="B92" s="43"/>
      <c r="C92" s="34"/>
    </row>
    <row r="93" spans="2:3" x14ac:dyDescent="0.25">
      <c r="B93" s="43"/>
      <c r="C93" s="34"/>
    </row>
    <row r="94" spans="2:3" x14ac:dyDescent="0.25">
      <c r="B94" s="43"/>
      <c r="C94" s="34"/>
    </row>
    <row r="95" spans="2:3" x14ac:dyDescent="0.25">
      <c r="B95" s="43"/>
      <c r="C95" s="34"/>
    </row>
    <row r="96" spans="2:3" x14ac:dyDescent="0.25">
      <c r="B96" s="43"/>
      <c r="C96" s="34"/>
    </row>
    <row r="97" spans="2:2" x14ac:dyDescent="0.25">
      <c r="B97" s="24"/>
    </row>
    <row r="98" spans="2:2" x14ac:dyDescent="0.25">
      <c r="B98" s="24"/>
    </row>
    <row r="99" spans="2:2" x14ac:dyDescent="0.25">
      <c r="B99" s="24"/>
    </row>
    <row r="100" spans="2:2" x14ac:dyDescent="0.25">
      <c r="B100" s="24" t="s">
        <v>374</v>
      </c>
    </row>
    <row r="101" spans="2:2" x14ac:dyDescent="0.25">
      <c r="B101" s="24" t="s">
        <v>375</v>
      </c>
    </row>
    <row r="102" spans="2:2" x14ac:dyDescent="0.25">
      <c r="B102" s="24" t="s">
        <v>376</v>
      </c>
    </row>
    <row r="103" spans="2:2" x14ac:dyDescent="0.25">
      <c r="B103" s="24"/>
    </row>
    <row r="104" spans="2:2" x14ac:dyDescent="0.25">
      <c r="B104" s="23" t="s">
        <v>318</v>
      </c>
    </row>
    <row r="105" spans="2:2" x14ac:dyDescent="0.25">
      <c r="B105" s="24"/>
    </row>
    <row r="106" spans="2:2" x14ac:dyDescent="0.25">
      <c r="B106" s="24" t="s">
        <v>319</v>
      </c>
    </row>
    <row r="107" spans="2:2" x14ac:dyDescent="0.25">
      <c r="B107" s="24" t="s">
        <v>320</v>
      </c>
    </row>
    <row r="108" spans="2:2" x14ac:dyDescent="0.25">
      <c r="B108" s="24"/>
    </row>
    <row r="109" spans="2:2" x14ac:dyDescent="0.25">
      <c r="B109" s="24" t="s">
        <v>321</v>
      </c>
    </row>
    <row r="110" spans="2:2" x14ac:dyDescent="0.25">
      <c r="B110" s="24" t="s">
        <v>322</v>
      </c>
    </row>
    <row r="111" spans="2:2" x14ac:dyDescent="0.25">
      <c r="B111" s="24" t="s">
        <v>323</v>
      </c>
    </row>
    <row r="112" spans="2:2" x14ac:dyDescent="0.25">
      <c r="B112" s="24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 t="s">
        <v>324</v>
      </c>
    </row>
    <row r="120" spans="2:2" x14ac:dyDescent="0.25">
      <c r="B120" s="24" t="s">
        <v>325</v>
      </c>
    </row>
    <row r="121" spans="2:2" x14ac:dyDescent="0.25">
      <c r="B121" s="24"/>
    </row>
    <row r="122" spans="2:2" x14ac:dyDescent="0.25">
      <c r="B122" s="24" t="s">
        <v>326</v>
      </c>
    </row>
    <row r="123" spans="2:2" x14ac:dyDescent="0.25">
      <c r="B123" s="24"/>
    </row>
    <row r="124" spans="2:2" x14ac:dyDescent="0.25">
      <c r="B124" s="24"/>
    </row>
    <row r="125" spans="2:2" x14ac:dyDescent="0.25">
      <c r="B125" s="24"/>
    </row>
    <row r="126" spans="2:2" x14ac:dyDescent="0.25">
      <c r="B126" s="24"/>
    </row>
    <row r="127" spans="2:2" x14ac:dyDescent="0.25">
      <c r="B127" s="24"/>
    </row>
    <row r="128" spans="2:2" x14ac:dyDescent="0.25">
      <c r="B128" s="24"/>
    </row>
    <row r="129" spans="2:2" x14ac:dyDescent="0.25">
      <c r="B129" s="24"/>
    </row>
    <row r="130" spans="2:2" x14ac:dyDescent="0.25">
      <c r="B130" s="24"/>
    </row>
    <row r="131" spans="2:2" x14ac:dyDescent="0.25">
      <c r="B131" s="24"/>
    </row>
    <row r="132" spans="2:2" x14ac:dyDescent="0.25">
      <c r="B132" s="24"/>
    </row>
    <row r="133" spans="2:2" x14ac:dyDescent="0.25">
      <c r="B133" s="24"/>
    </row>
    <row r="134" spans="2:2" x14ac:dyDescent="0.25">
      <c r="B134" s="24"/>
    </row>
    <row r="135" spans="2:2" x14ac:dyDescent="0.25">
      <c r="B135" s="24"/>
    </row>
    <row r="136" spans="2:2" x14ac:dyDescent="0.25">
      <c r="B136" s="24"/>
    </row>
    <row r="137" spans="2:2" x14ac:dyDescent="0.25">
      <c r="B137" s="24"/>
    </row>
    <row r="138" spans="2:2" x14ac:dyDescent="0.25">
      <c r="B138" s="24"/>
    </row>
    <row r="139" spans="2:2" x14ac:dyDescent="0.25">
      <c r="B139" s="24"/>
    </row>
    <row r="140" spans="2:2" x14ac:dyDescent="0.25">
      <c r="B140" s="24"/>
    </row>
    <row r="141" spans="2:2" x14ac:dyDescent="0.25">
      <c r="B141" s="24"/>
    </row>
    <row r="142" spans="2:2" x14ac:dyDescent="0.25">
      <c r="B142" s="24"/>
    </row>
    <row r="143" spans="2:2" x14ac:dyDescent="0.25">
      <c r="B143" s="24"/>
    </row>
    <row r="144" spans="2:2" x14ac:dyDescent="0.25">
      <c r="B144" s="23" t="s">
        <v>327</v>
      </c>
    </row>
    <row r="145" spans="2:2" x14ac:dyDescent="0.25">
      <c r="B145" s="24"/>
    </row>
    <row r="146" spans="2:2" x14ac:dyDescent="0.25">
      <c r="B146" s="24" t="s">
        <v>377</v>
      </c>
    </row>
    <row r="147" spans="2:2" x14ac:dyDescent="0.25">
      <c r="B147" s="24" t="s">
        <v>378</v>
      </c>
    </row>
    <row r="148" spans="2:2" x14ac:dyDescent="0.25">
      <c r="B148" s="24"/>
    </row>
    <row r="149" spans="2:2" x14ac:dyDescent="0.25">
      <c r="B149" s="24"/>
    </row>
    <row r="150" spans="2:2" x14ac:dyDescent="0.25">
      <c r="B150" s="24"/>
    </row>
    <row r="151" spans="2:2" x14ac:dyDescent="0.25">
      <c r="B151" s="24"/>
    </row>
    <row r="152" spans="2:2" x14ac:dyDescent="0.25">
      <c r="B152" s="24"/>
    </row>
    <row r="153" spans="2:2" x14ac:dyDescent="0.25">
      <c r="B153" s="24"/>
    </row>
    <row r="154" spans="2:2" x14ac:dyDescent="0.25">
      <c r="B154" s="24"/>
    </row>
    <row r="155" spans="2:2" x14ac:dyDescent="0.25">
      <c r="B155" s="24"/>
    </row>
    <row r="156" spans="2:2" x14ac:dyDescent="0.25">
      <c r="B156" s="24"/>
    </row>
    <row r="157" spans="2:2" x14ac:dyDescent="0.25">
      <c r="B157" s="24"/>
    </row>
    <row r="158" spans="2:2" x14ac:dyDescent="0.25">
      <c r="B158" s="24"/>
    </row>
    <row r="159" spans="2:2" x14ac:dyDescent="0.25">
      <c r="B159" s="24"/>
    </row>
    <row r="160" spans="2:2" x14ac:dyDescent="0.25">
      <c r="B160" s="24"/>
    </row>
    <row r="161" spans="2:2" x14ac:dyDescent="0.25">
      <c r="B161" s="24"/>
    </row>
    <row r="162" spans="2:2" x14ac:dyDescent="0.25">
      <c r="B162" s="24"/>
    </row>
    <row r="163" spans="2:2" x14ac:dyDescent="0.25">
      <c r="B163" s="24"/>
    </row>
    <row r="164" spans="2:2" x14ac:dyDescent="0.25">
      <c r="B164" s="24"/>
    </row>
    <row r="165" spans="2:2" x14ac:dyDescent="0.25">
      <c r="B165" s="24"/>
    </row>
    <row r="166" spans="2:2" x14ac:dyDescent="0.25">
      <c r="B166" s="24"/>
    </row>
    <row r="167" spans="2:2" x14ac:dyDescent="0.25">
      <c r="B167" s="24"/>
    </row>
    <row r="168" spans="2:2" x14ac:dyDescent="0.25">
      <c r="B168" s="24"/>
    </row>
    <row r="169" spans="2:2" x14ac:dyDescent="0.25">
      <c r="B169" s="24"/>
    </row>
    <row r="170" spans="2:2" x14ac:dyDescent="0.25">
      <c r="B170" s="23" t="s">
        <v>328</v>
      </c>
    </row>
    <row r="171" spans="2:2" x14ac:dyDescent="0.25">
      <c r="B171" s="24"/>
    </row>
    <row r="172" spans="2:2" x14ac:dyDescent="0.25">
      <c r="B172" s="24" t="s">
        <v>329</v>
      </c>
    </row>
    <row r="173" spans="2:2" x14ac:dyDescent="0.25">
      <c r="B173" s="24" t="s">
        <v>330</v>
      </c>
    </row>
    <row r="174" spans="2:2" x14ac:dyDescent="0.25">
      <c r="B174" s="24"/>
    </row>
    <row r="175" spans="2:2" x14ac:dyDescent="0.25">
      <c r="B175" s="24" t="s">
        <v>331</v>
      </c>
    </row>
    <row r="176" spans="2:2" x14ac:dyDescent="0.25">
      <c r="B176" s="24" t="s">
        <v>332</v>
      </c>
    </row>
    <row r="177" spans="2:2" x14ac:dyDescent="0.25">
      <c r="B177" s="24"/>
    </row>
    <row r="178" spans="2:2" x14ac:dyDescent="0.25">
      <c r="B178" s="24"/>
    </row>
    <row r="179" spans="2:2" x14ac:dyDescent="0.25">
      <c r="B179" s="24"/>
    </row>
    <row r="180" spans="2:2" x14ac:dyDescent="0.25">
      <c r="B180" s="24"/>
    </row>
    <row r="181" spans="2:2" x14ac:dyDescent="0.25">
      <c r="B181" s="24"/>
    </row>
    <row r="182" spans="2:2" x14ac:dyDescent="0.25">
      <c r="B182" s="24"/>
    </row>
    <row r="183" spans="2:2" x14ac:dyDescent="0.25">
      <c r="B183" s="24"/>
    </row>
    <row r="184" spans="2:2" x14ac:dyDescent="0.25">
      <c r="B184" s="24"/>
    </row>
    <row r="185" spans="2:2" x14ac:dyDescent="0.25">
      <c r="B185" s="24"/>
    </row>
    <row r="186" spans="2:2" x14ac:dyDescent="0.25">
      <c r="B186" s="24"/>
    </row>
    <row r="187" spans="2:2" x14ac:dyDescent="0.25">
      <c r="B187" s="24"/>
    </row>
    <row r="188" spans="2:2" x14ac:dyDescent="0.25">
      <c r="B188" s="24"/>
    </row>
    <row r="189" spans="2:2" x14ac:dyDescent="0.25">
      <c r="B189" s="24"/>
    </row>
    <row r="190" spans="2:2" x14ac:dyDescent="0.25">
      <c r="B190" s="24"/>
    </row>
    <row r="191" spans="2:2" x14ac:dyDescent="0.25">
      <c r="B191" s="24"/>
    </row>
    <row r="192" spans="2:2" x14ac:dyDescent="0.25">
      <c r="B192" s="24"/>
    </row>
    <row r="193" spans="2:2" x14ac:dyDescent="0.25">
      <c r="B193" s="24"/>
    </row>
    <row r="194" spans="2:2" x14ac:dyDescent="0.25">
      <c r="B194" s="24"/>
    </row>
    <row r="195" spans="2:2" x14ac:dyDescent="0.25">
      <c r="B195" s="24"/>
    </row>
    <row r="196" spans="2:2" x14ac:dyDescent="0.25">
      <c r="B196" s="24"/>
    </row>
    <row r="197" spans="2:2" x14ac:dyDescent="0.25">
      <c r="B197" s="24"/>
    </row>
    <row r="198" spans="2:2" x14ac:dyDescent="0.25">
      <c r="B198" s="24"/>
    </row>
    <row r="199" spans="2:2" x14ac:dyDescent="0.25">
      <c r="B199" s="24" t="s">
        <v>333</v>
      </c>
    </row>
    <row r="200" spans="2:2" x14ac:dyDescent="0.25">
      <c r="B200" s="24"/>
    </row>
    <row r="201" spans="2:2" x14ac:dyDescent="0.25">
      <c r="B201" s="24" t="s">
        <v>334</v>
      </c>
    </row>
    <row r="236" spans="3:7" x14ac:dyDescent="0.25">
      <c r="C236" s="35" t="s">
        <v>308</v>
      </c>
      <c r="E236" s="12">
        <v>1</v>
      </c>
      <c r="G236" s="36">
        <v>1</v>
      </c>
    </row>
    <row r="237" spans="3:7" x14ac:dyDescent="0.25">
      <c r="E237" s="12">
        <v>2</v>
      </c>
      <c r="G237" s="36">
        <v>2</v>
      </c>
    </row>
    <row r="238" spans="3:7" x14ac:dyDescent="0.25">
      <c r="E238" s="12">
        <v>3</v>
      </c>
      <c r="G238" s="36">
        <v>3</v>
      </c>
    </row>
    <row r="239" spans="3:7" x14ac:dyDescent="0.25">
      <c r="E239" s="12">
        <v>4</v>
      </c>
      <c r="G239" s="36">
        <v>4</v>
      </c>
    </row>
    <row r="240" spans="3:7" x14ac:dyDescent="0.25">
      <c r="E240" s="12">
        <v>5</v>
      </c>
      <c r="G240" s="36">
        <v>5</v>
      </c>
    </row>
    <row r="241" spans="5:7" x14ac:dyDescent="0.25">
      <c r="E241" s="12">
        <v>6</v>
      </c>
      <c r="G241" s="36">
        <v>6</v>
      </c>
    </row>
    <row r="242" spans="5:7" x14ac:dyDescent="0.25">
      <c r="E242" s="12">
        <v>7</v>
      </c>
      <c r="G242" s="36">
        <v>7</v>
      </c>
    </row>
    <row r="243" spans="5:7" x14ac:dyDescent="0.25">
      <c r="E243" s="12">
        <v>8</v>
      </c>
      <c r="G243" s="36">
        <v>8</v>
      </c>
    </row>
    <row r="244" spans="5:7" x14ac:dyDescent="0.25">
      <c r="E244" s="12">
        <v>9</v>
      </c>
      <c r="G244" s="36">
        <v>9</v>
      </c>
    </row>
    <row r="245" spans="5:7" x14ac:dyDescent="0.25">
      <c r="E245" s="12">
        <v>10</v>
      </c>
      <c r="G245" s="36">
        <v>10</v>
      </c>
    </row>
    <row r="258" spans="3:6" x14ac:dyDescent="0.25">
      <c r="C258" s="37" t="s">
        <v>345</v>
      </c>
      <c r="D258" s="37" t="s">
        <v>346</v>
      </c>
      <c r="E258" s="37" t="s">
        <v>347</v>
      </c>
      <c r="F258" s="37" t="s">
        <v>348</v>
      </c>
    </row>
    <row r="259" spans="3:6" x14ac:dyDescent="0.25">
      <c r="C259" s="38">
        <v>0.5</v>
      </c>
      <c r="D259" s="39">
        <v>0.5</v>
      </c>
      <c r="E259" s="40">
        <v>0.5</v>
      </c>
      <c r="F259" s="41">
        <v>0.5</v>
      </c>
    </row>
    <row r="260" spans="3:6" x14ac:dyDescent="0.25">
      <c r="C260" s="38">
        <v>5</v>
      </c>
      <c r="D260" s="39">
        <v>5</v>
      </c>
      <c r="E260" s="40">
        <v>5</v>
      </c>
      <c r="F260" s="41">
        <v>5</v>
      </c>
    </row>
    <row r="261" spans="3:6" x14ac:dyDescent="0.25">
      <c r="C261" s="38">
        <v>5.5</v>
      </c>
      <c r="D261" s="39">
        <v>5.5</v>
      </c>
      <c r="E261" s="40">
        <v>5.5</v>
      </c>
      <c r="F261" s="41">
        <v>5.5</v>
      </c>
    </row>
    <row r="262" spans="3:6" x14ac:dyDescent="0.25">
      <c r="C262" s="38">
        <v>5.55</v>
      </c>
      <c r="D262" s="39">
        <v>5.55</v>
      </c>
      <c r="E262" s="40">
        <v>5.55</v>
      </c>
      <c r="F262" s="41">
        <v>5.55</v>
      </c>
    </row>
    <row r="263" spans="3:6" x14ac:dyDescent="0.25">
      <c r="C263" s="38">
        <v>50.555</v>
      </c>
      <c r="D263" s="39">
        <v>50.555</v>
      </c>
      <c r="E263" s="40">
        <v>50.555</v>
      </c>
      <c r="F263" s="41">
        <v>50.555</v>
      </c>
    </row>
    <row r="264" spans="3:6" x14ac:dyDescent="0.25">
      <c r="C264" s="38">
        <v>50.555500000000002</v>
      </c>
      <c r="D264" s="39">
        <v>50.555500000000002</v>
      </c>
      <c r="E264" s="40">
        <v>50.555500000000002</v>
      </c>
      <c r="F264" s="41">
        <v>50.555500000000002</v>
      </c>
    </row>
  </sheetData>
  <mergeCells count="1">
    <mergeCell ref="G63:H6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2EA0-D6E4-47DB-BE30-32D948E95F1D}">
  <dimension ref="A1:L112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4</v>
      </c>
      <c r="B2" s="6" t="s">
        <v>363</v>
      </c>
    </row>
    <row r="3" spans="1:2" x14ac:dyDescent="0.25">
      <c r="B3" s="24"/>
    </row>
    <row r="4" spans="1:2" x14ac:dyDescent="0.25">
      <c r="B4" s="24" t="s">
        <v>309</v>
      </c>
    </row>
    <row r="5" spans="1:2" x14ac:dyDescent="0.25">
      <c r="B5" s="24" t="s">
        <v>310</v>
      </c>
    </row>
    <row r="6" spans="1:2" x14ac:dyDescent="0.25">
      <c r="B6" s="24"/>
    </row>
    <row r="7" spans="1:2" x14ac:dyDescent="0.25">
      <c r="B7" s="24"/>
    </row>
    <row r="8" spans="1:2" x14ac:dyDescent="0.25">
      <c r="B8" s="24"/>
    </row>
    <row r="9" spans="1:2" x14ac:dyDescent="0.25">
      <c r="B9" s="24"/>
    </row>
    <row r="10" spans="1:2" x14ac:dyDescent="0.25">
      <c r="B10" s="24"/>
    </row>
    <row r="11" spans="1:2" x14ac:dyDescent="0.25">
      <c r="B11" s="24"/>
    </row>
    <row r="12" spans="1:2" x14ac:dyDescent="0.25">
      <c r="B12" s="24"/>
    </row>
    <row r="13" spans="1:2" x14ac:dyDescent="0.25">
      <c r="B13" s="24"/>
    </row>
    <row r="14" spans="1:2" x14ac:dyDescent="0.25">
      <c r="B14" s="24"/>
    </row>
    <row r="15" spans="1:2" x14ac:dyDescent="0.25">
      <c r="B15" s="24"/>
    </row>
    <row r="16" spans="1:2" x14ac:dyDescent="0.25">
      <c r="B16" s="24"/>
    </row>
    <row r="17" spans="2:8" x14ac:dyDescent="0.25">
      <c r="B17" s="24"/>
    </row>
    <row r="18" spans="2:8" x14ac:dyDescent="0.25">
      <c r="B18" s="24" t="s">
        <v>307</v>
      </c>
    </row>
    <row r="19" spans="2:8" x14ac:dyDescent="0.25">
      <c r="B19" s="24"/>
    </row>
    <row r="20" spans="2:8" x14ac:dyDescent="0.25">
      <c r="B20" s="24"/>
    </row>
    <row r="21" spans="2:8" x14ac:dyDescent="0.25">
      <c r="B21" s="24"/>
      <c r="H21" s="12" t="s">
        <v>308</v>
      </c>
    </row>
    <row r="22" spans="2:8" x14ac:dyDescent="0.25">
      <c r="B22" s="24"/>
    </row>
    <row r="23" spans="2:8" x14ac:dyDescent="0.25">
      <c r="B23" s="24"/>
    </row>
    <row r="24" spans="2:8" x14ac:dyDescent="0.25">
      <c r="B24" s="24"/>
    </row>
    <row r="25" spans="2:8" x14ac:dyDescent="0.25">
      <c r="B25" s="24"/>
    </row>
    <row r="26" spans="2:8" x14ac:dyDescent="0.25">
      <c r="B26" s="24"/>
    </row>
    <row r="27" spans="2:8" x14ac:dyDescent="0.25">
      <c r="B27" s="24"/>
    </row>
    <row r="28" spans="2:8" x14ac:dyDescent="0.25">
      <c r="B28" s="24"/>
    </row>
    <row r="29" spans="2:8" x14ac:dyDescent="0.25">
      <c r="B29" s="24"/>
    </row>
    <row r="30" spans="2:8" x14ac:dyDescent="0.25">
      <c r="B30" s="24"/>
    </row>
    <row r="31" spans="2:8" x14ac:dyDescent="0.25">
      <c r="B31" s="24"/>
    </row>
    <row r="32" spans="2:8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3" t="s">
        <v>311</v>
      </c>
    </row>
    <row r="36" spans="2:2" x14ac:dyDescent="0.25">
      <c r="B36" s="24"/>
    </row>
    <row r="37" spans="2:2" x14ac:dyDescent="0.25">
      <c r="B37" s="24" t="s">
        <v>312</v>
      </c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 t="s">
        <v>313</v>
      </c>
    </row>
    <row r="56" spans="2:2" x14ac:dyDescent="0.25">
      <c r="B56" s="44" t="s">
        <v>314</v>
      </c>
    </row>
    <row r="58" spans="2:2" x14ac:dyDescent="0.25">
      <c r="B58" s="12"/>
    </row>
    <row r="60" spans="2:2" x14ac:dyDescent="0.25">
      <c r="B60" s="24" t="s">
        <v>315</v>
      </c>
    </row>
    <row r="61" spans="2:2" x14ac:dyDescent="0.25">
      <c r="B61" s="24" t="s">
        <v>316</v>
      </c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10" x14ac:dyDescent="0.25">
      <c r="B65" s="24"/>
    </row>
    <row r="66" spans="2:10" x14ac:dyDescent="0.25">
      <c r="B66" s="24"/>
      <c r="J66" s="45"/>
    </row>
    <row r="67" spans="2:10" x14ac:dyDescent="0.25">
      <c r="B67" s="24"/>
    </row>
    <row r="68" spans="2:10" x14ac:dyDescent="0.25">
      <c r="B68" s="24"/>
      <c r="J68" s="12">
        <v>1</v>
      </c>
    </row>
    <row r="69" spans="2:10" x14ac:dyDescent="0.25">
      <c r="B69" s="24"/>
    </row>
    <row r="70" spans="2:10" x14ac:dyDescent="0.25">
      <c r="B70" s="24"/>
    </row>
    <row r="71" spans="2:10" x14ac:dyDescent="0.25">
      <c r="B71" s="24"/>
    </row>
    <row r="72" spans="2:10" x14ac:dyDescent="0.25">
      <c r="B72" s="24"/>
    </row>
    <row r="73" spans="2:10" x14ac:dyDescent="0.25">
      <c r="B73" s="24"/>
    </row>
    <row r="74" spans="2:10" x14ac:dyDescent="0.25">
      <c r="B74" s="24"/>
    </row>
    <row r="75" spans="2:10" x14ac:dyDescent="0.25">
      <c r="B75" s="24"/>
    </row>
    <row r="76" spans="2:10" x14ac:dyDescent="0.25">
      <c r="B76" s="24"/>
    </row>
    <row r="77" spans="2:10" x14ac:dyDescent="0.25">
      <c r="B77" s="24"/>
    </row>
    <row r="78" spans="2:10" x14ac:dyDescent="0.25">
      <c r="B78" s="24"/>
    </row>
    <row r="79" spans="2:10" x14ac:dyDescent="0.25">
      <c r="B79" s="24"/>
    </row>
    <row r="80" spans="2:10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3" t="s">
        <v>379</v>
      </c>
    </row>
    <row r="87" spans="2:2" x14ac:dyDescent="0.25">
      <c r="B87" s="24"/>
    </row>
    <row r="88" spans="2:2" x14ac:dyDescent="0.25">
      <c r="B88" s="24" t="s">
        <v>380</v>
      </c>
    </row>
    <row r="89" spans="2:2" x14ac:dyDescent="0.25">
      <c r="B89" s="24" t="s">
        <v>381</v>
      </c>
    </row>
    <row r="90" spans="2:2" x14ac:dyDescent="0.25">
      <c r="B90" s="24"/>
    </row>
    <row r="91" spans="2:2" x14ac:dyDescent="0.25">
      <c r="B91" s="24"/>
    </row>
    <row r="92" spans="2:2" x14ac:dyDescent="0.25">
      <c r="B92" s="24"/>
    </row>
    <row r="93" spans="2:2" x14ac:dyDescent="0.25">
      <c r="B93" s="24"/>
    </row>
    <row r="94" spans="2:2" x14ac:dyDescent="0.25">
      <c r="B94" s="24"/>
    </row>
    <row r="95" spans="2:2" x14ac:dyDescent="0.25">
      <c r="B95" s="24"/>
    </row>
    <row r="96" spans="2:2" x14ac:dyDescent="0.25">
      <c r="B96" s="24"/>
    </row>
    <row r="97" spans="2:2" x14ac:dyDescent="0.25">
      <c r="B97" s="24"/>
    </row>
    <row r="98" spans="2:2" x14ac:dyDescent="0.25">
      <c r="B98" s="24"/>
    </row>
    <row r="99" spans="2:2" x14ac:dyDescent="0.25">
      <c r="B99" s="24"/>
    </row>
    <row r="100" spans="2:2" x14ac:dyDescent="0.25">
      <c r="B100" s="24"/>
    </row>
    <row r="101" spans="2:2" x14ac:dyDescent="0.25">
      <c r="B101" s="24"/>
    </row>
    <row r="102" spans="2:2" x14ac:dyDescent="0.25">
      <c r="B102" s="24"/>
    </row>
    <row r="103" spans="2:2" x14ac:dyDescent="0.25">
      <c r="B103" s="24"/>
    </row>
    <row r="104" spans="2:2" x14ac:dyDescent="0.25">
      <c r="B104" s="24"/>
    </row>
    <row r="105" spans="2:2" x14ac:dyDescent="0.25">
      <c r="B105" s="24"/>
    </row>
    <row r="106" spans="2:2" x14ac:dyDescent="0.25">
      <c r="B106" s="24"/>
    </row>
    <row r="107" spans="2:2" x14ac:dyDescent="0.25">
      <c r="B107" s="24"/>
    </row>
    <row r="108" spans="2:2" x14ac:dyDescent="0.25">
      <c r="B108" s="24"/>
    </row>
    <row r="109" spans="2:2" x14ac:dyDescent="0.25">
      <c r="B109" s="24"/>
    </row>
    <row r="110" spans="2:2" x14ac:dyDescent="0.25">
      <c r="B110" s="24"/>
    </row>
    <row r="111" spans="2:2" x14ac:dyDescent="0.25">
      <c r="B111" s="24" t="s">
        <v>382</v>
      </c>
    </row>
    <row r="112" spans="2:2" x14ac:dyDescent="0.25">
      <c r="B112" s="24" t="s">
        <v>383</v>
      </c>
    </row>
  </sheetData>
  <conditionalFormatting sqref="B56">
    <cfRule type="expression" dxfId="5" priority="4">
      <formula>$B$58=3</formula>
    </cfRule>
    <cfRule type="expression" dxfId="4" priority="5">
      <formula>$B$58=2</formula>
    </cfRule>
    <cfRule type="expression" dxfId="3" priority="6">
      <formula>$B$58=1</formula>
    </cfRule>
  </conditionalFormatting>
  <conditionalFormatting sqref="J66">
    <cfRule type="expression" dxfId="2" priority="1">
      <formula>$J$68=3</formula>
    </cfRule>
    <cfRule type="expression" dxfId="1" priority="2">
      <formula>$J$68=2</formula>
    </cfRule>
    <cfRule type="expression" dxfId="0" priority="3">
      <formula>$J$68=1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C43E-BD28-4776-9426-D26977428098}">
  <dimension ref="A1:M180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13" s="5" customFormat="1" x14ac:dyDescent="0.25"/>
    <row r="2" spans="1:13" s="5" customFormat="1" ht="21" x14ac:dyDescent="0.35">
      <c r="A2" s="6">
        <v>5</v>
      </c>
      <c r="B2" s="6" t="s">
        <v>49</v>
      </c>
    </row>
    <row r="3" spans="1:13" x14ac:dyDescent="0.25">
      <c r="B3" s="24"/>
    </row>
    <row r="4" spans="1:13" x14ac:dyDescent="0.25">
      <c r="B4" s="24" t="s">
        <v>55</v>
      </c>
    </row>
    <row r="5" spans="1:13" x14ac:dyDescent="0.25">
      <c r="B5" s="24" t="s">
        <v>56</v>
      </c>
    </row>
    <row r="6" spans="1:13" x14ac:dyDescent="0.25">
      <c r="B6" s="24" t="s">
        <v>57</v>
      </c>
    </row>
    <row r="7" spans="1:13" x14ac:dyDescent="0.25">
      <c r="B7" s="24"/>
    </row>
    <row r="8" spans="1:13" x14ac:dyDescent="0.25">
      <c r="B8" s="24" t="s">
        <v>58</v>
      </c>
    </row>
    <row r="9" spans="1:13" x14ac:dyDescent="0.25">
      <c r="B9" s="24" t="s">
        <v>59</v>
      </c>
    </row>
    <row r="10" spans="1:13" s="8" customFormat="1" x14ac:dyDescent="0.25">
      <c r="B10" s="9"/>
      <c r="M10" s="10"/>
    </row>
    <row r="11" spans="1:13" s="8" customFormat="1" x14ac:dyDescent="0.25">
      <c r="B11" s="46" t="s">
        <v>42</v>
      </c>
      <c r="C11" s="19" t="s">
        <v>53</v>
      </c>
      <c r="D11" s="19" t="s">
        <v>52</v>
      </c>
      <c r="M11" s="10"/>
    </row>
    <row r="12" spans="1:13" x14ac:dyDescent="0.25">
      <c r="B12" s="47" t="s">
        <v>50</v>
      </c>
      <c r="C12" s="48">
        <v>29659</v>
      </c>
      <c r="D12" s="49">
        <f ca="1">YEAR(NOW())-YEAR(C12) - IF(MONTH(C12)&gt;MONTH(TODAY()),1,0)</f>
        <v>39</v>
      </c>
      <c r="F12" s="50"/>
    </row>
    <row r="13" spans="1:13" x14ac:dyDescent="0.25">
      <c r="B13" s="47" t="s">
        <v>4</v>
      </c>
      <c r="C13" s="48">
        <v>31825</v>
      </c>
      <c r="D13" s="49">
        <f t="shared" ref="D13:D16" ca="1" si="0">YEAR(NOW())-YEAR(C13) - IF(MONTH(C13)&gt;MONTH(TODAY()),1,0)</f>
        <v>33</v>
      </c>
    </row>
    <row r="14" spans="1:13" x14ac:dyDescent="0.25">
      <c r="B14" s="38" t="s">
        <v>3</v>
      </c>
      <c r="C14" s="48">
        <v>30874</v>
      </c>
      <c r="D14" s="49">
        <f t="shared" ca="1" si="0"/>
        <v>36</v>
      </c>
    </row>
    <row r="15" spans="1:13" s="8" customFormat="1" x14ac:dyDescent="0.25">
      <c r="B15" s="47" t="s">
        <v>51</v>
      </c>
      <c r="C15" s="12" t="s">
        <v>54</v>
      </c>
      <c r="D15" s="49" t="e">
        <f t="shared" ca="1" si="0"/>
        <v>#VALUE!</v>
      </c>
      <c r="F15" s="51"/>
    </row>
    <row r="16" spans="1:13" s="8" customFormat="1" x14ac:dyDescent="0.25">
      <c r="B16" s="52" t="s">
        <v>2</v>
      </c>
      <c r="C16" s="48">
        <v>33563</v>
      </c>
      <c r="D16" s="49">
        <f t="shared" ca="1" si="0"/>
        <v>29</v>
      </c>
    </row>
    <row r="18" spans="2:13" x14ac:dyDescent="0.25">
      <c r="B18" s="8" t="s">
        <v>60</v>
      </c>
    </row>
    <row r="19" spans="2:13" x14ac:dyDescent="0.25">
      <c r="B19" s="8" t="s">
        <v>61</v>
      </c>
    </row>
    <row r="22" spans="2:13" x14ac:dyDescent="0.25">
      <c r="B22" s="46" t="s">
        <v>42</v>
      </c>
      <c r="C22" s="19" t="s">
        <v>53</v>
      </c>
      <c r="D22" s="19" t="s">
        <v>52</v>
      </c>
    </row>
    <row r="23" spans="2:13" x14ac:dyDescent="0.25">
      <c r="B23" s="47" t="s">
        <v>50</v>
      </c>
      <c r="C23" s="48">
        <v>29659</v>
      </c>
      <c r="D23" s="49">
        <f ca="1">YEAR(NOW())-YEAR(C23) - IF(MONTH(C23)&gt;MONTH(TODAY()),1,0)</f>
        <v>39</v>
      </c>
    </row>
    <row r="24" spans="2:13" s="8" customFormat="1" x14ac:dyDescent="0.25">
      <c r="B24" s="47" t="s">
        <v>4</v>
      </c>
      <c r="C24" s="48">
        <v>31825</v>
      </c>
      <c r="D24" s="49">
        <f t="shared" ref="D24:D27" ca="1" si="1">YEAR(NOW())-YEAR(C24) - IF(MONTH(C24)&gt;MONTH(TODAY()),1,0)</f>
        <v>33</v>
      </c>
      <c r="M24" s="10"/>
    </row>
    <row r="25" spans="2:13" x14ac:dyDescent="0.25">
      <c r="B25" s="38" t="s">
        <v>3</v>
      </c>
      <c r="C25" s="48">
        <v>30874</v>
      </c>
      <c r="D25" s="49">
        <f t="shared" ca="1" si="1"/>
        <v>36</v>
      </c>
    </row>
    <row r="26" spans="2:13" s="8" customFormat="1" x14ac:dyDescent="0.25">
      <c r="B26" s="47" t="s">
        <v>51</v>
      </c>
      <c r="C26" s="48" t="s">
        <v>54</v>
      </c>
      <c r="D26" s="49" t="e">
        <f t="shared" ca="1" si="1"/>
        <v>#VALUE!</v>
      </c>
    </row>
    <row r="27" spans="2:13" x14ac:dyDescent="0.25">
      <c r="B27" s="52" t="s">
        <v>2</v>
      </c>
      <c r="C27" s="48">
        <v>33563</v>
      </c>
      <c r="D27" s="49">
        <f t="shared" ca="1" si="1"/>
        <v>29</v>
      </c>
    </row>
    <row r="30" spans="2:13" x14ac:dyDescent="0.25">
      <c r="B30" s="23" t="s">
        <v>62</v>
      </c>
    </row>
    <row r="31" spans="2:13" x14ac:dyDescent="0.25">
      <c r="B31" s="24"/>
    </row>
    <row r="32" spans="2:13" x14ac:dyDescent="0.25">
      <c r="B32" s="24" t="s">
        <v>384</v>
      </c>
    </row>
    <row r="33" spans="2:13" x14ac:dyDescent="0.25">
      <c r="B33" s="24"/>
    </row>
    <row r="34" spans="2:13" x14ac:dyDescent="0.25">
      <c r="B34" s="24"/>
    </row>
    <row r="35" spans="2:13" x14ac:dyDescent="0.25">
      <c r="B35" s="24"/>
    </row>
    <row r="36" spans="2:13" x14ac:dyDescent="0.25">
      <c r="B36" s="24"/>
    </row>
    <row r="37" spans="2:13" x14ac:dyDescent="0.25">
      <c r="B37" s="24"/>
    </row>
    <row r="38" spans="2:13" x14ac:dyDescent="0.25">
      <c r="B38" s="24"/>
    </row>
    <row r="39" spans="2:13" s="8" customFormat="1" x14ac:dyDescent="0.25">
      <c r="B39" s="23"/>
      <c r="M39" s="10"/>
    </row>
    <row r="40" spans="2:13" x14ac:dyDescent="0.25">
      <c r="B40" s="24" t="s">
        <v>64</v>
      </c>
    </row>
    <row r="41" spans="2:13" x14ac:dyDescent="0.25">
      <c r="B41" s="24" t="s">
        <v>63</v>
      </c>
    </row>
    <row r="42" spans="2:13" x14ac:dyDescent="0.25">
      <c r="B42" s="24" t="s">
        <v>385</v>
      </c>
    </row>
    <row r="43" spans="2:13" x14ac:dyDescent="0.25">
      <c r="B43" s="24" t="s">
        <v>65</v>
      </c>
    </row>
    <row r="44" spans="2:13" x14ac:dyDescent="0.25">
      <c r="B44" s="24"/>
    </row>
    <row r="45" spans="2:13" x14ac:dyDescent="0.25">
      <c r="B45" s="24"/>
    </row>
    <row r="46" spans="2:13" x14ac:dyDescent="0.25">
      <c r="B46" s="24"/>
    </row>
    <row r="47" spans="2:13" s="8" customFormat="1" x14ac:dyDescent="0.25">
      <c r="B47" s="23"/>
    </row>
    <row r="48" spans="2:13" x14ac:dyDescent="0.25">
      <c r="B48" s="24"/>
    </row>
    <row r="49" spans="2:13" s="8" customFormat="1" x14ac:dyDescent="0.25">
      <c r="B49" s="24"/>
      <c r="H49" s="21"/>
      <c r="M49" s="10"/>
    </row>
    <row r="50" spans="2:13" s="8" customFormat="1" x14ac:dyDescent="0.25">
      <c r="B50" s="23"/>
    </row>
    <row r="51" spans="2:13" s="8" customFormat="1" x14ac:dyDescent="0.25">
      <c r="B51" s="23"/>
    </row>
    <row r="52" spans="2:13" s="8" customFormat="1" x14ac:dyDescent="0.25">
      <c r="B52" s="23"/>
    </row>
    <row r="53" spans="2:13" s="8" customFormat="1" x14ac:dyDescent="0.25">
      <c r="B53" s="23"/>
    </row>
    <row r="54" spans="2:13" s="8" customFormat="1" x14ac:dyDescent="0.25">
      <c r="B54" s="23"/>
    </row>
    <row r="55" spans="2:13" s="8" customFormat="1" x14ac:dyDescent="0.25">
      <c r="B55" s="23"/>
    </row>
    <row r="56" spans="2:13" s="8" customFormat="1" x14ac:dyDescent="0.25">
      <c r="B56" s="23"/>
    </row>
    <row r="57" spans="2:13" s="8" customFormat="1" x14ac:dyDescent="0.25">
      <c r="B57" s="23"/>
    </row>
    <row r="58" spans="2:13" s="8" customFormat="1" x14ac:dyDescent="0.25">
      <c r="B58" s="23"/>
    </row>
    <row r="59" spans="2:13" s="8" customFormat="1" x14ac:dyDescent="0.25">
      <c r="B59" s="24" t="s">
        <v>67</v>
      </c>
    </row>
    <row r="60" spans="2:13" s="8" customFormat="1" x14ac:dyDescent="0.25">
      <c r="B60" s="25" t="s">
        <v>386</v>
      </c>
    </row>
    <row r="61" spans="2:13" s="8" customFormat="1" x14ac:dyDescent="0.25">
      <c r="B61" s="25" t="s">
        <v>66</v>
      </c>
    </row>
    <row r="62" spans="2:13" s="8" customFormat="1" x14ac:dyDescent="0.25">
      <c r="B62" s="25"/>
    </row>
    <row r="63" spans="2:13" x14ac:dyDescent="0.25">
      <c r="B63" s="24" t="s">
        <v>73</v>
      </c>
      <c r="M63" s="8"/>
    </row>
    <row r="64" spans="2:13" x14ac:dyDescent="0.25">
      <c r="B64" s="24" t="s">
        <v>74</v>
      </c>
      <c r="M64" s="8"/>
    </row>
    <row r="65" spans="2:13" x14ac:dyDescent="0.25">
      <c r="B65" s="24"/>
      <c r="M65" s="8"/>
    </row>
    <row r="66" spans="2:13" x14ac:dyDescent="0.25">
      <c r="B66" s="24"/>
      <c r="C66" s="8" t="s">
        <v>68</v>
      </c>
      <c r="M66" s="8"/>
    </row>
    <row r="67" spans="2:13" x14ac:dyDescent="0.25">
      <c r="B67" s="24"/>
      <c r="C67" s="8" t="s">
        <v>69</v>
      </c>
      <c r="M67" s="8"/>
    </row>
    <row r="68" spans="2:13" s="8" customFormat="1" x14ac:dyDescent="0.25">
      <c r="B68" s="24"/>
      <c r="C68" s="17" t="s">
        <v>70</v>
      </c>
    </row>
    <row r="69" spans="2:13" s="8" customFormat="1" x14ac:dyDescent="0.25">
      <c r="B69" s="24"/>
      <c r="C69" s="8" t="s">
        <v>71</v>
      </c>
    </row>
    <row r="70" spans="2:13" s="8" customFormat="1" x14ac:dyDescent="0.25">
      <c r="B70" s="24"/>
      <c r="C70" s="8" t="s">
        <v>72</v>
      </c>
    </row>
    <row r="71" spans="2:13" x14ac:dyDescent="0.25">
      <c r="B71" s="24"/>
      <c r="M71" s="8"/>
    </row>
    <row r="72" spans="2:13" s="8" customFormat="1" x14ac:dyDescent="0.25">
      <c r="B72" s="24" t="s">
        <v>76</v>
      </c>
    </row>
    <row r="73" spans="2:13" s="8" customFormat="1" x14ac:dyDescent="0.25">
      <c r="B73" s="54" t="s">
        <v>75</v>
      </c>
    </row>
    <row r="74" spans="2:13" s="8" customFormat="1" x14ac:dyDescent="0.25">
      <c r="B74" s="24"/>
    </row>
    <row r="75" spans="2:13" s="8" customFormat="1" x14ac:dyDescent="0.25">
      <c r="B75" s="24"/>
    </row>
    <row r="76" spans="2:13" x14ac:dyDescent="0.25">
      <c r="B76" s="24"/>
      <c r="M76" s="8"/>
    </row>
    <row r="77" spans="2:13" s="8" customFormat="1" x14ac:dyDescent="0.25">
      <c r="B77" s="24"/>
    </row>
    <row r="78" spans="2:13" s="8" customFormat="1" x14ac:dyDescent="0.25">
      <c r="B78" s="24"/>
    </row>
    <row r="79" spans="2:13" s="8" customFormat="1" x14ac:dyDescent="0.25">
      <c r="B79" s="24"/>
    </row>
    <row r="80" spans="2:13" x14ac:dyDescent="0.25">
      <c r="B80" s="24"/>
      <c r="M80" s="8"/>
    </row>
    <row r="81" spans="2:13" x14ac:dyDescent="0.25">
      <c r="B81" s="24"/>
      <c r="M81" s="8"/>
    </row>
    <row r="82" spans="2:13" x14ac:dyDescent="0.25">
      <c r="B82" s="24"/>
      <c r="M82" s="8"/>
    </row>
    <row r="83" spans="2:13" x14ac:dyDescent="0.25">
      <c r="B83" s="24"/>
      <c r="M83" s="8"/>
    </row>
    <row r="84" spans="2:13" x14ac:dyDescent="0.25">
      <c r="B84" s="24"/>
      <c r="M84" s="8"/>
    </row>
    <row r="85" spans="2:13" x14ac:dyDescent="0.25">
      <c r="B85" s="24"/>
      <c r="M85" s="8"/>
    </row>
    <row r="86" spans="2:13" x14ac:dyDescent="0.25">
      <c r="B86" s="24"/>
      <c r="M86" s="8"/>
    </row>
    <row r="87" spans="2:13" x14ac:dyDescent="0.25">
      <c r="B87" s="24"/>
      <c r="M87" s="8"/>
    </row>
    <row r="88" spans="2:13" x14ac:dyDescent="0.25">
      <c r="B88" s="24"/>
      <c r="M88" s="8"/>
    </row>
    <row r="89" spans="2:13" x14ac:dyDescent="0.25">
      <c r="B89" s="24"/>
      <c r="M89" s="8"/>
    </row>
    <row r="90" spans="2:13" x14ac:dyDescent="0.25">
      <c r="B90" s="23" t="s">
        <v>77</v>
      </c>
      <c r="M90" s="8"/>
    </row>
    <row r="91" spans="2:13" x14ac:dyDescent="0.25">
      <c r="B91" s="24"/>
      <c r="M91" s="8"/>
    </row>
    <row r="92" spans="2:13" x14ac:dyDescent="0.25">
      <c r="B92" s="24" t="s">
        <v>79</v>
      </c>
    </row>
    <row r="93" spans="2:13" x14ac:dyDescent="0.25">
      <c r="B93" s="24" t="s">
        <v>78</v>
      </c>
    </row>
    <row r="94" spans="2:13" x14ac:dyDescent="0.25">
      <c r="B94" s="24" t="s">
        <v>80</v>
      </c>
    </row>
    <row r="95" spans="2:13" x14ac:dyDescent="0.25">
      <c r="B95" s="24"/>
    </row>
    <row r="96" spans="2:13" x14ac:dyDescent="0.25">
      <c r="B96" s="24"/>
    </row>
    <row r="97" spans="2:9" x14ac:dyDescent="0.25">
      <c r="B97" s="24"/>
    </row>
    <row r="98" spans="2:9" x14ac:dyDescent="0.25">
      <c r="B98" s="24"/>
    </row>
    <row r="99" spans="2:9" x14ac:dyDescent="0.25">
      <c r="B99" s="24"/>
    </row>
    <row r="100" spans="2:9" x14ac:dyDescent="0.25">
      <c r="B100" s="24"/>
    </row>
    <row r="101" spans="2:9" x14ac:dyDescent="0.25">
      <c r="B101" s="24"/>
      <c r="I101" s="15"/>
    </row>
    <row r="102" spans="2:9" x14ac:dyDescent="0.25">
      <c r="B102" s="24"/>
    </row>
    <row r="103" spans="2:9" x14ac:dyDescent="0.25">
      <c r="B103" s="24"/>
    </row>
    <row r="104" spans="2:9" x14ac:dyDescent="0.25">
      <c r="B104" s="24"/>
    </row>
    <row r="105" spans="2:9" x14ac:dyDescent="0.25">
      <c r="B105" s="24"/>
    </row>
    <row r="106" spans="2:9" x14ac:dyDescent="0.25">
      <c r="B106" s="24"/>
    </row>
    <row r="107" spans="2:9" x14ac:dyDescent="0.25">
      <c r="B107" s="24"/>
    </row>
    <row r="108" spans="2:9" x14ac:dyDescent="0.25">
      <c r="B108" s="24"/>
    </row>
    <row r="109" spans="2:9" x14ac:dyDescent="0.25">
      <c r="B109" s="24"/>
    </row>
    <row r="110" spans="2:9" x14ac:dyDescent="0.25">
      <c r="B110" s="24"/>
    </row>
    <row r="111" spans="2:9" x14ac:dyDescent="0.25">
      <c r="B111" s="24" t="s">
        <v>81</v>
      </c>
    </row>
    <row r="112" spans="2:9" x14ac:dyDescent="0.25">
      <c r="B112" s="24" t="s">
        <v>82</v>
      </c>
    </row>
    <row r="116" spans="2:5" x14ac:dyDescent="0.25">
      <c r="C116" s="38" t="s">
        <v>83</v>
      </c>
    </row>
    <row r="117" spans="2:5" x14ac:dyDescent="0.25">
      <c r="C117" s="38" t="s">
        <v>84</v>
      </c>
    </row>
    <row r="118" spans="2:5" x14ac:dyDescent="0.25">
      <c r="C118" s="38" t="s">
        <v>85</v>
      </c>
      <c r="E118" s="15"/>
    </row>
    <row r="119" spans="2:5" x14ac:dyDescent="0.25">
      <c r="C119" s="38" t="s">
        <v>86</v>
      </c>
    </row>
    <row r="120" spans="2:5" x14ac:dyDescent="0.25">
      <c r="C120" s="38" t="s">
        <v>87</v>
      </c>
    </row>
    <row r="121" spans="2:5" x14ac:dyDescent="0.25">
      <c r="C121" s="38" t="s">
        <v>88</v>
      </c>
    </row>
    <row r="122" spans="2:5" x14ac:dyDescent="0.25">
      <c r="C122" s="38" t="s">
        <v>89</v>
      </c>
    </row>
    <row r="127" spans="2:5" x14ac:dyDescent="0.25">
      <c r="B127" s="23" t="s">
        <v>90</v>
      </c>
    </row>
    <row r="128" spans="2:5" x14ac:dyDescent="0.25">
      <c r="B128" s="24"/>
    </row>
    <row r="129" spans="2:2" x14ac:dyDescent="0.25">
      <c r="B129" s="24" t="s">
        <v>91</v>
      </c>
    </row>
    <row r="130" spans="2:2" x14ac:dyDescent="0.25">
      <c r="B130" s="24" t="s">
        <v>92</v>
      </c>
    </row>
    <row r="131" spans="2:2" x14ac:dyDescent="0.25">
      <c r="B131" s="24"/>
    </row>
    <row r="132" spans="2:2" x14ac:dyDescent="0.25">
      <c r="B132" s="24"/>
    </row>
    <row r="133" spans="2:2" x14ac:dyDescent="0.25">
      <c r="B133" s="24"/>
    </row>
    <row r="134" spans="2:2" x14ac:dyDescent="0.25">
      <c r="B134" s="24"/>
    </row>
    <row r="135" spans="2:2" x14ac:dyDescent="0.25">
      <c r="B135" s="24"/>
    </row>
    <row r="136" spans="2:2" x14ac:dyDescent="0.25">
      <c r="B136" s="24"/>
    </row>
    <row r="137" spans="2:2" x14ac:dyDescent="0.25">
      <c r="B137" s="24"/>
    </row>
    <row r="138" spans="2:2" x14ac:dyDescent="0.25">
      <c r="B138" s="24"/>
    </row>
    <row r="139" spans="2:2" x14ac:dyDescent="0.25">
      <c r="B139" s="24"/>
    </row>
    <row r="140" spans="2:2" x14ac:dyDescent="0.25">
      <c r="B140" s="24"/>
    </row>
    <row r="141" spans="2:2" x14ac:dyDescent="0.25">
      <c r="B141" s="24"/>
    </row>
    <row r="142" spans="2:2" x14ac:dyDescent="0.25">
      <c r="B142" s="24"/>
    </row>
    <row r="143" spans="2:2" x14ac:dyDescent="0.25">
      <c r="B143" s="24"/>
    </row>
    <row r="144" spans="2:2" x14ac:dyDescent="0.25">
      <c r="B144" s="24"/>
    </row>
    <row r="145" spans="2:9" x14ac:dyDescent="0.25">
      <c r="B145" s="24"/>
    </row>
    <row r="146" spans="2:9" x14ac:dyDescent="0.25">
      <c r="B146" s="24" t="s">
        <v>93</v>
      </c>
    </row>
    <row r="147" spans="2:9" x14ac:dyDescent="0.25">
      <c r="B147" s="24" t="s">
        <v>94</v>
      </c>
    </row>
    <row r="148" spans="2:9" x14ac:dyDescent="0.25">
      <c r="B148" s="24" t="s">
        <v>95</v>
      </c>
    </row>
    <row r="149" spans="2:9" x14ac:dyDescent="0.25">
      <c r="B149" s="24"/>
    </row>
    <row r="150" spans="2:9" x14ac:dyDescent="0.25">
      <c r="B150" s="24" t="s">
        <v>96</v>
      </c>
    </row>
    <row r="151" spans="2:9" x14ac:dyDescent="0.25">
      <c r="B151" s="24" t="s">
        <v>97</v>
      </c>
    </row>
    <row r="152" spans="2:9" x14ac:dyDescent="0.25">
      <c r="B152" s="24"/>
    </row>
    <row r="153" spans="2:9" x14ac:dyDescent="0.25">
      <c r="B153" s="24" t="s">
        <v>98</v>
      </c>
    </row>
    <row r="154" spans="2:9" x14ac:dyDescent="0.25">
      <c r="B154" s="24"/>
    </row>
    <row r="155" spans="2:9" x14ac:dyDescent="0.25">
      <c r="B155" s="24"/>
    </row>
    <row r="156" spans="2:9" x14ac:dyDescent="0.25">
      <c r="B156" s="24"/>
    </row>
    <row r="157" spans="2:9" x14ac:dyDescent="0.25">
      <c r="B157" s="24"/>
    </row>
    <row r="158" spans="2:9" x14ac:dyDescent="0.25">
      <c r="B158" s="24"/>
    </row>
    <row r="159" spans="2:9" x14ac:dyDescent="0.25">
      <c r="B159" s="24"/>
    </row>
    <row r="160" spans="2:9" x14ac:dyDescent="0.25">
      <c r="B160" s="24"/>
      <c r="I160" s="13"/>
    </row>
    <row r="161" spans="2:2" x14ac:dyDescent="0.25">
      <c r="B161" s="24"/>
    </row>
    <row r="162" spans="2:2" x14ac:dyDescent="0.25">
      <c r="B162" s="24"/>
    </row>
    <row r="163" spans="2:2" x14ac:dyDescent="0.25">
      <c r="B163" s="24"/>
    </row>
    <row r="164" spans="2:2" x14ac:dyDescent="0.25">
      <c r="B164" s="24"/>
    </row>
    <row r="165" spans="2:2" x14ac:dyDescent="0.25">
      <c r="B165" s="24"/>
    </row>
    <row r="166" spans="2:2" x14ac:dyDescent="0.25">
      <c r="B166" s="24"/>
    </row>
    <row r="167" spans="2:2" x14ac:dyDescent="0.25">
      <c r="B167" s="24"/>
    </row>
    <row r="168" spans="2:2" x14ac:dyDescent="0.25">
      <c r="B168" s="24"/>
    </row>
    <row r="169" spans="2:2" x14ac:dyDescent="0.25">
      <c r="B169" s="24"/>
    </row>
    <row r="170" spans="2:2" x14ac:dyDescent="0.25">
      <c r="B170" s="23" t="s">
        <v>99</v>
      </c>
    </row>
    <row r="171" spans="2:2" x14ac:dyDescent="0.25">
      <c r="B171" s="24"/>
    </row>
    <row r="172" spans="2:2" x14ac:dyDescent="0.25">
      <c r="B172" s="24" t="s">
        <v>100</v>
      </c>
    </row>
    <row r="173" spans="2:2" x14ac:dyDescent="0.25">
      <c r="B173" s="24" t="s">
        <v>101</v>
      </c>
    </row>
    <row r="180" spans="9:9" x14ac:dyDescent="0.25">
      <c r="I180" s="15"/>
    </row>
  </sheetData>
  <phoneticPr fontId="5" type="noConversion"/>
  <dataValidations count="4">
    <dataValidation type="date" operator="greaterThanOrEqual" allowBlank="1" showInputMessage="1" showErrorMessage="1" sqref="C23:C27" xr:uid="{E7EF3B87-6F48-4727-9319-98BE679E83E9}">
      <formula1>1</formula1>
    </dataValidation>
    <dataValidation type="list" allowBlank="1" showInputMessage="1" showErrorMessage="1" sqref="I101" xr:uid="{9D5DAF99-3200-4AF1-9E60-231521F488C9}">
      <formula1>"Sábado,Domingo"</formula1>
    </dataValidation>
    <dataValidation type="list" allowBlank="1" showInputMessage="1" showErrorMessage="1" sqref="E118 I180" xr:uid="{844F5EC8-023B-43DF-87C2-027F6ADD841B}">
      <formula1>$C$116:$C$122</formula1>
    </dataValidation>
    <dataValidation type="whole" errorStyle="information" allowBlank="1" showInputMessage="1" showErrorMessage="1" errorTitle="Mi propio título" error="Mensaje de error personalizado!" sqref="I160" xr:uid="{E96FAF4B-C909-4F88-99AF-D02E84A6A1A5}">
      <formula1>0</formula1>
      <formula2>100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9E0E-6512-47E7-8EB0-FCE426C912DB}">
  <dimension ref="A1:L155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5703125" style="8"/>
    <col min="4" max="4" width="11.85546875" style="8" bestFit="1" customWidth="1"/>
    <col min="5" max="12" width="11.5703125" style="8" customWidth="1"/>
    <col min="13" max="16384" width="11.42578125" style="10"/>
  </cols>
  <sheetData>
    <row r="1" spans="1:7" s="5" customFormat="1" x14ac:dyDescent="0.25"/>
    <row r="2" spans="1:7" s="5" customFormat="1" ht="21" x14ac:dyDescent="0.35">
      <c r="A2" s="6">
        <v>6</v>
      </c>
      <c r="B2" s="6" t="s">
        <v>167</v>
      </c>
    </row>
    <row r="3" spans="1:7" x14ac:dyDescent="0.25">
      <c r="B3" s="24"/>
    </row>
    <row r="4" spans="1:7" x14ac:dyDescent="0.25">
      <c r="B4" s="24" t="s">
        <v>387</v>
      </c>
    </row>
    <row r="5" spans="1:7" x14ac:dyDescent="0.25">
      <c r="B5" s="24" t="s">
        <v>388</v>
      </c>
    </row>
    <row r="6" spans="1:7" x14ac:dyDescent="0.25">
      <c r="B6" s="24"/>
    </row>
    <row r="7" spans="1:7" x14ac:dyDescent="0.25">
      <c r="B7" s="24" t="s">
        <v>389</v>
      </c>
    </row>
    <row r="8" spans="1:7" x14ac:dyDescent="0.25">
      <c r="B8" s="24" t="s">
        <v>168</v>
      </c>
    </row>
    <row r="9" spans="1:7" x14ac:dyDescent="0.25">
      <c r="B9" s="24"/>
    </row>
    <row r="10" spans="1:7" x14ac:dyDescent="0.25">
      <c r="B10" s="24" t="s">
        <v>169</v>
      </c>
    </row>
    <row r="11" spans="1:7" x14ac:dyDescent="0.25">
      <c r="B11" s="24"/>
    </row>
    <row r="12" spans="1:7" x14ac:dyDescent="0.25">
      <c r="B12" s="24"/>
      <c r="G12" s="55" t="s">
        <v>42</v>
      </c>
    </row>
    <row r="13" spans="1:7" x14ac:dyDescent="0.25">
      <c r="B13" s="24"/>
      <c r="G13" s="38" t="s">
        <v>170</v>
      </c>
    </row>
    <row r="14" spans="1:7" x14ac:dyDescent="0.25">
      <c r="B14" s="24"/>
      <c r="G14" s="38" t="s">
        <v>4</v>
      </c>
    </row>
    <row r="15" spans="1:7" x14ac:dyDescent="0.25">
      <c r="B15" s="24"/>
      <c r="G15" s="38" t="s">
        <v>3</v>
      </c>
    </row>
    <row r="16" spans="1:7" x14ac:dyDescent="0.25">
      <c r="B16" s="24"/>
      <c r="G16" s="38" t="s">
        <v>171</v>
      </c>
    </row>
    <row r="17" spans="2:7" x14ac:dyDescent="0.25">
      <c r="B17" s="24"/>
      <c r="G17" s="38" t="s">
        <v>172</v>
      </c>
    </row>
    <row r="18" spans="2:7" x14ac:dyDescent="0.25">
      <c r="B18" s="24"/>
      <c r="G18" s="38" t="s">
        <v>173</v>
      </c>
    </row>
    <row r="19" spans="2:7" x14ac:dyDescent="0.25">
      <c r="B19" s="24"/>
      <c r="G19" s="38" t="s">
        <v>174</v>
      </c>
    </row>
    <row r="20" spans="2:7" x14ac:dyDescent="0.25">
      <c r="B20" s="24"/>
      <c r="G20" s="38" t="s">
        <v>170</v>
      </c>
    </row>
    <row r="21" spans="2:7" x14ac:dyDescent="0.25">
      <c r="B21" s="24"/>
      <c r="G21" s="38" t="s">
        <v>171</v>
      </c>
    </row>
    <row r="22" spans="2:7" x14ac:dyDescent="0.25">
      <c r="B22" s="24"/>
      <c r="G22" s="38" t="s">
        <v>175</v>
      </c>
    </row>
    <row r="23" spans="2:7" x14ac:dyDescent="0.25">
      <c r="B23" s="24"/>
      <c r="G23" s="38" t="s">
        <v>176</v>
      </c>
    </row>
    <row r="24" spans="2:7" x14ac:dyDescent="0.25">
      <c r="B24" s="24"/>
      <c r="G24" s="38" t="s">
        <v>173</v>
      </c>
    </row>
    <row r="25" spans="2:7" x14ac:dyDescent="0.25">
      <c r="B25" s="24"/>
      <c r="G25" s="38" t="s">
        <v>4</v>
      </c>
    </row>
    <row r="26" spans="2:7" x14ac:dyDescent="0.25">
      <c r="B26" s="24"/>
      <c r="G26" s="38" t="s">
        <v>174</v>
      </c>
    </row>
    <row r="27" spans="2:7" x14ac:dyDescent="0.25">
      <c r="B27" s="24"/>
      <c r="G27" s="38" t="s">
        <v>3</v>
      </c>
    </row>
    <row r="28" spans="2:7" x14ac:dyDescent="0.25">
      <c r="B28" s="24"/>
    </row>
    <row r="29" spans="2:7" x14ac:dyDescent="0.25">
      <c r="B29" s="24" t="s">
        <v>390</v>
      </c>
    </row>
    <row r="30" spans="2:7" x14ac:dyDescent="0.25">
      <c r="B30" s="24"/>
    </row>
    <row r="31" spans="2:7" x14ac:dyDescent="0.25">
      <c r="B31" s="24"/>
    </row>
    <row r="32" spans="2:7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 t="s">
        <v>391</v>
      </c>
    </row>
    <row r="39" spans="2:2" x14ac:dyDescent="0.25">
      <c r="B39" s="24" t="s">
        <v>177</v>
      </c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/>
    </row>
    <row r="55" spans="2:2" x14ac:dyDescent="0.25">
      <c r="B55" s="24"/>
    </row>
    <row r="56" spans="2:2" x14ac:dyDescent="0.25">
      <c r="B56" s="24" t="s">
        <v>392</v>
      </c>
    </row>
    <row r="57" spans="2:2" x14ac:dyDescent="0.25">
      <c r="B57" s="24" t="s">
        <v>178</v>
      </c>
    </row>
    <row r="58" spans="2:2" x14ac:dyDescent="0.25">
      <c r="B58" s="24"/>
    </row>
    <row r="59" spans="2:2" x14ac:dyDescent="0.25">
      <c r="B59" s="24" t="s">
        <v>179</v>
      </c>
    </row>
    <row r="60" spans="2:2" x14ac:dyDescent="0.25">
      <c r="B60" s="24" t="s">
        <v>180</v>
      </c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7" x14ac:dyDescent="0.25">
      <c r="B65" s="24"/>
    </row>
    <row r="66" spans="2:7" x14ac:dyDescent="0.25">
      <c r="B66" s="24"/>
    </row>
    <row r="67" spans="2:7" x14ac:dyDescent="0.25">
      <c r="B67" s="24"/>
    </row>
    <row r="68" spans="2:7" x14ac:dyDescent="0.25">
      <c r="B68" s="24"/>
      <c r="E68" s="55" t="s">
        <v>42</v>
      </c>
      <c r="G68" s="55" t="s">
        <v>42</v>
      </c>
    </row>
    <row r="69" spans="2:7" x14ac:dyDescent="0.25">
      <c r="B69" s="24"/>
      <c r="E69" s="38" t="s">
        <v>170</v>
      </c>
      <c r="G69" s="38" t="s">
        <v>170</v>
      </c>
    </row>
    <row r="70" spans="2:7" x14ac:dyDescent="0.25">
      <c r="B70" s="24"/>
      <c r="E70" s="38" t="s">
        <v>4</v>
      </c>
      <c r="G70" s="38" t="s">
        <v>4</v>
      </c>
    </row>
    <row r="71" spans="2:7" x14ac:dyDescent="0.25">
      <c r="B71" s="24"/>
      <c r="E71" s="38" t="s">
        <v>3</v>
      </c>
      <c r="G71" s="38" t="s">
        <v>3</v>
      </c>
    </row>
    <row r="72" spans="2:7" x14ac:dyDescent="0.25">
      <c r="B72" s="24"/>
      <c r="E72" s="38" t="s">
        <v>171</v>
      </c>
      <c r="G72" s="38" t="s">
        <v>171</v>
      </c>
    </row>
    <row r="73" spans="2:7" x14ac:dyDescent="0.25">
      <c r="B73" s="24"/>
      <c r="E73" s="38" t="s">
        <v>172</v>
      </c>
      <c r="G73" s="38" t="s">
        <v>172</v>
      </c>
    </row>
    <row r="74" spans="2:7" x14ac:dyDescent="0.25">
      <c r="B74" s="24"/>
      <c r="E74" s="38" t="s">
        <v>173</v>
      </c>
      <c r="G74" s="38" t="s">
        <v>173</v>
      </c>
    </row>
    <row r="75" spans="2:7" x14ac:dyDescent="0.25">
      <c r="B75" s="24"/>
      <c r="E75" s="38" t="s">
        <v>174</v>
      </c>
      <c r="G75" s="38" t="s">
        <v>174</v>
      </c>
    </row>
    <row r="76" spans="2:7" x14ac:dyDescent="0.25">
      <c r="B76" s="24"/>
      <c r="E76" s="38" t="s">
        <v>170</v>
      </c>
      <c r="G76" s="38" t="s">
        <v>175</v>
      </c>
    </row>
    <row r="77" spans="2:7" x14ac:dyDescent="0.25">
      <c r="B77" s="24"/>
      <c r="E77" s="38" t="s">
        <v>171</v>
      </c>
      <c r="G77" s="38" t="s">
        <v>176</v>
      </c>
    </row>
    <row r="78" spans="2:7" x14ac:dyDescent="0.25">
      <c r="B78" s="24"/>
      <c r="E78" s="38" t="s">
        <v>175</v>
      </c>
    </row>
    <row r="79" spans="2:7" x14ac:dyDescent="0.25">
      <c r="B79" s="24"/>
      <c r="E79" s="38" t="s">
        <v>176</v>
      </c>
    </row>
    <row r="80" spans="2:7" x14ac:dyDescent="0.25">
      <c r="B80" s="24"/>
      <c r="E80" s="38" t="s">
        <v>173</v>
      </c>
    </row>
    <row r="81" spans="2:7" x14ac:dyDescent="0.25">
      <c r="B81" s="24"/>
      <c r="E81" s="38" t="s">
        <v>4</v>
      </c>
    </row>
    <row r="82" spans="2:7" x14ac:dyDescent="0.25">
      <c r="B82" s="24"/>
      <c r="E82" s="38" t="s">
        <v>174</v>
      </c>
    </row>
    <row r="83" spans="2:7" x14ac:dyDescent="0.25">
      <c r="B83" s="24"/>
      <c r="E83" s="38" t="s">
        <v>3</v>
      </c>
    </row>
    <row r="84" spans="2:7" x14ac:dyDescent="0.25">
      <c r="B84" s="24"/>
    </row>
    <row r="85" spans="2:7" x14ac:dyDescent="0.25">
      <c r="B85" s="24"/>
    </row>
    <row r="86" spans="2:7" x14ac:dyDescent="0.25">
      <c r="B86" s="23" t="s">
        <v>181</v>
      </c>
    </row>
    <row r="87" spans="2:7" x14ac:dyDescent="0.25">
      <c r="B87" s="24"/>
    </row>
    <row r="88" spans="2:7" x14ac:dyDescent="0.25">
      <c r="B88" s="24" t="s">
        <v>393</v>
      </c>
    </row>
    <row r="89" spans="2:7" x14ac:dyDescent="0.25">
      <c r="B89" s="24"/>
    </row>
    <row r="90" spans="2:7" x14ac:dyDescent="0.25">
      <c r="B90" s="24" t="s">
        <v>183</v>
      </c>
    </row>
    <row r="91" spans="2:7" x14ac:dyDescent="0.25">
      <c r="B91" s="24" t="s">
        <v>182</v>
      </c>
    </row>
    <row r="92" spans="2:7" x14ac:dyDescent="0.25">
      <c r="B92" s="24"/>
    </row>
    <row r="93" spans="2:7" x14ac:dyDescent="0.25">
      <c r="B93" s="24" t="s">
        <v>185</v>
      </c>
    </row>
    <row r="94" spans="2:7" x14ac:dyDescent="0.25">
      <c r="B94" s="24" t="s">
        <v>184</v>
      </c>
    </row>
    <row r="95" spans="2:7" x14ac:dyDescent="0.25">
      <c r="B95" s="24"/>
    </row>
    <row r="96" spans="2:7" x14ac:dyDescent="0.25">
      <c r="B96" s="24"/>
      <c r="D96" s="37" t="s">
        <v>42</v>
      </c>
      <c r="E96" s="37" t="s">
        <v>43</v>
      </c>
      <c r="F96" s="37" t="s">
        <v>186</v>
      </c>
      <c r="G96" s="37" t="s">
        <v>41</v>
      </c>
    </row>
    <row r="97" spans="2:7" x14ac:dyDescent="0.25">
      <c r="B97" s="24"/>
      <c r="D97" s="47" t="s">
        <v>187</v>
      </c>
      <c r="E97" s="47" t="s">
        <v>198</v>
      </c>
      <c r="F97" s="47" t="s">
        <v>208</v>
      </c>
      <c r="G97" s="12">
        <v>8</v>
      </c>
    </row>
    <row r="98" spans="2:7" x14ac:dyDescent="0.25">
      <c r="B98" s="24"/>
      <c r="D98" s="47" t="s">
        <v>188</v>
      </c>
      <c r="E98" s="47" t="s">
        <v>199</v>
      </c>
      <c r="F98" s="47" t="s">
        <v>209</v>
      </c>
      <c r="G98" s="12">
        <v>8</v>
      </c>
    </row>
    <row r="99" spans="2:7" x14ac:dyDescent="0.25">
      <c r="B99" s="24"/>
      <c r="D99" s="47" t="s">
        <v>189</v>
      </c>
      <c r="E99" s="47" t="s">
        <v>200</v>
      </c>
      <c r="F99" s="47" t="s">
        <v>209</v>
      </c>
      <c r="G99" s="12">
        <v>6</v>
      </c>
    </row>
    <row r="100" spans="2:7" x14ac:dyDescent="0.25">
      <c r="B100" s="24"/>
      <c r="D100" s="47" t="s">
        <v>190</v>
      </c>
      <c r="E100" s="47" t="s">
        <v>201</v>
      </c>
      <c r="F100" s="47" t="s">
        <v>211</v>
      </c>
      <c r="G100" s="12">
        <v>7</v>
      </c>
    </row>
    <row r="101" spans="2:7" x14ac:dyDescent="0.25">
      <c r="B101" s="24"/>
      <c r="D101" s="47" t="s">
        <v>191</v>
      </c>
      <c r="E101" s="47" t="s">
        <v>202</v>
      </c>
      <c r="F101" s="47" t="s">
        <v>209</v>
      </c>
      <c r="G101" s="12">
        <v>6</v>
      </c>
    </row>
    <row r="102" spans="2:7" x14ac:dyDescent="0.25">
      <c r="B102" s="24"/>
      <c r="D102" s="47" t="s">
        <v>192</v>
      </c>
      <c r="E102" s="47" t="s">
        <v>203</v>
      </c>
      <c r="F102" s="47" t="s">
        <v>208</v>
      </c>
      <c r="G102" s="12">
        <v>9</v>
      </c>
    </row>
    <row r="103" spans="2:7" x14ac:dyDescent="0.25">
      <c r="B103" s="24"/>
      <c r="D103" s="47" t="s">
        <v>193</v>
      </c>
      <c r="E103" s="47" t="s">
        <v>204</v>
      </c>
      <c r="F103" s="47" t="s">
        <v>210</v>
      </c>
      <c r="G103" s="12">
        <v>4</v>
      </c>
    </row>
    <row r="104" spans="2:7" x14ac:dyDescent="0.25">
      <c r="B104" s="24"/>
      <c r="D104" s="47" t="s">
        <v>194</v>
      </c>
      <c r="E104" s="47" t="s">
        <v>205</v>
      </c>
      <c r="F104" s="47" t="s">
        <v>211</v>
      </c>
      <c r="G104" s="12">
        <v>10</v>
      </c>
    </row>
    <row r="105" spans="2:7" x14ac:dyDescent="0.25">
      <c r="B105" s="24"/>
      <c r="D105" s="47" t="s">
        <v>195</v>
      </c>
      <c r="E105" s="47" t="s">
        <v>206</v>
      </c>
      <c r="F105" s="47" t="s">
        <v>210</v>
      </c>
      <c r="G105" s="12">
        <v>4</v>
      </c>
    </row>
    <row r="106" spans="2:7" x14ac:dyDescent="0.25">
      <c r="B106" s="24"/>
      <c r="D106" s="47" t="s">
        <v>187</v>
      </c>
      <c r="E106" s="47" t="s">
        <v>198</v>
      </c>
      <c r="F106" s="47" t="s">
        <v>209</v>
      </c>
      <c r="G106" s="12">
        <v>4</v>
      </c>
    </row>
    <row r="107" spans="2:7" x14ac:dyDescent="0.25">
      <c r="B107" s="24"/>
      <c r="D107" s="47" t="s">
        <v>196</v>
      </c>
      <c r="E107" s="47" t="s">
        <v>207</v>
      </c>
      <c r="F107" s="47" t="s">
        <v>211</v>
      </c>
      <c r="G107" s="12">
        <v>8</v>
      </c>
    </row>
    <row r="108" spans="2:7" x14ac:dyDescent="0.25">
      <c r="B108" s="24"/>
      <c r="D108" s="47" t="s">
        <v>189</v>
      </c>
      <c r="E108" s="47" t="s">
        <v>200</v>
      </c>
      <c r="F108" s="47" t="s">
        <v>208</v>
      </c>
      <c r="G108" s="12">
        <v>8</v>
      </c>
    </row>
    <row r="109" spans="2:7" x14ac:dyDescent="0.25">
      <c r="B109" s="24"/>
      <c r="D109" s="47" t="s">
        <v>190</v>
      </c>
      <c r="E109" s="47" t="s">
        <v>201</v>
      </c>
      <c r="F109" s="47" t="s">
        <v>208</v>
      </c>
      <c r="G109" s="12">
        <v>3</v>
      </c>
    </row>
    <row r="110" spans="2:7" x14ac:dyDescent="0.25">
      <c r="B110" s="24"/>
      <c r="D110" s="47" t="s">
        <v>197</v>
      </c>
      <c r="E110" s="47" t="s">
        <v>206</v>
      </c>
      <c r="F110" s="47" t="s">
        <v>210</v>
      </c>
      <c r="G110" s="12">
        <v>10</v>
      </c>
    </row>
    <row r="111" spans="2:7" x14ac:dyDescent="0.25">
      <c r="B111" s="24"/>
      <c r="D111" s="47" t="s">
        <v>191</v>
      </c>
      <c r="E111" s="47" t="s">
        <v>202</v>
      </c>
      <c r="F111" s="47" t="s">
        <v>208</v>
      </c>
      <c r="G111" s="12">
        <v>5</v>
      </c>
    </row>
    <row r="112" spans="2:7" x14ac:dyDescent="0.25">
      <c r="B112" s="24"/>
      <c r="D112" s="47" t="s">
        <v>195</v>
      </c>
      <c r="E112" s="47" t="s">
        <v>206</v>
      </c>
      <c r="F112" s="47" t="s">
        <v>209</v>
      </c>
      <c r="G112" s="12">
        <v>6</v>
      </c>
    </row>
    <row r="113" spans="2:5" x14ac:dyDescent="0.25">
      <c r="B113" s="24"/>
    </row>
    <row r="114" spans="2:5" x14ac:dyDescent="0.25">
      <c r="B114" s="24" t="s">
        <v>395</v>
      </c>
    </row>
    <row r="115" spans="2:5" x14ac:dyDescent="0.25">
      <c r="B115" s="24" t="s">
        <v>212</v>
      </c>
    </row>
    <row r="117" spans="2:5" x14ac:dyDescent="0.25">
      <c r="B117" s="37" t="s">
        <v>42</v>
      </c>
      <c r="C117" s="37" t="s">
        <v>43</v>
      </c>
      <c r="D117" s="37" t="s">
        <v>186</v>
      </c>
      <c r="E117" s="37" t="s">
        <v>41</v>
      </c>
    </row>
    <row r="118" spans="2:5" x14ac:dyDescent="0.25">
      <c r="B118" s="47" t="s">
        <v>187</v>
      </c>
      <c r="C118" s="47" t="s">
        <v>198</v>
      </c>
      <c r="D118" s="47" t="s">
        <v>208</v>
      </c>
      <c r="E118" s="12">
        <v>8</v>
      </c>
    </row>
    <row r="119" spans="2:5" x14ac:dyDescent="0.25">
      <c r="B119" s="47" t="s">
        <v>188</v>
      </c>
      <c r="C119" s="47" t="s">
        <v>199</v>
      </c>
      <c r="D119" s="47" t="s">
        <v>209</v>
      </c>
      <c r="E119" s="12">
        <v>8</v>
      </c>
    </row>
    <row r="120" spans="2:5" x14ac:dyDescent="0.25">
      <c r="B120" s="47" t="s">
        <v>189</v>
      </c>
      <c r="C120" s="47" t="s">
        <v>200</v>
      </c>
      <c r="D120" s="47" t="s">
        <v>209</v>
      </c>
      <c r="E120" s="12">
        <v>6</v>
      </c>
    </row>
    <row r="121" spans="2:5" x14ac:dyDescent="0.25">
      <c r="B121" s="47" t="s">
        <v>190</v>
      </c>
      <c r="C121" s="47" t="s">
        <v>201</v>
      </c>
      <c r="D121" s="47" t="s">
        <v>211</v>
      </c>
      <c r="E121" s="12">
        <v>7</v>
      </c>
    </row>
    <row r="122" spans="2:5" x14ac:dyDescent="0.25">
      <c r="B122" s="47" t="s">
        <v>191</v>
      </c>
      <c r="C122" s="47" t="s">
        <v>202</v>
      </c>
      <c r="D122" s="47" t="s">
        <v>209</v>
      </c>
      <c r="E122" s="12">
        <v>6</v>
      </c>
    </row>
    <row r="123" spans="2:5" x14ac:dyDescent="0.25">
      <c r="B123" s="47" t="s">
        <v>192</v>
      </c>
      <c r="C123" s="47" t="s">
        <v>203</v>
      </c>
      <c r="D123" s="47" t="s">
        <v>208</v>
      </c>
      <c r="E123" s="12">
        <v>9</v>
      </c>
    </row>
    <row r="124" spans="2:5" x14ac:dyDescent="0.25">
      <c r="B124" s="47" t="s">
        <v>193</v>
      </c>
      <c r="C124" s="47" t="s">
        <v>204</v>
      </c>
      <c r="D124" s="47" t="s">
        <v>210</v>
      </c>
      <c r="E124" s="12">
        <v>4</v>
      </c>
    </row>
    <row r="125" spans="2:5" x14ac:dyDescent="0.25">
      <c r="B125" s="47" t="s">
        <v>194</v>
      </c>
      <c r="C125" s="47" t="s">
        <v>205</v>
      </c>
      <c r="D125" s="47" t="s">
        <v>211</v>
      </c>
      <c r="E125" s="12">
        <v>10</v>
      </c>
    </row>
    <row r="126" spans="2:5" x14ac:dyDescent="0.25">
      <c r="B126" s="47" t="s">
        <v>195</v>
      </c>
      <c r="C126" s="47" t="s">
        <v>206</v>
      </c>
      <c r="D126" s="47" t="s">
        <v>210</v>
      </c>
      <c r="E126" s="12">
        <v>4</v>
      </c>
    </row>
    <row r="127" spans="2:5" x14ac:dyDescent="0.25">
      <c r="B127" s="47" t="s">
        <v>187</v>
      </c>
      <c r="C127" s="47" t="s">
        <v>198</v>
      </c>
      <c r="D127" s="47" t="s">
        <v>209</v>
      </c>
      <c r="E127" s="12">
        <v>4</v>
      </c>
    </row>
    <row r="128" spans="2:5" x14ac:dyDescent="0.25">
      <c r="B128" s="47" t="s">
        <v>196</v>
      </c>
      <c r="C128" s="47" t="s">
        <v>207</v>
      </c>
      <c r="D128" s="47" t="s">
        <v>211</v>
      </c>
      <c r="E128" s="12">
        <v>8</v>
      </c>
    </row>
    <row r="129" spans="2:11" x14ac:dyDescent="0.25">
      <c r="B129" s="47" t="s">
        <v>189</v>
      </c>
      <c r="C129" s="47" t="s">
        <v>200</v>
      </c>
      <c r="D129" s="47" t="s">
        <v>208</v>
      </c>
      <c r="E129" s="12">
        <v>8</v>
      </c>
    </row>
    <row r="130" spans="2:11" x14ac:dyDescent="0.25">
      <c r="B130" s="47" t="s">
        <v>190</v>
      </c>
      <c r="C130" s="47" t="s">
        <v>201</v>
      </c>
      <c r="D130" s="47" t="s">
        <v>208</v>
      </c>
      <c r="E130" s="12">
        <v>3</v>
      </c>
    </row>
    <row r="131" spans="2:11" x14ac:dyDescent="0.25">
      <c r="B131" s="47" t="s">
        <v>197</v>
      </c>
      <c r="C131" s="47" t="s">
        <v>206</v>
      </c>
      <c r="D131" s="47" t="s">
        <v>210</v>
      </c>
      <c r="E131" s="12">
        <v>10</v>
      </c>
    </row>
    <row r="132" spans="2:11" x14ac:dyDescent="0.25">
      <c r="B132" s="47" t="s">
        <v>191</v>
      </c>
      <c r="C132" s="47" t="s">
        <v>202</v>
      </c>
      <c r="D132" s="47" t="s">
        <v>208</v>
      </c>
      <c r="E132" s="12">
        <v>5</v>
      </c>
    </row>
    <row r="133" spans="2:11" x14ac:dyDescent="0.25">
      <c r="B133" s="47" t="s">
        <v>195</v>
      </c>
      <c r="C133" s="47" t="s">
        <v>206</v>
      </c>
      <c r="D133" s="47" t="s">
        <v>209</v>
      </c>
      <c r="E133" s="12">
        <v>6</v>
      </c>
    </row>
    <row r="136" spans="2:11" x14ac:dyDescent="0.25">
      <c r="B136" s="24" t="s">
        <v>394</v>
      </c>
    </row>
    <row r="137" spans="2:11" x14ac:dyDescent="0.25">
      <c r="B137" s="24" t="s">
        <v>213</v>
      </c>
    </row>
    <row r="139" spans="2:11" x14ac:dyDescent="0.25">
      <c r="C139" s="37" t="s">
        <v>42</v>
      </c>
      <c r="D139" s="37" t="s">
        <v>43</v>
      </c>
      <c r="E139" s="37" t="s">
        <v>186</v>
      </c>
      <c r="F139" s="37" t="s">
        <v>41</v>
      </c>
      <c r="H139" s="37" t="s">
        <v>42</v>
      </c>
      <c r="I139" s="37" t="s">
        <v>43</v>
      </c>
      <c r="J139" s="37" t="s">
        <v>186</v>
      </c>
      <c r="K139" s="37" t="s">
        <v>41</v>
      </c>
    </row>
    <row r="140" spans="2:11" x14ac:dyDescent="0.25">
      <c r="C140" s="47" t="s">
        <v>187</v>
      </c>
      <c r="D140" s="47" t="s">
        <v>198</v>
      </c>
      <c r="E140" s="47" t="s">
        <v>208</v>
      </c>
      <c r="F140" s="12">
        <v>8</v>
      </c>
      <c r="H140" s="47" t="s">
        <v>187</v>
      </c>
      <c r="I140" s="47" t="s">
        <v>198</v>
      </c>
      <c r="J140" s="47" t="s">
        <v>208</v>
      </c>
      <c r="K140" s="12">
        <v>8</v>
      </c>
    </row>
    <row r="141" spans="2:11" x14ac:dyDescent="0.25">
      <c r="C141" s="47" t="s">
        <v>188</v>
      </c>
      <c r="D141" s="47" t="s">
        <v>199</v>
      </c>
      <c r="E141" s="47" t="s">
        <v>209</v>
      </c>
      <c r="F141" s="12">
        <v>8</v>
      </c>
      <c r="H141" s="47" t="s">
        <v>188</v>
      </c>
      <c r="I141" s="47" t="s">
        <v>199</v>
      </c>
      <c r="J141" s="47" t="s">
        <v>209</v>
      </c>
      <c r="K141" s="12">
        <v>8</v>
      </c>
    </row>
    <row r="142" spans="2:11" x14ac:dyDescent="0.25">
      <c r="C142" s="47" t="s">
        <v>189</v>
      </c>
      <c r="D142" s="47" t="s">
        <v>200</v>
      </c>
      <c r="E142" s="47" t="s">
        <v>209</v>
      </c>
      <c r="F142" s="12">
        <v>6</v>
      </c>
      <c r="H142" s="47" t="s">
        <v>189</v>
      </c>
      <c r="I142" s="47" t="s">
        <v>200</v>
      </c>
      <c r="J142" s="47" t="s">
        <v>209</v>
      </c>
      <c r="K142" s="12">
        <v>6</v>
      </c>
    </row>
    <row r="143" spans="2:11" x14ac:dyDescent="0.25">
      <c r="C143" s="47" t="s">
        <v>190</v>
      </c>
      <c r="D143" s="47" t="s">
        <v>201</v>
      </c>
      <c r="E143" s="47" t="s">
        <v>211</v>
      </c>
      <c r="F143" s="12">
        <v>7</v>
      </c>
      <c r="H143" s="47" t="s">
        <v>190</v>
      </c>
      <c r="I143" s="47" t="s">
        <v>201</v>
      </c>
      <c r="J143" s="47" t="s">
        <v>211</v>
      </c>
      <c r="K143" s="12">
        <v>7</v>
      </c>
    </row>
    <row r="144" spans="2:11" x14ac:dyDescent="0.25">
      <c r="C144" s="47" t="s">
        <v>191</v>
      </c>
      <c r="D144" s="47" t="s">
        <v>202</v>
      </c>
      <c r="E144" s="47" t="s">
        <v>209</v>
      </c>
      <c r="F144" s="12">
        <v>6</v>
      </c>
      <c r="H144" s="47" t="s">
        <v>191</v>
      </c>
      <c r="I144" s="47" t="s">
        <v>202</v>
      </c>
      <c r="J144" s="47" t="s">
        <v>209</v>
      </c>
      <c r="K144" s="12">
        <v>6</v>
      </c>
    </row>
    <row r="145" spans="3:11" x14ac:dyDescent="0.25">
      <c r="C145" s="47" t="s">
        <v>192</v>
      </c>
      <c r="D145" s="47" t="s">
        <v>203</v>
      </c>
      <c r="E145" s="47" t="s">
        <v>208</v>
      </c>
      <c r="F145" s="12">
        <v>9</v>
      </c>
      <c r="H145" s="47" t="s">
        <v>192</v>
      </c>
      <c r="I145" s="47" t="s">
        <v>203</v>
      </c>
      <c r="J145" s="47" t="s">
        <v>208</v>
      </c>
      <c r="K145" s="12">
        <v>9</v>
      </c>
    </row>
    <row r="146" spans="3:11" x14ac:dyDescent="0.25">
      <c r="C146" s="47" t="s">
        <v>193</v>
      </c>
      <c r="D146" s="47" t="s">
        <v>204</v>
      </c>
      <c r="E146" s="47" t="s">
        <v>210</v>
      </c>
      <c r="F146" s="12">
        <v>4</v>
      </c>
      <c r="H146" s="47" t="s">
        <v>193</v>
      </c>
      <c r="I146" s="47" t="s">
        <v>204</v>
      </c>
      <c r="J146" s="47" t="s">
        <v>210</v>
      </c>
      <c r="K146" s="12">
        <v>4</v>
      </c>
    </row>
    <row r="147" spans="3:11" x14ac:dyDescent="0.25">
      <c r="C147" s="47" t="s">
        <v>194</v>
      </c>
      <c r="D147" s="47" t="s">
        <v>205</v>
      </c>
      <c r="E147" s="47" t="s">
        <v>211</v>
      </c>
      <c r="F147" s="12">
        <v>10</v>
      </c>
      <c r="H147" s="47" t="s">
        <v>194</v>
      </c>
      <c r="I147" s="47" t="s">
        <v>205</v>
      </c>
      <c r="J147" s="47" t="s">
        <v>211</v>
      </c>
      <c r="K147" s="12">
        <v>10</v>
      </c>
    </row>
    <row r="148" spans="3:11" x14ac:dyDescent="0.25">
      <c r="C148" s="47" t="s">
        <v>195</v>
      </c>
      <c r="D148" s="47" t="s">
        <v>206</v>
      </c>
      <c r="E148" s="47" t="s">
        <v>210</v>
      </c>
      <c r="F148" s="12">
        <v>4</v>
      </c>
      <c r="H148" s="47" t="s">
        <v>195</v>
      </c>
      <c r="I148" s="47" t="s">
        <v>206</v>
      </c>
      <c r="J148" s="47" t="s">
        <v>210</v>
      </c>
      <c r="K148" s="12">
        <v>4</v>
      </c>
    </row>
    <row r="149" spans="3:11" x14ac:dyDescent="0.25">
      <c r="C149" s="47" t="s">
        <v>187</v>
      </c>
      <c r="D149" s="47" t="s">
        <v>198</v>
      </c>
      <c r="E149" s="47" t="s">
        <v>209</v>
      </c>
      <c r="F149" s="12">
        <v>4</v>
      </c>
      <c r="H149" s="47" t="s">
        <v>196</v>
      </c>
      <c r="I149" s="47" t="s">
        <v>207</v>
      </c>
      <c r="J149" s="47" t="s">
        <v>211</v>
      </c>
      <c r="K149" s="12">
        <v>8</v>
      </c>
    </row>
    <row r="150" spans="3:11" x14ac:dyDescent="0.25">
      <c r="C150" s="47" t="s">
        <v>196</v>
      </c>
      <c r="D150" s="47" t="s">
        <v>207</v>
      </c>
      <c r="E150" s="47" t="s">
        <v>211</v>
      </c>
      <c r="F150" s="12">
        <v>8</v>
      </c>
      <c r="H150" s="47" t="s">
        <v>197</v>
      </c>
      <c r="I150" s="47" t="s">
        <v>206</v>
      </c>
      <c r="J150" s="47" t="s">
        <v>210</v>
      </c>
      <c r="K150" s="12">
        <v>10</v>
      </c>
    </row>
    <row r="151" spans="3:11" x14ac:dyDescent="0.25">
      <c r="C151" s="47" t="s">
        <v>189</v>
      </c>
      <c r="D151" s="47" t="s">
        <v>200</v>
      </c>
      <c r="E151" s="47" t="s">
        <v>208</v>
      </c>
      <c r="F151" s="12">
        <v>8</v>
      </c>
    </row>
    <row r="152" spans="3:11" x14ac:dyDescent="0.25">
      <c r="C152" s="47" t="s">
        <v>190</v>
      </c>
      <c r="D152" s="47" t="s">
        <v>201</v>
      </c>
      <c r="E152" s="47" t="s">
        <v>208</v>
      </c>
      <c r="F152" s="12">
        <v>3</v>
      </c>
    </row>
    <row r="153" spans="3:11" x14ac:dyDescent="0.25">
      <c r="C153" s="47" t="s">
        <v>197</v>
      </c>
      <c r="D153" s="47" t="s">
        <v>206</v>
      </c>
      <c r="E153" s="47" t="s">
        <v>210</v>
      </c>
      <c r="F153" s="12">
        <v>10</v>
      </c>
    </row>
    <row r="154" spans="3:11" x14ac:dyDescent="0.25">
      <c r="C154" s="47" t="s">
        <v>191</v>
      </c>
      <c r="D154" s="47" t="s">
        <v>202</v>
      </c>
      <c r="E154" s="47" t="s">
        <v>208</v>
      </c>
      <c r="F154" s="12">
        <v>5</v>
      </c>
    </row>
    <row r="155" spans="3:11" x14ac:dyDescent="0.25">
      <c r="C155" s="47" t="s">
        <v>195</v>
      </c>
      <c r="D155" s="47" t="s">
        <v>206</v>
      </c>
      <c r="E155" s="47" t="s">
        <v>209</v>
      </c>
      <c r="F155" s="12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364E-E2EE-48E5-B4A6-71FA603A1A35}">
  <dimension ref="A1:L96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7</v>
      </c>
      <c r="B2" s="6" t="s">
        <v>102</v>
      </c>
    </row>
    <row r="3" spans="1:2" x14ac:dyDescent="0.25">
      <c r="B3" s="24"/>
    </row>
    <row r="4" spans="1:2" x14ac:dyDescent="0.25">
      <c r="B4" s="24" t="s">
        <v>158</v>
      </c>
    </row>
    <row r="5" spans="1:2" x14ac:dyDescent="0.25">
      <c r="B5" s="24"/>
    </row>
    <row r="6" spans="1:2" x14ac:dyDescent="0.25">
      <c r="B6" s="24" t="s">
        <v>159</v>
      </c>
    </row>
    <row r="7" spans="1:2" x14ac:dyDescent="0.25">
      <c r="B7" s="24" t="s">
        <v>160</v>
      </c>
    </row>
    <row r="8" spans="1:2" x14ac:dyDescent="0.25">
      <c r="B8" s="24"/>
    </row>
    <row r="9" spans="1:2" x14ac:dyDescent="0.25">
      <c r="B9" s="24" t="s">
        <v>161</v>
      </c>
    </row>
    <row r="10" spans="1:2" x14ac:dyDescent="0.25">
      <c r="B10" s="24" t="s">
        <v>162</v>
      </c>
    </row>
    <row r="11" spans="1:2" x14ac:dyDescent="0.25">
      <c r="B11" s="24" t="s">
        <v>163</v>
      </c>
    </row>
    <row r="29" spans="2:2" x14ac:dyDescent="0.25">
      <c r="B29" s="24" t="s">
        <v>164</v>
      </c>
    </row>
    <row r="30" spans="2:2" x14ac:dyDescent="0.25">
      <c r="B30" s="24" t="s">
        <v>165</v>
      </c>
    </row>
    <row r="31" spans="2:2" x14ac:dyDescent="0.25">
      <c r="B31" s="24"/>
    </row>
    <row r="32" spans="2:2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 t="s">
        <v>166</v>
      </c>
    </row>
    <row r="42" spans="2:2" x14ac:dyDescent="0.25">
      <c r="B42" s="24" t="s">
        <v>303</v>
      </c>
    </row>
    <row r="68" spans="2:2" x14ac:dyDescent="0.25">
      <c r="B68" s="24" t="s">
        <v>304</v>
      </c>
    </row>
    <row r="69" spans="2:2" x14ac:dyDescent="0.25">
      <c r="B69" s="24" t="s">
        <v>305</v>
      </c>
    </row>
    <row r="83" spans="2:2" x14ac:dyDescent="0.25">
      <c r="B83" s="24" t="s">
        <v>306</v>
      </c>
    </row>
    <row r="96" spans="2:2" x14ac:dyDescent="0.25">
      <c r="B96" s="24" t="s">
        <v>103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5715-929B-42D1-87F4-1EF3753B3475}">
  <dimension ref="A1:L106"/>
  <sheetViews>
    <sheetView showGridLines="0" workbookViewId="0">
      <pane ySplit="2" topLeftCell="A3" activePane="bottomLeft" state="frozen"/>
      <selection pane="bottomLeft"/>
    </sheetView>
  </sheetViews>
  <sheetFormatPr baseColWidth="10" defaultColWidth="11.42578125" defaultRowHeight="15" x14ac:dyDescent="0.25"/>
  <cols>
    <col min="1" max="1" width="4.5703125" style="8" customWidth="1"/>
    <col min="2" max="3" width="11.42578125" style="8"/>
    <col min="4" max="4" width="11.85546875" style="8" bestFit="1" customWidth="1"/>
    <col min="5" max="12" width="11.42578125" style="8"/>
    <col min="13" max="16384" width="11.42578125" style="10"/>
  </cols>
  <sheetData>
    <row r="1" spans="1:2" s="5" customFormat="1" x14ac:dyDescent="0.25"/>
    <row r="2" spans="1:2" s="5" customFormat="1" ht="21" x14ac:dyDescent="0.35">
      <c r="A2" s="6">
        <v>8</v>
      </c>
      <c r="B2" s="6" t="s">
        <v>104</v>
      </c>
    </row>
    <row r="3" spans="1:2" x14ac:dyDescent="0.25">
      <c r="B3" s="24"/>
    </row>
    <row r="4" spans="1:2" x14ac:dyDescent="0.25">
      <c r="B4" s="24" t="s">
        <v>396</v>
      </c>
    </row>
    <row r="5" spans="1:2" x14ac:dyDescent="0.25">
      <c r="B5" s="24" t="s">
        <v>106</v>
      </c>
    </row>
    <row r="6" spans="1:2" x14ac:dyDescent="0.25">
      <c r="B6" s="24"/>
    </row>
    <row r="7" spans="1:2" x14ac:dyDescent="0.25">
      <c r="B7" s="24" t="s">
        <v>107</v>
      </c>
    </row>
    <row r="8" spans="1:2" x14ac:dyDescent="0.25">
      <c r="B8" s="24" t="s">
        <v>108</v>
      </c>
    </row>
    <row r="9" spans="1:2" x14ac:dyDescent="0.25">
      <c r="B9" s="24"/>
    </row>
    <row r="10" spans="1:2" x14ac:dyDescent="0.25">
      <c r="B10" s="23" t="s">
        <v>105</v>
      </c>
    </row>
    <row r="11" spans="1:2" x14ac:dyDescent="0.25">
      <c r="B11" s="24"/>
    </row>
    <row r="12" spans="1:2" x14ac:dyDescent="0.25">
      <c r="B12" s="24" t="s">
        <v>109</v>
      </c>
    </row>
    <row r="13" spans="1:2" x14ac:dyDescent="0.25">
      <c r="B13" s="24" t="s">
        <v>397</v>
      </c>
    </row>
    <row r="14" spans="1:2" x14ac:dyDescent="0.25">
      <c r="B14" s="24"/>
    </row>
    <row r="15" spans="1:2" x14ac:dyDescent="0.25">
      <c r="B15" s="24"/>
    </row>
    <row r="16" spans="1:2" x14ac:dyDescent="0.25">
      <c r="B16" s="24"/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 t="s">
        <v>112</v>
      </c>
    </row>
    <row r="24" spans="2:2" x14ac:dyDescent="0.25">
      <c r="B24" s="24" t="s">
        <v>111</v>
      </c>
    </row>
    <row r="25" spans="2:2" x14ac:dyDescent="0.25">
      <c r="B25" s="24" t="s">
        <v>110</v>
      </c>
    </row>
    <row r="26" spans="2:2" x14ac:dyDescent="0.25">
      <c r="B26" s="24"/>
    </row>
    <row r="27" spans="2:2" x14ac:dyDescent="0.25">
      <c r="B27" s="54" t="s">
        <v>113</v>
      </c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  <row r="36" spans="2:2" x14ac:dyDescent="0.25">
      <c r="B36" s="24"/>
    </row>
    <row r="37" spans="2:2" x14ac:dyDescent="0.25">
      <c r="B37" s="24"/>
    </row>
    <row r="38" spans="2:2" x14ac:dyDescent="0.25">
      <c r="B38" s="24"/>
    </row>
    <row r="39" spans="2:2" x14ac:dyDescent="0.25">
      <c r="B39" s="24"/>
    </row>
    <row r="40" spans="2:2" x14ac:dyDescent="0.25">
      <c r="B40" s="24"/>
    </row>
    <row r="41" spans="2:2" x14ac:dyDescent="0.25">
      <c r="B41" s="24"/>
    </row>
    <row r="42" spans="2:2" x14ac:dyDescent="0.25">
      <c r="B42" s="24"/>
    </row>
    <row r="43" spans="2:2" x14ac:dyDescent="0.25">
      <c r="B43" s="24" t="s">
        <v>115</v>
      </c>
    </row>
    <row r="44" spans="2:2" x14ac:dyDescent="0.25">
      <c r="B44" s="24" t="s">
        <v>114</v>
      </c>
    </row>
    <row r="45" spans="2:2" x14ac:dyDescent="0.25">
      <c r="B45" s="24" t="s">
        <v>116</v>
      </c>
    </row>
    <row r="46" spans="2:2" x14ac:dyDescent="0.25">
      <c r="B46" s="24"/>
    </row>
    <row r="47" spans="2:2" x14ac:dyDescent="0.25">
      <c r="B47" s="54" t="s">
        <v>113</v>
      </c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/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 t="s">
        <v>118</v>
      </c>
    </row>
    <row r="63" spans="2:2" x14ac:dyDescent="0.25">
      <c r="B63" s="24" t="s">
        <v>117</v>
      </c>
    </row>
    <row r="64" spans="2:2" x14ac:dyDescent="0.25">
      <c r="B64" s="24"/>
    </row>
    <row r="65" spans="2:2" x14ac:dyDescent="0.25">
      <c r="B65" s="54" t="s">
        <v>113</v>
      </c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9" x14ac:dyDescent="0.25">
      <c r="B81" s="24"/>
    </row>
    <row r="82" spans="2:9" x14ac:dyDescent="0.25">
      <c r="B82" s="24" t="s">
        <v>119</v>
      </c>
    </row>
    <row r="84" spans="2:9" x14ac:dyDescent="0.25">
      <c r="B84" s="53" t="s">
        <v>113</v>
      </c>
      <c r="E84" s="12" t="s">
        <v>120</v>
      </c>
      <c r="F84" s="12" t="s">
        <v>121</v>
      </c>
      <c r="G84" s="12" t="s">
        <v>122</v>
      </c>
      <c r="H84" s="12" t="s">
        <v>123</v>
      </c>
      <c r="I84" s="12" t="s">
        <v>124</v>
      </c>
    </row>
    <row r="86" spans="2:9" x14ac:dyDescent="0.25">
      <c r="B86" s="8" t="s">
        <v>125</v>
      </c>
    </row>
    <row r="88" spans="2:9" x14ac:dyDescent="0.25">
      <c r="B88" s="66" t="s">
        <v>144</v>
      </c>
      <c r="C88" s="66"/>
      <c r="D88" s="66"/>
      <c r="E88" s="37" t="s">
        <v>43</v>
      </c>
      <c r="F88" s="37" t="s">
        <v>42</v>
      </c>
    </row>
    <row r="89" spans="2:9" x14ac:dyDescent="0.25">
      <c r="B89" s="67" t="s">
        <v>126</v>
      </c>
      <c r="C89" s="67"/>
      <c r="D89" s="67"/>
      <c r="E89" s="38"/>
      <c r="F89" s="38"/>
    </row>
    <row r="90" spans="2:9" x14ac:dyDescent="0.25">
      <c r="B90" s="67" t="s">
        <v>127</v>
      </c>
      <c r="C90" s="67"/>
      <c r="D90" s="67"/>
      <c r="E90" s="38"/>
      <c r="F90" s="38"/>
    </row>
    <row r="91" spans="2:9" x14ac:dyDescent="0.25">
      <c r="B91" s="67" t="s">
        <v>128</v>
      </c>
      <c r="C91" s="67"/>
      <c r="D91" s="67"/>
      <c r="E91" s="38"/>
      <c r="F91" s="38"/>
    </row>
    <row r="92" spans="2:9" x14ac:dyDescent="0.25">
      <c r="B92" s="67" t="s">
        <v>129</v>
      </c>
      <c r="C92" s="67"/>
      <c r="D92" s="67"/>
      <c r="E92" s="38"/>
      <c r="F92" s="38"/>
    </row>
    <row r="93" spans="2:9" x14ac:dyDescent="0.25">
      <c r="B93" s="67" t="s">
        <v>130</v>
      </c>
      <c r="C93" s="67"/>
      <c r="D93" s="67"/>
      <c r="E93" s="38"/>
      <c r="F93" s="38"/>
    </row>
    <row r="94" spans="2:9" x14ac:dyDescent="0.25">
      <c r="B94" s="67" t="s">
        <v>131</v>
      </c>
      <c r="C94" s="67"/>
      <c r="D94" s="67"/>
      <c r="E94" s="38"/>
      <c r="F94" s="38"/>
    </row>
    <row r="95" spans="2:9" x14ac:dyDescent="0.25">
      <c r="B95" s="67" t="s">
        <v>132</v>
      </c>
      <c r="C95" s="67"/>
      <c r="D95" s="67"/>
      <c r="E95" s="38"/>
      <c r="F95" s="38"/>
    </row>
    <row r="96" spans="2:9" x14ac:dyDescent="0.25">
      <c r="B96" s="67" t="s">
        <v>133</v>
      </c>
      <c r="C96" s="67"/>
      <c r="D96" s="67"/>
      <c r="E96" s="38"/>
      <c r="F96" s="38"/>
    </row>
    <row r="97" spans="2:6" x14ac:dyDescent="0.25">
      <c r="B97" s="67" t="s">
        <v>134</v>
      </c>
      <c r="C97" s="67"/>
      <c r="D97" s="67"/>
      <c r="E97" s="38"/>
      <c r="F97" s="38"/>
    </row>
    <row r="98" spans="2:6" x14ac:dyDescent="0.25">
      <c r="B98" s="67" t="s">
        <v>135</v>
      </c>
      <c r="C98" s="67"/>
      <c r="D98" s="67"/>
      <c r="E98" s="38"/>
      <c r="F98" s="38"/>
    </row>
    <row r="99" spans="2:6" x14ac:dyDescent="0.25">
      <c r="B99" s="67" t="s">
        <v>136</v>
      </c>
      <c r="C99" s="67"/>
      <c r="D99" s="67"/>
      <c r="E99" s="38"/>
      <c r="F99" s="38"/>
    </row>
    <row r="100" spans="2:6" x14ac:dyDescent="0.25">
      <c r="B100" s="67" t="s">
        <v>137</v>
      </c>
      <c r="C100" s="67"/>
      <c r="D100" s="67"/>
      <c r="E100" s="38"/>
      <c r="F100" s="38"/>
    </row>
    <row r="101" spans="2:6" x14ac:dyDescent="0.25">
      <c r="B101" s="67" t="s">
        <v>138</v>
      </c>
      <c r="C101" s="67"/>
      <c r="D101" s="67"/>
      <c r="E101" s="38"/>
      <c r="F101" s="38"/>
    </row>
    <row r="102" spans="2:6" x14ac:dyDescent="0.25">
      <c r="B102" s="67" t="s">
        <v>139</v>
      </c>
      <c r="C102" s="67"/>
      <c r="D102" s="67"/>
      <c r="E102" s="38"/>
      <c r="F102" s="38"/>
    </row>
    <row r="103" spans="2:6" x14ac:dyDescent="0.25">
      <c r="B103" s="67" t="s">
        <v>140</v>
      </c>
      <c r="C103" s="67"/>
      <c r="D103" s="67"/>
      <c r="E103" s="38"/>
      <c r="F103" s="38"/>
    </row>
    <row r="104" spans="2:6" x14ac:dyDescent="0.25">
      <c r="B104" s="67" t="s">
        <v>141</v>
      </c>
      <c r="C104" s="67"/>
      <c r="D104" s="67"/>
      <c r="E104" s="38"/>
      <c r="F104" s="38"/>
    </row>
    <row r="105" spans="2:6" x14ac:dyDescent="0.25">
      <c r="B105" s="67" t="s">
        <v>142</v>
      </c>
      <c r="C105" s="67"/>
      <c r="D105" s="67"/>
      <c r="E105" s="38"/>
      <c r="F105" s="38"/>
    </row>
    <row r="106" spans="2:6" x14ac:dyDescent="0.25">
      <c r="B106" s="67" t="s">
        <v>143</v>
      </c>
      <c r="C106" s="67"/>
      <c r="D106" s="67"/>
      <c r="E106" s="38"/>
      <c r="F106" s="38"/>
    </row>
  </sheetData>
  <mergeCells count="19">
    <mergeCell ref="B106:D106"/>
    <mergeCell ref="B105:D105"/>
    <mergeCell ref="B89:D89"/>
    <mergeCell ref="B90:D90"/>
    <mergeCell ref="B91:D91"/>
    <mergeCell ref="B92:D92"/>
    <mergeCell ref="B93:D93"/>
    <mergeCell ref="B94:D94"/>
    <mergeCell ref="B95:D95"/>
    <mergeCell ref="B96:D96"/>
    <mergeCell ref="B103:D103"/>
    <mergeCell ref="B104:D104"/>
    <mergeCell ref="B101:D101"/>
    <mergeCell ref="B102:D102"/>
    <mergeCell ref="B88:D88"/>
    <mergeCell ref="B97:D97"/>
    <mergeCell ref="B98:D98"/>
    <mergeCell ref="B99:D99"/>
    <mergeCell ref="B100:D10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J j s /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C Y 7 P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O z 9 Q L E n a H E g B A A A Z A g A A E w A c A E Z v c m 1 1 b G F z L 1 N l Y 3 R p b 2 4 x L m 0 g o h g A K K A U A A A A A A A A A A A A A A A A A A A A A A A A A A A A d U 9 B T s M w E L x H y h 8 s c 0 k l K 1 I r y o E q h 5 A E U a m 0 h a R c G g 5 u s h S D Y 0 e 2 U x W q P o E D b + r H c A m o C L V 7 2 f X M 7 n h G Q 2 G Y F C h t e 3 f g O q 6 j n 6 m C E i U v U N V c R u k D C h A H 4 z r I 1 k S x J Q i L R H r l x 7 J o K h D G u 2 Y c / E g K Y x / a w 9 F l P t O g d E 4 X o E Q e g 3 4 1 s s 6 j R m m Z r A v g + U H c N 2 u D O 2 Q e A 2 c V M 6 A C P M A E R Z I 3 l d B B n 6 B E F L J k Y h l 0 e / 0 e Q X e N N J C a N w 7 B Y f T H U s B j h 7 Q m z 7 C 9 s X + / 0 1 J q V C t Z y R W z I 7 a + M 7 q w 6 9 M 9 Z u A G a G l 9 e m 0 q g u Y / e M h 5 W l B O l Q 6 M a v 4 K Z 6 y W q K D V g l n t g 1 6 m q N B P U l W t 7 + y t B u 2 d t E E 2 G z y M b c q h M B f n / n 5 7 S 9 A G I 4 z D 3 e c E 4 6 N U E o f x C W o 8 u b 2 6 T 7 5 J Y 2 F k Y G 1 + u W k y 2 n 1 E s 1 H 4 j 9 5 2 X I e J 4 7 k G X 1 B L A Q I t A B Q A A g A I A C Y 7 P 1 A 7 K 6 R C q A A A A P g A A A A S A A A A A A A A A A A A A A A A A A A A A A B D b 2 5 m a W c v U G F j a 2 F n Z S 5 4 b W x Q S w E C L Q A U A A I A C A A m O z 9 Q D 8 r p q 6 Q A A A D p A A A A E w A A A A A A A A A A A A A A A A D 0 A A A A W 0 N v b n R l b n R f V H l w Z X N d L n h t b F B L A Q I t A B Q A A g A I A C Y 7 P 1 A s S d o c S A E A A B k C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L A A A A A A A A B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q Z W 1 w b G 9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w N j o y N D o w O C 4 5 N T Y 5 N j E 5 W i I g L z 4 8 R W 5 0 c n k g V H l w Z T 0 i R m l s b E N v b H V t b l R 5 c G V z I i B W Y W x 1 Z T 0 i c 0 F 3 T U R C Z 1 k 9 I i A v P j x F b n R y e S B U e X B l P S J G a W x s Q 2 9 s d W 1 u T m F t Z X M i I F Z h b H V l P S J z W y Z x d W 9 0 O 0 l E J n F 1 b 3 Q 7 L C Z x d W 9 0 O y B c J n F 1 b 3 Q 7 Q c O R T 1 w m c X V v d D s m c X V v d D s s J n F 1 b 3 Q 7 I F w m c X V v d D t F R E F E X C Z x d W 9 0 O y Z x d W 9 0 O y w m c X V v d D s g X C Z x d W 9 0 O 0 5 P T U J S R V w m c X V v d D s m c X V v d D s s J n F 1 b 3 Q 7 I F w m c X V v d D t Q R U z D j U N V T E F c J n F 1 b 3 Q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p l b X B s b 0 N T V i 9 U a X B v I G N h b W J p Y W R v L n t J R C w w f S Z x d W 9 0 O y w m c X V v d D t T Z W N 0 a W 9 u M S 9 F a m V t c G x v Q 1 N W L 1 R p c G 8 g Y 2 F t Y m l h Z G 8 u e y B c J n F 1 b 3 Q 7 Q c O R T 1 w m c X V v d D s s M X 0 m c X V v d D s s J n F 1 b 3 Q 7 U 2 V j d G l v b j E v R W p l b X B s b 0 N T V i 9 U a X B v I G N h b W J p Y W R v L n s g X C Z x d W 9 0 O 0 V E Q U R c J n F 1 b 3 Q 7 L D J 9 J n F 1 b 3 Q 7 L C Z x d W 9 0 O 1 N l Y 3 R p b 2 4 x L 0 V q Z W 1 w b G 9 D U 1 Y v V G l w b y B j Y W 1 i a W F k b y 5 7 I F w m c X V v d D t O T 0 1 C U k V c J n F 1 b 3 Q 7 L D N 9 J n F 1 b 3 Q 7 L C Z x d W 9 0 O 1 N l Y 3 R p b 2 4 x L 0 V q Z W 1 w b G 9 D U 1 Y v V G l w b y B j Y W 1 i a W F k b y 5 7 I F w m c X V v d D t Q R U z D j U N V T E F c J n F 1 b 3 Q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q Z W 1 w b G 9 D U 1 Y v V G l w b y B j Y W 1 i a W F k b y 5 7 S U Q s M H 0 m c X V v d D s s J n F 1 b 3 Q 7 U 2 V j d G l v b j E v R W p l b X B s b 0 N T V i 9 U a X B v I G N h b W J p Y W R v L n s g X C Z x d W 9 0 O 0 H D k U 9 c J n F 1 b 3 Q 7 L D F 9 J n F 1 b 3 Q 7 L C Z x d W 9 0 O 1 N l Y 3 R p b 2 4 x L 0 V q Z W 1 w b G 9 D U 1 Y v V G l w b y B j Y W 1 i a W F k b y 5 7 I F w m c X V v d D t F R E F E X C Z x d W 9 0 O y w y f S Z x d W 9 0 O y w m c X V v d D t T Z W N 0 a W 9 u M S 9 F a m V t c G x v Q 1 N W L 1 R p c G 8 g Y 2 F t Y m l h Z G 8 u e y B c J n F 1 b 3 Q 7 T k 9 N Q l J F X C Z x d W 9 0 O y w z f S Z x d W 9 0 O y w m c X V v d D t T Z W N 0 a W 9 u M S 9 F a m V t c G x v Q 1 N W L 1 R p c G 8 g Y 2 F t Y m l h Z G 8 u e y B c J n F 1 b 3 Q 7 U E V M w 4 1 D V U x B X C Z x d W 9 0 O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p l b X B s b 0 N T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t c G x v Q 1 N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W 1 w b G 9 D U 1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H m d x W 4 z t N g 2 j I U r x Y R k 0 A A A A A A g A A A A A A E G Y A A A A B A A A g A A A A G P H l x P s S W 7 K 9 C Z P S y 4 d 7 O D 1 D p x K q h a 0 v j L z i 0 K r R t w o A A A A A D o A A A A A C A A A g A A A A b 1 n x S / A 9 N G d T K m l t X I s c P 0 F 5 q B C m s 4 Q + W h U w I + W d Z 9 p Q A A A A r H V x h W X X t B x v Q 6 1 B U s E X 7 C e 5 + q R z b Y f 2 + 1 M 7 9 g k E o x h z Q 2 8 A e 9 P B n X 3 s b E k w + + i g B z F M 4 M Z A s b j N u e k Q n u 6 l 1 O L R L 5 K W O 2 0 D m V s f 6 I 1 P 9 M V A A A A A F a S O w 2 o Y k y 7 t X / 1 Q w H w u B l / 8 N R l O n P e C s y 0 b j o o v l w d k k 8 0 Y p M E + / O H 4 L n 5 j d 2 j t C g c Y E w t E 4 I R Q h 9 V z j w z 4 F A = = < / D a t a M a s h u p > 
</file>

<file path=customXml/itemProps1.xml><?xml version="1.0" encoding="utf-8"?>
<ds:datastoreItem xmlns:ds="http://schemas.openxmlformats.org/officeDocument/2006/customXml" ds:itemID="{2A098BAB-FA6B-4E4F-8771-5A538A63A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MiRango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abernabe</dc:creator>
  <cp:lastModifiedBy>Alvaro</cp:lastModifiedBy>
  <cp:lastPrinted>2020-01-30T16:06:24Z</cp:lastPrinted>
  <dcterms:created xsi:type="dcterms:W3CDTF">2020-01-04T09:50:46Z</dcterms:created>
  <dcterms:modified xsi:type="dcterms:W3CDTF">2021-01-11T22:36:37Z</dcterms:modified>
</cp:coreProperties>
</file>