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class\project\02_테이블 설계\"/>
    </mc:Choice>
  </mc:AlternateContent>
  <xr:revisionPtr revIDLastSave="0" documentId="13_ncr:1_{E55C00D4-6868-4C5F-8EBD-5D39C065B11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achine" sheetId="1" r:id="rId1"/>
    <sheet name="employee" sheetId="2" r:id="rId2"/>
    <sheet name="produc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2" l="1"/>
  <c r="N7" i="3" l="1"/>
  <c r="N12" i="3"/>
  <c r="B47" i="3"/>
  <c r="N46" i="3"/>
  <c r="N45" i="3"/>
  <c r="N44" i="3"/>
  <c r="N43" i="3"/>
  <c r="U35" i="3"/>
  <c r="N35" i="3"/>
  <c r="U34" i="3"/>
  <c r="N34" i="3"/>
  <c r="U33" i="3"/>
  <c r="N33" i="3"/>
  <c r="U32" i="3"/>
  <c r="N32" i="3"/>
  <c r="U31" i="3"/>
  <c r="N31" i="3"/>
  <c r="U30" i="3"/>
  <c r="N30" i="3"/>
  <c r="U29" i="3"/>
  <c r="N29" i="3"/>
  <c r="U28" i="3"/>
  <c r="N28" i="3"/>
  <c r="U27" i="3"/>
  <c r="N27" i="3"/>
  <c r="U26" i="3"/>
  <c r="N26" i="3"/>
  <c r="U25" i="3"/>
  <c r="N25" i="3"/>
  <c r="U24" i="3"/>
  <c r="N24" i="3"/>
  <c r="U23" i="3"/>
  <c r="N23" i="3"/>
  <c r="U22" i="3"/>
  <c r="N22" i="3"/>
  <c r="U21" i="3"/>
  <c r="N21" i="3"/>
  <c r="U20" i="3"/>
  <c r="N20" i="3"/>
  <c r="U19" i="3"/>
  <c r="N19" i="3"/>
  <c r="U18" i="3"/>
  <c r="N18" i="3"/>
  <c r="U17" i="3"/>
  <c r="N17" i="3"/>
  <c r="U16" i="3"/>
  <c r="N16" i="3"/>
  <c r="U15" i="3"/>
  <c r="N15" i="3"/>
  <c r="U14" i="3"/>
  <c r="N14" i="3"/>
  <c r="U13" i="3"/>
  <c r="N13" i="3"/>
  <c r="U12" i="3"/>
  <c r="U11" i="3"/>
  <c r="N11" i="3"/>
  <c r="U10" i="3"/>
  <c r="N10" i="3"/>
  <c r="U9" i="3"/>
  <c r="N9" i="3"/>
  <c r="U8" i="3"/>
  <c r="N8" i="3"/>
  <c r="U7" i="3"/>
  <c r="U6" i="3"/>
  <c r="N6" i="3"/>
  <c r="N3" i="3"/>
  <c r="N13" i="2"/>
  <c r="B47" i="2"/>
  <c r="N46" i="2"/>
  <c r="N45" i="2"/>
  <c r="N44" i="2"/>
  <c r="N43" i="2"/>
  <c r="U35" i="2"/>
  <c r="N35" i="2"/>
  <c r="U34" i="2"/>
  <c r="N34" i="2"/>
  <c r="U33" i="2"/>
  <c r="N33" i="2"/>
  <c r="U32" i="2"/>
  <c r="N32" i="2"/>
  <c r="U31" i="2"/>
  <c r="N31" i="2"/>
  <c r="U30" i="2"/>
  <c r="N30" i="2"/>
  <c r="U29" i="2"/>
  <c r="N29" i="2"/>
  <c r="U28" i="2"/>
  <c r="N28" i="2"/>
  <c r="U27" i="2"/>
  <c r="N27" i="2"/>
  <c r="U26" i="2"/>
  <c r="N26" i="2"/>
  <c r="U25" i="2"/>
  <c r="N25" i="2"/>
  <c r="U24" i="2"/>
  <c r="N24" i="2"/>
  <c r="U23" i="2"/>
  <c r="N23" i="2"/>
  <c r="U22" i="2"/>
  <c r="N22" i="2"/>
  <c r="U21" i="2"/>
  <c r="N21" i="2"/>
  <c r="U20" i="2"/>
  <c r="N20" i="2"/>
  <c r="U19" i="2"/>
  <c r="N19" i="2"/>
  <c r="U18" i="2"/>
  <c r="N18" i="2"/>
  <c r="U17" i="2"/>
  <c r="N17" i="2"/>
  <c r="U16" i="2"/>
  <c r="N16" i="2"/>
  <c r="U15" i="2"/>
  <c r="N15" i="2"/>
  <c r="U14" i="2"/>
  <c r="N14" i="2"/>
  <c r="U13" i="2"/>
  <c r="U12" i="2"/>
  <c r="U11" i="2"/>
  <c r="N11" i="2"/>
  <c r="U10" i="2"/>
  <c r="N10" i="2"/>
  <c r="U9" i="2"/>
  <c r="N9" i="2"/>
  <c r="U8" i="2"/>
  <c r="N8" i="2"/>
  <c r="U7" i="2"/>
  <c r="N7" i="2"/>
  <c r="U6" i="2"/>
  <c r="N6" i="2"/>
  <c r="N3" i="2"/>
  <c r="N3" i="1" l="1"/>
  <c r="N9" i="1"/>
  <c r="N6" i="1"/>
  <c r="N7" i="1" l="1"/>
  <c r="N35" i="1" l="1"/>
  <c r="N34" i="1"/>
  <c r="N33" i="1"/>
  <c r="N32" i="1"/>
  <c r="U8" i="1"/>
  <c r="N14" i="1"/>
  <c r="U13" i="1" l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N13" i="1"/>
  <c r="N44" i="1" l="1"/>
  <c r="N45" i="1"/>
  <c r="N46" i="1"/>
  <c r="N43" i="1"/>
  <c r="N24" i="1"/>
  <c r="N25" i="1"/>
  <c r="N26" i="1"/>
  <c r="N27" i="1"/>
  <c r="N28" i="1"/>
  <c r="N29" i="1"/>
  <c r="N30" i="1"/>
  <c r="N31" i="1"/>
  <c r="N11" i="1"/>
  <c r="U11" i="1"/>
  <c r="N12" i="1"/>
  <c r="U12" i="1"/>
  <c r="N8" i="1" l="1"/>
  <c r="N10" i="1"/>
  <c r="N15" i="1"/>
  <c r="N16" i="1"/>
  <c r="N17" i="1"/>
  <c r="N18" i="1"/>
  <c r="N19" i="1"/>
  <c r="N20" i="1"/>
  <c r="N21" i="1"/>
  <c r="N22" i="1"/>
  <c r="N23" i="1"/>
  <c r="B47" i="1" l="1"/>
  <c r="U9" i="1"/>
  <c r="U10" i="1"/>
  <c r="U7" i="1" l="1"/>
  <c r="U6" i="1"/>
</calcChain>
</file>

<file path=xl/sharedStrings.xml><?xml version="1.0" encoding="utf-8"?>
<sst xmlns="http://schemas.openxmlformats.org/spreadsheetml/2006/main" count="238" uniqueCount="95">
  <si>
    <t>업무구분</t>
  </si>
  <si>
    <t>프로젝트  명</t>
  </si>
  <si>
    <t>테이블 명세서</t>
  </si>
  <si>
    <t>작성자</t>
  </si>
  <si>
    <t>작업일자</t>
  </si>
  <si>
    <t>시 스 템   명</t>
  </si>
  <si>
    <t>승인자</t>
  </si>
  <si>
    <t>승인일자</t>
  </si>
  <si>
    <t>단계</t>
  </si>
  <si>
    <t>문서번호</t>
  </si>
  <si>
    <t>Version</t>
  </si>
  <si>
    <t>No.</t>
    <phoneticPr fontId="2" type="noConversion"/>
  </si>
  <si>
    <t>업무약어</t>
    <phoneticPr fontId="2" type="noConversion"/>
  </si>
  <si>
    <t>Table ID</t>
    <phoneticPr fontId="2" type="noConversion"/>
  </si>
  <si>
    <t>Table Name</t>
    <phoneticPr fontId="2" type="noConversion"/>
  </si>
  <si>
    <t>Column List</t>
    <phoneticPr fontId="2" type="noConversion"/>
  </si>
  <si>
    <t>Data Type</t>
    <phoneticPr fontId="2" type="noConversion"/>
  </si>
  <si>
    <t>PK</t>
    <phoneticPr fontId="2" type="noConversion"/>
  </si>
  <si>
    <t>Default</t>
    <phoneticPr fontId="2" type="noConversion"/>
  </si>
  <si>
    <t>문서명</t>
    <phoneticPr fontId="2" type="noConversion"/>
  </si>
  <si>
    <t>컬럼명</t>
    <phoneticPr fontId="2" type="noConversion"/>
  </si>
  <si>
    <t>컬럼 한글명</t>
    <phoneticPr fontId="2" type="noConversion"/>
  </si>
  <si>
    <t>Null</t>
    <phoneticPr fontId="2" type="noConversion"/>
  </si>
  <si>
    <t>Length</t>
    <phoneticPr fontId="2" type="noConversion"/>
  </si>
  <si>
    <t>FK</t>
    <phoneticPr fontId="2" type="noConversion"/>
  </si>
  <si>
    <t>Y</t>
  </si>
  <si>
    <t xml:space="preserve"> </t>
  </si>
  <si>
    <t>기타</t>
    <phoneticPr fontId="2" type="noConversion"/>
  </si>
  <si>
    <t>Uniquey</t>
    <phoneticPr fontId="2" type="noConversion"/>
  </si>
  <si>
    <t>Remark</t>
    <phoneticPr fontId="2" type="noConversion"/>
  </si>
  <si>
    <t>물리설계</t>
    <phoneticPr fontId="2" type="noConversion"/>
  </si>
  <si>
    <t>Index Name</t>
    <phoneticPr fontId="2" type="noConversion"/>
  </si>
  <si>
    <t>ERD Name</t>
    <phoneticPr fontId="2" type="noConversion"/>
  </si>
  <si>
    <t>Entity Name</t>
    <phoneticPr fontId="2" type="noConversion"/>
  </si>
  <si>
    <t>주제영역</t>
    <phoneticPr fontId="2" type="noConversion"/>
  </si>
  <si>
    <t>심사기본</t>
    <phoneticPr fontId="2" type="noConversion"/>
  </si>
  <si>
    <t>v0.1</t>
    <phoneticPr fontId="2" type="noConversion"/>
  </si>
  <si>
    <t>)</t>
    <phoneticPr fontId="2" type="noConversion"/>
  </si>
  <si>
    <t>Remark(Comment)</t>
    <phoneticPr fontId="2" type="noConversion"/>
  </si>
  <si>
    <t>MachineProject</t>
    <phoneticPr fontId="2" type="noConversion"/>
  </si>
  <si>
    <t>신소연</t>
    <phoneticPr fontId="2" type="noConversion"/>
  </si>
  <si>
    <t>기계ID</t>
    <phoneticPr fontId="29" type="noConversion"/>
  </si>
  <si>
    <t>가용여부</t>
    <phoneticPr fontId="29" type="noConversion"/>
  </si>
  <si>
    <t>b'0'</t>
    <phoneticPr fontId="29" type="noConversion"/>
  </si>
  <si>
    <t>N</t>
    <phoneticPr fontId="29" type="noConversion"/>
  </si>
  <si>
    <t>BIT</t>
    <phoneticPr fontId="29" type="noConversion"/>
  </si>
  <si>
    <t>CHAR</t>
    <phoneticPr fontId="29" type="noConversion"/>
  </si>
  <si>
    <t>MACHINE</t>
    <phoneticPr fontId="2" type="noConversion"/>
  </si>
  <si>
    <t>기계</t>
    <phoneticPr fontId="2" type="noConversion"/>
  </si>
  <si>
    <t>직원ID</t>
    <phoneticPr fontId="29" type="noConversion"/>
  </si>
  <si>
    <t>이름</t>
    <phoneticPr fontId="29" type="noConversion"/>
  </si>
  <si>
    <t>핸드폰</t>
  </si>
  <si>
    <t>이메일</t>
  </si>
  <si>
    <t>주소</t>
  </si>
  <si>
    <t>권한</t>
    <phoneticPr fontId="29" type="noConversion"/>
  </si>
  <si>
    <t>아이디</t>
    <phoneticPr fontId="29" type="noConversion"/>
  </si>
  <si>
    <t>비밀번호</t>
    <phoneticPr fontId="29" type="noConversion"/>
  </si>
  <si>
    <t>EMPLOYEES</t>
    <phoneticPr fontId="2" type="noConversion"/>
  </si>
  <si>
    <t>직원</t>
    <phoneticPr fontId="2" type="noConversion"/>
  </si>
  <si>
    <t>N</t>
    <phoneticPr fontId="29" type="noConversion"/>
  </si>
  <si>
    <t>관리자/ 직원</t>
  </si>
  <si>
    <t>VARCHAR</t>
    <phoneticPr fontId="29" type="noConversion"/>
  </si>
  <si>
    <t>emp_Name</t>
    <phoneticPr fontId="2" type="noConversion"/>
  </si>
  <si>
    <t>emp_Phone</t>
    <phoneticPr fontId="2" type="noConversion"/>
  </si>
  <si>
    <t>emp_Email</t>
    <phoneticPr fontId="2" type="noConversion"/>
  </si>
  <si>
    <t>emp_Addr</t>
    <phoneticPr fontId="2" type="noConversion"/>
  </si>
  <si>
    <t>emp_ID</t>
    <phoneticPr fontId="2" type="noConversion"/>
  </si>
  <si>
    <t>제품기록코드</t>
    <phoneticPr fontId="29" type="noConversion"/>
  </si>
  <si>
    <t>INT</t>
    <phoneticPr fontId="29" type="noConversion"/>
  </si>
  <si>
    <t>제품ID</t>
    <phoneticPr fontId="29" type="noConversion"/>
  </si>
  <si>
    <t>생산가능제품인지?</t>
    <phoneticPr fontId="29" type="noConversion"/>
  </si>
  <si>
    <t>작업지시코드</t>
    <phoneticPr fontId="29" type="noConversion"/>
  </si>
  <si>
    <t>INT</t>
    <phoneticPr fontId="29" type="noConversion"/>
  </si>
  <si>
    <t>생산팀 직원</t>
    <phoneticPr fontId="29" type="noConversion"/>
  </si>
  <si>
    <t>갯수</t>
    <phoneticPr fontId="29" type="noConversion"/>
  </si>
  <si>
    <t>생산날짜</t>
    <phoneticPr fontId="29" type="noConversion"/>
  </si>
  <si>
    <t>DATETIME</t>
    <phoneticPr fontId="29" type="noConversion"/>
  </si>
  <si>
    <t>불량률</t>
    <phoneticPr fontId="29" type="noConversion"/>
  </si>
  <si>
    <t>Y</t>
    <phoneticPr fontId="2" type="noConversion"/>
  </si>
  <si>
    <t>AUTO_INCREMENT</t>
  </si>
  <si>
    <t>DOUBLE</t>
    <phoneticPr fontId="29" type="noConversion"/>
  </si>
  <si>
    <t>prd_MachineID</t>
    <phoneticPr fontId="2" type="noConversion"/>
  </si>
  <si>
    <t>PRODUCTTION</t>
    <phoneticPr fontId="2" type="noConversion"/>
  </si>
  <si>
    <t>emp_EmployeeCode</t>
    <phoneticPr fontId="2" type="noConversion"/>
  </si>
  <si>
    <t>emp_Authority</t>
    <phoneticPr fontId="2" type="noConversion"/>
  </si>
  <si>
    <t>emp_Password</t>
    <phoneticPr fontId="2" type="noConversion"/>
  </si>
  <si>
    <t>mch_MachineCode</t>
    <phoneticPr fontId="2" type="noConversion"/>
  </si>
  <si>
    <t>mch_isRunning</t>
    <phoneticPr fontId="2" type="noConversion"/>
  </si>
  <si>
    <t>prd_Amount</t>
    <phoneticPr fontId="2" type="noConversion"/>
  </si>
  <si>
    <t>prd_ProductionCode</t>
    <phoneticPr fontId="2" type="noConversion"/>
  </si>
  <si>
    <t>prd_ProductID</t>
    <phoneticPr fontId="2" type="noConversion"/>
  </si>
  <si>
    <t>prd_TodoCode</t>
    <phoneticPr fontId="2" type="noConversion"/>
  </si>
  <si>
    <t>prd_EmployeeCode</t>
    <phoneticPr fontId="2" type="noConversion"/>
  </si>
  <si>
    <t>prd_Date</t>
    <phoneticPr fontId="2" type="noConversion"/>
  </si>
  <si>
    <t>prd_DefectRate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</si>
</sst>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9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/>
    <xf numFmtId="0" fontId="9" fillId="0" borderId="0" applyFill="0" applyBorder="0" applyAlignment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1" fillId="0" borderId="0" applyNumberFormat="0" applyAlignment="0">
      <alignment horizontal="left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2" fillId="0" borderId="0" applyNumberFormat="0" applyAlignment="0">
      <alignment horizontal="left"/>
    </xf>
    <xf numFmtId="38" fontId="5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10" fontId="5" fillId="3" borderId="3" applyNumberFormat="0" applyBorder="0" applyAlignment="0" applyProtection="0"/>
    <xf numFmtId="182" fontId="10" fillId="0" borderId="0"/>
    <xf numFmtId="0" fontId="10" fillId="0" borderId="0"/>
    <xf numFmtId="10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horizontal="left"/>
    </xf>
    <xf numFmtId="40" fontId="15" fillId="0" borderId="0" applyBorder="0">
      <alignment horizontal="right"/>
    </xf>
    <xf numFmtId="0" fontId="7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</cellStyleXfs>
  <cellXfs count="178">
    <xf numFmtId="0" fontId="0" fillId="0" borderId="0" xfId="0">
      <alignment vertical="center"/>
    </xf>
    <xf numFmtId="0" fontId="17" fillId="0" borderId="8" xfId="1" applyFont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3" xfId="1" applyFont="1" applyBorder="1" applyAlignment="1">
      <alignment horizontal="center" vertical="center" wrapText="1" readingOrder="1"/>
    </xf>
    <xf numFmtId="0" fontId="20" fillId="0" borderId="3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17" fillId="0" borderId="21" xfId="1" applyFont="1" applyBorder="1" applyAlignment="1">
      <alignment horizontal="center" vertical="center" wrapText="1" readingOrder="1"/>
    </xf>
    <xf numFmtId="0" fontId="17" fillId="0" borderId="23" xfId="1" applyFont="1" applyBorder="1" applyAlignment="1">
      <alignment horizontal="center" vertical="center" wrapText="1" readingOrder="1"/>
    </xf>
    <xf numFmtId="0" fontId="17" fillId="0" borderId="3" xfId="1" quotePrefix="1" applyFont="1" applyBorder="1" applyAlignment="1">
      <alignment horizontal="center" vertical="center" wrapText="1" readingOrder="1"/>
    </xf>
    <xf numFmtId="14" fontId="17" fillId="0" borderId="3" xfId="1" applyNumberFormat="1" applyFont="1" applyBorder="1" applyAlignment="1">
      <alignment horizontal="center" vertical="center" wrapText="1" readingOrder="1"/>
    </xf>
    <xf numFmtId="0" fontId="17" fillId="0" borderId="18" xfId="1" applyFont="1" applyBorder="1" applyAlignment="1">
      <alignment horizontal="center" vertical="center" wrapText="1" readingOrder="1"/>
    </xf>
    <xf numFmtId="0" fontId="17" fillId="0" borderId="22" xfId="1" applyFont="1" applyBorder="1" applyAlignment="1">
      <alignment horizontal="center" vertical="center" wrapText="1" readingOrder="1"/>
    </xf>
    <xf numFmtId="0" fontId="17" fillId="0" borderId="9" xfId="1" applyFont="1" applyBorder="1" applyAlignment="1">
      <alignment horizontal="center" vertical="center" wrapText="1" readingOrder="1"/>
    </xf>
    <xf numFmtId="0" fontId="17" fillId="0" borderId="0" xfId="1" applyFont="1" applyBorder="1" applyAlignment="1">
      <alignment vertical="center" wrapText="1" readingOrder="1"/>
    </xf>
    <xf numFmtId="0" fontId="21" fillId="0" borderId="0" xfId="0" applyFo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1" applyFont="1" applyBorder="1" applyAlignment="1">
      <alignment vertical="center" wrapText="1" readingOrder="1"/>
    </xf>
    <xf numFmtId="0" fontId="22" fillId="0" borderId="0" xfId="0" applyFont="1" applyAlignment="1">
      <alignment vertical="center"/>
    </xf>
    <xf numFmtId="0" fontId="22" fillId="0" borderId="0" xfId="0" applyFont="1">
      <alignment vertical="center"/>
    </xf>
    <xf numFmtId="49" fontId="19" fillId="0" borderId="4" xfId="1" applyNumberFormat="1" applyFont="1" applyFill="1" applyBorder="1" applyAlignment="1">
      <alignment vertical="center" wrapText="1"/>
    </xf>
    <xf numFmtId="0" fontId="17" fillId="0" borderId="20" xfId="1" applyFont="1" applyBorder="1" applyAlignment="1">
      <alignment horizontal="center" vertical="center" wrapText="1" readingOrder="1"/>
    </xf>
    <xf numFmtId="0" fontId="19" fillId="0" borderId="4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19" fillId="0" borderId="0" xfId="1" applyFont="1" applyBorder="1" applyAlignment="1">
      <alignment horizontal="center" vertical="center" wrapText="1"/>
    </xf>
    <xf numFmtId="0" fontId="19" fillId="0" borderId="0" xfId="1" applyFont="1" applyBorder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5" xfId="0" applyFont="1" applyFill="1" applyBorder="1" applyAlignment="1">
      <alignment vertical="center"/>
    </xf>
    <xf numFmtId="0" fontId="20" fillId="0" borderId="3" xfId="0" applyFont="1" applyFill="1" applyBorder="1" applyAlignment="1">
      <alignment horizontal="center" vertical="center"/>
    </xf>
    <xf numFmtId="0" fontId="19" fillId="0" borderId="4" xfId="1" applyFont="1" applyBorder="1" applyAlignment="1">
      <alignment vertical="center" wrapText="1"/>
    </xf>
    <xf numFmtId="0" fontId="19" fillId="0" borderId="4" xfId="1" applyFont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4" fontId="17" fillId="0" borderId="0" xfId="1" applyNumberFormat="1" applyFont="1" applyBorder="1" applyAlignment="1">
      <alignment horizontal="center" vertical="center" wrapText="1" readingOrder="1"/>
    </xf>
    <xf numFmtId="0" fontId="17" fillId="0" borderId="0" xfId="1" quotePrefix="1" applyFont="1" applyBorder="1" applyAlignment="1">
      <alignment horizontal="center" vertical="center" wrapText="1" readingOrder="1"/>
    </xf>
    <xf numFmtId="0" fontId="25" fillId="0" borderId="0" xfId="1" applyFont="1" applyBorder="1" applyAlignment="1">
      <alignment horizontal="center" vertical="center" wrapText="1" readingOrder="1"/>
    </xf>
    <xf numFmtId="0" fontId="24" fillId="5" borderId="0" xfId="0" applyFont="1" applyFill="1" applyBorder="1" applyAlignment="1">
      <alignment vertical="center"/>
    </xf>
    <xf numFmtId="0" fontId="24" fillId="4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0" xfId="1" applyFont="1" applyFill="1" applyBorder="1" applyAlignment="1">
      <alignment vertical="center" wrapText="1"/>
    </xf>
    <xf numFmtId="49" fontId="19" fillId="0" borderId="4" xfId="1" quotePrefix="1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 wrapText="1"/>
    </xf>
    <xf numFmtId="49" fontId="19" fillId="0" borderId="0" xfId="1" applyNumberFormat="1" applyFont="1" applyFill="1" applyBorder="1" applyAlignment="1">
      <alignment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vertical="center"/>
    </xf>
    <xf numFmtId="0" fontId="20" fillId="0" borderId="27" xfId="0" applyFont="1" applyFill="1" applyBorder="1" applyAlignment="1">
      <alignment horizontal="center" vertical="center"/>
    </xf>
    <xf numFmtId="0" fontId="19" fillId="0" borderId="19" xfId="1" applyFont="1" applyFill="1" applyBorder="1" applyAlignment="1">
      <alignment vertical="center" wrapText="1"/>
    </xf>
    <xf numFmtId="0" fontId="19" fillId="0" borderId="19" xfId="1" applyFont="1" applyFill="1" applyBorder="1" applyAlignment="1">
      <alignment horizontal="center" vertical="center" wrapText="1"/>
    </xf>
    <xf numFmtId="49" fontId="19" fillId="0" borderId="19" xfId="1" applyNumberFormat="1" applyFont="1" applyFill="1" applyBorder="1" applyAlignment="1">
      <alignment vertical="center" wrapText="1"/>
    </xf>
    <xf numFmtId="0" fontId="20" fillId="0" borderId="29" xfId="0" applyFont="1" applyFill="1" applyBorder="1" applyAlignment="1">
      <alignment vertical="center"/>
    </xf>
    <xf numFmtId="0" fontId="26" fillId="0" borderId="0" xfId="1" applyFont="1" applyFill="1" applyBorder="1" applyAlignment="1">
      <alignment horizontal="center" vertical="center" wrapText="1"/>
    </xf>
    <xf numFmtId="0" fontId="19" fillId="0" borderId="3" xfId="1" applyFont="1" applyFill="1" applyBorder="1" applyAlignment="1">
      <alignment vertical="center" wrapText="1"/>
    </xf>
    <xf numFmtId="0" fontId="19" fillId="0" borderId="3" xfId="1" applyFont="1" applyFill="1" applyBorder="1" applyAlignment="1">
      <alignment horizontal="center" vertical="center" wrapText="1"/>
    </xf>
    <xf numFmtId="49" fontId="19" fillId="0" borderId="3" xfId="1" applyNumberFormat="1" applyFont="1" applyFill="1" applyBorder="1" applyAlignment="1">
      <alignment vertical="center" wrapText="1"/>
    </xf>
    <xf numFmtId="0" fontId="20" fillId="0" borderId="3" xfId="0" applyFont="1" applyFill="1" applyBorder="1" applyAlignment="1">
      <alignment vertical="center"/>
    </xf>
    <xf numFmtId="0" fontId="28" fillId="0" borderId="30" xfId="0" applyFont="1" applyBorder="1">
      <alignment vertical="center"/>
    </xf>
    <xf numFmtId="0" fontId="0" fillId="0" borderId="30" xfId="0" applyBorder="1">
      <alignment vertical="center"/>
    </xf>
    <xf numFmtId="0" fontId="30" fillId="0" borderId="30" xfId="0" applyFont="1" applyBorder="1">
      <alignment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17" fillId="0" borderId="14" xfId="1" applyFont="1" applyBorder="1" applyAlignment="1">
      <alignment horizontal="center" vertical="center" wrapText="1" readingOrder="1"/>
    </xf>
    <xf numFmtId="0" fontId="19" fillId="0" borderId="0" xfId="1" applyFont="1" applyFill="1" applyBorder="1" applyAlignment="1">
      <alignment horizontal="left" vertical="center" wrapText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19" fillId="0" borderId="18" xfId="1" applyFont="1" applyFill="1" applyBorder="1" applyAlignment="1">
      <alignment horizontal="left" vertical="center" wrapText="1"/>
    </xf>
    <xf numFmtId="0" fontId="19" fillId="0" borderId="28" xfId="1" applyFont="1" applyFill="1" applyBorder="1" applyAlignment="1">
      <alignment horizontal="left" vertical="center" wrapText="1"/>
    </xf>
    <xf numFmtId="0" fontId="19" fillId="0" borderId="3" xfId="1" applyFont="1" applyFill="1" applyBorder="1" applyAlignment="1">
      <alignment horizontal="left" vertical="center" wrapText="1"/>
    </xf>
    <xf numFmtId="0" fontId="17" fillId="0" borderId="7" xfId="1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 wrapText="1"/>
    </xf>
    <xf numFmtId="0" fontId="17" fillId="0" borderId="16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25" fillId="0" borderId="14" xfId="1" applyFont="1" applyBorder="1" applyAlignment="1">
      <alignment horizontal="center" vertical="center" wrapText="1" readingOrder="1"/>
    </xf>
    <xf numFmtId="0" fontId="25" fillId="0" borderId="2" xfId="1" applyFont="1" applyBorder="1" applyAlignment="1">
      <alignment horizontal="center" vertical="center" wrapText="1" readingOrder="1"/>
    </xf>
    <xf numFmtId="0" fontId="25" fillId="0" borderId="15" xfId="1" applyFont="1" applyBorder="1" applyAlignment="1">
      <alignment horizontal="center" vertical="center" wrapText="1" readingOrder="1"/>
    </xf>
    <xf numFmtId="0" fontId="17" fillId="0" borderId="14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15" xfId="1" applyFont="1" applyBorder="1" applyAlignment="1">
      <alignment horizontal="center" vertical="center" wrapText="1" readingOrder="1"/>
    </xf>
    <xf numFmtId="0" fontId="17" fillId="0" borderId="24" xfId="1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 wrapText="1"/>
    </xf>
    <xf numFmtId="0" fontId="18" fillId="0" borderId="10" xfId="1" applyFont="1" applyBorder="1" applyAlignment="1">
      <alignment horizontal="center" vertical="center" wrapText="1" readingOrder="1"/>
    </xf>
    <xf numFmtId="0" fontId="18" fillId="0" borderId="11" xfId="1" applyFont="1" applyBorder="1" applyAlignment="1">
      <alignment horizontal="center" vertical="center" wrapText="1" readingOrder="1"/>
    </xf>
    <xf numFmtId="0" fontId="18" fillId="0" borderId="12" xfId="1" applyFont="1" applyBorder="1" applyAlignment="1">
      <alignment horizontal="center" vertical="center" wrapText="1" readingOrder="1"/>
    </xf>
    <xf numFmtId="0" fontId="18" fillId="0" borderId="13" xfId="1" applyFont="1" applyBorder="1" applyAlignment="1">
      <alignment horizontal="center" vertical="center" wrapText="1" readingOrder="1"/>
    </xf>
    <xf numFmtId="0" fontId="17" fillId="0" borderId="19" xfId="1" applyFont="1" applyBorder="1" applyAlignment="1">
      <alignment horizontal="center" vertical="center" wrapText="1" readingOrder="1"/>
    </xf>
    <xf numFmtId="0" fontId="19" fillId="0" borderId="4" xfId="1" applyFont="1" applyFill="1" applyBorder="1" applyAlignment="1">
      <alignment horizontal="left" vertical="center" wrapText="1"/>
    </xf>
    <xf numFmtId="0" fontId="19" fillId="0" borderId="5" xfId="1" applyFont="1" applyFill="1" applyBorder="1" applyAlignment="1">
      <alignment horizontal="left" vertical="center" wrapText="1"/>
    </xf>
    <xf numFmtId="0" fontId="25" fillId="0" borderId="3" xfId="1" applyFont="1" applyBorder="1" applyAlignment="1">
      <alignment horizontal="center" vertical="center" wrapText="1" readingOrder="1"/>
    </xf>
    <xf numFmtId="0" fontId="19" fillId="0" borderId="8" xfId="1" applyFont="1" applyFill="1" applyBorder="1" applyAlignment="1">
      <alignment horizontal="center" vertical="center" wrapText="1"/>
    </xf>
    <xf numFmtId="0" fontId="19" fillId="0" borderId="26" xfId="1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left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31" fillId="0" borderId="30" xfId="0" applyFont="1" applyBorder="1">
      <alignment vertical="center"/>
    </xf>
    <xf numFmtId="49" fontId="31" fillId="0" borderId="30" xfId="0" applyNumberFormat="1" applyFont="1" applyBorder="1">
      <alignment vertical="center"/>
    </xf>
    <xf numFmtId="0" fontId="34" fillId="0" borderId="30" xfId="0" applyFont="1" applyBorder="1">
      <alignment vertical="center"/>
    </xf>
    <xf numFmtId="0" fontId="31" fillId="0" borderId="30" xfId="1" applyFont="1" applyBorder="1" applyAlignment="1">
      <alignment vertical="center"/>
    </xf>
    <xf numFmtId="0" fontId="34" fillId="0" borderId="30" xfId="0" applyFont="1" applyBorder="1" applyAlignment="1">
      <alignment vertical="center"/>
    </xf>
    <xf numFmtId="0" fontId="32" fillId="0" borderId="3" xfId="1" applyFont="1" applyFill="1" applyBorder="1" applyAlignment="1">
      <alignment vertical="center" wrapText="1"/>
    </xf>
    <xf numFmtId="0" fontId="32" fillId="0" borderId="3" xfId="1" applyFont="1" applyFill="1" applyBorder="1" applyAlignment="1">
      <alignment horizontal="center" vertical="center" wrapText="1"/>
    </xf>
    <xf numFmtId="49" fontId="32" fillId="0" borderId="3" xfId="1" applyNumberFormat="1" applyFont="1" applyFill="1" applyBorder="1" applyAlignment="1">
      <alignment vertical="center" wrapText="1"/>
    </xf>
    <xf numFmtId="0" fontId="32" fillId="0" borderId="3" xfId="1" applyFont="1" applyFill="1" applyBorder="1" applyAlignment="1">
      <alignment horizontal="left" vertical="center" wrapText="1"/>
    </xf>
    <xf numFmtId="0" fontId="33" fillId="0" borderId="3" xfId="0" applyFont="1" applyFill="1" applyBorder="1" applyAlignment="1">
      <alignment vertical="center"/>
    </xf>
    <xf numFmtId="0" fontId="32" fillId="0" borderId="3" xfId="1" applyFont="1" applyBorder="1" applyAlignment="1">
      <alignment horizontal="center" vertical="center" wrapText="1"/>
    </xf>
    <xf numFmtId="0" fontId="33" fillId="0" borderId="3" xfId="0" applyFont="1" applyBorder="1" applyAlignment="1">
      <alignment vertical="center"/>
    </xf>
    <xf numFmtId="0" fontId="32" fillId="0" borderId="3" xfId="1" applyFont="1" applyFill="1" applyBorder="1" applyAlignment="1">
      <alignment horizontal="center" vertical="center" wrapText="1"/>
    </xf>
    <xf numFmtId="49" fontId="32" fillId="0" borderId="3" xfId="1" quotePrefix="1" applyNumberFormat="1" applyFont="1" applyFill="1" applyBorder="1" applyAlignment="1">
      <alignment vertical="center" wrapText="1"/>
    </xf>
    <xf numFmtId="0" fontId="31" fillId="0" borderId="3" xfId="0" applyFont="1" applyBorder="1">
      <alignment vertical="center"/>
    </xf>
    <xf numFmtId="0" fontId="34" fillId="0" borderId="3" xfId="0" applyFont="1" applyBorder="1">
      <alignment vertical="center"/>
    </xf>
    <xf numFmtId="0" fontId="31" fillId="0" borderId="30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Fill="1" applyBorder="1" applyAlignment="1">
      <alignment vertical="center"/>
    </xf>
    <xf numFmtId="0" fontId="33" fillId="0" borderId="0" xfId="0" applyFont="1" applyFill="1" applyAlignment="1">
      <alignment horizontal="center" vertical="center"/>
    </xf>
    <xf numFmtId="0" fontId="36" fillId="4" borderId="3" xfId="0" applyFont="1" applyFill="1" applyBorder="1" applyAlignment="1">
      <alignment horizontal="center" vertical="center"/>
    </xf>
    <xf numFmtId="0" fontId="36" fillId="4" borderId="3" xfId="0" applyFont="1" applyFill="1" applyBorder="1" applyAlignment="1">
      <alignment horizontal="center" vertical="center"/>
    </xf>
    <xf numFmtId="0" fontId="36" fillId="4" borderId="14" xfId="0" applyFont="1" applyFill="1" applyBorder="1" applyAlignment="1">
      <alignment horizontal="center" vertical="center"/>
    </xf>
    <xf numFmtId="0" fontId="36" fillId="4" borderId="2" xfId="0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>
      <alignment vertical="center"/>
    </xf>
    <xf numFmtId="0" fontId="33" fillId="0" borderId="3" xfId="0" applyFont="1" applyBorder="1" applyAlignment="1">
      <alignment horizontal="center" vertical="center"/>
    </xf>
    <xf numFmtId="0" fontId="33" fillId="0" borderId="3" xfId="0" applyFont="1" applyBorder="1" applyAlignment="1">
      <alignment horizontal="left" vertical="center"/>
    </xf>
    <xf numFmtId="0" fontId="33" fillId="0" borderId="3" xfId="0" applyFont="1" applyFill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30" xfId="0" applyFont="1" applyBorder="1" applyAlignment="1">
      <alignment horizontal="left" vertical="center"/>
    </xf>
    <xf numFmtId="0" fontId="31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2" fillId="0" borderId="3" xfId="1" applyFont="1" applyFill="1" applyBorder="1" applyAlignment="1">
      <alignment horizontal="left" vertical="center" wrapText="1"/>
    </xf>
    <xf numFmtId="0" fontId="35" fillId="0" borderId="30" xfId="0" applyFont="1" applyBorder="1" applyAlignment="1">
      <alignment horizontal="right" vertical="center"/>
    </xf>
    <xf numFmtId="0" fontId="31" fillId="0" borderId="30" xfId="0" applyFont="1" applyBorder="1" applyAlignment="1">
      <alignment horizontal="right" vertical="center"/>
    </xf>
    <xf numFmtId="0" fontId="34" fillId="0" borderId="3" xfId="0" applyFont="1" applyBorder="1" applyAlignment="1">
      <alignment horizontal="right" vertical="center"/>
    </xf>
    <xf numFmtId="0" fontId="34" fillId="0" borderId="30" xfId="0" applyFont="1" applyBorder="1" applyAlignment="1">
      <alignment horizontal="right" vertical="center"/>
    </xf>
    <xf numFmtId="0" fontId="32" fillId="0" borderId="3" xfId="1" applyFont="1" applyFill="1" applyBorder="1" applyAlignment="1">
      <alignment horizontal="right" vertical="center" wrapText="1"/>
    </xf>
  </cellXfs>
  <cellStyles count="79">
    <cellStyle name="Body" xfId="2" xr:uid="{00000000-0005-0000-0000-000000000000}"/>
    <cellStyle name="Calc Currency (0)" xfId="3" xr:uid="{00000000-0005-0000-0000-000001000000}"/>
    <cellStyle name="Comma [0]_ SG&amp;A Bridge " xfId="4" xr:uid="{00000000-0005-0000-0000-000002000000}"/>
    <cellStyle name="Comma_ SG&amp;A Bridge " xfId="5" xr:uid="{00000000-0005-0000-0000-000003000000}"/>
    <cellStyle name="Copied" xfId="6" xr:uid="{00000000-0005-0000-0000-000004000000}"/>
    <cellStyle name="Currency [0]_ SG&amp;A Bridge " xfId="7" xr:uid="{00000000-0005-0000-0000-000005000000}"/>
    <cellStyle name="Currency_ SG&amp;A Bridge " xfId="8" xr:uid="{00000000-0005-0000-0000-000006000000}"/>
    <cellStyle name="Entered" xfId="9" xr:uid="{00000000-0005-0000-0000-000007000000}"/>
    <cellStyle name="Grey" xfId="10" xr:uid="{00000000-0005-0000-0000-000008000000}"/>
    <cellStyle name="Header1" xfId="11" xr:uid="{00000000-0005-0000-0000-000009000000}"/>
    <cellStyle name="Header2" xfId="12" xr:uid="{00000000-0005-0000-0000-00000A000000}"/>
    <cellStyle name="Input [yellow]" xfId="13" xr:uid="{00000000-0005-0000-0000-00000B000000}"/>
    <cellStyle name="Normal - Style1" xfId="14" xr:uid="{00000000-0005-0000-0000-00000C000000}"/>
    <cellStyle name="Normal_ SG&amp;A Bridge " xfId="15" xr:uid="{00000000-0005-0000-0000-00000D000000}"/>
    <cellStyle name="Percent [2]" xfId="16" xr:uid="{00000000-0005-0000-0000-00000E000000}"/>
    <cellStyle name="RevList" xfId="17" xr:uid="{00000000-0005-0000-0000-00000F000000}"/>
    <cellStyle name="Subtotal" xfId="18" xr:uid="{00000000-0005-0000-0000-000010000000}"/>
    <cellStyle name="뷭?_BOOKSHIP" xfId="19" xr:uid="{00000000-0005-0000-0000-000011000000}"/>
    <cellStyle name="스타일 1" xfId="20" xr:uid="{00000000-0005-0000-0000-000012000000}"/>
    <cellStyle name="스타일 1 2" xfId="21" xr:uid="{00000000-0005-0000-0000-000013000000}"/>
    <cellStyle name="스타일 1 3" xfId="22" xr:uid="{00000000-0005-0000-0000-000014000000}"/>
    <cellStyle name="스타일 1 4" xfId="23" xr:uid="{00000000-0005-0000-0000-000015000000}"/>
    <cellStyle name="스타일 1 5" xfId="24" xr:uid="{00000000-0005-0000-0000-000016000000}"/>
    <cellStyle name="콤마 [0]_1202" xfId="25" xr:uid="{00000000-0005-0000-0000-000017000000}"/>
    <cellStyle name="콤마_1202" xfId="26" xr:uid="{00000000-0005-0000-0000-000018000000}"/>
    <cellStyle name="표준" xfId="0" builtinId="0"/>
    <cellStyle name="표준 13 2" xfId="27" xr:uid="{00000000-0005-0000-0000-00001A000000}"/>
    <cellStyle name="표준 13 3" xfId="28" xr:uid="{00000000-0005-0000-0000-00001B000000}"/>
    <cellStyle name="표준 13 4" xfId="29" xr:uid="{00000000-0005-0000-0000-00001C000000}"/>
    <cellStyle name="표준 13 5" xfId="30" xr:uid="{00000000-0005-0000-0000-00001D000000}"/>
    <cellStyle name="표준 13 6" xfId="31" xr:uid="{00000000-0005-0000-0000-00001E000000}"/>
    <cellStyle name="표준 13 7" xfId="32" xr:uid="{00000000-0005-0000-0000-00001F000000}"/>
    <cellStyle name="표준 13 8" xfId="33" xr:uid="{00000000-0005-0000-0000-000020000000}"/>
    <cellStyle name="표준 19 2" xfId="34" xr:uid="{00000000-0005-0000-0000-000021000000}"/>
    <cellStyle name="표준 19 3" xfId="35" xr:uid="{00000000-0005-0000-0000-000022000000}"/>
    <cellStyle name="표준 19 4" xfId="36" xr:uid="{00000000-0005-0000-0000-000023000000}"/>
    <cellStyle name="표준 19 5" xfId="37" xr:uid="{00000000-0005-0000-0000-000024000000}"/>
    <cellStyle name="표준 19 6" xfId="38" xr:uid="{00000000-0005-0000-0000-000025000000}"/>
    <cellStyle name="표준 19 7" xfId="39" xr:uid="{00000000-0005-0000-0000-000026000000}"/>
    <cellStyle name="표준 19 8" xfId="40" xr:uid="{00000000-0005-0000-0000-000027000000}"/>
    <cellStyle name="표준 2" xfId="1" xr:uid="{00000000-0005-0000-0000-000028000000}"/>
    <cellStyle name="표준 2 10" xfId="41" xr:uid="{00000000-0005-0000-0000-000029000000}"/>
    <cellStyle name="표준 2 11" xfId="42" xr:uid="{00000000-0005-0000-0000-00002A000000}"/>
    <cellStyle name="표준 2 12" xfId="43" xr:uid="{00000000-0005-0000-0000-00002B000000}"/>
    <cellStyle name="표준 2 13" xfId="44" xr:uid="{00000000-0005-0000-0000-00002C000000}"/>
    <cellStyle name="표준 2 14" xfId="45" xr:uid="{00000000-0005-0000-0000-00002D000000}"/>
    <cellStyle name="표준 2 15" xfId="46" xr:uid="{00000000-0005-0000-0000-00002E000000}"/>
    <cellStyle name="표준 2 16" xfId="47" xr:uid="{00000000-0005-0000-0000-00002F000000}"/>
    <cellStyle name="표준 2 17" xfId="48" xr:uid="{00000000-0005-0000-0000-000030000000}"/>
    <cellStyle name="표준 2 18" xfId="49" xr:uid="{00000000-0005-0000-0000-000031000000}"/>
    <cellStyle name="표준 2 19" xfId="50" xr:uid="{00000000-0005-0000-0000-000032000000}"/>
    <cellStyle name="표준 2 2" xfId="51" xr:uid="{00000000-0005-0000-0000-000033000000}"/>
    <cellStyle name="표준 2 20" xfId="52" xr:uid="{00000000-0005-0000-0000-000034000000}"/>
    <cellStyle name="표준 2 21" xfId="53" xr:uid="{00000000-0005-0000-0000-000035000000}"/>
    <cellStyle name="표준 2 22" xfId="54" xr:uid="{00000000-0005-0000-0000-000036000000}"/>
    <cellStyle name="표준 2 23" xfId="55" xr:uid="{00000000-0005-0000-0000-000037000000}"/>
    <cellStyle name="표준 2 3" xfId="56" xr:uid="{00000000-0005-0000-0000-000038000000}"/>
    <cellStyle name="표준 2 4" xfId="57" xr:uid="{00000000-0005-0000-0000-000039000000}"/>
    <cellStyle name="표준 2 5" xfId="58" xr:uid="{00000000-0005-0000-0000-00003A000000}"/>
    <cellStyle name="표준 2 6" xfId="59" xr:uid="{00000000-0005-0000-0000-00003B000000}"/>
    <cellStyle name="표준 2 7" xfId="60" xr:uid="{00000000-0005-0000-0000-00003C000000}"/>
    <cellStyle name="표준 2 8" xfId="61" xr:uid="{00000000-0005-0000-0000-00003D000000}"/>
    <cellStyle name="표준 2 9" xfId="62" xr:uid="{00000000-0005-0000-0000-00003E000000}"/>
    <cellStyle name="표준 23" xfId="63" xr:uid="{00000000-0005-0000-0000-00003F000000}"/>
    <cellStyle name="표준 3" xfId="78" xr:uid="{00000000-0005-0000-0000-000040000000}"/>
    <cellStyle name="표준 3 2" xfId="64" xr:uid="{00000000-0005-0000-0000-000041000000}"/>
    <cellStyle name="표준 3 3" xfId="65" xr:uid="{00000000-0005-0000-0000-000042000000}"/>
    <cellStyle name="표준 4" xfId="66" xr:uid="{00000000-0005-0000-0000-000043000000}"/>
    <cellStyle name="표준 4 2" xfId="67" xr:uid="{00000000-0005-0000-0000-000044000000}"/>
    <cellStyle name="표준 4 3" xfId="68" xr:uid="{00000000-0005-0000-0000-000045000000}"/>
    <cellStyle name="표준 5" xfId="69" xr:uid="{00000000-0005-0000-0000-000046000000}"/>
    <cellStyle name="표준 6" xfId="70" xr:uid="{00000000-0005-0000-0000-000047000000}"/>
    <cellStyle name="표준 7 2" xfId="71" xr:uid="{00000000-0005-0000-0000-000048000000}"/>
    <cellStyle name="표준 7 3" xfId="72" xr:uid="{00000000-0005-0000-0000-000049000000}"/>
    <cellStyle name="표준 7 4" xfId="73" xr:uid="{00000000-0005-0000-0000-00004A000000}"/>
    <cellStyle name="표준 7 5" xfId="74" xr:uid="{00000000-0005-0000-0000-00004B000000}"/>
    <cellStyle name="표준 7 6" xfId="75" xr:uid="{00000000-0005-0000-0000-00004C000000}"/>
    <cellStyle name="표준 7 7" xfId="76" xr:uid="{00000000-0005-0000-0000-00004D000000}"/>
    <cellStyle name="표준 7 8" xfId="77" xr:uid="{00000000-0005-0000-0000-00004E000000}"/>
  </cellStyles>
  <dxfs count="2"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u val="none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표 스타일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"/>
  <sheetViews>
    <sheetView zoomScaleNormal="100" workbookViewId="0">
      <selection activeCell="B9" sqref="B9"/>
    </sheetView>
  </sheetViews>
  <sheetFormatPr defaultRowHeight="16.5"/>
  <cols>
    <col min="1" max="1" width="6.875" customWidth="1"/>
    <col min="2" max="2" width="29.375" bestFit="1" customWidth="1"/>
    <col min="3" max="3" width="28.625" customWidth="1"/>
    <col min="4" max="4" width="6.875" customWidth="1"/>
    <col min="5" max="5" width="12.625" customWidth="1"/>
    <col min="6" max="6" width="7.125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86" t="s">
        <v>1</v>
      </c>
      <c r="B1" s="87"/>
      <c r="C1" s="88" t="s">
        <v>39</v>
      </c>
      <c r="D1" s="88"/>
      <c r="E1" s="88" t="s">
        <v>19</v>
      </c>
      <c r="F1" s="104" t="s">
        <v>2</v>
      </c>
      <c r="G1" s="104"/>
      <c r="H1" s="105"/>
      <c r="I1" s="17" t="s">
        <v>3</v>
      </c>
      <c r="J1" s="6" t="s">
        <v>40</v>
      </c>
      <c r="K1" s="12" t="s">
        <v>4</v>
      </c>
      <c r="L1" s="14">
        <v>43755</v>
      </c>
      <c r="M1" s="43"/>
    </row>
    <row r="2" spans="1:30" ht="16.5" customHeight="1">
      <c r="A2" s="89" t="s">
        <v>5</v>
      </c>
      <c r="B2" s="90"/>
      <c r="C2" s="88"/>
      <c r="D2" s="88"/>
      <c r="E2" s="88"/>
      <c r="F2" s="106"/>
      <c r="G2" s="106"/>
      <c r="H2" s="107"/>
      <c r="I2" s="1" t="s">
        <v>6</v>
      </c>
      <c r="J2" s="6"/>
      <c r="K2" s="16" t="s">
        <v>7</v>
      </c>
      <c r="L2" s="14"/>
      <c r="M2" s="43"/>
    </row>
    <row r="3" spans="1:30">
      <c r="A3" s="91" t="s">
        <v>0</v>
      </c>
      <c r="B3" s="92"/>
      <c r="C3" s="102"/>
      <c r="D3" s="103"/>
      <c r="E3" s="25" t="s">
        <v>8</v>
      </c>
      <c r="F3" s="108" t="s">
        <v>30</v>
      </c>
      <c r="G3" s="108"/>
      <c r="H3" s="108"/>
      <c r="I3" s="15" t="s">
        <v>9</v>
      </c>
      <c r="J3" s="6"/>
      <c r="K3" s="11" t="s">
        <v>10</v>
      </c>
      <c r="L3" s="13" t="s">
        <v>36</v>
      </c>
      <c r="M3" s="44"/>
      <c r="N3" s="20" t="str">
        <f>CONCATENATE("DROP TABLE ",F4," ;")</f>
        <v>DROP TABLE MACHINE ;</v>
      </c>
    </row>
    <row r="4" spans="1:30" ht="16.5" customHeight="1">
      <c r="A4" s="88" t="s">
        <v>12</v>
      </c>
      <c r="B4" s="88"/>
      <c r="C4" s="88"/>
      <c r="D4" s="88"/>
      <c r="E4" s="6" t="s">
        <v>13</v>
      </c>
      <c r="F4" s="111" t="s">
        <v>47</v>
      </c>
      <c r="G4" s="111"/>
      <c r="H4" s="111"/>
      <c r="I4" s="5" t="s">
        <v>14</v>
      </c>
      <c r="J4" s="95" t="s">
        <v>48</v>
      </c>
      <c r="K4" s="96"/>
      <c r="L4" s="97"/>
      <c r="M4" s="45"/>
      <c r="N4" s="21"/>
      <c r="O4" s="18"/>
    </row>
    <row r="5" spans="1:30" ht="16.5" customHeight="1">
      <c r="A5" s="98" t="s">
        <v>32</v>
      </c>
      <c r="B5" s="99"/>
      <c r="C5" s="98"/>
      <c r="D5" s="99"/>
      <c r="E5" s="100" t="s">
        <v>34</v>
      </c>
      <c r="F5" s="101"/>
      <c r="G5" s="95" t="s">
        <v>35</v>
      </c>
      <c r="H5" s="97"/>
      <c r="I5" s="5" t="s">
        <v>33</v>
      </c>
      <c r="J5" s="95"/>
      <c r="K5" s="96"/>
      <c r="L5" s="97"/>
      <c r="M5" s="45"/>
      <c r="N5" s="21"/>
      <c r="O5" s="18"/>
    </row>
    <row r="6" spans="1:30" s="3" customFormat="1" ht="13.5">
      <c r="A6" s="37" t="s">
        <v>11</v>
      </c>
      <c r="B6" s="37" t="s">
        <v>20</v>
      </c>
      <c r="C6" s="37" t="s">
        <v>21</v>
      </c>
      <c r="D6" s="37" t="s">
        <v>22</v>
      </c>
      <c r="E6" s="37" t="s">
        <v>16</v>
      </c>
      <c r="F6" s="37" t="s">
        <v>23</v>
      </c>
      <c r="G6" s="37" t="s">
        <v>17</v>
      </c>
      <c r="H6" s="37" t="s">
        <v>24</v>
      </c>
      <c r="I6" s="38" t="s">
        <v>18</v>
      </c>
      <c r="J6" s="93" t="s">
        <v>38</v>
      </c>
      <c r="K6" s="94"/>
      <c r="L6" s="39" t="s">
        <v>27</v>
      </c>
      <c r="M6" s="46"/>
      <c r="N6" s="20" t="str">
        <f>CONCATENATE("CREATE TABLE ",$F$4," (")</f>
        <v>CREATE TABLE MACHINE (</v>
      </c>
      <c r="O6" s="9"/>
      <c r="Q6" s="41"/>
      <c r="R6" s="41"/>
      <c r="S6" s="41"/>
      <c r="T6" s="41"/>
      <c r="U6" s="41" t="str">
        <f>CONCATENATE( "COMMENT ON TABLE ",$F$4," IS '", $J$4,"' ;")</f>
        <v>COMMENT ON TABLE MACHINE IS '기계' ;</v>
      </c>
      <c r="V6" s="41"/>
      <c r="W6" s="41"/>
      <c r="X6" s="41"/>
      <c r="Y6" s="41"/>
      <c r="Z6" s="41"/>
      <c r="AA6" s="41"/>
      <c r="AB6" s="41"/>
      <c r="AC6" s="41"/>
      <c r="AD6" s="41"/>
    </row>
    <row r="7" spans="1:30" s="31" customFormat="1" ht="13.5" customHeight="1">
      <c r="A7" s="34">
        <v>1</v>
      </c>
      <c r="B7" s="27" t="s">
        <v>86</v>
      </c>
      <c r="C7" s="70" t="s">
        <v>41</v>
      </c>
      <c r="D7" s="70" t="s">
        <v>44</v>
      </c>
      <c r="E7" s="70" t="s">
        <v>46</v>
      </c>
      <c r="F7" s="71">
        <v>10</v>
      </c>
      <c r="G7" s="26" t="s">
        <v>25</v>
      </c>
      <c r="H7" s="26" t="s">
        <v>26</v>
      </c>
      <c r="I7" s="24"/>
      <c r="J7" s="109"/>
      <c r="K7" s="110"/>
      <c r="L7" s="33"/>
      <c r="M7" s="32"/>
      <c r="N7" s="20" t="str">
        <f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mch_MachineCode                CHAR (10)   NOT NULL  ,</v>
      </c>
      <c r="O7" s="32"/>
      <c r="U7" s="41" t="str">
        <f t="shared" ref="U7:U35" si="0">CONCATENATE( "COMMENT ON COLUMN ",$F$4,".",B7," IS '", C7, IF(LEN(J7) = 0, "",CONCATENATE("  ( ",J7, " )")),"' ;")</f>
        <v>COMMENT ON COLUMN MACHINE.mch_MachineCode IS '기계ID' ;</v>
      </c>
    </row>
    <row r="8" spans="1:30" s="3" customFormat="1" ht="13.5">
      <c r="A8" s="34">
        <v>2</v>
      </c>
      <c r="B8" s="27" t="s">
        <v>87</v>
      </c>
      <c r="C8" s="72" t="s">
        <v>42</v>
      </c>
      <c r="D8" s="72"/>
      <c r="E8" s="72" t="s">
        <v>45</v>
      </c>
      <c r="F8" s="72">
        <v>1</v>
      </c>
      <c r="G8" s="26"/>
      <c r="H8" s="36" t="s">
        <v>26</v>
      </c>
      <c r="I8" s="72" t="s">
        <v>43</v>
      </c>
      <c r="J8" s="109"/>
      <c r="K8" s="110"/>
      <c r="L8" s="8"/>
      <c r="M8" s="9"/>
      <c r="N8" s="20" t="str">
        <f t="shared" ref="N8:N31" si="1">IF(B8&lt;&gt;"",CONCATENATE(B8, REPT(" ", 31 - LEN(B8)),E8," ", IF(LEN(F8)&gt;0, CONCATENATE("(",F8,")"), " "), "  ", IF(I8&lt;&gt;"", CONCATENATE(" DEFAULT ", I8,""), ""  ), IF(D8="N", " NOT NULL ", " "),   IF(B9&lt;&gt;""," ,"," ")), ") Tablespace TS_HEMR_DATA ;" )</f>
        <v xml:space="preserve">mch_isRunning                  BIT (1)   DEFAULT b'0'  </v>
      </c>
      <c r="O8" s="9"/>
      <c r="U8" s="41" t="str">
        <f>CONCATENATE( "COMMENT ON COLUMN ",$F$4,".",B8," IS '", C8, IF(LEN(J8) = 0, "",CONCATENATE("  ( ",J8, " )")),"' ;")</f>
        <v>COMMENT ON COLUMN MACHINE.mch_isRunning IS '가용여부' ;</v>
      </c>
    </row>
    <row r="9" spans="1:30" s="31" customFormat="1" ht="13.5">
      <c r="A9" s="34">
        <v>3</v>
      </c>
      <c r="B9" s="27"/>
      <c r="C9" s="27"/>
      <c r="D9" s="26"/>
      <c r="E9" s="26"/>
      <c r="F9" s="26"/>
      <c r="G9" s="26"/>
      <c r="H9" s="26" t="s">
        <v>26</v>
      </c>
      <c r="I9" s="24"/>
      <c r="J9" s="109"/>
      <c r="K9" s="110"/>
      <c r="L9" s="33"/>
      <c r="M9" s="32"/>
      <c r="N9" s="20" t="str">
        <f>IF(B9&lt;&gt;"",CONCATENATE(B9, REPT(" ", 31 - LEN(B9)),E9," ", IF(LEN(F9)&gt;0, CONCATENATE("(",F9,")"), " "), "  ", IF(I9&lt;&gt;"", CONCATENATE(" DEFAULT ", I9,""), ""  ), IF(D9="N", " NOT NULL ", " "),   IF(B10&lt;&gt;""," ,"," ")), ") Tablespace TS_HEMR_DATA ;" )</f>
        <v>) Tablespace TS_HEMR_DATA ;</v>
      </c>
      <c r="O9" s="32"/>
      <c r="U9" s="41" t="str">
        <f t="shared" si="0"/>
        <v>COMMENT ON COLUMN MACHINE. IS '' ;</v>
      </c>
    </row>
    <row r="10" spans="1:30" s="31" customFormat="1" ht="13.5">
      <c r="A10" s="34">
        <v>4</v>
      </c>
      <c r="B10" s="27"/>
      <c r="C10" s="27"/>
      <c r="D10" s="26"/>
      <c r="E10" s="26"/>
      <c r="F10" s="26"/>
      <c r="G10" s="26"/>
      <c r="H10" s="26" t="s">
        <v>26</v>
      </c>
      <c r="I10" s="24"/>
      <c r="J10" s="80"/>
      <c r="K10" s="81"/>
      <c r="L10" s="33"/>
      <c r="M10" s="32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) Tablespace TS_HEMR_DATA ;</v>
      </c>
      <c r="O10" s="32"/>
      <c r="U10" s="41" t="str">
        <f t="shared" si="0"/>
        <v>COMMENT ON COLUMN MACHINE. IS '' ;</v>
      </c>
    </row>
    <row r="11" spans="1:30" s="31" customFormat="1" ht="13.5">
      <c r="A11" s="34">
        <v>5</v>
      </c>
      <c r="B11" s="27"/>
      <c r="C11" s="27"/>
      <c r="D11" s="26"/>
      <c r="E11" s="26"/>
      <c r="F11" s="26"/>
      <c r="G11" s="26"/>
      <c r="H11" s="26" t="s">
        <v>26</v>
      </c>
      <c r="I11" s="24"/>
      <c r="J11" s="80"/>
      <c r="K11" s="81"/>
      <c r="L11" s="33"/>
      <c r="M11" s="32"/>
      <c r="N11" s="20" t="str">
        <f t="shared" si="1"/>
        <v>) Tablespace TS_HEMR_DATA ;</v>
      </c>
      <c r="O11" s="32"/>
      <c r="U11" s="41" t="str">
        <f t="shared" si="0"/>
        <v>COMMENT ON COLUMN MACHINE. IS '' ;</v>
      </c>
    </row>
    <row r="12" spans="1:30" s="31" customFormat="1" ht="13.5">
      <c r="A12" s="34">
        <v>6</v>
      </c>
      <c r="B12" s="27"/>
      <c r="C12" s="27"/>
      <c r="D12" s="26"/>
      <c r="E12" s="26"/>
      <c r="F12" s="26"/>
      <c r="G12" s="26"/>
      <c r="H12" s="26" t="s">
        <v>26</v>
      </c>
      <c r="I12" s="24"/>
      <c r="J12" s="80"/>
      <c r="K12" s="81"/>
      <c r="L12" s="33"/>
      <c r="M12" s="32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) Tablespace TS_HEMR_DATA ;</v>
      </c>
      <c r="O12" s="32"/>
      <c r="U12" s="41" t="str">
        <f t="shared" si="0"/>
        <v>COMMENT ON COLUMN MACHINE. IS '' ;</v>
      </c>
    </row>
    <row r="13" spans="1:30" s="31" customFormat="1" ht="13.5">
      <c r="A13" s="34">
        <v>7</v>
      </c>
      <c r="B13" s="27"/>
      <c r="C13" s="27"/>
      <c r="D13" s="26"/>
      <c r="E13" s="26"/>
      <c r="F13" s="26"/>
      <c r="G13" s="26"/>
      <c r="H13" s="26"/>
      <c r="I13" s="24"/>
      <c r="J13" s="112"/>
      <c r="K13" s="113"/>
      <c r="L13" s="33"/>
      <c r="M13" s="32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2"/>
      <c r="U13" s="41" t="str">
        <f t="shared" si="0"/>
        <v>COMMENT ON COLUMN MACHINE. IS '' ;</v>
      </c>
    </row>
    <row r="14" spans="1:30" s="31" customFormat="1" ht="13.5">
      <c r="A14" s="34">
        <v>8</v>
      </c>
      <c r="B14" s="27"/>
      <c r="C14" s="27"/>
      <c r="D14" s="26"/>
      <c r="E14" s="26"/>
      <c r="F14" s="26"/>
      <c r="G14" s="26"/>
      <c r="H14" s="26" t="s">
        <v>26</v>
      </c>
      <c r="I14" s="24"/>
      <c r="J14" s="80"/>
      <c r="K14" s="81"/>
      <c r="L14" s="33"/>
      <c r="M14" s="32"/>
      <c r="N14" s="20" t="str">
        <f>IF(B14&lt;&gt;"",CONCATENATE(B14, REPT(" ", 31 - LEN(B14)),E14," ", IF(LEN(F14)&gt;0, CONCATENATE("(",F14,")"), " "), "  ", IF(I14&lt;&gt;"", CONCATENATE(" DEFAULT ", I14,""), ""  ), IF(D14="N", " NOT NULL ", " "),   IF(B15&lt;&gt;""," ,"," ")), ") Tablespace TS_HEMR_DATA ;" )</f>
        <v>) Tablespace TS_HEMR_DATA ;</v>
      </c>
      <c r="O14" s="32"/>
      <c r="U14" s="41" t="str">
        <f t="shared" si="0"/>
        <v>COMMENT ON COLUMN MACHINE. IS '' ;</v>
      </c>
    </row>
    <row r="15" spans="1:30" s="31" customFormat="1" ht="13.5">
      <c r="A15" s="34">
        <v>9</v>
      </c>
      <c r="B15" s="27"/>
      <c r="C15" s="35"/>
      <c r="E15" s="26"/>
      <c r="F15" s="26"/>
      <c r="G15" s="26"/>
      <c r="H15" s="26" t="s">
        <v>26</v>
      </c>
      <c r="I15" s="51"/>
      <c r="J15" s="80"/>
      <c r="K15" s="81"/>
      <c r="L15" s="33"/>
      <c r="M15" s="32"/>
      <c r="N15" s="20" t="str">
        <f t="shared" si="1"/>
        <v>) Tablespace TS_HEMR_DATA ;</v>
      </c>
      <c r="O15" s="32"/>
      <c r="U15" s="41" t="str">
        <f t="shared" si="0"/>
        <v>COMMENT ON COLUMN MACHINE. IS '' ;</v>
      </c>
    </row>
    <row r="16" spans="1:30" s="31" customFormat="1" ht="13.5">
      <c r="A16" s="34">
        <v>10</v>
      </c>
      <c r="B16" s="27"/>
      <c r="C16" s="27"/>
      <c r="D16" s="26"/>
      <c r="E16" s="26"/>
      <c r="F16" s="26"/>
      <c r="G16" s="26"/>
      <c r="H16" s="26" t="s">
        <v>26</v>
      </c>
      <c r="I16" s="24"/>
      <c r="J16" s="80"/>
      <c r="K16" s="81"/>
      <c r="L16" s="33"/>
      <c r="M16" s="32"/>
      <c r="N16" s="20" t="str">
        <f t="shared" si="1"/>
        <v>) Tablespace TS_HEMR_DATA ;</v>
      </c>
      <c r="O16" s="32"/>
      <c r="U16" s="41" t="str">
        <f t="shared" si="0"/>
        <v>COMMENT ON COLUMN MACHINE. IS '' ;</v>
      </c>
    </row>
    <row r="17" spans="1:21" s="3" customFormat="1" ht="13.5">
      <c r="A17" s="34">
        <v>11</v>
      </c>
      <c r="B17" s="27"/>
      <c r="C17" s="27"/>
      <c r="D17" s="26"/>
      <c r="E17" s="26"/>
      <c r="F17" s="26"/>
      <c r="G17" s="26"/>
      <c r="H17" s="26" t="s">
        <v>26</v>
      </c>
      <c r="I17" s="24"/>
      <c r="J17" s="80"/>
      <c r="K17" s="81"/>
      <c r="L17" s="33"/>
      <c r="M17" s="9"/>
      <c r="N17" s="20" t="str">
        <f t="shared" si="1"/>
        <v>) Tablespace TS_HEMR_DATA ;</v>
      </c>
      <c r="O17" s="9"/>
      <c r="U17" s="41" t="str">
        <f t="shared" si="0"/>
        <v>COMMENT ON COLUMN MACHINE. IS '' ;</v>
      </c>
    </row>
    <row r="18" spans="1:21" s="3" customFormat="1" ht="13.5">
      <c r="A18" s="34">
        <v>12</v>
      </c>
      <c r="B18" s="27"/>
      <c r="C18" s="27"/>
      <c r="D18" s="26"/>
      <c r="E18" s="26"/>
      <c r="F18" s="26"/>
      <c r="G18" s="26"/>
      <c r="H18" s="26" t="s">
        <v>26</v>
      </c>
      <c r="I18" s="24"/>
      <c r="J18" s="80"/>
      <c r="K18" s="81"/>
      <c r="L18" s="33"/>
      <c r="M18" s="9"/>
      <c r="N18" s="20" t="str">
        <f t="shared" si="1"/>
        <v>) Tablespace TS_HEMR_DATA ;</v>
      </c>
      <c r="O18" s="9"/>
      <c r="U18" s="41" t="str">
        <f t="shared" si="0"/>
        <v>COMMENT ON COLUMN MACHINE. IS '' ;</v>
      </c>
    </row>
    <row r="19" spans="1:21" s="3" customFormat="1" ht="13.5">
      <c r="A19" s="34">
        <v>13</v>
      </c>
      <c r="B19" s="27"/>
      <c r="C19" s="27"/>
      <c r="D19" s="26"/>
      <c r="E19" s="26"/>
      <c r="F19" s="26"/>
      <c r="G19" s="26"/>
      <c r="H19" s="26"/>
      <c r="I19" s="24"/>
      <c r="J19" s="112"/>
      <c r="K19" s="113"/>
      <c r="L19" s="33"/>
      <c r="M19" s="9"/>
      <c r="N19" s="20" t="str">
        <f t="shared" si="1"/>
        <v>) Tablespace TS_HEMR_DATA ;</v>
      </c>
      <c r="O19" s="9"/>
      <c r="U19" s="41" t="str">
        <f t="shared" si="0"/>
        <v>COMMENT ON COLUMN MACHINE. IS '' ;</v>
      </c>
    </row>
    <row r="20" spans="1:21" s="3" customFormat="1" ht="13.5">
      <c r="A20" s="34">
        <v>14</v>
      </c>
      <c r="B20" s="27"/>
      <c r="C20" s="27"/>
      <c r="D20" s="26"/>
      <c r="E20" s="26"/>
      <c r="F20" s="26"/>
      <c r="G20" s="26"/>
      <c r="H20" s="26"/>
      <c r="I20" s="24"/>
      <c r="J20" s="80"/>
      <c r="K20" s="81"/>
      <c r="L20" s="33"/>
      <c r="M20" s="9"/>
      <c r="N20" s="20" t="str">
        <f t="shared" si="1"/>
        <v>) Tablespace TS_HEMR_DATA ;</v>
      </c>
      <c r="O20" s="9"/>
      <c r="U20" s="41" t="str">
        <f t="shared" si="0"/>
        <v>COMMENT ON COLUMN MACHINE. IS '' ;</v>
      </c>
    </row>
    <row r="21" spans="1:21" s="3" customFormat="1" ht="13.5">
      <c r="A21" s="34">
        <v>15</v>
      </c>
      <c r="B21" s="27"/>
      <c r="C21" s="27"/>
      <c r="D21" s="26"/>
      <c r="E21" s="26"/>
      <c r="F21" s="26"/>
      <c r="G21" s="26"/>
      <c r="H21" s="26"/>
      <c r="I21" s="24"/>
      <c r="J21" s="80"/>
      <c r="K21" s="81"/>
      <c r="L21" s="33"/>
      <c r="M21" s="9"/>
      <c r="N21" s="20" t="str">
        <f t="shared" si="1"/>
        <v>) Tablespace TS_HEMR_DATA ;</v>
      </c>
      <c r="O21" s="9"/>
      <c r="U21" s="41" t="str">
        <f t="shared" si="0"/>
        <v>COMMENT ON COLUMN MACHINE. IS '' ;</v>
      </c>
    </row>
    <row r="22" spans="1:21" s="3" customFormat="1" ht="13.5">
      <c r="A22" s="34">
        <v>16</v>
      </c>
      <c r="B22" s="27"/>
      <c r="C22" s="27"/>
      <c r="D22" s="26"/>
      <c r="E22" s="26"/>
      <c r="F22" s="26"/>
      <c r="G22" s="26"/>
      <c r="H22" s="26"/>
      <c r="I22" s="24"/>
      <c r="J22" s="80"/>
      <c r="K22" s="81"/>
      <c r="L22" s="33"/>
      <c r="M22" s="9"/>
      <c r="N22" s="20" t="str">
        <f t="shared" si="1"/>
        <v>) Tablespace TS_HEMR_DATA ;</v>
      </c>
      <c r="O22" s="9"/>
      <c r="U22" s="41" t="str">
        <f t="shared" si="0"/>
        <v>COMMENT ON COLUMN MACHINE. IS '' ;</v>
      </c>
    </row>
    <row r="23" spans="1:21" s="3" customFormat="1" ht="13.5" customHeight="1">
      <c r="A23" s="34">
        <v>17</v>
      </c>
      <c r="B23" s="27"/>
      <c r="C23" s="27"/>
      <c r="D23" s="26"/>
      <c r="E23" s="26"/>
      <c r="F23" s="26"/>
      <c r="G23" s="26"/>
      <c r="H23" s="26"/>
      <c r="I23" s="24"/>
      <c r="J23" s="80"/>
      <c r="K23" s="81"/>
      <c r="L23" s="33"/>
      <c r="M23" s="9"/>
      <c r="N23" s="20" t="str">
        <f t="shared" si="1"/>
        <v>) Tablespace TS_HEMR_DATA ;</v>
      </c>
      <c r="O23" s="9"/>
      <c r="U23" s="41" t="str">
        <f t="shared" si="0"/>
        <v>COMMENT ON COLUMN MACHINE. IS '' ;</v>
      </c>
    </row>
    <row r="24" spans="1:21" s="3" customFormat="1" ht="13.5">
      <c r="A24" s="34">
        <v>18</v>
      </c>
      <c r="B24" s="27"/>
      <c r="C24" s="27"/>
      <c r="D24" s="26"/>
      <c r="E24" s="26"/>
      <c r="F24" s="26"/>
      <c r="G24" s="26"/>
      <c r="H24" s="26"/>
      <c r="I24" s="24"/>
      <c r="J24" s="80"/>
      <c r="K24" s="81"/>
      <c r="L24" s="33"/>
      <c r="M24" s="9"/>
      <c r="N24" s="20" t="str">
        <f t="shared" si="1"/>
        <v>) Tablespace TS_HEMR_DATA ;</v>
      </c>
      <c r="O24" s="9"/>
      <c r="U24" s="41" t="str">
        <f t="shared" si="0"/>
        <v>COMMENT ON COLUMN MACHINE. IS '' ;</v>
      </c>
    </row>
    <row r="25" spans="1:21" s="3" customFormat="1" ht="13.5" customHeight="1">
      <c r="A25" s="34">
        <v>19</v>
      </c>
      <c r="B25" s="27"/>
      <c r="C25" s="27"/>
      <c r="D25" s="26"/>
      <c r="E25" s="26"/>
      <c r="F25" s="26"/>
      <c r="G25" s="26"/>
      <c r="H25" s="26"/>
      <c r="I25" s="24"/>
      <c r="J25" s="80"/>
      <c r="K25" s="81"/>
      <c r="L25" s="33"/>
      <c r="M25" s="9"/>
      <c r="N25" s="20" t="str">
        <f t="shared" si="1"/>
        <v>) Tablespace TS_HEMR_DATA ;</v>
      </c>
      <c r="O25" s="9"/>
      <c r="U25" s="41" t="str">
        <f t="shared" si="0"/>
        <v>COMMENT ON COLUMN MACHINE. IS '' ;</v>
      </c>
    </row>
    <row r="26" spans="1:21" s="3" customFormat="1" ht="13.5">
      <c r="A26" s="34">
        <v>20</v>
      </c>
      <c r="B26" s="27"/>
      <c r="C26" s="27"/>
      <c r="D26" s="26"/>
      <c r="E26" s="26"/>
      <c r="F26" s="26"/>
      <c r="G26" s="26"/>
      <c r="H26" s="26"/>
      <c r="I26" s="24"/>
      <c r="J26" s="80"/>
      <c r="K26" s="81"/>
      <c r="L26" s="33"/>
      <c r="M26" s="9"/>
      <c r="N26" s="20" t="str">
        <f t="shared" si="1"/>
        <v>) Tablespace TS_HEMR_DATA ;</v>
      </c>
      <c r="O26" s="9"/>
      <c r="U26" s="41" t="str">
        <f t="shared" si="0"/>
        <v>COMMENT ON COLUMN MACHINE. IS '' ;</v>
      </c>
    </row>
    <row r="27" spans="1:21" s="3" customFormat="1" ht="13.5">
      <c r="A27" s="34">
        <v>21</v>
      </c>
      <c r="B27" s="27"/>
      <c r="C27" s="27"/>
      <c r="D27" s="26"/>
      <c r="E27" s="26"/>
      <c r="F27" s="26"/>
      <c r="G27" s="26"/>
      <c r="H27" s="26"/>
      <c r="I27" s="24"/>
      <c r="J27" s="80"/>
      <c r="K27" s="81"/>
      <c r="L27" s="33"/>
      <c r="M27" s="9"/>
      <c r="N27" s="20" t="str">
        <f t="shared" si="1"/>
        <v>) Tablespace TS_HEMR_DATA ;</v>
      </c>
      <c r="O27" s="9"/>
      <c r="U27" s="41" t="str">
        <f t="shared" si="0"/>
        <v>COMMENT ON COLUMN MACHINE. IS '' ;</v>
      </c>
    </row>
    <row r="28" spans="1:21" s="3" customFormat="1" ht="13.5">
      <c r="A28" s="34">
        <v>22</v>
      </c>
      <c r="B28" s="27"/>
      <c r="C28" s="27"/>
      <c r="D28" s="26"/>
      <c r="E28" s="26"/>
      <c r="F28" s="26"/>
      <c r="G28" s="26"/>
      <c r="H28" s="26"/>
      <c r="I28" s="24"/>
      <c r="J28" s="80"/>
      <c r="K28" s="81"/>
      <c r="L28" s="33"/>
      <c r="M28" s="9"/>
      <c r="N28" s="20" t="str">
        <f t="shared" si="1"/>
        <v>) Tablespace TS_HEMR_DATA ;</v>
      </c>
      <c r="O28" s="9"/>
      <c r="U28" s="41" t="str">
        <f t="shared" si="0"/>
        <v>COMMENT ON COLUMN MACHINE. IS '' ;</v>
      </c>
    </row>
    <row r="29" spans="1:21" s="3" customFormat="1" ht="13.5">
      <c r="A29" s="34">
        <v>23</v>
      </c>
      <c r="B29" s="27"/>
      <c r="C29" s="27"/>
      <c r="D29" s="26"/>
      <c r="E29" s="26"/>
      <c r="F29" s="26"/>
      <c r="G29" s="26"/>
      <c r="H29" s="26"/>
      <c r="I29" s="24"/>
      <c r="J29" s="80"/>
      <c r="K29" s="81"/>
      <c r="L29" s="33"/>
      <c r="M29" s="9"/>
      <c r="N29" s="20" t="str">
        <f t="shared" si="1"/>
        <v>) Tablespace TS_HEMR_DATA ;</v>
      </c>
      <c r="O29" s="9"/>
      <c r="U29" s="41" t="str">
        <f t="shared" si="0"/>
        <v>COMMENT ON COLUMN MACHINE. IS '' ;</v>
      </c>
    </row>
    <row r="30" spans="1:21" s="3" customFormat="1" ht="13.5">
      <c r="A30" s="34">
        <v>24</v>
      </c>
      <c r="B30" s="27"/>
      <c r="C30" s="27"/>
      <c r="D30" s="26"/>
      <c r="E30" s="26"/>
      <c r="F30" s="26"/>
      <c r="G30" s="26"/>
      <c r="H30" s="26"/>
      <c r="I30" s="24"/>
      <c r="J30" s="80"/>
      <c r="K30" s="81"/>
      <c r="L30" s="33"/>
      <c r="M30" s="9"/>
      <c r="N30" s="20" t="str">
        <f t="shared" si="1"/>
        <v>) Tablespace TS_HEMR_DATA ;</v>
      </c>
      <c r="O30" s="9"/>
      <c r="U30" s="41" t="str">
        <f t="shared" si="0"/>
        <v>COMMENT ON COLUMN MACHINE. IS '' ;</v>
      </c>
    </row>
    <row r="31" spans="1:21" s="3" customFormat="1" ht="13.5">
      <c r="A31" s="34">
        <v>25</v>
      </c>
      <c r="B31" s="27"/>
      <c r="C31" s="27"/>
      <c r="D31" s="26"/>
      <c r="E31" s="26"/>
      <c r="F31" s="26"/>
      <c r="G31" s="26"/>
      <c r="H31" s="26"/>
      <c r="I31" s="24"/>
      <c r="J31" s="80"/>
      <c r="K31" s="81"/>
      <c r="L31" s="33"/>
      <c r="M31" s="9"/>
      <c r="N31" s="20" t="str">
        <f t="shared" si="1"/>
        <v>) Tablespace TS_HEMR_DATA ;</v>
      </c>
      <c r="O31" s="9"/>
      <c r="U31" s="41" t="str">
        <f t="shared" si="0"/>
        <v>COMMENT ON COLUMN MACHINE. IS '' ;</v>
      </c>
    </row>
    <row r="32" spans="1:21" s="3" customFormat="1" ht="13.5">
      <c r="A32" s="34">
        <v>26</v>
      </c>
      <c r="B32" s="27"/>
      <c r="C32" s="27"/>
      <c r="D32" s="26"/>
      <c r="E32" s="26"/>
      <c r="F32" s="26"/>
      <c r="G32" s="26"/>
      <c r="H32" s="26"/>
      <c r="I32" s="24"/>
      <c r="J32" s="80"/>
      <c r="K32" s="81"/>
      <c r="L32" s="33"/>
      <c r="M32" s="9"/>
      <c r="N32" s="20" t="str">
        <f>IF(B32&lt;&gt;"",CONCATENATE(B32, REPT(" ", 31 - LEN(B32)),E32," ", IF(LEN(F32)&gt;0, CONCATENATE("(",F32,")"), " "), "  ", IF(I32&lt;&gt;"", CONCATENATE(" DEFAULT ", I32,""), ""  ), IF(D32="N", " NOT NULL ", " "),   IF($B33&lt;&gt;""," ,"," ")), ") Tablespace TS_HEMR_DATA ;" )</f>
        <v>) Tablespace TS_HEMR_DATA ;</v>
      </c>
      <c r="O32" s="9"/>
      <c r="U32" s="41" t="str">
        <f t="shared" si="0"/>
        <v>COMMENT ON COLUMN MACHINE. IS '' ;</v>
      </c>
    </row>
    <row r="33" spans="1:21" s="3" customFormat="1" ht="13.5">
      <c r="A33" s="34">
        <v>27</v>
      </c>
      <c r="B33" s="27"/>
      <c r="C33" s="27"/>
      <c r="D33" s="26"/>
      <c r="E33" s="26"/>
      <c r="F33" s="26"/>
      <c r="G33" s="26"/>
      <c r="H33" s="26"/>
      <c r="I33" s="24"/>
      <c r="J33" s="80"/>
      <c r="K33" s="81"/>
      <c r="L33" s="33"/>
      <c r="M33" s="9"/>
      <c r="N33" s="20" t="str">
        <f>IF(B33&lt;&gt;"",CONCATENATE(B33, REPT(" ", 31 - LEN(B33)),E33," ", IF(LEN(F33)&gt;0, CONCATENATE("(",F33,")"), " "), "  ", IF(I33&lt;&gt;"", CONCATENATE(" DEFAULT ", I33,""), ""  ), IF(D33="N", " NOT NULL ", " "),   IF($B34&lt;&gt;""," ,"," ")), ") Tablespace TS_HEMR_DATA ;" )</f>
        <v>) Tablespace TS_HEMR_DATA ;</v>
      </c>
      <c r="O33" s="9"/>
      <c r="U33" s="41" t="str">
        <f t="shared" si="0"/>
        <v>COMMENT ON COLUMN MACHINE. IS '' ;</v>
      </c>
    </row>
    <row r="34" spans="1:21" s="3" customFormat="1" ht="13.5">
      <c r="A34" s="34">
        <v>28</v>
      </c>
      <c r="B34" s="27"/>
      <c r="C34" s="27"/>
      <c r="D34" s="26"/>
      <c r="E34" s="26"/>
      <c r="F34" s="26"/>
      <c r="G34" s="26"/>
      <c r="H34" s="26"/>
      <c r="I34" s="24"/>
      <c r="J34" s="80"/>
      <c r="K34" s="81"/>
      <c r="L34" s="33"/>
      <c r="M34" s="9"/>
      <c r="N34" s="20" t="str">
        <f>IF(B34&lt;&gt;"",CONCATENATE(B34, REPT(" ", 31 - LEN(B34)),E34," ", IF(LEN(F34)&gt;0, CONCATENATE("(",F34,")"), " "), "  ", IF(I34&lt;&gt;"", CONCATENATE(" DEFAULT ", I34,""), ""  ), IF(D34="N", " NOT NULL ", " "),   IF($B35&lt;&gt;""," ,"," ")), ") Tablespace TS_HEMR_DATA ;" )</f>
        <v>) Tablespace TS_HEMR_DATA ;</v>
      </c>
      <c r="O34" s="9"/>
      <c r="U34" s="41" t="str">
        <f t="shared" si="0"/>
        <v>COMMENT ON COLUMN MACHINE. IS '' ;</v>
      </c>
    </row>
    <row r="35" spans="1:21" s="3" customFormat="1" ht="13.5">
      <c r="A35" s="60">
        <v>29</v>
      </c>
      <c r="B35" s="61"/>
      <c r="C35" s="61"/>
      <c r="D35" s="62"/>
      <c r="E35" s="62"/>
      <c r="F35" s="62"/>
      <c r="G35" s="62"/>
      <c r="H35" s="62"/>
      <c r="I35" s="63"/>
      <c r="J35" s="83"/>
      <c r="K35" s="84"/>
      <c r="L35" s="64"/>
      <c r="M35" s="9"/>
      <c r="N35" s="20" t="str">
        <f>IF(B35&lt;&gt;"",CONCATENATE(B35, REPT(" ", 31 - LEN(B35)),E35," ", IF(LEN(F35)&gt;0, CONCATENATE("(",F35,")"), " "), "  ", IF(I35&lt;&gt;"", CONCATENATE(" DEFAULT ", I35,""), ""  ), IF(D35="N", " NOT NULL ", " "),   IF($B36&lt;&gt;""," ,"," ")), ") Tablespace TS_HEMR_DATA ;" )</f>
        <v>) Tablespace TS_HEMR_DATA ;</v>
      </c>
      <c r="O35" s="9"/>
      <c r="U35" s="41" t="str">
        <f t="shared" si="0"/>
        <v>COMMENT ON COLUMN MACHINE. IS '' ;</v>
      </c>
    </row>
    <row r="36" spans="1:21" s="3" customFormat="1" ht="13.5">
      <c r="A36" s="34">
        <v>30</v>
      </c>
      <c r="B36" s="66"/>
      <c r="C36" s="66"/>
      <c r="D36" s="67"/>
      <c r="E36" s="67"/>
      <c r="F36" s="67"/>
      <c r="G36" s="67"/>
      <c r="H36" s="67"/>
      <c r="I36" s="68"/>
      <c r="J36" s="85"/>
      <c r="K36" s="85"/>
      <c r="L36" s="69"/>
      <c r="M36" s="9"/>
      <c r="N36" s="20"/>
      <c r="O36" s="9"/>
      <c r="U36" s="41"/>
    </row>
    <row r="37" spans="1:21" s="3" customFormat="1" ht="13.5">
      <c r="A37" s="34">
        <v>31</v>
      </c>
      <c r="B37" s="66"/>
      <c r="C37" s="66"/>
      <c r="D37" s="67"/>
      <c r="E37" s="67"/>
      <c r="F37" s="67"/>
      <c r="G37" s="67"/>
      <c r="H37" s="67"/>
      <c r="I37" s="68"/>
      <c r="J37" s="85"/>
      <c r="K37" s="85"/>
      <c r="L37" s="69"/>
      <c r="M37" s="9"/>
      <c r="N37" s="20"/>
      <c r="O37" s="9"/>
      <c r="U37" s="41"/>
    </row>
    <row r="38" spans="1:21" s="3" customFormat="1" ht="13.5">
      <c r="A38" s="49"/>
      <c r="B38" s="50"/>
      <c r="C38" s="50"/>
      <c r="D38" s="53"/>
      <c r="E38" s="53"/>
      <c r="F38" s="53"/>
      <c r="G38" s="65"/>
      <c r="H38" s="53"/>
      <c r="I38" s="54"/>
      <c r="J38" s="82"/>
      <c r="K38" s="82"/>
      <c r="L38" s="32"/>
      <c r="M38" s="9"/>
      <c r="N38" s="20"/>
      <c r="O38" s="9"/>
      <c r="U38" s="41"/>
    </row>
    <row r="39" spans="1:21" s="3" customFormat="1" ht="13.5">
      <c r="A39" s="52"/>
      <c r="B39" s="50"/>
      <c r="C39" s="50"/>
      <c r="D39" s="53"/>
      <c r="E39" s="53"/>
      <c r="F39" s="53"/>
      <c r="G39" s="53"/>
      <c r="H39" s="53"/>
      <c r="I39" s="54"/>
      <c r="J39" s="28"/>
      <c r="K39" s="28"/>
      <c r="L39" s="32"/>
      <c r="M39" s="9"/>
      <c r="N39" s="20" t="s">
        <v>37</v>
      </c>
      <c r="O39" s="9"/>
      <c r="U39" s="41"/>
    </row>
    <row r="40" spans="1:21" s="3" customFormat="1" ht="13.5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3.5">
      <c r="A41" s="48"/>
      <c r="B41" s="30"/>
      <c r="C41" s="30"/>
      <c r="D41" s="29"/>
      <c r="E41" s="29"/>
      <c r="F41" s="29"/>
      <c r="G41" s="29"/>
      <c r="H41" s="29"/>
      <c r="I41" s="30"/>
      <c r="J41" s="28"/>
      <c r="K41" s="28"/>
      <c r="L41" s="9"/>
      <c r="M41" s="9"/>
      <c r="N41" s="23"/>
      <c r="O41" s="9"/>
    </row>
    <row r="42" spans="1:21" s="2" customFormat="1" ht="13.5">
      <c r="A42" s="40" t="s">
        <v>11</v>
      </c>
      <c r="B42" s="40" t="s">
        <v>31</v>
      </c>
      <c r="C42" s="118" t="s">
        <v>15</v>
      </c>
      <c r="D42" s="118"/>
      <c r="E42" s="118"/>
      <c r="F42" s="118"/>
      <c r="G42" s="118"/>
      <c r="H42" s="40" t="s">
        <v>28</v>
      </c>
      <c r="I42" s="40" t="s">
        <v>17</v>
      </c>
      <c r="J42" s="120" t="s">
        <v>29</v>
      </c>
      <c r="K42" s="121"/>
      <c r="L42" s="122"/>
      <c r="M42" s="47"/>
      <c r="N42" s="22"/>
      <c r="O42" s="4"/>
    </row>
    <row r="43" spans="1:21" s="2" customFormat="1" ht="13.5">
      <c r="A43" s="7">
        <v>1</v>
      </c>
      <c r="B43" s="10"/>
      <c r="C43" s="119"/>
      <c r="D43" s="119"/>
      <c r="E43" s="119"/>
      <c r="F43" s="119"/>
      <c r="G43" s="119"/>
      <c r="H43" s="7"/>
      <c r="I43" s="34"/>
      <c r="J43" s="115"/>
      <c r="K43" s="116"/>
      <c r="L43" s="117"/>
      <c r="M43" s="42"/>
      <c r="N43" s="22" t="str">
        <f>CONCATENATE("CREATE ", IF(H43&lt;&gt;"", "UNIQUE ", ""),"INDEX ", B43, " ON ", $F$4, "( ",C43, " ) " )</f>
        <v xml:space="preserve">CREATE INDEX  ON MACHINE(  ) </v>
      </c>
      <c r="O43" s="4"/>
    </row>
    <row r="44" spans="1:21" s="2" customFormat="1" ht="13.5">
      <c r="A44" s="58">
        <v>2</v>
      </c>
      <c r="B44" s="59"/>
      <c r="C44" s="114"/>
      <c r="D44" s="114"/>
      <c r="E44" s="114"/>
      <c r="F44" s="114"/>
      <c r="G44" s="114"/>
      <c r="H44" s="7"/>
      <c r="I44" s="34"/>
      <c r="J44" s="115"/>
      <c r="K44" s="116"/>
      <c r="L44" s="117"/>
      <c r="M44" s="49"/>
      <c r="N44" s="22" t="str">
        <f t="shared" ref="N44:N46" si="2">CONCATENATE("CREATE ", IF(H44&lt;&gt;"", "UNIQUE ", ""),"INDEX ", B44, " ON ", $F$4, "( ",C44, " ) " )</f>
        <v xml:space="preserve">CREATE INDEX  ON MACHINE(  ) </v>
      </c>
      <c r="O44" s="4"/>
    </row>
    <row r="45" spans="1:21" s="2" customFormat="1" ht="13.5">
      <c r="A45" s="58">
        <v>3</v>
      </c>
      <c r="B45" s="59"/>
      <c r="C45" s="114"/>
      <c r="D45" s="114"/>
      <c r="E45" s="114"/>
      <c r="F45" s="114"/>
      <c r="G45" s="114"/>
      <c r="H45" s="7"/>
      <c r="I45" s="34"/>
      <c r="J45" s="55"/>
      <c r="K45" s="56"/>
      <c r="L45" s="57"/>
      <c r="M45" s="49"/>
      <c r="N45" s="22" t="str">
        <f t="shared" si="2"/>
        <v xml:space="preserve">CREATE INDEX  ON MACHINE(  ) </v>
      </c>
      <c r="O45" s="4"/>
    </row>
    <row r="46" spans="1:21" s="2" customFormat="1" ht="13.5">
      <c r="A46" s="58">
        <v>4</v>
      </c>
      <c r="B46" s="59"/>
      <c r="C46" s="114"/>
      <c r="D46" s="114"/>
      <c r="E46" s="114"/>
      <c r="F46" s="114"/>
      <c r="G46" s="114"/>
      <c r="H46" s="7"/>
      <c r="I46" s="34"/>
      <c r="J46" s="115"/>
      <c r="K46" s="116"/>
      <c r="L46" s="117"/>
      <c r="M46" s="49"/>
      <c r="N46" s="22" t="str">
        <f t="shared" si="2"/>
        <v xml:space="preserve">CREATE INDEX  ON MACHINE(  ) </v>
      </c>
      <c r="O46" s="4"/>
    </row>
    <row r="47" spans="1:21" s="2" customFormat="1" ht="13.5">
      <c r="B47" s="2">
        <f>LEN(B43)</f>
        <v>0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60">
    <mergeCell ref="C44:G44"/>
    <mergeCell ref="J44:L44"/>
    <mergeCell ref="C46:G46"/>
    <mergeCell ref="J46:L46"/>
    <mergeCell ref="J17:K17"/>
    <mergeCell ref="J18:K18"/>
    <mergeCell ref="C42:G42"/>
    <mergeCell ref="C43:G43"/>
    <mergeCell ref="J43:L43"/>
    <mergeCell ref="J42:L42"/>
    <mergeCell ref="C45:G45"/>
    <mergeCell ref="J19:K19"/>
    <mergeCell ref="J20:K20"/>
    <mergeCell ref="J21:K21"/>
    <mergeCell ref="J22:K22"/>
    <mergeCell ref="J23:K23"/>
    <mergeCell ref="J11:K11"/>
    <mergeCell ref="J12:K12"/>
    <mergeCell ref="J14:K14"/>
    <mergeCell ref="J15:K15"/>
    <mergeCell ref="J16:K16"/>
    <mergeCell ref="J13:K13"/>
    <mergeCell ref="J9:K9"/>
    <mergeCell ref="J10:K10"/>
    <mergeCell ref="A4:B4"/>
    <mergeCell ref="C4:D4"/>
    <mergeCell ref="F4:H4"/>
    <mergeCell ref="J8:K8"/>
    <mergeCell ref="J7:K7"/>
    <mergeCell ref="A1:B1"/>
    <mergeCell ref="E1:E2"/>
    <mergeCell ref="A2:B2"/>
    <mergeCell ref="A3:B3"/>
    <mergeCell ref="J6:K6"/>
    <mergeCell ref="J4:L4"/>
    <mergeCell ref="A5:B5"/>
    <mergeCell ref="C5:D5"/>
    <mergeCell ref="E5:F5"/>
    <mergeCell ref="G5:H5"/>
    <mergeCell ref="J5:L5"/>
    <mergeCell ref="C1:D1"/>
    <mergeCell ref="C2:D2"/>
    <mergeCell ref="C3:D3"/>
    <mergeCell ref="F1:H2"/>
    <mergeCell ref="F3:H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8:K38"/>
    <mergeCell ref="J33:K33"/>
    <mergeCell ref="J34:K34"/>
    <mergeCell ref="J35:K35"/>
    <mergeCell ref="J36:K36"/>
    <mergeCell ref="J37:K3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F8D4-2161-4373-A28F-66D85F396F98}">
  <dimension ref="A1:AD57"/>
  <sheetViews>
    <sheetView topLeftCell="A3" workbookViewId="0">
      <selection activeCell="N12" sqref="N12"/>
    </sheetView>
  </sheetViews>
  <sheetFormatPr defaultRowHeight="16.5"/>
  <cols>
    <col min="1" max="1" width="6.875" customWidth="1"/>
    <col min="2" max="2" width="29.375" bestFit="1" customWidth="1"/>
    <col min="3" max="3" width="28.625" customWidth="1"/>
    <col min="4" max="4" width="6.875" customWidth="1"/>
    <col min="5" max="5" width="13.375" customWidth="1"/>
    <col min="6" max="6" width="7.125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10.75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86" t="s">
        <v>1</v>
      </c>
      <c r="B1" s="87"/>
      <c r="C1" s="88" t="s">
        <v>39</v>
      </c>
      <c r="D1" s="88"/>
      <c r="E1" s="88" t="s">
        <v>19</v>
      </c>
      <c r="F1" s="104" t="s">
        <v>2</v>
      </c>
      <c r="G1" s="104"/>
      <c r="H1" s="105"/>
      <c r="I1" s="17" t="s">
        <v>3</v>
      </c>
      <c r="J1" s="6" t="s">
        <v>40</v>
      </c>
      <c r="K1" s="12" t="s">
        <v>4</v>
      </c>
      <c r="L1" s="14">
        <v>43755</v>
      </c>
      <c r="M1" s="43"/>
    </row>
    <row r="2" spans="1:30" ht="16.5" customHeight="1">
      <c r="A2" s="89" t="s">
        <v>5</v>
      </c>
      <c r="B2" s="90"/>
      <c r="C2" s="88"/>
      <c r="D2" s="88"/>
      <c r="E2" s="88"/>
      <c r="F2" s="106"/>
      <c r="G2" s="106"/>
      <c r="H2" s="107"/>
      <c r="I2" s="1" t="s">
        <v>6</v>
      </c>
      <c r="J2" s="6"/>
      <c r="K2" s="16" t="s">
        <v>7</v>
      </c>
      <c r="L2" s="14"/>
      <c r="M2" s="43"/>
    </row>
    <row r="3" spans="1:30">
      <c r="A3" s="91" t="s">
        <v>0</v>
      </c>
      <c r="B3" s="92"/>
      <c r="C3" s="102"/>
      <c r="D3" s="103"/>
      <c r="E3" s="25" t="s">
        <v>8</v>
      </c>
      <c r="F3" s="108" t="s">
        <v>30</v>
      </c>
      <c r="G3" s="108"/>
      <c r="H3" s="108"/>
      <c r="I3" s="15" t="s">
        <v>9</v>
      </c>
      <c r="J3" s="6"/>
      <c r="K3" s="11" t="s">
        <v>10</v>
      </c>
      <c r="L3" s="13" t="s">
        <v>36</v>
      </c>
      <c r="M3" s="44"/>
      <c r="N3" s="20" t="str">
        <f>CONCATENATE("DROP TABLE ",F4," ;")</f>
        <v>DROP TABLE EMPLOYEES ;</v>
      </c>
    </row>
    <row r="4" spans="1:30" ht="16.5" customHeight="1">
      <c r="A4" s="88" t="s">
        <v>12</v>
      </c>
      <c r="B4" s="88"/>
      <c r="C4" s="88"/>
      <c r="D4" s="88"/>
      <c r="E4" s="6" t="s">
        <v>13</v>
      </c>
      <c r="F4" s="111" t="s">
        <v>57</v>
      </c>
      <c r="G4" s="111"/>
      <c r="H4" s="111"/>
      <c r="I4" s="78" t="s">
        <v>14</v>
      </c>
      <c r="J4" s="95" t="s">
        <v>58</v>
      </c>
      <c r="K4" s="96"/>
      <c r="L4" s="97"/>
      <c r="M4" s="45"/>
      <c r="N4" s="21"/>
      <c r="O4" s="18"/>
    </row>
    <row r="5" spans="1:30" ht="16.5" customHeight="1">
      <c r="A5" s="98" t="s">
        <v>32</v>
      </c>
      <c r="B5" s="99"/>
      <c r="C5" s="98"/>
      <c r="D5" s="99"/>
      <c r="E5" s="100" t="s">
        <v>34</v>
      </c>
      <c r="F5" s="101"/>
      <c r="G5" s="95" t="s">
        <v>35</v>
      </c>
      <c r="H5" s="97"/>
      <c r="I5" s="78" t="s">
        <v>33</v>
      </c>
      <c r="J5" s="95"/>
      <c r="K5" s="96"/>
      <c r="L5" s="97"/>
      <c r="M5" s="45"/>
      <c r="N5" s="21"/>
      <c r="O5" s="18"/>
    </row>
    <row r="6" spans="1:30" s="3" customFormat="1" ht="13.5">
      <c r="A6" s="37" t="s">
        <v>11</v>
      </c>
      <c r="B6" s="37" t="s">
        <v>20</v>
      </c>
      <c r="C6" s="37" t="s">
        <v>21</v>
      </c>
      <c r="D6" s="37" t="s">
        <v>22</v>
      </c>
      <c r="E6" s="37" t="s">
        <v>16</v>
      </c>
      <c r="F6" s="37" t="s">
        <v>23</v>
      </c>
      <c r="G6" s="37" t="s">
        <v>17</v>
      </c>
      <c r="H6" s="37" t="s">
        <v>24</v>
      </c>
      <c r="I6" s="77" t="s">
        <v>18</v>
      </c>
      <c r="J6" s="93" t="s">
        <v>38</v>
      </c>
      <c r="K6" s="94"/>
      <c r="L6" s="39" t="s">
        <v>27</v>
      </c>
      <c r="M6" s="46"/>
      <c r="N6" s="20" t="str">
        <f>CONCATENATE("CREATE TABLE ",$F$4," (")</f>
        <v>CREATE TABLE EMPLOYEES (</v>
      </c>
      <c r="O6" s="9"/>
      <c r="Q6" s="41"/>
      <c r="R6" s="41"/>
      <c r="S6" s="41"/>
      <c r="T6" s="41"/>
      <c r="U6" s="41" t="str">
        <f>CONCATENATE( "COMMENT ON TABLE ",$F$4," IS '", $J$4,"' ;")</f>
        <v>COMMENT ON TABLE EMPLOYEES IS '직원' ;</v>
      </c>
      <c r="V6" s="41"/>
      <c r="W6" s="41"/>
      <c r="X6" s="41"/>
      <c r="Y6" s="41"/>
      <c r="Z6" s="41"/>
      <c r="AA6" s="41"/>
      <c r="AB6" s="41"/>
      <c r="AC6" s="41"/>
      <c r="AD6" s="41"/>
    </row>
    <row r="7" spans="1:30" s="31" customFormat="1" ht="13.5" customHeight="1">
      <c r="A7" s="34">
        <v>1</v>
      </c>
      <c r="B7" s="123" t="s">
        <v>83</v>
      </c>
      <c r="C7" s="123" t="s">
        <v>49</v>
      </c>
      <c r="D7" s="124" t="s">
        <v>59</v>
      </c>
      <c r="E7" s="123" t="s">
        <v>46</v>
      </c>
      <c r="F7" s="123">
        <v>10</v>
      </c>
      <c r="G7" s="129" t="s">
        <v>25</v>
      </c>
      <c r="H7" s="129" t="s">
        <v>26</v>
      </c>
      <c r="I7" s="130"/>
      <c r="J7" s="131"/>
      <c r="K7" s="131"/>
      <c r="L7" s="132"/>
      <c r="M7" s="32"/>
      <c r="N7" s="20" t="str">
        <f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emp_EmployeeCode               CHAR (10)   NOT NULL  ,</v>
      </c>
      <c r="O7" s="32"/>
      <c r="U7" s="41" t="str">
        <f t="shared" ref="U7:U35" si="0">CONCATENATE( "COMMENT ON COLUMN ",$F$4,".",B7," IS '", C7, IF(LEN(J7) = 0, "",CONCATENATE("  ( ",J7, " )")),"' ;")</f>
        <v>COMMENT ON COLUMN EMPLOYEES.emp_EmployeeCode IS '직원ID' ;</v>
      </c>
    </row>
    <row r="8" spans="1:30" s="3" customFormat="1" ht="14.25">
      <c r="A8" s="34">
        <v>2</v>
      </c>
      <c r="B8" s="123" t="s">
        <v>62</v>
      </c>
      <c r="C8" s="123" t="s">
        <v>50</v>
      </c>
      <c r="D8" s="124" t="s">
        <v>59</v>
      </c>
      <c r="E8" s="123" t="s">
        <v>61</v>
      </c>
      <c r="F8" s="125">
        <v>30</v>
      </c>
      <c r="G8" s="129"/>
      <c r="H8" s="133" t="s">
        <v>26</v>
      </c>
      <c r="I8" s="123"/>
      <c r="J8" s="131"/>
      <c r="K8" s="131"/>
      <c r="L8" s="134"/>
      <c r="M8" s="9"/>
      <c r="N8" s="20" t="str">
        <f t="shared" ref="N8:N31" si="1">IF(B8&lt;&gt;"",CONCATENATE(B8, REPT(" ", 31 - LEN(B8)),E8," ", IF(LEN(F8)&gt;0, CONCATENATE("(",F8,")"), " "), "  ", IF(I8&lt;&gt;"", CONCATENATE(" DEFAULT ", I8,""), ""  ), IF(D8="N", " NOT NULL ", " "),   IF(B9&lt;&gt;""," ,"," ")), ") Tablespace TS_HEMR_DATA ;" )</f>
        <v>emp_Name                       VARCHAR (30)   NOT NULL  ,</v>
      </c>
      <c r="O8" s="9"/>
      <c r="U8" s="41" t="str">
        <f>CONCATENATE( "COMMENT ON COLUMN ",$F$4,".",B8," IS '", C8, IF(LEN(J8) = 0, "",CONCATENATE("  ( ",J8, " )")),"' ;")</f>
        <v>COMMENT ON COLUMN EMPLOYEES.emp_Name IS '이름' ;</v>
      </c>
    </row>
    <row r="9" spans="1:30" s="31" customFormat="1" ht="14.25">
      <c r="A9" s="34">
        <v>3</v>
      </c>
      <c r="B9" s="125" t="s">
        <v>63</v>
      </c>
      <c r="C9" s="126" t="s">
        <v>51</v>
      </c>
      <c r="D9" s="124"/>
      <c r="E9" s="123" t="s">
        <v>61</v>
      </c>
      <c r="F9" s="125">
        <v>14</v>
      </c>
      <c r="G9" s="129"/>
      <c r="H9" s="129" t="s">
        <v>26</v>
      </c>
      <c r="I9" s="130"/>
      <c r="J9" s="131"/>
      <c r="K9" s="131"/>
      <c r="L9" s="132"/>
      <c r="M9" s="32"/>
      <c r="N9" s="20" t="str">
        <f>IF(B9&lt;&gt;"",CONCATENATE(B9, REPT(" ", 31 - LEN(B9)),E9," ", IF(LEN(F9)&gt;0, CONCATENATE("(",F9,")"), " "), "  ", IF(I9&lt;&gt;"", CONCATENATE(" DEFAULT ", I9,""), ""  ), IF(D9="N", " NOT NULL ", " "),   IF(B10&lt;&gt;""," ,"," ")), ") Tablespace TS_HEMR_DATA ;" )</f>
        <v>emp_Phone                      VARCHAR (14)    ,</v>
      </c>
      <c r="O9" s="32"/>
      <c r="U9" s="41" t="str">
        <f t="shared" si="0"/>
        <v>COMMENT ON COLUMN EMPLOYEES.emp_Phone IS '핸드폰' ;</v>
      </c>
    </row>
    <row r="10" spans="1:30" s="31" customFormat="1" ht="14.25">
      <c r="A10" s="34">
        <v>4</v>
      </c>
      <c r="B10" s="125" t="s">
        <v>64</v>
      </c>
      <c r="C10" s="126" t="s">
        <v>52</v>
      </c>
      <c r="D10" s="124"/>
      <c r="E10" s="123" t="s">
        <v>61</v>
      </c>
      <c r="F10" s="125">
        <v>30</v>
      </c>
      <c r="G10" s="129"/>
      <c r="H10" s="129" t="s">
        <v>26</v>
      </c>
      <c r="I10" s="130"/>
      <c r="J10" s="131"/>
      <c r="K10" s="131"/>
      <c r="L10" s="132"/>
      <c r="M10" s="32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emp_Email                      VARCHAR (30)    ,</v>
      </c>
      <c r="O10" s="32"/>
      <c r="U10" s="41" t="str">
        <f t="shared" si="0"/>
        <v>COMMENT ON COLUMN EMPLOYEES.emp_Email IS '이메일' ;</v>
      </c>
    </row>
    <row r="11" spans="1:30" s="31" customFormat="1" ht="14.25">
      <c r="A11" s="34">
        <v>5</v>
      </c>
      <c r="B11" s="125" t="s">
        <v>65</v>
      </c>
      <c r="C11" s="126" t="s">
        <v>53</v>
      </c>
      <c r="D11" s="124"/>
      <c r="E11" s="123" t="s">
        <v>61</v>
      </c>
      <c r="F11" s="125">
        <v>50</v>
      </c>
      <c r="G11" s="129"/>
      <c r="H11" s="129" t="s">
        <v>26</v>
      </c>
      <c r="I11" s="130"/>
      <c r="J11" s="131"/>
      <c r="K11" s="131"/>
      <c r="L11" s="132"/>
      <c r="M11" s="32"/>
      <c r="N11" s="20" t="str">
        <f t="shared" si="1"/>
        <v>emp_Addr                       VARCHAR (50)    ,</v>
      </c>
      <c r="O11" s="32"/>
      <c r="U11" s="41" t="str">
        <f t="shared" si="0"/>
        <v>COMMENT ON COLUMN EMPLOYEES.emp_Addr IS '주소' ;</v>
      </c>
    </row>
    <row r="12" spans="1:30" s="31" customFormat="1" ht="19.5" customHeight="1">
      <c r="A12" s="34">
        <v>6</v>
      </c>
      <c r="B12" s="127" t="s">
        <v>84</v>
      </c>
      <c r="C12" s="123" t="s">
        <v>54</v>
      </c>
      <c r="D12" s="124" t="s">
        <v>59</v>
      </c>
      <c r="E12" s="123" t="s">
        <v>61</v>
      </c>
      <c r="F12" s="123">
        <v>10</v>
      </c>
      <c r="G12" s="129"/>
      <c r="H12" s="129" t="s">
        <v>26</v>
      </c>
      <c r="I12" s="130"/>
      <c r="J12" s="131" t="s">
        <v>60</v>
      </c>
      <c r="K12" s="131"/>
      <c r="L12" s="132"/>
      <c r="M12" s="32"/>
      <c r="N12" s="20" t="str">
        <f t="shared" si="1"/>
        <v>emp_Authority                  VARCHAR (10)   NOT NULL  ,</v>
      </c>
      <c r="O12" s="32"/>
      <c r="U12" s="41" t="str">
        <f t="shared" si="0"/>
        <v>COMMENT ON COLUMN EMPLOYEES.emp_Authority IS '권한  ( 관리자/ 직원 )' ;</v>
      </c>
    </row>
    <row r="13" spans="1:30" s="31" customFormat="1" ht="14.25">
      <c r="A13" s="34">
        <v>7</v>
      </c>
      <c r="B13" s="125" t="s">
        <v>66</v>
      </c>
      <c r="C13" s="123" t="s">
        <v>55</v>
      </c>
      <c r="D13" s="124" t="s">
        <v>59</v>
      </c>
      <c r="E13" s="123" t="s">
        <v>61</v>
      </c>
      <c r="F13" s="125">
        <v>20</v>
      </c>
      <c r="G13" s="129"/>
      <c r="H13" s="129"/>
      <c r="I13" s="130"/>
      <c r="J13" s="135"/>
      <c r="K13" s="135"/>
      <c r="L13" s="132"/>
      <c r="M13" s="32"/>
      <c r="N13" s="20" t="str">
        <f>IF(B13&lt;&gt;"",CONCATENATE(B13, REPT(" ", 31 - LEN(B13)),E13," ", IF(LEN(F13)&gt;0, CONCATENATE("(",F13,")"), " "), "  ", IF(I13&lt;&gt;"", CONCATENATE(" DEFAULT ", I13,""), ""  ), IF(D13="N", " NOT NULL ", " "),   IF(B14&lt;&gt;""," ,"," ")), ") Tablespace TS_HEMR_DATA ;" )</f>
        <v>emp_ID                         VARCHAR (20)   NOT NULL  ,</v>
      </c>
      <c r="O13" s="32"/>
      <c r="U13" s="41" t="str">
        <f t="shared" si="0"/>
        <v>COMMENT ON COLUMN EMPLOYEES.emp_ID IS '아이디' ;</v>
      </c>
    </row>
    <row r="14" spans="1:30" s="31" customFormat="1" ht="14.25">
      <c r="A14" s="34">
        <v>8</v>
      </c>
      <c r="B14" s="125" t="s">
        <v>85</v>
      </c>
      <c r="C14" s="123" t="s">
        <v>56</v>
      </c>
      <c r="D14" s="124" t="s">
        <v>59</v>
      </c>
      <c r="E14" s="123" t="s">
        <v>61</v>
      </c>
      <c r="F14" s="125">
        <v>20</v>
      </c>
      <c r="G14" s="129"/>
      <c r="H14" s="129" t="s">
        <v>26</v>
      </c>
      <c r="I14" s="130"/>
      <c r="J14" s="131"/>
      <c r="K14" s="131"/>
      <c r="L14" s="132"/>
      <c r="M14" s="32"/>
      <c r="N14" s="20" t="str">
        <f>IF(B14&lt;&gt;"",CONCATENATE(B14, REPT(" ", 31 - LEN(B14)),E14," ", IF(LEN(F14)&gt;0, CONCATENATE("(",F14,")"), " "), "  ", IF(I14&lt;&gt;"", CONCATENATE(" DEFAULT ", I14,""), ""  ), IF(D14="N", " NOT NULL ", " "),   IF(B15&lt;&gt;""," ,"," ")), ") Tablespace TS_HEMR_DATA ;" )</f>
        <v xml:space="preserve">emp_Password                   VARCHAR (20)   NOT NULL  </v>
      </c>
      <c r="O14" s="32"/>
      <c r="U14" s="41" t="str">
        <f t="shared" si="0"/>
        <v>COMMENT ON COLUMN EMPLOYEES.emp_Password IS '비밀번호' ;</v>
      </c>
    </row>
    <row r="15" spans="1:30" s="31" customFormat="1" ht="14.25">
      <c r="A15" s="34">
        <v>9</v>
      </c>
      <c r="B15" s="125"/>
      <c r="C15" s="125"/>
      <c r="D15" s="125"/>
      <c r="E15" s="125"/>
      <c r="F15" s="125"/>
      <c r="G15" s="129"/>
      <c r="H15" s="129" t="s">
        <v>26</v>
      </c>
      <c r="I15" s="136"/>
      <c r="J15" s="131"/>
      <c r="K15" s="131"/>
      <c r="L15" s="132"/>
      <c r="M15" s="32"/>
      <c r="N15" s="20" t="str">
        <f t="shared" si="1"/>
        <v>) Tablespace TS_HEMR_DATA ;</v>
      </c>
      <c r="O15" s="32"/>
      <c r="U15" s="41" t="str">
        <f t="shared" si="0"/>
        <v>COMMENT ON COLUMN EMPLOYEES. IS '' ;</v>
      </c>
    </row>
    <row r="16" spans="1:30" s="31" customFormat="1" ht="13.5">
      <c r="A16" s="34">
        <v>10</v>
      </c>
      <c r="B16" s="128"/>
      <c r="C16" s="128"/>
      <c r="D16" s="129"/>
      <c r="E16" s="129"/>
      <c r="F16" s="129"/>
      <c r="G16" s="129"/>
      <c r="H16" s="129" t="s">
        <v>26</v>
      </c>
      <c r="I16" s="130"/>
      <c r="J16" s="131"/>
      <c r="K16" s="131"/>
      <c r="L16" s="132"/>
      <c r="M16" s="32"/>
      <c r="N16" s="20" t="str">
        <f t="shared" si="1"/>
        <v>) Tablespace TS_HEMR_DATA ;</v>
      </c>
      <c r="O16" s="32"/>
      <c r="U16" s="41" t="str">
        <f t="shared" si="0"/>
        <v>COMMENT ON COLUMN EMPLOYEES. IS '' ;</v>
      </c>
    </row>
    <row r="17" spans="1:21" s="3" customFormat="1" ht="14.25">
      <c r="A17" s="34">
        <v>11</v>
      </c>
      <c r="B17" s="128"/>
      <c r="C17" s="128"/>
      <c r="D17" s="123"/>
      <c r="E17" s="129"/>
      <c r="F17" s="129"/>
      <c r="G17" s="129"/>
      <c r="H17" s="129" t="s">
        <v>26</v>
      </c>
      <c r="I17" s="130"/>
      <c r="J17" s="131"/>
      <c r="K17" s="131"/>
      <c r="L17" s="132"/>
      <c r="M17" s="9"/>
      <c r="N17" s="20" t="str">
        <f t="shared" si="1"/>
        <v>) Tablespace TS_HEMR_DATA ;</v>
      </c>
      <c r="O17" s="9"/>
      <c r="U17" s="41" t="str">
        <f t="shared" si="0"/>
        <v>COMMENT ON COLUMN EMPLOYEES. IS '' ;</v>
      </c>
    </row>
    <row r="18" spans="1:21" s="3" customFormat="1" ht="14.25">
      <c r="A18" s="34">
        <v>12</v>
      </c>
      <c r="B18" s="128"/>
      <c r="C18" s="128"/>
      <c r="D18" s="123"/>
      <c r="E18" s="129"/>
      <c r="F18" s="129"/>
      <c r="G18" s="129"/>
      <c r="H18" s="129" t="s">
        <v>26</v>
      </c>
      <c r="I18" s="130"/>
      <c r="J18" s="131"/>
      <c r="K18" s="131"/>
      <c r="L18" s="132"/>
      <c r="M18" s="9"/>
      <c r="N18" s="20" t="str">
        <f t="shared" si="1"/>
        <v>) Tablespace TS_HEMR_DATA ;</v>
      </c>
      <c r="O18" s="9"/>
      <c r="U18" s="41" t="str">
        <f t="shared" si="0"/>
        <v>COMMENT ON COLUMN EMPLOYEES. IS '' ;</v>
      </c>
    </row>
    <row r="19" spans="1:21" s="3" customFormat="1" ht="14.25">
      <c r="A19" s="34">
        <v>13</v>
      </c>
      <c r="B19" s="128"/>
      <c r="C19" s="128"/>
      <c r="D19" s="126"/>
      <c r="E19" s="129"/>
      <c r="F19" s="129"/>
      <c r="G19" s="129"/>
      <c r="H19" s="129"/>
      <c r="I19" s="130"/>
      <c r="J19" s="135"/>
      <c r="K19" s="135"/>
      <c r="L19" s="132"/>
      <c r="M19" s="9"/>
      <c r="N19" s="20" t="str">
        <f t="shared" si="1"/>
        <v>) Tablespace TS_HEMR_DATA ;</v>
      </c>
      <c r="O19" s="9"/>
      <c r="U19" s="41" t="str">
        <f t="shared" si="0"/>
        <v>COMMENT ON COLUMN EMPLOYEES. IS '' ;</v>
      </c>
    </row>
    <row r="20" spans="1:21" s="3" customFormat="1" ht="14.25">
      <c r="A20" s="34">
        <v>14</v>
      </c>
      <c r="B20" s="128"/>
      <c r="C20" s="128"/>
      <c r="D20" s="126"/>
      <c r="E20" s="129"/>
      <c r="F20" s="129"/>
      <c r="G20" s="129"/>
      <c r="H20" s="129"/>
      <c r="I20" s="130"/>
      <c r="J20" s="131"/>
      <c r="K20" s="131"/>
      <c r="L20" s="132"/>
      <c r="M20" s="9"/>
      <c r="N20" s="20" t="str">
        <f t="shared" si="1"/>
        <v>) Tablespace TS_HEMR_DATA ;</v>
      </c>
      <c r="O20" s="9"/>
      <c r="U20" s="41" t="str">
        <f t="shared" si="0"/>
        <v>COMMENT ON COLUMN EMPLOYEES. IS '' ;</v>
      </c>
    </row>
    <row r="21" spans="1:21" s="3" customFormat="1" ht="14.25">
      <c r="A21" s="34">
        <v>15</v>
      </c>
      <c r="B21" s="128"/>
      <c r="C21" s="128"/>
      <c r="D21" s="126"/>
      <c r="E21" s="129"/>
      <c r="F21" s="129"/>
      <c r="G21" s="129"/>
      <c r="H21" s="129"/>
      <c r="I21" s="130"/>
      <c r="J21" s="131"/>
      <c r="K21" s="131"/>
      <c r="L21" s="132"/>
      <c r="M21" s="9"/>
      <c r="N21" s="20" t="str">
        <f t="shared" si="1"/>
        <v>) Tablespace TS_HEMR_DATA ;</v>
      </c>
      <c r="O21" s="9"/>
      <c r="U21" s="41" t="str">
        <f t="shared" si="0"/>
        <v>COMMENT ON COLUMN EMPLOYEES. IS '' ;</v>
      </c>
    </row>
    <row r="22" spans="1:21" s="3" customFormat="1" ht="14.25">
      <c r="A22" s="34">
        <v>16</v>
      </c>
      <c r="B22" s="128"/>
      <c r="C22" s="128"/>
      <c r="D22" s="123"/>
      <c r="E22" s="129"/>
      <c r="F22" s="129"/>
      <c r="G22" s="129"/>
      <c r="H22" s="129"/>
      <c r="I22" s="130"/>
      <c r="J22" s="131"/>
      <c r="K22" s="131"/>
      <c r="L22" s="132"/>
      <c r="M22" s="9"/>
      <c r="N22" s="20" t="str">
        <f t="shared" si="1"/>
        <v>) Tablespace TS_HEMR_DATA ;</v>
      </c>
      <c r="O22" s="9"/>
      <c r="U22" s="41" t="str">
        <f t="shared" si="0"/>
        <v>COMMENT ON COLUMN EMPLOYEES. IS '' ;</v>
      </c>
    </row>
    <row r="23" spans="1:21" s="3" customFormat="1" ht="13.5" customHeight="1">
      <c r="A23" s="34">
        <v>17</v>
      </c>
      <c r="B23" s="128"/>
      <c r="C23" s="128"/>
      <c r="D23" s="123"/>
      <c r="E23" s="129"/>
      <c r="F23" s="129"/>
      <c r="G23" s="129"/>
      <c r="H23" s="129"/>
      <c r="I23" s="130"/>
      <c r="J23" s="131"/>
      <c r="K23" s="131"/>
      <c r="L23" s="132"/>
      <c r="M23" s="9"/>
      <c r="N23" s="20" t="str">
        <f t="shared" si="1"/>
        <v>) Tablespace TS_HEMR_DATA ;</v>
      </c>
      <c r="O23" s="9"/>
      <c r="U23" s="41" t="str">
        <f t="shared" si="0"/>
        <v>COMMENT ON COLUMN EMPLOYEES. IS '' ;</v>
      </c>
    </row>
    <row r="24" spans="1:21" s="3" customFormat="1" ht="14.25">
      <c r="A24" s="34">
        <v>18</v>
      </c>
      <c r="B24" s="128"/>
      <c r="C24" s="128"/>
      <c r="D24" s="123"/>
      <c r="E24" s="129"/>
      <c r="F24" s="129"/>
      <c r="G24" s="129"/>
      <c r="H24" s="129"/>
      <c r="I24" s="130"/>
      <c r="J24" s="131"/>
      <c r="K24" s="131"/>
      <c r="L24" s="132"/>
      <c r="M24" s="9"/>
      <c r="N24" s="20" t="str">
        <f t="shared" si="1"/>
        <v>) Tablespace TS_HEMR_DATA ;</v>
      </c>
      <c r="O24" s="9"/>
      <c r="U24" s="41" t="str">
        <f t="shared" si="0"/>
        <v>COMMENT ON COLUMN EMPLOYEES. IS '' ;</v>
      </c>
    </row>
    <row r="25" spans="1:21" s="3" customFormat="1" ht="13.5" customHeight="1">
      <c r="A25" s="34">
        <v>19</v>
      </c>
      <c r="B25" s="128"/>
      <c r="C25" s="128"/>
      <c r="D25" s="129"/>
      <c r="E25" s="129"/>
      <c r="F25" s="129"/>
      <c r="G25" s="129"/>
      <c r="H25" s="129"/>
      <c r="I25" s="130"/>
      <c r="J25" s="131"/>
      <c r="K25" s="131"/>
      <c r="L25" s="132"/>
      <c r="M25" s="9"/>
      <c r="N25" s="20" t="str">
        <f t="shared" si="1"/>
        <v>) Tablespace TS_HEMR_DATA ;</v>
      </c>
      <c r="O25" s="9"/>
      <c r="U25" s="41" t="str">
        <f t="shared" si="0"/>
        <v>COMMENT ON COLUMN EMPLOYEES. IS '' ;</v>
      </c>
    </row>
    <row r="26" spans="1:21" s="3" customFormat="1" ht="13.5">
      <c r="A26" s="34">
        <v>20</v>
      </c>
      <c r="B26" s="128"/>
      <c r="C26" s="128"/>
      <c r="D26" s="129"/>
      <c r="E26" s="129"/>
      <c r="F26" s="129"/>
      <c r="G26" s="129"/>
      <c r="H26" s="129"/>
      <c r="I26" s="130"/>
      <c r="J26" s="131"/>
      <c r="K26" s="131"/>
      <c r="L26" s="132"/>
      <c r="M26" s="9"/>
      <c r="N26" s="20" t="str">
        <f t="shared" si="1"/>
        <v>) Tablespace TS_HEMR_DATA ;</v>
      </c>
      <c r="O26" s="9"/>
      <c r="U26" s="41" t="str">
        <f t="shared" si="0"/>
        <v>COMMENT ON COLUMN EMPLOYEES. IS '' ;</v>
      </c>
    </row>
    <row r="27" spans="1:21" s="3" customFormat="1" ht="13.5">
      <c r="A27" s="34">
        <v>21</v>
      </c>
      <c r="B27" s="128"/>
      <c r="C27" s="128"/>
      <c r="D27" s="129"/>
      <c r="E27" s="129"/>
      <c r="F27" s="129"/>
      <c r="G27" s="129"/>
      <c r="H27" s="129"/>
      <c r="I27" s="130"/>
      <c r="J27" s="131"/>
      <c r="K27" s="131"/>
      <c r="L27" s="132"/>
      <c r="M27" s="9"/>
      <c r="N27" s="20" t="str">
        <f t="shared" si="1"/>
        <v>) Tablespace TS_HEMR_DATA ;</v>
      </c>
      <c r="O27" s="9"/>
      <c r="U27" s="41" t="str">
        <f t="shared" si="0"/>
        <v>COMMENT ON COLUMN EMPLOYEES. IS '' ;</v>
      </c>
    </row>
    <row r="28" spans="1:21" s="3" customFormat="1" ht="13.5">
      <c r="A28" s="34">
        <v>22</v>
      </c>
      <c r="B28" s="128"/>
      <c r="C28" s="128"/>
      <c r="D28" s="129"/>
      <c r="E28" s="129"/>
      <c r="F28" s="129"/>
      <c r="G28" s="129"/>
      <c r="H28" s="129"/>
      <c r="I28" s="130"/>
      <c r="J28" s="131"/>
      <c r="K28" s="131"/>
      <c r="L28" s="132"/>
      <c r="M28" s="9"/>
      <c r="N28" s="20" t="str">
        <f t="shared" si="1"/>
        <v>) Tablespace TS_HEMR_DATA ;</v>
      </c>
      <c r="O28" s="9"/>
      <c r="U28" s="41" t="str">
        <f t="shared" si="0"/>
        <v>COMMENT ON COLUMN EMPLOYEES. IS '' ;</v>
      </c>
    </row>
    <row r="29" spans="1:21" s="3" customFormat="1" ht="13.5">
      <c r="A29" s="34">
        <v>23</v>
      </c>
      <c r="B29" s="128"/>
      <c r="C29" s="128"/>
      <c r="D29" s="129"/>
      <c r="E29" s="129"/>
      <c r="F29" s="129"/>
      <c r="G29" s="129"/>
      <c r="H29" s="129"/>
      <c r="I29" s="130"/>
      <c r="J29" s="131"/>
      <c r="K29" s="131"/>
      <c r="L29" s="132"/>
      <c r="M29" s="9"/>
      <c r="N29" s="20" t="str">
        <f t="shared" si="1"/>
        <v>) Tablespace TS_HEMR_DATA ;</v>
      </c>
      <c r="O29" s="9"/>
      <c r="U29" s="41" t="str">
        <f t="shared" si="0"/>
        <v>COMMENT ON COLUMN EMPLOYEES. IS '' ;</v>
      </c>
    </row>
    <row r="30" spans="1:21" s="3" customFormat="1" ht="13.5">
      <c r="A30" s="34">
        <v>24</v>
      </c>
      <c r="B30" s="128"/>
      <c r="C30" s="128"/>
      <c r="D30" s="129"/>
      <c r="E30" s="129"/>
      <c r="F30" s="129"/>
      <c r="G30" s="129"/>
      <c r="H30" s="129"/>
      <c r="I30" s="130"/>
      <c r="J30" s="131"/>
      <c r="K30" s="131"/>
      <c r="L30" s="132"/>
      <c r="M30" s="9"/>
      <c r="N30" s="20" t="str">
        <f t="shared" si="1"/>
        <v>) Tablespace TS_HEMR_DATA ;</v>
      </c>
      <c r="O30" s="9"/>
      <c r="U30" s="41" t="str">
        <f t="shared" si="0"/>
        <v>COMMENT ON COLUMN EMPLOYEES. IS '' ;</v>
      </c>
    </row>
    <row r="31" spans="1:21" s="3" customFormat="1" ht="13.5">
      <c r="A31" s="34">
        <v>25</v>
      </c>
      <c r="B31" s="128"/>
      <c r="C31" s="128"/>
      <c r="D31" s="129"/>
      <c r="E31" s="129"/>
      <c r="F31" s="129"/>
      <c r="G31" s="129"/>
      <c r="H31" s="129"/>
      <c r="I31" s="130"/>
      <c r="J31" s="131"/>
      <c r="K31" s="131"/>
      <c r="L31" s="132"/>
      <c r="M31" s="9"/>
      <c r="N31" s="20" t="str">
        <f t="shared" si="1"/>
        <v>) Tablespace TS_HEMR_DATA ;</v>
      </c>
      <c r="O31" s="9"/>
      <c r="U31" s="41" t="str">
        <f t="shared" si="0"/>
        <v>COMMENT ON COLUMN EMPLOYEES. IS '' ;</v>
      </c>
    </row>
    <row r="32" spans="1:21" s="3" customFormat="1" ht="13.5">
      <c r="A32" s="34">
        <v>26</v>
      </c>
      <c r="B32" s="128"/>
      <c r="C32" s="128"/>
      <c r="D32" s="129"/>
      <c r="E32" s="129"/>
      <c r="F32" s="129"/>
      <c r="G32" s="129"/>
      <c r="H32" s="129"/>
      <c r="I32" s="130"/>
      <c r="J32" s="131"/>
      <c r="K32" s="131"/>
      <c r="L32" s="132"/>
      <c r="M32" s="9"/>
      <c r="N32" s="20" t="str">
        <f>IF(B32&lt;&gt;"",CONCATENATE(B32, REPT(" ", 31 - LEN(B32)),E32," ", IF(LEN(F32)&gt;0, CONCATENATE("(",F32,")"), " "), "  ", IF(I32&lt;&gt;"", CONCATENATE(" DEFAULT ", I32,""), ""  ), IF(D32="N", " NOT NULL ", " "),   IF($B33&lt;&gt;""," ,"," ")), ") Tablespace TS_HEMR_DATA ;" )</f>
        <v>) Tablespace TS_HEMR_DATA ;</v>
      </c>
      <c r="O32" s="9"/>
      <c r="U32" s="41" t="str">
        <f t="shared" si="0"/>
        <v>COMMENT ON COLUMN EMPLOYEES. IS '' ;</v>
      </c>
    </row>
    <row r="33" spans="1:21" s="3" customFormat="1" ht="13.5">
      <c r="A33" s="34">
        <v>27</v>
      </c>
      <c r="B33" s="128"/>
      <c r="C33" s="128"/>
      <c r="D33" s="129"/>
      <c r="E33" s="129"/>
      <c r="F33" s="129"/>
      <c r="G33" s="129"/>
      <c r="H33" s="129"/>
      <c r="I33" s="130"/>
      <c r="J33" s="131"/>
      <c r="K33" s="131"/>
      <c r="L33" s="132"/>
      <c r="M33" s="9"/>
      <c r="N33" s="20" t="str">
        <f>IF(B33&lt;&gt;"",CONCATENATE(B33, REPT(" ", 31 - LEN(B33)),E33," ", IF(LEN(F33)&gt;0, CONCATENATE("(",F33,")"), " "), "  ", IF(I33&lt;&gt;"", CONCATENATE(" DEFAULT ", I33,""), ""  ), IF(D33="N", " NOT NULL ", " "),   IF($B34&lt;&gt;""," ,"," ")), ") Tablespace TS_HEMR_DATA ;" )</f>
        <v>) Tablespace TS_HEMR_DATA ;</v>
      </c>
      <c r="O33" s="9"/>
      <c r="U33" s="41" t="str">
        <f t="shared" si="0"/>
        <v>COMMENT ON COLUMN EMPLOYEES. IS '' ;</v>
      </c>
    </row>
    <row r="34" spans="1:21" s="3" customFormat="1" ht="13.5">
      <c r="A34" s="34">
        <v>28</v>
      </c>
      <c r="B34" s="128"/>
      <c r="C34" s="128"/>
      <c r="D34" s="129"/>
      <c r="E34" s="129"/>
      <c r="F34" s="129"/>
      <c r="G34" s="129"/>
      <c r="H34" s="129"/>
      <c r="I34" s="130"/>
      <c r="J34" s="131"/>
      <c r="K34" s="131"/>
      <c r="L34" s="132"/>
      <c r="M34" s="9"/>
      <c r="N34" s="20" t="str">
        <f>IF(B34&lt;&gt;"",CONCATENATE(B34, REPT(" ", 31 - LEN(B34)),E34," ", IF(LEN(F34)&gt;0, CONCATENATE("(",F34,")"), " "), "  ", IF(I34&lt;&gt;"", CONCATENATE(" DEFAULT ", I34,""), ""  ), IF(D34="N", " NOT NULL ", " "),   IF($B35&lt;&gt;""," ,"," ")), ") Tablespace TS_HEMR_DATA ;" )</f>
        <v>) Tablespace TS_HEMR_DATA ;</v>
      </c>
      <c r="O34" s="9"/>
      <c r="U34" s="41" t="str">
        <f t="shared" si="0"/>
        <v>COMMENT ON COLUMN EMPLOYEES. IS '' ;</v>
      </c>
    </row>
    <row r="35" spans="1:21" s="3" customFormat="1" ht="13.5">
      <c r="A35" s="60">
        <v>29</v>
      </c>
      <c r="B35" s="128"/>
      <c r="C35" s="128"/>
      <c r="D35" s="129"/>
      <c r="E35" s="129"/>
      <c r="F35" s="129"/>
      <c r="G35" s="129"/>
      <c r="H35" s="129"/>
      <c r="I35" s="130"/>
      <c r="J35" s="131"/>
      <c r="K35" s="131"/>
      <c r="L35" s="132"/>
      <c r="M35" s="9"/>
      <c r="N35" s="20" t="str">
        <f>IF(B35&lt;&gt;"",CONCATENATE(B35, REPT(" ", 31 - LEN(B35)),E35," ", IF(LEN(F35)&gt;0, CONCATENATE("(",F35,")"), " "), "  ", IF(I35&lt;&gt;"", CONCATENATE(" DEFAULT ", I35,""), ""  ), IF(D35="N", " NOT NULL ", " "),   IF($B36&lt;&gt;""," ,"," ")), ") Tablespace TS_HEMR_DATA ;" )</f>
        <v>) Tablespace TS_HEMR_DATA ;</v>
      </c>
      <c r="O35" s="9"/>
      <c r="U35" s="41" t="str">
        <f t="shared" si="0"/>
        <v>COMMENT ON COLUMN EMPLOYEES. IS '' ;</v>
      </c>
    </row>
    <row r="36" spans="1:21" s="3" customFormat="1" ht="13.5">
      <c r="A36" s="34">
        <v>30</v>
      </c>
      <c r="B36" s="128"/>
      <c r="C36" s="128"/>
      <c r="D36" s="129"/>
      <c r="E36" s="129"/>
      <c r="F36" s="129"/>
      <c r="G36" s="129"/>
      <c r="H36" s="129"/>
      <c r="I36" s="130"/>
      <c r="J36" s="131"/>
      <c r="K36" s="131"/>
      <c r="L36" s="132"/>
      <c r="M36" s="9"/>
      <c r="N36" s="20"/>
      <c r="O36" s="9"/>
      <c r="U36" s="41"/>
    </row>
    <row r="37" spans="1:21" s="3" customFormat="1" ht="13.5">
      <c r="A37" s="34">
        <v>31</v>
      </c>
      <c r="B37" s="128"/>
      <c r="C37" s="128"/>
      <c r="D37" s="129"/>
      <c r="E37" s="129"/>
      <c r="F37" s="129"/>
      <c r="G37" s="129"/>
      <c r="H37" s="129"/>
      <c r="I37" s="130"/>
      <c r="J37" s="131"/>
      <c r="K37" s="131"/>
      <c r="L37" s="132"/>
      <c r="M37" s="9"/>
      <c r="N37" s="20"/>
      <c r="O37" s="9"/>
      <c r="U37" s="41"/>
    </row>
    <row r="38" spans="1:21" s="3" customFormat="1" ht="13.5">
      <c r="A38" s="49"/>
      <c r="B38" s="50"/>
      <c r="C38" s="50"/>
      <c r="D38" s="53"/>
      <c r="E38" s="53"/>
      <c r="F38" s="53"/>
      <c r="G38" s="65"/>
      <c r="H38" s="53"/>
      <c r="I38" s="54"/>
      <c r="J38" s="82"/>
      <c r="K38" s="82"/>
      <c r="L38" s="32"/>
      <c r="M38" s="9"/>
      <c r="N38" s="20"/>
      <c r="O38" s="9"/>
      <c r="U38" s="41"/>
    </row>
    <row r="39" spans="1:21" s="3" customFormat="1" ht="13.5">
      <c r="A39" s="52"/>
      <c r="B39" s="50"/>
      <c r="C39" s="50"/>
      <c r="D39" s="53"/>
      <c r="E39" s="53"/>
      <c r="F39" s="53"/>
      <c r="G39" s="53"/>
      <c r="H39" s="53"/>
      <c r="I39" s="54"/>
      <c r="J39" s="79"/>
      <c r="K39" s="79"/>
      <c r="L39" s="32"/>
      <c r="M39" s="9"/>
      <c r="N39" s="20" t="s">
        <v>37</v>
      </c>
      <c r="O39" s="9"/>
      <c r="U39" s="41"/>
    </row>
    <row r="40" spans="1:21" s="3" customFormat="1" ht="13.5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3.5">
      <c r="A41" s="49"/>
      <c r="B41" s="30"/>
      <c r="C41" s="30"/>
      <c r="D41" s="29"/>
      <c r="E41" s="29"/>
      <c r="F41" s="29"/>
      <c r="G41" s="29"/>
      <c r="H41" s="29"/>
      <c r="I41" s="30"/>
      <c r="J41" s="79"/>
      <c r="K41" s="79"/>
      <c r="L41" s="9"/>
      <c r="M41" s="9"/>
      <c r="N41" s="23"/>
      <c r="O41" s="9"/>
    </row>
    <row r="42" spans="1:21" s="2" customFormat="1" ht="13.5">
      <c r="A42" s="76" t="s">
        <v>11</v>
      </c>
      <c r="B42" s="76" t="s">
        <v>31</v>
      </c>
      <c r="C42" s="118" t="s">
        <v>15</v>
      </c>
      <c r="D42" s="118"/>
      <c r="E42" s="118"/>
      <c r="F42" s="118"/>
      <c r="G42" s="118"/>
      <c r="H42" s="76" t="s">
        <v>28</v>
      </c>
      <c r="I42" s="76" t="s">
        <v>17</v>
      </c>
      <c r="J42" s="120" t="s">
        <v>29</v>
      </c>
      <c r="K42" s="121"/>
      <c r="L42" s="122"/>
      <c r="M42" s="47"/>
      <c r="N42" s="22"/>
      <c r="O42" s="4"/>
    </row>
    <row r="43" spans="1:21" s="2" customFormat="1" ht="13.5">
      <c r="A43" s="7">
        <v>1</v>
      </c>
      <c r="B43" s="10"/>
      <c r="C43" s="119"/>
      <c r="D43" s="119"/>
      <c r="E43" s="119"/>
      <c r="F43" s="119"/>
      <c r="G43" s="119"/>
      <c r="H43" s="7"/>
      <c r="I43" s="34"/>
      <c r="J43" s="115"/>
      <c r="K43" s="116"/>
      <c r="L43" s="117"/>
      <c r="M43" s="49"/>
      <c r="N43" s="22" t="str">
        <f>CONCATENATE("CREATE ", IF(H43&lt;&gt;"", "UNIQUE ", ""),"INDEX ", B43, " ON ", $F$4, "( ",C43, " ) " )</f>
        <v xml:space="preserve">CREATE INDEX  ON EMPLOYEES(  ) </v>
      </c>
      <c r="O43" s="4"/>
    </row>
    <row r="44" spans="1:21" s="2" customFormat="1" ht="13.5">
      <c r="A44" s="58">
        <v>2</v>
      </c>
      <c r="B44" s="59"/>
      <c r="C44" s="114"/>
      <c r="D44" s="114"/>
      <c r="E44" s="114"/>
      <c r="F44" s="114"/>
      <c r="G44" s="114"/>
      <c r="H44" s="7"/>
      <c r="I44" s="34"/>
      <c r="J44" s="115"/>
      <c r="K44" s="116"/>
      <c r="L44" s="117"/>
      <c r="M44" s="49"/>
      <c r="N44" s="22" t="str">
        <f t="shared" ref="N44:N46" si="2">CONCATENATE("CREATE ", IF(H44&lt;&gt;"", "UNIQUE ", ""),"INDEX ", B44, " ON ", $F$4, "( ",C44, " ) " )</f>
        <v xml:space="preserve">CREATE INDEX  ON EMPLOYEES(  ) </v>
      </c>
      <c r="O44" s="4"/>
    </row>
    <row r="45" spans="1:21" s="2" customFormat="1" ht="13.5">
      <c r="A45" s="58">
        <v>3</v>
      </c>
      <c r="B45" s="59"/>
      <c r="C45" s="114"/>
      <c r="D45" s="114"/>
      <c r="E45" s="114"/>
      <c r="F45" s="114"/>
      <c r="G45" s="114"/>
      <c r="H45" s="7"/>
      <c r="I45" s="34"/>
      <c r="J45" s="73"/>
      <c r="K45" s="74"/>
      <c r="L45" s="75"/>
      <c r="M45" s="49"/>
      <c r="N45" s="22" t="str">
        <f t="shared" si="2"/>
        <v xml:space="preserve">CREATE INDEX  ON EMPLOYEES(  ) </v>
      </c>
      <c r="O45" s="4"/>
    </row>
    <row r="46" spans="1:21" s="2" customFormat="1" ht="13.5">
      <c r="A46" s="58">
        <v>4</v>
      </c>
      <c r="B46" s="59"/>
      <c r="C46" s="114"/>
      <c r="D46" s="114"/>
      <c r="E46" s="114"/>
      <c r="F46" s="114"/>
      <c r="G46" s="114"/>
      <c r="H46" s="7"/>
      <c r="I46" s="34"/>
      <c r="J46" s="115"/>
      <c r="K46" s="116"/>
      <c r="L46" s="117"/>
      <c r="M46" s="49"/>
      <c r="N46" s="22" t="str">
        <f t="shared" si="2"/>
        <v xml:space="preserve">CREATE INDEX  ON EMPLOYEES(  ) </v>
      </c>
      <c r="O46" s="4"/>
    </row>
    <row r="47" spans="1:21" s="2" customFormat="1" ht="13.5">
      <c r="B47" s="2">
        <f>LEN(B43)</f>
        <v>0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60">
    <mergeCell ref="C44:G44"/>
    <mergeCell ref="J44:L44"/>
    <mergeCell ref="C45:G45"/>
    <mergeCell ref="C46:G46"/>
    <mergeCell ref="J46:L46"/>
    <mergeCell ref="J36:K36"/>
    <mergeCell ref="J37:K37"/>
    <mergeCell ref="J38:K38"/>
    <mergeCell ref="C42:G42"/>
    <mergeCell ref="J42:L42"/>
    <mergeCell ref="C43:G43"/>
    <mergeCell ref="J43:L43"/>
    <mergeCell ref="J30:K30"/>
    <mergeCell ref="J31:K31"/>
    <mergeCell ref="J32:K32"/>
    <mergeCell ref="J33:K33"/>
    <mergeCell ref="J34:K34"/>
    <mergeCell ref="J35:K35"/>
    <mergeCell ref="J24:K24"/>
    <mergeCell ref="J25:K25"/>
    <mergeCell ref="J26:K26"/>
    <mergeCell ref="J27:K27"/>
    <mergeCell ref="J28:K28"/>
    <mergeCell ref="J29:K29"/>
    <mergeCell ref="J18:K18"/>
    <mergeCell ref="J19:K19"/>
    <mergeCell ref="J20:K20"/>
    <mergeCell ref="J21:K21"/>
    <mergeCell ref="J22:K22"/>
    <mergeCell ref="J23:K23"/>
    <mergeCell ref="J12:K12"/>
    <mergeCell ref="J13:K13"/>
    <mergeCell ref="J14:K14"/>
    <mergeCell ref="J15:K15"/>
    <mergeCell ref="J16:K16"/>
    <mergeCell ref="J17:K17"/>
    <mergeCell ref="J6:K6"/>
    <mergeCell ref="J7:K7"/>
    <mergeCell ref="J8:K8"/>
    <mergeCell ref="J9:K9"/>
    <mergeCell ref="J10:K10"/>
    <mergeCell ref="J11:K11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C9C8-2614-4004-85F5-3FDE8C212EE5}">
  <dimension ref="A1:AD57"/>
  <sheetViews>
    <sheetView tabSelected="1" workbookViewId="0">
      <selection activeCell="F15" sqref="F15"/>
    </sheetView>
  </sheetViews>
  <sheetFormatPr defaultRowHeight="16.5"/>
  <cols>
    <col min="1" max="1" width="6.875" customWidth="1"/>
    <col min="2" max="2" width="29.375" bestFit="1" customWidth="1"/>
    <col min="3" max="3" width="28.625" customWidth="1"/>
    <col min="4" max="4" width="6.875" customWidth="1"/>
    <col min="5" max="5" width="13.375" customWidth="1"/>
    <col min="6" max="6" width="7.125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10.75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86" t="s">
        <v>1</v>
      </c>
      <c r="B1" s="87"/>
      <c r="C1" s="88" t="s">
        <v>39</v>
      </c>
      <c r="D1" s="88"/>
      <c r="E1" s="88" t="s">
        <v>19</v>
      </c>
      <c r="F1" s="104" t="s">
        <v>2</v>
      </c>
      <c r="G1" s="104"/>
      <c r="H1" s="105"/>
      <c r="I1" s="17" t="s">
        <v>3</v>
      </c>
      <c r="J1" s="6" t="s">
        <v>40</v>
      </c>
      <c r="K1" s="12" t="s">
        <v>4</v>
      </c>
      <c r="L1" s="14">
        <v>43755</v>
      </c>
      <c r="M1" s="43"/>
    </row>
    <row r="2" spans="1:30" ht="16.5" customHeight="1">
      <c r="A2" s="89" t="s">
        <v>5</v>
      </c>
      <c r="B2" s="90"/>
      <c r="C2" s="88"/>
      <c r="D2" s="88"/>
      <c r="E2" s="88"/>
      <c r="F2" s="106"/>
      <c r="G2" s="106"/>
      <c r="H2" s="107"/>
      <c r="I2" s="1" t="s">
        <v>6</v>
      </c>
      <c r="J2" s="6"/>
      <c r="K2" s="16" t="s">
        <v>7</v>
      </c>
      <c r="L2" s="14"/>
      <c r="M2" s="43"/>
    </row>
    <row r="3" spans="1:30">
      <c r="A3" s="91" t="s">
        <v>0</v>
      </c>
      <c r="B3" s="92"/>
      <c r="C3" s="102"/>
      <c r="D3" s="103"/>
      <c r="E3" s="25" t="s">
        <v>8</v>
      </c>
      <c r="F3" s="108" t="s">
        <v>30</v>
      </c>
      <c r="G3" s="108"/>
      <c r="H3" s="108"/>
      <c r="I3" s="15" t="s">
        <v>9</v>
      </c>
      <c r="J3" s="6"/>
      <c r="K3" s="11" t="s">
        <v>10</v>
      </c>
      <c r="L3" s="13" t="s">
        <v>36</v>
      </c>
      <c r="M3" s="44"/>
      <c r="N3" s="20" t="str">
        <f>CONCATENATE("DROP TABLE ",F4," ;")</f>
        <v>DROP TABLE PRODUCTTION ;</v>
      </c>
    </row>
    <row r="4" spans="1:30" ht="16.5" customHeight="1">
      <c r="A4" s="88" t="s">
        <v>12</v>
      </c>
      <c r="B4" s="88"/>
      <c r="C4" s="88"/>
      <c r="D4" s="88"/>
      <c r="E4" s="6" t="s">
        <v>13</v>
      </c>
      <c r="F4" s="111" t="s">
        <v>82</v>
      </c>
      <c r="G4" s="111"/>
      <c r="H4" s="111"/>
      <c r="I4" s="78" t="s">
        <v>14</v>
      </c>
      <c r="J4" s="95" t="s">
        <v>58</v>
      </c>
      <c r="K4" s="96"/>
      <c r="L4" s="97"/>
      <c r="M4" s="45"/>
      <c r="N4" s="21"/>
      <c r="O4" s="18"/>
    </row>
    <row r="5" spans="1:30" ht="16.5" customHeight="1">
      <c r="A5" s="98" t="s">
        <v>32</v>
      </c>
      <c r="B5" s="99"/>
      <c r="C5" s="98"/>
      <c r="D5" s="99"/>
      <c r="E5" s="100" t="s">
        <v>34</v>
      </c>
      <c r="F5" s="101"/>
      <c r="G5" s="95" t="s">
        <v>35</v>
      </c>
      <c r="H5" s="97"/>
      <c r="I5" s="78" t="s">
        <v>33</v>
      </c>
      <c r="J5" s="95"/>
      <c r="K5" s="96"/>
      <c r="L5" s="97"/>
      <c r="M5" s="45"/>
      <c r="N5" s="21"/>
      <c r="O5" s="18"/>
    </row>
    <row r="6" spans="1:30" s="3" customFormat="1" ht="13.5">
      <c r="A6" s="37" t="s">
        <v>11</v>
      </c>
      <c r="B6" s="37" t="s">
        <v>20</v>
      </c>
      <c r="C6" s="37" t="s">
        <v>21</v>
      </c>
      <c r="D6" s="37" t="s">
        <v>22</v>
      </c>
      <c r="E6" s="37" t="s">
        <v>16</v>
      </c>
      <c r="F6" s="37" t="s">
        <v>23</v>
      </c>
      <c r="G6" s="37" t="s">
        <v>17</v>
      </c>
      <c r="H6" s="37" t="s">
        <v>24</v>
      </c>
      <c r="I6" s="77" t="s">
        <v>18</v>
      </c>
      <c r="J6" s="93" t="s">
        <v>38</v>
      </c>
      <c r="K6" s="94"/>
      <c r="L6" s="39" t="s">
        <v>27</v>
      </c>
      <c r="M6" s="46"/>
      <c r="N6" s="145" t="str">
        <f>CONCATENATE("CREATE TABLE ",$F$4," (")</f>
        <v>CREATE TABLE PRODUCTTION (</v>
      </c>
      <c r="O6" s="145"/>
      <c r="P6" s="146"/>
      <c r="Q6" s="147"/>
      <c r="R6" s="147"/>
      <c r="S6" s="147"/>
      <c r="T6" s="147"/>
      <c r="U6" s="147" t="str">
        <f>CONCATENATE( "COMMENT ON TABLE ",$F$4," IS '", $J$4,"' ;")</f>
        <v>COMMENT ON TABLE PRODUCTTION IS '직원' ;</v>
      </c>
      <c r="V6" s="147"/>
      <c r="W6" s="147"/>
      <c r="X6" s="147"/>
      <c r="Y6" s="147"/>
      <c r="Z6" s="147"/>
      <c r="AA6" s="147"/>
      <c r="AB6" s="147"/>
      <c r="AC6" s="147"/>
      <c r="AD6" s="41"/>
    </row>
    <row r="7" spans="1:30" s="31" customFormat="1" ht="13.5" customHeight="1">
      <c r="A7" s="34">
        <v>1</v>
      </c>
      <c r="B7" s="123" t="s">
        <v>89</v>
      </c>
      <c r="C7" s="123" t="s">
        <v>67</v>
      </c>
      <c r="D7" s="139" t="s">
        <v>44</v>
      </c>
      <c r="E7" s="169" t="s">
        <v>68</v>
      </c>
      <c r="F7" s="173"/>
      <c r="G7" s="129" t="s">
        <v>25</v>
      </c>
      <c r="H7" s="129" t="s">
        <v>26</v>
      </c>
      <c r="I7" s="130"/>
      <c r="J7" s="135" t="s">
        <v>79</v>
      </c>
      <c r="K7" s="135"/>
      <c r="L7" s="132"/>
      <c r="M7" s="32"/>
      <c r="N7" s="145" t="str">
        <f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prd_ProductionCode             INT     NOT NULL  ,</v>
      </c>
      <c r="O7" s="148"/>
      <c r="P7" s="149"/>
      <c r="Q7" s="149"/>
      <c r="R7" s="149"/>
      <c r="S7" s="149"/>
      <c r="T7" s="149"/>
      <c r="U7" s="147" t="str">
        <f t="shared" ref="U7:U35" si="0">CONCATENATE( "COMMENT ON COLUMN ",$F$4,".",B7," IS '", C7, IF(LEN(J7) = 0, "",CONCATENATE("  ( ",J7, " )")),"' ;")</f>
        <v>COMMENT ON COLUMN PRODUCTTION.prd_ProductionCode IS '제품기록코드  ( AUTO_INCREMENT )' ;</v>
      </c>
      <c r="V7" s="149"/>
      <c r="W7" s="149"/>
      <c r="X7" s="149"/>
      <c r="Y7" s="149"/>
      <c r="Z7" s="149"/>
      <c r="AA7" s="149"/>
      <c r="AB7" s="149"/>
      <c r="AC7" s="149"/>
    </row>
    <row r="8" spans="1:30" s="3" customFormat="1" ht="14.25">
      <c r="A8" s="34">
        <v>2</v>
      </c>
      <c r="B8" s="123" t="s">
        <v>81</v>
      </c>
      <c r="C8" s="123" t="s">
        <v>41</v>
      </c>
      <c r="D8" s="139" t="s">
        <v>44</v>
      </c>
      <c r="E8" s="169" t="s">
        <v>46</v>
      </c>
      <c r="F8" s="174">
        <v>10</v>
      </c>
      <c r="G8" s="129"/>
      <c r="H8" s="133" t="s">
        <v>78</v>
      </c>
      <c r="I8" s="123"/>
      <c r="J8" s="135"/>
      <c r="K8" s="135"/>
      <c r="L8" s="134"/>
      <c r="M8" s="9"/>
      <c r="N8" s="145" t="str">
        <f t="shared" ref="N8:N31" si="1">IF(B8&lt;&gt;"",CONCATENATE(B8, REPT(" ", 31 - LEN(B8)),E8," ", IF(LEN(F8)&gt;0, CONCATENATE("(",F8,")"), " "), "  ", IF(I8&lt;&gt;"", CONCATENATE(" DEFAULT ", I8,""), ""  ), IF(D8="N", " NOT NULL ", " "),   IF(B9&lt;&gt;""," ,"," ")), ") Tablespace TS_HEMR_DATA ;" )</f>
        <v>prd_MachineID                  CHAR (10)   NOT NULL  ,</v>
      </c>
      <c r="O8" s="145"/>
      <c r="P8" s="146"/>
      <c r="Q8" s="146"/>
      <c r="R8" s="146"/>
      <c r="S8" s="146"/>
      <c r="T8" s="146"/>
      <c r="U8" s="147" t="str">
        <f>CONCATENATE( "COMMENT ON COLUMN ",$F$4,".",B8," IS '", C8, IF(LEN(J8) = 0, "",CONCATENATE("  ( ",J8, " )")),"' ;")</f>
        <v>COMMENT ON COLUMN PRODUCTTION.prd_MachineID IS '기계ID' ;</v>
      </c>
      <c r="V8" s="146"/>
      <c r="W8" s="146"/>
      <c r="X8" s="146"/>
      <c r="Y8" s="146"/>
      <c r="Z8" s="146"/>
      <c r="AA8" s="146"/>
      <c r="AB8" s="146"/>
      <c r="AC8" s="146"/>
    </row>
    <row r="9" spans="1:30" s="31" customFormat="1" ht="14.25">
      <c r="A9" s="34">
        <v>3</v>
      </c>
      <c r="B9" s="123" t="s">
        <v>90</v>
      </c>
      <c r="C9" s="123" t="s">
        <v>69</v>
      </c>
      <c r="D9" s="139" t="s">
        <v>44</v>
      </c>
      <c r="E9" s="169" t="s">
        <v>46</v>
      </c>
      <c r="F9" s="174">
        <v>10</v>
      </c>
      <c r="G9" s="129"/>
      <c r="H9" s="129" t="s">
        <v>78</v>
      </c>
      <c r="I9" s="130"/>
      <c r="J9" s="143" t="s">
        <v>70</v>
      </c>
      <c r="K9" s="143"/>
      <c r="L9" s="132"/>
      <c r="M9" s="32"/>
      <c r="N9" s="145" t="str">
        <f>IF(B9&lt;&gt;"",CONCATENATE(B9, REPT(" ", 31 - LEN(B9)),E9," ", IF(LEN(F9)&gt;0, CONCATENATE("(",F9,")"), " "), "  ", IF(I9&lt;&gt;"", CONCATENATE(" DEFAULT ", I9,""), ""  ), IF(D9="N", " NOT NULL ", " "),   IF(B10&lt;&gt;""," ,"," ")), ") Tablespace TS_HEMR_DATA ;" )</f>
        <v>prd_ProductID                  CHAR (10)   NOT NULL  ,</v>
      </c>
      <c r="O9" s="148"/>
      <c r="P9" s="149"/>
      <c r="Q9" s="149"/>
      <c r="R9" s="149"/>
      <c r="S9" s="149"/>
      <c r="T9" s="149"/>
      <c r="U9" s="147" t="str">
        <f t="shared" si="0"/>
        <v>COMMENT ON COLUMN PRODUCTTION.prd_ProductID IS '제품ID  ( 생산가능제품인지? )' ;</v>
      </c>
      <c r="V9" s="149"/>
      <c r="W9" s="149"/>
      <c r="X9" s="149"/>
      <c r="Y9" s="149"/>
      <c r="Z9" s="149"/>
      <c r="AA9" s="149"/>
      <c r="AB9" s="149"/>
      <c r="AC9" s="149"/>
    </row>
    <row r="10" spans="1:30" s="31" customFormat="1" ht="14.25">
      <c r="A10" s="34">
        <v>4</v>
      </c>
      <c r="B10" s="123" t="s">
        <v>91</v>
      </c>
      <c r="C10" s="137" t="s">
        <v>71</v>
      </c>
      <c r="D10" s="139" t="s">
        <v>44</v>
      </c>
      <c r="E10" s="170" t="s">
        <v>72</v>
      </c>
      <c r="F10" s="175"/>
      <c r="G10" s="129"/>
      <c r="H10" s="129" t="s">
        <v>78</v>
      </c>
      <c r="I10" s="130"/>
      <c r="J10" s="144"/>
      <c r="K10" s="144"/>
      <c r="L10" s="132"/>
      <c r="M10" s="32"/>
      <c r="N10" s="145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prd_TodoCode                   INT     NOT NULL  ,</v>
      </c>
      <c r="O10" s="148"/>
      <c r="P10" s="149"/>
      <c r="Q10" s="149"/>
      <c r="R10" s="149"/>
      <c r="S10" s="149"/>
      <c r="T10" s="149"/>
      <c r="U10" s="147" t="str">
        <f t="shared" si="0"/>
        <v>COMMENT ON COLUMN PRODUCTTION.prd_TodoCode IS '작업지시코드' ;</v>
      </c>
      <c r="V10" s="149"/>
      <c r="W10" s="149"/>
      <c r="X10" s="149"/>
      <c r="Y10" s="149"/>
      <c r="Z10" s="149"/>
      <c r="AA10" s="149"/>
      <c r="AB10" s="149"/>
      <c r="AC10" s="149"/>
    </row>
    <row r="11" spans="1:30" s="31" customFormat="1" ht="14.25">
      <c r="A11" s="34">
        <v>5</v>
      </c>
      <c r="B11" s="123" t="s">
        <v>92</v>
      </c>
      <c r="C11" s="123" t="s">
        <v>49</v>
      </c>
      <c r="D11" s="139" t="s">
        <v>44</v>
      </c>
      <c r="E11" s="169" t="s">
        <v>46</v>
      </c>
      <c r="F11" s="174">
        <v>10</v>
      </c>
      <c r="G11" s="129"/>
      <c r="H11" s="129" t="s">
        <v>78</v>
      </c>
      <c r="I11" s="130"/>
      <c r="J11" s="143" t="s">
        <v>73</v>
      </c>
      <c r="K11" s="143"/>
      <c r="L11" s="132"/>
      <c r="M11" s="32"/>
      <c r="N11" s="145" t="str">
        <f t="shared" si="1"/>
        <v>prd_EmployeeCode               CHAR (10)   NOT NULL  ,</v>
      </c>
      <c r="O11" s="148"/>
      <c r="P11" s="149"/>
      <c r="Q11" s="149"/>
      <c r="R11" s="149"/>
      <c r="S11" s="149"/>
      <c r="T11" s="149"/>
      <c r="U11" s="147" t="str">
        <f t="shared" si="0"/>
        <v>COMMENT ON COLUMN PRODUCTTION.prd_EmployeeCode IS '직원ID  ( 생산팀 직원 )' ;</v>
      </c>
      <c r="V11" s="149"/>
      <c r="W11" s="149"/>
      <c r="X11" s="149"/>
      <c r="Y11" s="149"/>
      <c r="Z11" s="149"/>
      <c r="AA11" s="149"/>
      <c r="AB11" s="149"/>
      <c r="AC11" s="149"/>
    </row>
    <row r="12" spans="1:30" s="31" customFormat="1" ht="19.5" customHeight="1">
      <c r="A12" s="34">
        <v>6</v>
      </c>
      <c r="B12" s="123" t="s">
        <v>88</v>
      </c>
      <c r="C12" s="137" t="s">
        <v>74</v>
      </c>
      <c r="D12" s="139" t="s">
        <v>44</v>
      </c>
      <c r="E12" s="169" t="s">
        <v>68</v>
      </c>
      <c r="F12" s="175"/>
      <c r="G12" s="129"/>
      <c r="H12" s="129" t="s">
        <v>26</v>
      </c>
      <c r="I12" s="130"/>
      <c r="J12" s="135" t="s">
        <v>60</v>
      </c>
      <c r="K12" s="135"/>
      <c r="L12" s="132"/>
      <c r="M12" s="32"/>
      <c r="N12" s="145" t="str">
        <f t="shared" si="1"/>
        <v>prd_Amount                     INT     NOT NULL  ,</v>
      </c>
      <c r="O12" s="148"/>
      <c r="P12" s="149"/>
      <c r="Q12" s="149"/>
      <c r="R12" s="149"/>
      <c r="S12" s="149"/>
      <c r="T12" s="149"/>
      <c r="U12" s="147" t="str">
        <f t="shared" si="0"/>
        <v>COMMENT ON COLUMN PRODUCTTION.prd_Amount IS '갯수  ( 관리자/ 직원 )' ;</v>
      </c>
      <c r="V12" s="149"/>
      <c r="W12" s="149"/>
      <c r="X12" s="149"/>
      <c r="Y12" s="149"/>
      <c r="Z12" s="149"/>
      <c r="AA12" s="149"/>
      <c r="AB12" s="149"/>
      <c r="AC12" s="149"/>
    </row>
    <row r="13" spans="1:30" s="31" customFormat="1" ht="14.25">
      <c r="A13" s="34">
        <v>7</v>
      </c>
      <c r="B13" s="123" t="s">
        <v>93</v>
      </c>
      <c r="C13" s="137" t="s">
        <v>75</v>
      </c>
      <c r="D13" s="139" t="s">
        <v>44</v>
      </c>
      <c r="E13" s="169" t="s">
        <v>76</v>
      </c>
      <c r="F13" s="176"/>
      <c r="G13" s="129"/>
      <c r="H13" s="129"/>
      <c r="I13" s="130"/>
      <c r="J13" s="135"/>
      <c r="K13" s="135"/>
      <c r="L13" s="132"/>
      <c r="M13" s="32"/>
      <c r="N13" s="145" t="str">
        <f>IF(B13&lt;&gt;"",CONCATENATE(B13, REPT(" ", 31 - LEN(B13)),E13," ", IF(LEN(F13)&gt;0, CONCATENATE("(",F13,")"), " "), "  ", IF(I13&lt;&gt;"", CONCATENATE(" DEFAULT ", I13,""), ""  ), IF(D13="N", " NOT NULL ", " "),   IF(B14&lt;&gt;""," ,"," ")), ") Tablespace TS_HEMR_DATA ;" )</f>
        <v>prd_Date                       DATETIME     NOT NULL  ,</v>
      </c>
      <c r="O13" s="148"/>
      <c r="P13" s="149"/>
      <c r="Q13" s="149"/>
      <c r="R13" s="149"/>
      <c r="S13" s="149"/>
      <c r="T13" s="149"/>
      <c r="U13" s="147" t="str">
        <f t="shared" si="0"/>
        <v>COMMENT ON COLUMN PRODUCTTION.prd_Date IS '생산날짜' ;</v>
      </c>
      <c r="V13" s="149"/>
      <c r="W13" s="149"/>
      <c r="X13" s="149"/>
      <c r="Y13" s="149"/>
      <c r="Z13" s="149"/>
      <c r="AA13" s="149"/>
      <c r="AB13" s="149"/>
      <c r="AC13" s="149"/>
    </row>
    <row r="14" spans="1:30" s="31" customFormat="1" ht="14.25">
      <c r="A14" s="34">
        <v>8</v>
      </c>
      <c r="B14" s="123" t="s">
        <v>94</v>
      </c>
      <c r="C14" s="123" t="s">
        <v>77</v>
      </c>
      <c r="D14" s="139"/>
      <c r="E14" s="169" t="s">
        <v>80</v>
      </c>
      <c r="F14" s="176"/>
      <c r="G14" s="129"/>
      <c r="H14" s="129" t="s">
        <v>26</v>
      </c>
      <c r="I14" s="130"/>
      <c r="J14" s="135"/>
      <c r="K14" s="135"/>
      <c r="L14" s="132"/>
      <c r="M14" s="32"/>
      <c r="N14" s="145" t="str">
        <f>IF(B14&lt;&gt;"",CONCATENATE(B14, REPT(" ", 31 - LEN(B14)),E14," ", IF(LEN(F14)&gt;0, CONCATENATE("(",F14,")"), " "), "  ", IF(I14&lt;&gt;"", CONCATENATE(" DEFAULT ", I14,""), ""  ), IF(D14="N", " NOT NULL ", " "),   IF(B15&lt;&gt;""," ,"," ")), ") Tablespace TS_HEMR_DATA ;" )</f>
        <v xml:space="preserve">prd_DefectRate                 DOUBLE      </v>
      </c>
      <c r="O14" s="148"/>
      <c r="P14" s="149"/>
      <c r="Q14" s="149"/>
      <c r="R14" s="149"/>
      <c r="S14" s="149"/>
      <c r="T14" s="149"/>
      <c r="U14" s="147" t="str">
        <f t="shared" si="0"/>
        <v>COMMENT ON COLUMN PRODUCTTION.prd_DefectRate IS '불량률' ;</v>
      </c>
      <c r="V14" s="149"/>
      <c r="W14" s="149"/>
      <c r="X14" s="149"/>
      <c r="Y14" s="149"/>
      <c r="Z14" s="149"/>
      <c r="AA14" s="149"/>
      <c r="AB14" s="149"/>
      <c r="AC14" s="149"/>
    </row>
    <row r="15" spans="1:30" s="31" customFormat="1" ht="14.25">
      <c r="A15" s="34">
        <v>9</v>
      </c>
      <c r="B15" s="138"/>
      <c r="C15" s="138"/>
      <c r="D15" s="140"/>
      <c r="E15" s="171"/>
      <c r="F15" s="175"/>
      <c r="G15" s="129"/>
      <c r="H15" s="129" t="s">
        <v>26</v>
      </c>
      <c r="I15" s="136"/>
      <c r="J15" s="135"/>
      <c r="K15" s="135"/>
      <c r="L15" s="132"/>
      <c r="M15" s="32"/>
      <c r="N15" s="145" t="str">
        <f t="shared" si="1"/>
        <v>) Tablespace TS_HEMR_DATA ;</v>
      </c>
      <c r="O15" s="148"/>
      <c r="P15" s="149"/>
      <c r="Q15" s="149"/>
      <c r="R15" s="149"/>
      <c r="S15" s="149"/>
      <c r="T15" s="149"/>
      <c r="U15" s="147" t="str">
        <f t="shared" si="0"/>
        <v>COMMENT ON COLUMN PRODUCTTION. IS '' ;</v>
      </c>
      <c r="V15" s="149"/>
      <c r="W15" s="149"/>
      <c r="X15" s="149"/>
      <c r="Y15" s="149"/>
      <c r="Z15" s="149"/>
      <c r="AA15" s="149"/>
      <c r="AB15" s="149"/>
      <c r="AC15" s="149"/>
    </row>
    <row r="16" spans="1:30" s="31" customFormat="1" ht="14.25">
      <c r="A16" s="34">
        <v>10</v>
      </c>
      <c r="B16" s="128"/>
      <c r="C16" s="128"/>
      <c r="D16" s="142"/>
      <c r="E16" s="172"/>
      <c r="F16" s="177"/>
      <c r="G16" s="129"/>
      <c r="H16" s="129" t="s">
        <v>26</v>
      </c>
      <c r="I16" s="130"/>
      <c r="J16" s="135"/>
      <c r="K16" s="135"/>
      <c r="L16" s="132"/>
      <c r="M16" s="32"/>
      <c r="N16" s="145" t="str">
        <f t="shared" si="1"/>
        <v>) Tablespace TS_HEMR_DATA ;</v>
      </c>
      <c r="O16" s="148"/>
      <c r="P16" s="149"/>
      <c r="Q16" s="149"/>
      <c r="R16" s="149"/>
      <c r="S16" s="149"/>
      <c r="T16" s="149"/>
      <c r="U16" s="147" t="str">
        <f t="shared" si="0"/>
        <v>COMMENT ON COLUMN PRODUCTTION. IS '' ;</v>
      </c>
      <c r="V16" s="149"/>
      <c r="W16" s="149"/>
      <c r="X16" s="149"/>
      <c r="Y16" s="149"/>
      <c r="Z16" s="149"/>
      <c r="AA16" s="149"/>
      <c r="AB16" s="149"/>
      <c r="AC16" s="149"/>
    </row>
    <row r="17" spans="1:29" s="3" customFormat="1" ht="14.25">
      <c r="A17" s="34">
        <v>11</v>
      </c>
      <c r="B17" s="128"/>
      <c r="C17" s="128"/>
      <c r="D17" s="139"/>
      <c r="E17" s="172"/>
      <c r="F17" s="177"/>
      <c r="G17" s="129"/>
      <c r="H17" s="129" t="s">
        <v>26</v>
      </c>
      <c r="I17" s="130"/>
      <c r="J17" s="135"/>
      <c r="K17" s="135"/>
      <c r="L17" s="132"/>
      <c r="M17" s="9"/>
      <c r="N17" s="145" t="str">
        <f t="shared" si="1"/>
        <v>) Tablespace TS_HEMR_DATA ;</v>
      </c>
      <c r="O17" s="145"/>
      <c r="P17" s="146"/>
      <c r="Q17" s="146"/>
      <c r="R17" s="146"/>
      <c r="S17" s="146"/>
      <c r="T17" s="146"/>
      <c r="U17" s="147" t="str">
        <f t="shared" si="0"/>
        <v>COMMENT ON COLUMN PRODUCTTION. IS '' ;</v>
      </c>
      <c r="V17" s="146"/>
      <c r="W17" s="146"/>
      <c r="X17" s="146"/>
      <c r="Y17" s="146"/>
      <c r="Z17" s="146"/>
      <c r="AA17" s="146"/>
      <c r="AB17" s="146"/>
      <c r="AC17" s="146"/>
    </row>
    <row r="18" spans="1:29" s="3" customFormat="1" ht="14.25">
      <c r="A18" s="34">
        <v>12</v>
      </c>
      <c r="B18" s="128"/>
      <c r="C18" s="128"/>
      <c r="D18" s="141"/>
      <c r="E18" s="172"/>
      <c r="F18" s="177"/>
      <c r="G18" s="129"/>
      <c r="H18" s="129" t="s">
        <v>26</v>
      </c>
      <c r="I18" s="130"/>
      <c r="J18" s="135"/>
      <c r="K18" s="135"/>
      <c r="L18" s="132"/>
      <c r="M18" s="9"/>
      <c r="N18" s="145" t="str">
        <f t="shared" si="1"/>
        <v>) Tablespace TS_HEMR_DATA ;</v>
      </c>
      <c r="O18" s="145"/>
      <c r="P18" s="146"/>
      <c r="Q18" s="146"/>
      <c r="R18" s="146"/>
      <c r="S18" s="146"/>
      <c r="T18" s="146"/>
      <c r="U18" s="147" t="str">
        <f t="shared" si="0"/>
        <v>COMMENT ON COLUMN PRODUCTTION. IS '' ;</v>
      </c>
      <c r="V18" s="146"/>
      <c r="W18" s="146"/>
      <c r="X18" s="146"/>
      <c r="Y18" s="146"/>
      <c r="Z18" s="146"/>
      <c r="AA18" s="146"/>
      <c r="AB18" s="146"/>
      <c r="AC18" s="146"/>
    </row>
    <row r="19" spans="1:29" s="3" customFormat="1" ht="14.25">
      <c r="A19" s="34">
        <v>13</v>
      </c>
      <c r="B19" s="128"/>
      <c r="C19" s="128"/>
      <c r="D19" s="168"/>
      <c r="E19" s="172"/>
      <c r="F19" s="177"/>
      <c r="G19" s="129"/>
      <c r="H19" s="129"/>
      <c r="I19" s="130"/>
      <c r="J19" s="135"/>
      <c r="K19" s="135"/>
      <c r="L19" s="132"/>
      <c r="M19" s="9"/>
      <c r="N19" s="145" t="str">
        <f t="shared" si="1"/>
        <v>) Tablespace TS_HEMR_DATA ;</v>
      </c>
      <c r="O19" s="145"/>
      <c r="P19" s="146"/>
      <c r="Q19" s="146"/>
      <c r="R19" s="146"/>
      <c r="S19" s="146"/>
      <c r="T19" s="146"/>
      <c r="U19" s="147" t="str">
        <f t="shared" si="0"/>
        <v>COMMENT ON COLUMN PRODUCTTION. IS '' ;</v>
      </c>
      <c r="V19" s="146"/>
      <c r="W19" s="146"/>
      <c r="X19" s="146"/>
      <c r="Y19" s="146"/>
      <c r="Z19" s="146"/>
      <c r="AA19" s="146"/>
      <c r="AB19" s="146"/>
      <c r="AC19" s="146"/>
    </row>
    <row r="20" spans="1:29" s="3" customFormat="1" ht="14.25">
      <c r="A20" s="34">
        <v>14</v>
      </c>
      <c r="B20" s="128"/>
      <c r="C20" s="128"/>
      <c r="D20" s="139"/>
      <c r="E20" s="172"/>
      <c r="F20" s="177"/>
      <c r="G20" s="129"/>
      <c r="H20" s="129"/>
      <c r="I20" s="130"/>
      <c r="J20" s="135"/>
      <c r="K20" s="135"/>
      <c r="L20" s="132"/>
      <c r="M20" s="9"/>
      <c r="N20" s="145" t="str">
        <f t="shared" si="1"/>
        <v>) Tablespace TS_HEMR_DATA ;</v>
      </c>
      <c r="O20" s="145"/>
      <c r="P20" s="146"/>
      <c r="Q20" s="146"/>
      <c r="R20" s="146"/>
      <c r="S20" s="146"/>
      <c r="T20" s="146"/>
      <c r="U20" s="147" t="str">
        <f t="shared" si="0"/>
        <v>COMMENT ON COLUMN PRODUCTTION. IS '' ;</v>
      </c>
      <c r="V20" s="146"/>
      <c r="W20" s="146"/>
      <c r="X20" s="146"/>
      <c r="Y20" s="146"/>
      <c r="Z20" s="146"/>
      <c r="AA20" s="146"/>
      <c r="AB20" s="146"/>
      <c r="AC20" s="146"/>
    </row>
    <row r="21" spans="1:29" s="3" customFormat="1" ht="14.25">
      <c r="A21" s="34">
        <v>15</v>
      </c>
      <c r="B21" s="128"/>
      <c r="C21" s="128"/>
      <c r="D21" s="139"/>
      <c r="E21" s="172"/>
      <c r="F21" s="177"/>
      <c r="G21" s="129"/>
      <c r="H21" s="129"/>
      <c r="I21" s="130"/>
      <c r="J21" s="135"/>
      <c r="K21" s="135"/>
      <c r="L21" s="132"/>
      <c r="M21" s="9"/>
      <c r="N21" s="145" t="str">
        <f t="shared" si="1"/>
        <v>) Tablespace TS_HEMR_DATA ;</v>
      </c>
      <c r="O21" s="145"/>
      <c r="P21" s="146"/>
      <c r="Q21" s="146"/>
      <c r="R21" s="146"/>
      <c r="S21" s="146"/>
      <c r="T21" s="146"/>
      <c r="U21" s="147" t="str">
        <f t="shared" si="0"/>
        <v>COMMENT ON COLUMN PRODUCTTION. IS '' ;</v>
      </c>
      <c r="V21" s="146"/>
      <c r="W21" s="146"/>
      <c r="X21" s="146"/>
      <c r="Y21" s="146"/>
      <c r="Z21" s="146"/>
      <c r="AA21" s="146"/>
      <c r="AB21" s="146"/>
      <c r="AC21" s="146"/>
    </row>
    <row r="22" spans="1:29" s="3" customFormat="1" ht="14.25">
      <c r="A22" s="34">
        <v>16</v>
      </c>
      <c r="B22" s="128"/>
      <c r="C22" s="128"/>
      <c r="D22" s="139"/>
      <c r="E22" s="172"/>
      <c r="F22" s="177"/>
      <c r="G22" s="129"/>
      <c r="H22" s="129"/>
      <c r="I22" s="130"/>
      <c r="J22" s="135"/>
      <c r="K22" s="135"/>
      <c r="L22" s="132"/>
      <c r="M22" s="9"/>
      <c r="N22" s="145" t="str">
        <f t="shared" si="1"/>
        <v>) Tablespace TS_HEMR_DATA ;</v>
      </c>
      <c r="O22" s="145"/>
      <c r="P22" s="146"/>
      <c r="Q22" s="146"/>
      <c r="R22" s="146"/>
      <c r="S22" s="146"/>
      <c r="T22" s="146"/>
      <c r="U22" s="147" t="str">
        <f t="shared" si="0"/>
        <v>COMMENT ON COLUMN PRODUCTTION. IS '' ;</v>
      </c>
      <c r="V22" s="146"/>
      <c r="W22" s="146"/>
      <c r="X22" s="146"/>
      <c r="Y22" s="146"/>
      <c r="Z22" s="146"/>
      <c r="AA22" s="146"/>
      <c r="AB22" s="146"/>
      <c r="AC22" s="146"/>
    </row>
    <row r="23" spans="1:29" s="3" customFormat="1" ht="13.5" customHeight="1">
      <c r="A23" s="34">
        <v>17</v>
      </c>
      <c r="B23" s="128"/>
      <c r="C23" s="128"/>
      <c r="D23" s="139"/>
      <c r="E23" s="172"/>
      <c r="F23" s="177"/>
      <c r="G23" s="129"/>
      <c r="H23" s="129"/>
      <c r="I23" s="130"/>
      <c r="J23" s="135"/>
      <c r="K23" s="135"/>
      <c r="L23" s="132"/>
      <c r="M23" s="9"/>
      <c r="N23" s="145" t="str">
        <f t="shared" si="1"/>
        <v>) Tablespace TS_HEMR_DATA ;</v>
      </c>
      <c r="O23" s="145"/>
      <c r="P23" s="146"/>
      <c r="Q23" s="146"/>
      <c r="R23" s="146"/>
      <c r="S23" s="146"/>
      <c r="T23" s="146"/>
      <c r="U23" s="147" t="str">
        <f t="shared" si="0"/>
        <v>COMMENT ON COLUMN PRODUCTTION. IS '' ;</v>
      </c>
      <c r="V23" s="146"/>
      <c r="W23" s="146"/>
      <c r="X23" s="146"/>
      <c r="Y23" s="146"/>
      <c r="Z23" s="146"/>
      <c r="AA23" s="146"/>
      <c r="AB23" s="146"/>
      <c r="AC23" s="146"/>
    </row>
    <row r="24" spans="1:29" s="3" customFormat="1" ht="14.25">
      <c r="A24" s="34">
        <v>18</v>
      </c>
      <c r="B24" s="128"/>
      <c r="C24" s="128"/>
      <c r="D24" s="139"/>
      <c r="E24" s="172"/>
      <c r="F24" s="177"/>
      <c r="G24" s="129"/>
      <c r="H24" s="129"/>
      <c r="I24" s="130"/>
      <c r="J24" s="135"/>
      <c r="K24" s="135"/>
      <c r="L24" s="132"/>
      <c r="M24" s="9"/>
      <c r="N24" s="145" t="str">
        <f t="shared" si="1"/>
        <v>) Tablespace TS_HEMR_DATA ;</v>
      </c>
      <c r="O24" s="145"/>
      <c r="P24" s="146"/>
      <c r="Q24" s="146"/>
      <c r="R24" s="146"/>
      <c r="S24" s="146"/>
      <c r="T24" s="146"/>
      <c r="U24" s="147" t="str">
        <f t="shared" si="0"/>
        <v>COMMENT ON COLUMN PRODUCTTION. IS '' ;</v>
      </c>
      <c r="V24" s="146"/>
      <c r="W24" s="146"/>
      <c r="X24" s="146"/>
      <c r="Y24" s="146"/>
      <c r="Z24" s="146"/>
      <c r="AA24" s="146"/>
      <c r="AB24" s="146"/>
      <c r="AC24" s="146"/>
    </row>
    <row r="25" spans="1:29" s="3" customFormat="1" ht="13.5" customHeight="1">
      <c r="A25" s="34">
        <v>19</v>
      </c>
      <c r="B25" s="128"/>
      <c r="C25" s="128"/>
      <c r="D25" s="129"/>
      <c r="E25" s="172"/>
      <c r="F25" s="177"/>
      <c r="G25" s="129"/>
      <c r="H25" s="129"/>
      <c r="I25" s="130"/>
      <c r="J25" s="135"/>
      <c r="K25" s="135"/>
      <c r="L25" s="132"/>
      <c r="M25" s="9"/>
      <c r="N25" s="145" t="str">
        <f t="shared" si="1"/>
        <v>) Tablespace TS_HEMR_DATA ;</v>
      </c>
      <c r="O25" s="145"/>
      <c r="P25" s="146"/>
      <c r="Q25" s="146"/>
      <c r="R25" s="146"/>
      <c r="S25" s="146"/>
      <c r="T25" s="146"/>
      <c r="U25" s="147" t="str">
        <f t="shared" si="0"/>
        <v>COMMENT ON COLUMN PRODUCTTION. IS '' ;</v>
      </c>
      <c r="V25" s="146"/>
      <c r="W25" s="146"/>
      <c r="X25" s="146"/>
      <c r="Y25" s="146"/>
      <c r="Z25" s="146"/>
      <c r="AA25" s="146"/>
      <c r="AB25" s="146"/>
      <c r="AC25" s="146"/>
    </row>
    <row r="26" spans="1:29" s="3" customFormat="1" ht="13.5">
      <c r="A26" s="34">
        <v>20</v>
      </c>
      <c r="B26" s="128"/>
      <c r="C26" s="128"/>
      <c r="D26" s="129"/>
      <c r="E26" s="172"/>
      <c r="F26" s="177"/>
      <c r="G26" s="129"/>
      <c r="H26" s="129"/>
      <c r="I26" s="130"/>
      <c r="J26" s="135"/>
      <c r="K26" s="135"/>
      <c r="L26" s="132"/>
      <c r="M26" s="9"/>
      <c r="N26" s="145" t="str">
        <f t="shared" si="1"/>
        <v>) Tablespace TS_HEMR_DATA ;</v>
      </c>
      <c r="O26" s="145"/>
      <c r="P26" s="146"/>
      <c r="Q26" s="146"/>
      <c r="R26" s="146"/>
      <c r="S26" s="146"/>
      <c r="T26" s="146"/>
      <c r="U26" s="147" t="str">
        <f t="shared" si="0"/>
        <v>COMMENT ON COLUMN PRODUCTTION. IS '' ;</v>
      </c>
      <c r="V26" s="146"/>
      <c r="W26" s="146"/>
      <c r="X26" s="146"/>
      <c r="Y26" s="146"/>
      <c r="Z26" s="146"/>
      <c r="AA26" s="146"/>
      <c r="AB26" s="146"/>
      <c r="AC26" s="146"/>
    </row>
    <row r="27" spans="1:29" s="3" customFormat="1" ht="13.5">
      <c r="A27" s="34">
        <v>21</v>
      </c>
      <c r="B27" s="128"/>
      <c r="C27" s="128"/>
      <c r="D27" s="129"/>
      <c r="E27" s="172"/>
      <c r="F27" s="177"/>
      <c r="G27" s="129"/>
      <c r="H27" s="129"/>
      <c r="I27" s="130"/>
      <c r="J27" s="135"/>
      <c r="K27" s="135"/>
      <c r="L27" s="132"/>
      <c r="M27" s="9"/>
      <c r="N27" s="145" t="str">
        <f t="shared" si="1"/>
        <v>) Tablespace TS_HEMR_DATA ;</v>
      </c>
      <c r="O27" s="145"/>
      <c r="P27" s="146"/>
      <c r="Q27" s="146"/>
      <c r="R27" s="146"/>
      <c r="S27" s="146"/>
      <c r="T27" s="146"/>
      <c r="U27" s="147" t="str">
        <f t="shared" si="0"/>
        <v>COMMENT ON COLUMN PRODUCTTION. IS '' ;</v>
      </c>
      <c r="V27" s="146"/>
      <c r="W27" s="146"/>
      <c r="X27" s="146"/>
      <c r="Y27" s="146"/>
      <c r="Z27" s="146"/>
      <c r="AA27" s="146"/>
      <c r="AB27" s="146"/>
      <c r="AC27" s="146"/>
    </row>
    <row r="28" spans="1:29" s="3" customFormat="1" ht="13.5">
      <c r="A28" s="34">
        <v>22</v>
      </c>
      <c r="B28" s="128"/>
      <c r="C28" s="128"/>
      <c r="D28" s="129"/>
      <c r="E28" s="172"/>
      <c r="F28" s="177"/>
      <c r="G28" s="129"/>
      <c r="H28" s="129"/>
      <c r="I28" s="130"/>
      <c r="J28" s="135"/>
      <c r="K28" s="135"/>
      <c r="L28" s="132"/>
      <c r="M28" s="9"/>
      <c r="N28" s="145" t="str">
        <f t="shared" si="1"/>
        <v>) Tablespace TS_HEMR_DATA ;</v>
      </c>
      <c r="O28" s="145"/>
      <c r="P28" s="146"/>
      <c r="Q28" s="146"/>
      <c r="R28" s="146"/>
      <c r="S28" s="146"/>
      <c r="T28" s="146"/>
      <c r="U28" s="147" t="str">
        <f t="shared" si="0"/>
        <v>COMMENT ON COLUMN PRODUCTTION. IS '' ;</v>
      </c>
      <c r="V28" s="146"/>
      <c r="W28" s="146"/>
      <c r="X28" s="146"/>
      <c r="Y28" s="146"/>
      <c r="Z28" s="146"/>
      <c r="AA28" s="146"/>
      <c r="AB28" s="146"/>
      <c r="AC28" s="146"/>
    </row>
    <row r="29" spans="1:29" s="3" customFormat="1" ht="13.5">
      <c r="A29" s="34">
        <v>23</v>
      </c>
      <c r="B29" s="128"/>
      <c r="C29" s="128"/>
      <c r="D29" s="129"/>
      <c r="E29" s="172"/>
      <c r="F29" s="177"/>
      <c r="G29" s="129"/>
      <c r="H29" s="129"/>
      <c r="I29" s="130"/>
      <c r="J29" s="135"/>
      <c r="K29" s="135"/>
      <c r="L29" s="132"/>
      <c r="M29" s="9"/>
      <c r="N29" s="145" t="str">
        <f t="shared" si="1"/>
        <v>) Tablespace TS_HEMR_DATA ;</v>
      </c>
      <c r="O29" s="145"/>
      <c r="P29" s="146"/>
      <c r="Q29" s="146"/>
      <c r="R29" s="146"/>
      <c r="S29" s="146"/>
      <c r="T29" s="146"/>
      <c r="U29" s="147" t="str">
        <f t="shared" si="0"/>
        <v>COMMENT ON COLUMN PRODUCTTION. IS '' ;</v>
      </c>
      <c r="V29" s="146"/>
      <c r="W29" s="146"/>
      <c r="X29" s="146"/>
      <c r="Y29" s="146"/>
      <c r="Z29" s="146"/>
      <c r="AA29" s="146"/>
      <c r="AB29" s="146"/>
      <c r="AC29" s="146"/>
    </row>
    <row r="30" spans="1:29" s="3" customFormat="1" ht="13.5">
      <c r="A30" s="34">
        <v>24</v>
      </c>
      <c r="B30" s="128"/>
      <c r="C30" s="128"/>
      <c r="D30" s="129"/>
      <c r="E30" s="172"/>
      <c r="F30" s="177"/>
      <c r="G30" s="129"/>
      <c r="H30" s="129"/>
      <c r="I30" s="130"/>
      <c r="J30" s="135"/>
      <c r="K30" s="135"/>
      <c r="L30" s="132"/>
      <c r="M30" s="9"/>
      <c r="N30" s="145" t="str">
        <f t="shared" si="1"/>
        <v>) Tablespace TS_HEMR_DATA ;</v>
      </c>
      <c r="O30" s="145"/>
      <c r="P30" s="146"/>
      <c r="Q30" s="146"/>
      <c r="R30" s="146"/>
      <c r="S30" s="146"/>
      <c r="T30" s="146"/>
      <c r="U30" s="147" t="str">
        <f t="shared" si="0"/>
        <v>COMMENT ON COLUMN PRODUCTTION. IS '' ;</v>
      </c>
      <c r="V30" s="146"/>
      <c r="W30" s="146"/>
      <c r="X30" s="146"/>
      <c r="Y30" s="146"/>
      <c r="Z30" s="146"/>
      <c r="AA30" s="146"/>
      <c r="AB30" s="146"/>
      <c r="AC30" s="146"/>
    </row>
    <row r="31" spans="1:29" s="3" customFormat="1" ht="13.5">
      <c r="A31" s="34">
        <v>25</v>
      </c>
      <c r="B31" s="128"/>
      <c r="C31" s="128"/>
      <c r="D31" s="129"/>
      <c r="E31" s="172"/>
      <c r="F31" s="177"/>
      <c r="G31" s="129"/>
      <c r="H31" s="129"/>
      <c r="I31" s="130"/>
      <c r="J31" s="135"/>
      <c r="K31" s="135"/>
      <c r="L31" s="132"/>
      <c r="M31" s="9"/>
      <c r="N31" s="145" t="str">
        <f t="shared" si="1"/>
        <v>) Tablespace TS_HEMR_DATA ;</v>
      </c>
      <c r="O31" s="145"/>
      <c r="P31" s="146"/>
      <c r="Q31" s="146"/>
      <c r="R31" s="146"/>
      <c r="S31" s="146"/>
      <c r="T31" s="146"/>
      <c r="U31" s="147" t="str">
        <f t="shared" si="0"/>
        <v>COMMENT ON COLUMN PRODUCTTION. IS '' ;</v>
      </c>
      <c r="V31" s="146"/>
      <c r="W31" s="146"/>
      <c r="X31" s="146"/>
      <c r="Y31" s="146"/>
      <c r="Z31" s="146"/>
      <c r="AA31" s="146"/>
      <c r="AB31" s="146"/>
      <c r="AC31" s="146"/>
    </row>
    <row r="32" spans="1:29" s="3" customFormat="1" ht="13.5">
      <c r="A32" s="34">
        <v>26</v>
      </c>
      <c r="B32" s="128"/>
      <c r="C32" s="128"/>
      <c r="D32" s="129"/>
      <c r="E32" s="172"/>
      <c r="F32" s="177"/>
      <c r="G32" s="129"/>
      <c r="H32" s="129"/>
      <c r="I32" s="130"/>
      <c r="J32" s="135"/>
      <c r="K32" s="135"/>
      <c r="L32" s="132"/>
      <c r="M32" s="9"/>
      <c r="N32" s="145" t="str">
        <f>IF(B32&lt;&gt;"",CONCATENATE(B32, REPT(" ", 31 - LEN(B32)),E32," ", IF(LEN(F32)&gt;0, CONCATENATE("(",F32,")"), " "), "  ", IF(I32&lt;&gt;"", CONCATENATE(" DEFAULT ", I32,""), ""  ), IF(D32="N", " NOT NULL ", " "),   IF($B33&lt;&gt;""," ,"," ")), ") Tablespace TS_HEMR_DATA ;" )</f>
        <v>) Tablespace TS_HEMR_DATA ;</v>
      </c>
      <c r="O32" s="145"/>
      <c r="P32" s="146"/>
      <c r="Q32" s="146"/>
      <c r="R32" s="146"/>
      <c r="S32" s="146"/>
      <c r="T32" s="146"/>
      <c r="U32" s="147" t="str">
        <f t="shared" si="0"/>
        <v>COMMENT ON COLUMN PRODUCTTION. IS '' ;</v>
      </c>
      <c r="V32" s="146"/>
      <c r="W32" s="146"/>
      <c r="X32" s="146"/>
      <c r="Y32" s="146"/>
      <c r="Z32" s="146"/>
      <c r="AA32" s="146"/>
      <c r="AB32" s="146"/>
      <c r="AC32" s="146"/>
    </row>
    <row r="33" spans="1:29" s="3" customFormat="1" ht="13.5">
      <c r="A33" s="34">
        <v>27</v>
      </c>
      <c r="B33" s="128"/>
      <c r="C33" s="128"/>
      <c r="D33" s="129"/>
      <c r="E33" s="172"/>
      <c r="F33" s="177"/>
      <c r="G33" s="129"/>
      <c r="H33" s="129"/>
      <c r="I33" s="130"/>
      <c r="J33" s="135"/>
      <c r="K33" s="135"/>
      <c r="L33" s="132"/>
      <c r="M33" s="9"/>
      <c r="N33" s="145" t="str">
        <f>IF(B33&lt;&gt;"",CONCATENATE(B33, REPT(" ", 31 - LEN(B33)),E33," ", IF(LEN(F33)&gt;0, CONCATENATE("(",F33,")"), " "), "  ", IF(I33&lt;&gt;"", CONCATENATE(" DEFAULT ", I33,""), ""  ), IF(D33="N", " NOT NULL ", " "),   IF($B34&lt;&gt;""," ,"," ")), ") Tablespace TS_HEMR_DATA ;" )</f>
        <v>) Tablespace TS_HEMR_DATA ;</v>
      </c>
      <c r="O33" s="145"/>
      <c r="P33" s="146"/>
      <c r="Q33" s="146"/>
      <c r="R33" s="146"/>
      <c r="S33" s="146"/>
      <c r="T33" s="146"/>
      <c r="U33" s="147" t="str">
        <f t="shared" si="0"/>
        <v>COMMENT ON COLUMN PRODUCTTION. IS '' ;</v>
      </c>
      <c r="V33" s="146"/>
      <c r="W33" s="146"/>
      <c r="X33" s="146"/>
      <c r="Y33" s="146"/>
      <c r="Z33" s="146"/>
      <c r="AA33" s="146"/>
      <c r="AB33" s="146"/>
      <c r="AC33" s="146"/>
    </row>
    <row r="34" spans="1:29" s="3" customFormat="1" ht="13.5">
      <c r="A34" s="34">
        <v>28</v>
      </c>
      <c r="B34" s="128"/>
      <c r="C34" s="128"/>
      <c r="D34" s="129"/>
      <c r="E34" s="172"/>
      <c r="F34" s="177"/>
      <c r="G34" s="129"/>
      <c r="H34" s="129"/>
      <c r="I34" s="130"/>
      <c r="J34" s="135"/>
      <c r="K34" s="135"/>
      <c r="L34" s="132"/>
      <c r="M34" s="9"/>
      <c r="N34" s="145" t="str">
        <f>IF(B34&lt;&gt;"",CONCATENATE(B34, REPT(" ", 31 - LEN(B34)),E34," ", IF(LEN(F34)&gt;0, CONCATENATE("(",F34,")"), " "), "  ", IF(I34&lt;&gt;"", CONCATENATE(" DEFAULT ", I34,""), ""  ), IF(D34="N", " NOT NULL ", " "),   IF($B35&lt;&gt;""," ,"," ")), ") Tablespace TS_HEMR_DATA ;" )</f>
        <v>) Tablespace TS_HEMR_DATA ;</v>
      </c>
      <c r="O34" s="145"/>
      <c r="P34" s="146"/>
      <c r="Q34" s="146"/>
      <c r="R34" s="146"/>
      <c r="S34" s="146"/>
      <c r="T34" s="146"/>
      <c r="U34" s="147" t="str">
        <f t="shared" si="0"/>
        <v>COMMENT ON COLUMN PRODUCTTION. IS '' ;</v>
      </c>
      <c r="V34" s="146"/>
      <c r="W34" s="146"/>
      <c r="X34" s="146"/>
      <c r="Y34" s="146"/>
      <c r="Z34" s="146"/>
      <c r="AA34" s="146"/>
      <c r="AB34" s="146"/>
      <c r="AC34" s="146"/>
    </row>
    <row r="35" spans="1:29" s="3" customFormat="1" ht="13.5">
      <c r="A35" s="34">
        <v>29</v>
      </c>
      <c r="B35" s="128"/>
      <c r="C35" s="128"/>
      <c r="D35" s="129"/>
      <c r="E35" s="172"/>
      <c r="F35" s="177"/>
      <c r="G35" s="129"/>
      <c r="H35" s="129"/>
      <c r="I35" s="130"/>
      <c r="J35" s="135"/>
      <c r="K35" s="135"/>
      <c r="L35" s="132"/>
      <c r="M35" s="9"/>
      <c r="N35" s="145" t="str">
        <f>IF(B35&lt;&gt;"",CONCATENATE(B35, REPT(" ", 31 - LEN(B35)),E35," ", IF(LEN(F35)&gt;0, CONCATENATE("(",F35,")"), " "), "  ", IF(I35&lt;&gt;"", CONCATENATE(" DEFAULT ", I35,""), ""  ), IF(D35="N", " NOT NULL ", " "),   IF($B36&lt;&gt;""," ,"," ")), ") Tablespace TS_HEMR_DATA ;" )</f>
        <v>) Tablespace TS_HEMR_DATA ;</v>
      </c>
      <c r="O35" s="145"/>
      <c r="P35" s="146"/>
      <c r="Q35" s="146"/>
      <c r="R35" s="146"/>
      <c r="S35" s="146"/>
      <c r="T35" s="146"/>
      <c r="U35" s="147" t="str">
        <f t="shared" si="0"/>
        <v>COMMENT ON COLUMN PRODUCTTION. IS '' ;</v>
      </c>
      <c r="V35" s="146"/>
      <c r="W35" s="146"/>
      <c r="X35" s="146"/>
      <c r="Y35" s="146"/>
      <c r="Z35" s="146"/>
      <c r="AA35" s="146"/>
      <c r="AB35" s="146"/>
      <c r="AC35" s="146"/>
    </row>
    <row r="36" spans="1:29" s="3" customFormat="1" ht="13.5">
      <c r="A36" s="34">
        <v>30</v>
      </c>
      <c r="B36" s="128"/>
      <c r="C36" s="128"/>
      <c r="D36" s="129"/>
      <c r="E36" s="172"/>
      <c r="F36" s="177"/>
      <c r="G36" s="129"/>
      <c r="H36" s="129"/>
      <c r="I36" s="130"/>
      <c r="J36" s="135"/>
      <c r="K36" s="135"/>
      <c r="L36" s="132"/>
      <c r="M36" s="9"/>
      <c r="N36" s="145"/>
      <c r="O36" s="145"/>
      <c r="P36" s="146"/>
      <c r="Q36" s="146"/>
      <c r="R36" s="146"/>
      <c r="S36" s="146"/>
      <c r="T36" s="146"/>
      <c r="U36" s="147"/>
      <c r="V36" s="146"/>
      <c r="W36" s="146"/>
      <c r="X36" s="146"/>
      <c r="Y36" s="146"/>
      <c r="Z36" s="146"/>
      <c r="AA36" s="146"/>
      <c r="AB36" s="146"/>
      <c r="AC36" s="146"/>
    </row>
    <row r="37" spans="1:29" s="3" customFormat="1" ht="13.5">
      <c r="A37" s="34">
        <v>31</v>
      </c>
      <c r="B37" s="128"/>
      <c r="C37" s="128"/>
      <c r="D37" s="129"/>
      <c r="E37" s="172"/>
      <c r="F37" s="177"/>
      <c r="G37" s="129"/>
      <c r="H37" s="129"/>
      <c r="I37" s="130"/>
      <c r="J37" s="135"/>
      <c r="K37" s="135"/>
      <c r="L37" s="132"/>
      <c r="M37" s="9"/>
      <c r="N37" s="145"/>
      <c r="O37" s="145"/>
      <c r="P37" s="146"/>
      <c r="Q37" s="146"/>
      <c r="R37" s="146"/>
      <c r="S37" s="146"/>
      <c r="T37" s="146"/>
      <c r="U37" s="147"/>
      <c r="V37" s="146"/>
      <c r="W37" s="146"/>
      <c r="X37" s="146"/>
      <c r="Y37" s="146"/>
      <c r="Z37" s="146"/>
      <c r="AA37" s="146"/>
      <c r="AB37" s="146"/>
      <c r="AC37" s="146"/>
    </row>
    <row r="38" spans="1:29" s="3" customFormat="1" ht="13.5">
      <c r="A38" s="49"/>
      <c r="B38" s="50"/>
      <c r="C38" s="50"/>
      <c r="D38" s="53"/>
      <c r="E38" s="53"/>
      <c r="F38" s="53"/>
      <c r="G38" s="65"/>
      <c r="H38" s="53"/>
      <c r="I38" s="54"/>
      <c r="J38" s="82"/>
      <c r="K38" s="82"/>
      <c r="L38" s="32"/>
      <c r="M38" s="9"/>
      <c r="N38" s="145"/>
      <c r="O38" s="145"/>
      <c r="P38" s="146"/>
      <c r="Q38" s="146"/>
      <c r="R38" s="146"/>
      <c r="S38" s="146"/>
      <c r="T38" s="146"/>
      <c r="U38" s="147"/>
      <c r="V38" s="146"/>
      <c r="W38" s="146"/>
      <c r="X38" s="146"/>
      <c r="Y38" s="146"/>
      <c r="Z38" s="146"/>
      <c r="AA38" s="146"/>
      <c r="AB38" s="146"/>
      <c r="AC38" s="146"/>
    </row>
    <row r="39" spans="1:29" s="3" customFormat="1" ht="13.5">
      <c r="A39" s="52"/>
      <c r="B39" s="50"/>
      <c r="C39" s="50"/>
      <c r="D39" s="53"/>
      <c r="E39" s="53"/>
      <c r="F39" s="53"/>
      <c r="G39" s="53"/>
      <c r="H39" s="53"/>
      <c r="I39" s="54"/>
      <c r="J39" s="79"/>
      <c r="K39" s="79"/>
      <c r="L39" s="32"/>
      <c r="M39" s="9"/>
      <c r="N39" s="145" t="s">
        <v>37</v>
      </c>
      <c r="O39" s="145"/>
      <c r="P39" s="146"/>
      <c r="Q39" s="146"/>
      <c r="R39" s="146"/>
      <c r="S39" s="146"/>
      <c r="T39" s="146"/>
      <c r="U39" s="147"/>
      <c r="V39" s="146"/>
      <c r="W39" s="146"/>
      <c r="X39" s="146"/>
      <c r="Y39" s="146"/>
      <c r="Z39" s="146"/>
      <c r="AA39" s="146"/>
      <c r="AB39" s="146"/>
      <c r="AC39" s="146"/>
    </row>
    <row r="40" spans="1:29" s="3" customFormat="1" ht="13.5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9" s="3" customFormat="1" ht="13.5">
      <c r="A41" s="49"/>
      <c r="B41" s="30"/>
      <c r="C41" s="30"/>
      <c r="D41" s="29"/>
      <c r="E41" s="29"/>
      <c r="F41" s="29"/>
      <c r="G41" s="29"/>
      <c r="H41" s="29"/>
      <c r="I41" s="30"/>
      <c r="J41" s="79"/>
      <c r="K41" s="79"/>
      <c r="L41" s="9"/>
      <c r="M41" s="9"/>
      <c r="N41" s="23"/>
      <c r="O41" s="9"/>
    </row>
    <row r="42" spans="1:29" s="2" customFormat="1" ht="13.5">
      <c r="A42" s="150" t="s">
        <v>11</v>
      </c>
      <c r="B42" s="150" t="s">
        <v>31</v>
      </c>
      <c r="C42" s="151" t="s">
        <v>15</v>
      </c>
      <c r="D42" s="151"/>
      <c r="E42" s="151"/>
      <c r="F42" s="151"/>
      <c r="G42" s="151"/>
      <c r="H42" s="150" t="s">
        <v>28</v>
      </c>
      <c r="I42" s="150" t="s">
        <v>17</v>
      </c>
      <c r="J42" s="152" t="s">
        <v>29</v>
      </c>
      <c r="K42" s="153"/>
      <c r="L42" s="154"/>
      <c r="M42" s="155"/>
      <c r="N42" s="156"/>
      <c r="O42" s="156"/>
      <c r="P42" s="157"/>
      <c r="Q42" s="157"/>
      <c r="R42" s="157"/>
      <c r="S42" s="157"/>
      <c r="T42" s="157"/>
      <c r="U42" s="157"/>
    </row>
    <row r="43" spans="1:29" s="2" customFormat="1" ht="13.5">
      <c r="A43" s="158">
        <v>1</v>
      </c>
      <c r="B43" s="134"/>
      <c r="C43" s="159"/>
      <c r="D43" s="159"/>
      <c r="E43" s="159"/>
      <c r="F43" s="159"/>
      <c r="G43" s="159"/>
      <c r="H43" s="158"/>
      <c r="I43" s="160"/>
      <c r="J43" s="161"/>
      <c r="K43" s="162"/>
      <c r="L43" s="163"/>
      <c r="M43" s="164"/>
      <c r="N43" s="156" t="str">
        <f>CONCATENATE("CREATE ", IF(H43&lt;&gt;"", "UNIQUE ", ""),"INDEX ", B43, " ON ", $F$4, "( ",C43, " ) " )</f>
        <v xml:space="preserve">CREATE INDEX  ON PRODUCTTION(  ) </v>
      </c>
      <c r="O43" s="156"/>
      <c r="P43" s="157"/>
      <c r="Q43" s="157"/>
      <c r="R43" s="157"/>
      <c r="S43" s="157"/>
      <c r="T43" s="157"/>
      <c r="U43" s="157"/>
    </row>
    <row r="44" spans="1:29" s="2" customFormat="1" ht="13.5">
      <c r="A44" s="158">
        <v>2</v>
      </c>
      <c r="B44" s="134"/>
      <c r="C44" s="159"/>
      <c r="D44" s="159"/>
      <c r="E44" s="159"/>
      <c r="F44" s="159"/>
      <c r="G44" s="159"/>
      <c r="H44" s="158"/>
      <c r="I44" s="160"/>
      <c r="J44" s="161"/>
      <c r="K44" s="162"/>
      <c r="L44" s="163"/>
      <c r="M44" s="164"/>
      <c r="N44" s="156" t="str">
        <f t="shared" ref="N44:N46" si="2">CONCATENATE("CREATE ", IF(H44&lt;&gt;"", "UNIQUE ", ""),"INDEX ", B44, " ON ", $F$4, "( ",C44, " ) " )</f>
        <v xml:space="preserve">CREATE INDEX  ON PRODUCTTION(  ) </v>
      </c>
      <c r="O44" s="156"/>
      <c r="P44" s="157"/>
      <c r="Q44" s="157"/>
      <c r="R44" s="157"/>
      <c r="S44" s="157"/>
      <c r="T44" s="157"/>
      <c r="U44" s="157"/>
    </row>
    <row r="45" spans="1:29" s="2" customFormat="1" ht="13.5">
      <c r="A45" s="158">
        <v>3</v>
      </c>
      <c r="B45" s="134"/>
      <c r="C45" s="159"/>
      <c r="D45" s="159"/>
      <c r="E45" s="159"/>
      <c r="F45" s="159"/>
      <c r="G45" s="159"/>
      <c r="H45" s="158"/>
      <c r="I45" s="160"/>
      <c r="J45" s="165"/>
      <c r="K45" s="166"/>
      <c r="L45" s="167"/>
      <c r="M45" s="164"/>
      <c r="N45" s="156" t="str">
        <f t="shared" si="2"/>
        <v xml:space="preserve">CREATE INDEX  ON PRODUCTTION(  ) </v>
      </c>
      <c r="O45" s="156"/>
      <c r="P45" s="157"/>
      <c r="Q45" s="157"/>
      <c r="R45" s="157"/>
      <c r="S45" s="157"/>
      <c r="T45" s="157"/>
      <c r="U45" s="157"/>
    </row>
    <row r="46" spans="1:29" s="2" customFormat="1" ht="13.5">
      <c r="A46" s="158">
        <v>4</v>
      </c>
      <c r="B46" s="134"/>
      <c r="C46" s="159"/>
      <c r="D46" s="159"/>
      <c r="E46" s="159"/>
      <c r="F46" s="159"/>
      <c r="G46" s="159"/>
      <c r="H46" s="158"/>
      <c r="I46" s="160"/>
      <c r="J46" s="161"/>
      <c r="K46" s="162"/>
      <c r="L46" s="163"/>
      <c r="M46" s="164"/>
      <c r="N46" s="156" t="str">
        <f t="shared" si="2"/>
        <v xml:space="preserve">CREATE INDEX  ON PRODUCTTION(  ) </v>
      </c>
      <c r="O46" s="156"/>
      <c r="P46" s="157"/>
      <c r="Q46" s="157"/>
      <c r="R46" s="157"/>
      <c r="S46" s="157"/>
      <c r="T46" s="157"/>
      <c r="U46" s="157"/>
    </row>
    <row r="47" spans="1:29" s="2" customFormat="1" ht="13.5">
      <c r="A47" s="157"/>
      <c r="B47" s="157">
        <f>LEN(B43)</f>
        <v>0</v>
      </c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</row>
    <row r="48" spans="1:29" s="2" customFormat="1" ht="13.5">
      <c r="A48" s="157"/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</row>
    <row r="49" spans="1:21" s="2" customFormat="1" ht="13.5">
      <c r="A49" s="157"/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</row>
    <row r="50" spans="1:21" s="2" customFormat="1" ht="13.5">
      <c r="N50" s="23"/>
    </row>
    <row r="51" spans="1:21" s="2" customFormat="1" ht="13.5">
      <c r="N51" s="23"/>
    </row>
    <row r="52" spans="1:21" s="2" customFormat="1" ht="13.5">
      <c r="N52" s="23"/>
    </row>
    <row r="53" spans="1:21" s="2" customFormat="1" ht="13.5">
      <c r="N53" s="23"/>
    </row>
    <row r="54" spans="1:21" s="2" customFormat="1" ht="13.5">
      <c r="N54" s="23"/>
    </row>
    <row r="55" spans="1:21" s="2" customFormat="1" ht="13.5">
      <c r="N55" s="23"/>
    </row>
    <row r="56" spans="1:21" s="2" customFormat="1" ht="13.5">
      <c r="N56" s="23"/>
    </row>
    <row r="57" spans="1:21" s="2" customFormat="1" ht="13.5">
      <c r="N57" s="23"/>
    </row>
  </sheetData>
  <mergeCells count="60">
    <mergeCell ref="C44:G44"/>
    <mergeCell ref="J44:L44"/>
    <mergeCell ref="C45:G45"/>
    <mergeCell ref="C46:G46"/>
    <mergeCell ref="J46:L46"/>
    <mergeCell ref="J36:K36"/>
    <mergeCell ref="J37:K37"/>
    <mergeCell ref="J38:K38"/>
    <mergeCell ref="C42:G42"/>
    <mergeCell ref="J42:L42"/>
    <mergeCell ref="C43:G43"/>
    <mergeCell ref="J43:L43"/>
    <mergeCell ref="J30:K30"/>
    <mergeCell ref="J31:K31"/>
    <mergeCell ref="J32:K32"/>
    <mergeCell ref="J33:K33"/>
    <mergeCell ref="J34:K34"/>
    <mergeCell ref="J35:K35"/>
    <mergeCell ref="J24:K24"/>
    <mergeCell ref="J25:K25"/>
    <mergeCell ref="J26:K26"/>
    <mergeCell ref="J27:K27"/>
    <mergeCell ref="J28:K28"/>
    <mergeCell ref="J29:K29"/>
    <mergeCell ref="J18:K18"/>
    <mergeCell ref="J19:K19"/>
    <mergeCell ref="J20:K20"/>
    <mergeCell ref="J21:K21"/>
    <mergeCell ref="J22:K22"/>
    <mergeCell ref="J23:K23"/>
    <mergeCell ref="J12:K12"/>
    <mergeCell ref="J13:K13"/>
    <mergeCell ref="J14:K14"/>
    <mergeCell ref="J15:K15"/>
    <mergeCell ref="J16:K16"/>
    <mergeCell ref="J17:K17"/>
    <mergeCell ref="J6:K6"/>
    <mergeCell ref="J7:K7"/>
    <mergeCell ref="J8:K8"/>
    <mergeCell ref="J9:K9"/>
    <mergeCell ref="J10:K10"/>
    <mergeCell ref="J11:K11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machine</vt:lpstr>
      <vt:lpstr>employee</vt:lpstr>
      <vt:lpstr>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jylee</dc:creator>
  <cp:lastModifiedBy>GD6</cp:lastModifiedBy>
  <dcterms:created xsi:type="dcterms:W3CDTF">2015-05-10T10:41:37Z</dcterms:created>
  <dcterms:modified xsi:type="dcterms:W3CDTF">2019-10-17T10:32:00Z</dcterms:modified>
</cp:coreProperties>
</file>