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mbila Cliff\Desktop\"/>
    </mc:Choice>
  </mc:AlternateContent>
  <xr:revisionPtr revIDLastSave="0" documentId="8_{43D6AE96-A6FB-4744-95B4-68869180B9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RIL" sheetId="2" r:id="rId1"/>
  </sheets>
  <definedNames>
    <definedName name="_xlnm._FilterDatabase" localSheetId="0" hidden="1">APRIL!$A$3:$I$102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E6" i="2"/>
  <c r="E8" i="2"/>
  <c r="E92" i="2"/>
  <c r="E21" i="2"/>
  <c r="E9" i="2"/>
  <c r="E14" i="2"/>
  <c r="E5" i="2"/>
  <c r="E12" i="2"/>
  <c r="E7" i="2"/>
  <c r="E16" i="2"/>
  <c r="E40" i="2"/>
  <c r="E28" i="2"/>
  <c r="E13" i="2"/>
  <c r="E42" i="2"/>
  <c r="E11" i="2"/>
  <c r="E10" i="2"/>
  <c r="E17" i="2"/>
  <c r="E49" i="2"/>
  <c r="E41" i="2"/>
  <c r="E31" i="2"/>
  <c r="E19" i="2"/>
  <c r="E58" i="2"/>
  <c r="E34" i="2"/>
  <c r="E36" i="2"/>
  <c r="E22" i="2"/>
  <c r="E37" i="2"/>
  <c r="E23" i="2"/>
  <c r="E45" i="2"/>
  <c r="E51" i="2"/>
  <c r="E26" i="2"/>
  <c r="E56" i="2"/>
  <c r="E44" i="2"/>
  <c r="E18" i="2"/>
  <c r="E39" i="2"/>
  <c r="E46" i="2"/>
  <c r="E82" i="2"/>
  <c r="E53" i="2"/>
  <c r="E15" i="2"/>
  <c r="E30" i="2"/>
  <c r="E32" i="2"/>
  <c r="E25" i="2"/>
  <c r="E63" i="2"/>
  <c r="E43" i="2"/>
  <c r="E76" i="2"/>
  <c r="E48" i="2"/>
  <c r="E38" i="2"/>
  <c r="E35" i="2"/>
  <c r="E74" i="2"/>
  <c r="E59" i="2"/>
  <c r="E75" i="2"/>
  <c r="E47" i="2"/>
  <c r="E27" i="2"/>
  <c r="E93" i="2"/>
  <c r="E77" i="2"/>
  <c r="E29" i="2"/>
  <c r="E66" i="2"/>
  <c r="E61" i="2"/>
  <c r="E87" i="2"/>
  <c r="E85" i="2"/>
  <c r="E50" i="2"/>
  <c r="E88" i="2"/>
  <c r="E24" i="2"/>
  <c r="E60" i="2"/>
  <c r="E81" i="2"/>
  <c r="E84" i="2"/>
  <c r="E52" i="2"/>
  <c r="E65" i="2"/>
  <c r="E90" i="2"/>
  <c r="E72" i="2"/>
  <c r="E73" i="2"/>
  <c r="E91" i="2"/>
  <c r="E69" i="2"/>
  <c r="E70" i="2"/>
  <c r="E95" i="2"/>
  <c r="E78" i="2"/>
  <c r="E83" i="2"/>
  <c r="E79" i="2"/>
  <c r="E62" i="2"/>
  <c r="E33" i="2"/>
  <c r="E55" i="2"/>
  <c r="E86" i="2"/>
  <c r="E89" i="2"/>
  <c r="E54" i="2"/>
  <c r="E80" i="2"/>
  <c r="E57" i="2"/>
  <c r="E97" i="2"/>
  <c r="E71" i="2"/>
  <c r="E67" i="2"/>
  <c r="E68" i="2"/>
  <c r="E64" i="2"/>
  <c r="E99" i="2"/>
  <c r="E100" i="2"/>
  <c r="E4" i="2"/>
  <c r="S26" i="2"/>
  <c r="Q26" i="2"/>
  <c r="F6" i="2"/>
  <c r="F8" i="2"/>
  <c r="F92" i="2"/>
  <c r="F21" i="2"/>
  <c r="F9" i="2"/>
  <c r="F14" i="2"/>
  <c r="F5" i="2"/>
  <c r="F12" i="2"/>
  <c r="F7" i="2"/>
  <c r="F16" i="2"/>
  <c r="F40" i="2"/>
  <c r="F28" i="2"/>
  <c r="F13" i="2"/>
  <c r="F42" i="2"/>
  <c r="F11" i="2"/>
  <c r="F10" i="2"/>
  <c r="F17" i="2"/>
  <c r="F49" i="2"/>
  <c r="F41" i="2"/>
  <c r="F31" i="2"/>
  <c r="F19" i="2"/>
  <c r="F58" i="2"/>
  <c r="F34" i="2"/>
  <c r="F36" i="2"/>
  <c r="F22" i="2"/>
  <c r="F37" i="2"/>
  <c r="F23" i="2"/>
  <c r="F45" i="2"/>
  <c r="F51" i="2"/>
  <c r="F26" i="2"/>
  <c r="F56" i="2"/>
  <c r="F44" i="2"/>
  <c r="F18" i="2"/>
  <c r="F39" i="2"/>
  <c r="F46" i="2"/>
  <c r="F82" i="2"/>
  <c r="F53" i="2"/>
  <c r="F15" i="2"/>
  <c r="F30" i="2"/>
  <c r="F32" i="2"/>
  <c r="F25" i="2"/>
  <c r="F63" i="2"/>
  <c r="F43" i="2"/>
  <c r="F76" i="2"/>
  <c r="F48" i="2"/>
  <c r="F38" i="2"/>
  <c r="F35" i="2"/>
  <c r="F74" i="2"/>
  <c r="F59" i="2"/>
  <c r="F75" i="2"/>
  <c r="F47" i="2"/>
  <c r="F27" i="2"/>
  <c r="F77" i="2"/>
  <c r="F29" i="2"/>
  <c r="F66" i="2"/>
  <c r="F61" i="2"/>
  <c r="F87" i="2"/>
  <c r="F85" i="2"/>
  <c r="F50" i="2"/>
  <c r="F88" i="2"/>
  <c r="F24" i="2"/>
  <c r="F60" i="2"/>
  <c r="F81" i="2"/>
  <c r="F84" i="2"/>
  <c r="F52" i="2"/>
  <c r="F65" i="2"/>
  <c r="F90" i="2"/>
  <c r="F72" i="2"/>
  <c r="F73" i="2"/>
  <c r="F91" i="2"/>
  <c r="F69" i="2"/>
  <c r="F70" i="2"/>
  <c r="F78" i="2"/>
  <c r="F83" i="2"/>
  <c r="F79" i="2"/>
  <c r="F62" i="2"/>
  <c r="F33" i="2"/>
  <c r="F55" i="2"/>
  <c r="F86" i="2"/>
  <c r="F89" i="2"/>
  <c r="F54" i="2"/>
  <c r="F80" i="2"/>
  <c r="F57" i="2"/>
  <c r="F71" i="2"/>
  <c r="F67" i="2"/>
  <c r="F68" i="2"/>
  <c r="F64" i="2"/>
  <c r="F4" i="2"/>
  <c r="O26" i="2"/>
  <c r="L26" i="2"/>
  <c r="M26" i="2" l="1"/>
  <c r="S21" i="2"/>
  <c r="S22" i="2"/>
  <c r="S23" i="2"/>
  <c r="S24" i="2"/>
  <c r="S25" i="2"/>
  <c r="S27" i="2"/>
  <c r="S20" i="2"/>
  <c r="M14" i="2"/>
  <c r="L20" i="2"/>
  <c r="O20" i="2"/>
  <c r="Q21" i="2"/>
  <c r="Q22" i="2"/>
  <c r="Q23" i="2"/>
  <c r="Q24" i="2"/>
  <c r="Q25" i="2"/>
  <c r="Q27" i="2"/>
  <c r="Q20" i="2"/>
  <c r="M8" i="2"/>
  <c r="M3" i="2" l="1"/>
  <c r="S28" i="2" l="1"/>
  <c r="L21" i="2"/>
  <c r="L22" i="2"/>
  <c r="L23" i="2"/>
  <c r="L24" i="2"/>
  <c r="L25" i="2"/>
  <c r="L27" i="2"/>
  <c r="M27" i="2" l="1"/>
  <c r="L28" i="2"/>
  <c r="O27" i="2"/>
  <c r="Q28" i="2"/>
  <c r="M22" i="2" l="1"/>
  <c r="O24" i="2"/>
  <c r="M24" i="2"/>
  <c r="M21" i="2"/>
  <c r="M25" i="2"/>
  <c r="O25" i="2"/>
  <c r="O23" i="2"/>
  <c r="M20" i="2"/>
  <c r="O22" i="2"/>
  <c r="O21" i="2"/>
  <c r="M23" i="2"/>
  <c r="M10" i="2"/>
  <c r="M6" i="2"/>
  <c r="M4" i="2"/>
  <c r="O28" i="2" l="1"/>
  <c r="M28" i="2"/>
  <c r="M12" i="2"/>
</calcChain>
</file>

<file path=xl/sharedStrings.xml><?xml version="1.0" encoding="utf-8"?>
<sst xmlns="http://schemas.openxmlformats.org/spreadsheetml/2006/main" count="132" uniqueCount="30">
  <si>
    <t>Phone calls Made</t>
  </si>
  <si>
    <t>Debtors spoken to</t>
  </si>
  <si>
    <t>Spoke Rate</t>
  </si>
  <si>
    <t>Ptp conversion Rate</t>
  </si>
  <si>
    <t>Promise to Pay</t>
  </si>
  <si>
    <t>SNAPSHOT</t>
  </si>
  <si>
    <t>FILES WORKED</t>
  </si>
  <si>
    <t>TOTAL PTPS CREATED</t>
  </si>
  <si>
    <t>TOTAL PTS AMOUNT</t>
  </si>
  <si>
    <t xml:space="preserve"> ACTIVE ACMS </t>
  </si>
  <si>
    <t>ACMS ACTIVE</t>
  </si>
  <si>
    <t>TOTAL</t>
  </si>
  <si>
    <t>SPOKE RATE</t>
  </si>
  <si>
    <t>TOTAL DEBTORS SPOKEN</t>
  </si>
  <si>
    <t>TEAM SUMMARY</t>
  </si>
  <si>
    <t xml:space="preserve">TEAM </t>
  </si>
  <si>
    <t>TEAM</t>
  </si>
  <si>
    <t>DEBTORS SPOKEN TO</t>
  </si>
  <si>
    <t>PTP AMOUNT</t>
  </si>
  <si>
    <t>MTD Amount</t>
  </si>
  <si>
    <t>PTP Amount</t>
  </si>
  <si>
    <t>TOTAL MTD AMOUNT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</si>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</sst>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</numFmts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u/>
      <sz val="10"/>
      <color theme="4" tint="-0.499984740745262"/>
      <name val="Century Gothic"/>
      <family val="2"/>
    </font>
    <font>
      <b/>
      <sz val="10"/>
      <color theme="1"/>
      <name val="Century Gothic"/>
      <family val="2"/>
    </font>
    <font>
      <b/>
      <sz val="10"/>
      <color theme="3"/>
      <name val="Century Gothic"/>
      <family val="2"/>
    </font>
    <font>
      <sz val="10"/>
      <color rgb="FF002060"/>
      <name val="Century Gothic"/>
      <family val="2"/>
    </font>
    <font>
      <b/>
      <sz val="10"/>
      <color rgb="FF002060"/>
      <name val="Century Gothic"/>
      <family val="2"/>
    </font>
    <font>
      <sz val="10"/>
      <color rgb="FF006100"/>
      <name val="Century Gothic"/>
      <family val="2"/>
    </font>
    <font>
      <b/>
      <sz val="10"/>
      <color rgb="FF0061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thick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ck">
        <color rgb="FF002060"/>
      </right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 style="thick">
        <color rgb="FF002060"/>
      </top>
      <bottom style="medium">
        <color rgb="FF002060"/>
      </bottom>
      <diagonal/>
    </border>
    <border>
      <left/>
      <right style="thick">
        <color rgb="FF002060"/>
      </right>
      <top style="thick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2060"/>
      </left>
      <right/>
      <top/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5" borderId="0" applyNumberFormat="0" applyBorder="0" applyAlignment="0" applyProtection="0"/>
    <xf numFmtId="43" fontId="3" fillId="0" borderId="0" applyFont="0" applyFill="0" applyBorder="0" applyAlignment="0" applyProtection="0"/>
    <xf numFmtId="0" fontId="4" fillId="0" borderId="6" applyNumberFormat="0" applyFill="0" applyAlignment="0" applyProtection="0"/>
    <xf numFmtId="0" fontId="5" fillId="7" borderId="0" applyNumberFormat="0" applyBorder="0" applyAlignment="0" applyProtection="0"/>
    <xf numFmtId="0" fontId="3" fillId="8" borderId="18" applyNumberFormat="0" applyFont="0" applyAlignment="0" applyProtection="0"/>
    <xf numFmtId="0" fontId="6" fillId="0" borderId="0"/>
    <xf numFmtId="165" fontId="7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8" fillId="0" borderId="0" xfId="2" applyFont="1"/>
    <xf numFmtId="0" fontId="8" fillId="0" borderId="0" xfId="2" applyFont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center" vertical="center" wrapText="1"/>
    </xf>
    <xf numFmtId="9" fontId="10" fillId="3" borderId="5" xfId="1" applyFont="1" applyFill="1" applyBorder="1" applyAlignment="1">
      <alignment horizontal="center" vertical="center" wrapText="1"/>
    </xf>
    <xf numFmtId="0" fontId="10" fillId="2" borderId="5" xfId="2" applyFont="1" applyFill="1" applyBorder="1"/>
    <xf numFmtId="0" fontId="8" fillId="5" borderId="5" xfId="4" applyFont="1" applyBorder="1"/>
    <xf numFmtId="9" fontId="8" fillId="5" borderId="5" xfId="4" applyNumberFormat="1" applyFont="1" applyBorder="1"/>
    <xf numFmtId="164" fontId="14" fillId="7" borderId="8" xfId="5" applyNumberFormat="1" applyFont="1" applyFill="1" applyBorder="1" applyAlignment="1">
      <alignment vertical="center"/>
    </xf>
    <xf numFmtId="164" fontId="15" fillId="7" borderId="8" xfId="5" applyNumberFormat="1" applyFont="1" applyFill="1" applyBorder="1" applyAlignment="1">
      <alignment vertical="center"/>
    </xf>
    <xf numFmtId="164" fontId="15" fillId="7" borderId="16" xfId="5" applyNumberFormat="1" applyFont="1" applyFill="1" applyBorder="1" applyAlignment="1">
      <alignment horizontal="center" vertical="center"/>
    </xf>
    <xf numFmtId="164" fontId="15" fillId="7" borderId="17" xfId="5" applyNumberFormat="1" applyFont="1" applyFill="1" applyBorder="1" applyAlignment="1">
      <alignment horizontal="center" vertical="center"/>
    </xf>
    <xf numFmtId="9" fontId="8" fillId="0" borderId="0" xfId="1" applyFont="1"/>
    <xf numFmtId="164" fontId="10" fillId="9" borderId="0" xfId="3" applyNumberFormat="1" applyFont="1" applyFill="1" applyBorder="1" applyAlignment="1">
      <alignment horizontal="center" vertical="center"/>
    </xf>
    <xf numFmtId="0" fontId="10" fillId="9" borderId="0" xfId="5" applyNumberFormat="1" applyFont="1" applyFill="1" applyBorder="1" applyAlignment="1">
      <alignment horizontal="center" vertical="center" wrapText="1"/>
    </xf>
    <xf numFmtId="0" fontId="8" fillId="9" borderId="0" xfId="5" applyNumberFormat="1" applyFont="1" applyFill="1" applyBorder="1"/>
    <xf numFmtId="0" fontId="8" fillId="9" borderId="0" xfId="5" applyNumberFormat="1" applyFont="1" applyFill="1"/>
    <xf numFmtId="43" fontId="10" fillId="3" borderId="7" xfId="5" applyFont="1" applyFill="1" applyBorder="1" applyAlignment="1">
      <alignment horizontal="center" vertical="center" wrapText="1"/>
    </xf>
    <xf numFmtId="43" fontId="10" fillId="3" borderId="24" xfId="5" applyFont="1" applyFill="1" applyBorder="1" applyAlignment="1">
      <alignment horizontal="center" vertical="center" wrapText="1"/>
    </xf>
    <xf numFmtId="43" fontId="8" fillId="5" borderId="7" xfId="5" applyFont="1" applyFill="1" applyBorder="1"/>
    <xf numFmtId="43" fontId="8" fillId="5" borderId="25" xfId="5" applyFont="1" applyFill="1" applyBorder="1"/>
    <xf numFmtId="43" fontId="8" fillId="5" borderId="26" xfId="5" applyFont="1" applyFill="1" applyBorder="1"/>
    <xf numFmtId="43" fontId="8" fillId="5" borderId="27" xfId="5" applyFont="1" applyFill="1" applyBorder="1"/>
    <xf numFmtId="43" fontId="8" fillId="0" borderId="0" xfId="5" applyFont="1"/>
    <xf numFmtId="0" fontId="10" fillId="10" borderId="0" xfId="2" applyFont="1" applyFill="1"/>
    <xf numFmtId="0" fontId="12" fillId="8" borderId="20" xfId="8" applyFont="1" applyBorder="1" applyAlignment="1">
      <alignment horizontal="center" vertical="center"/>
    </xf>
    <xf numFmtId="0" fontId="12" fillId="8" borderId="21" xfId="8" applyFont="1" applyBorder="1" applyAlignment="1">
      <alignment horizontal="center" vertical="center"/>
    </xf>
    <xf numFmtId="0" fontId="12" fillId="8" borderId="22" xfId="8" applyFont="1" applyBorder="1" applyAlignment="1">
      <alignment horizontal="center" vertical="center"/>
    </xf>
    <xf numFmtId="0" fontId="12" fillId="8" borderId="23" xfId="8" applyFont="1" applyBorder="1" applyAlignment="1">
      <alignment horizontal="center" vertical="center"/>
    </xf>
    <xf numFmtId="9" fontId="13" fillId="8" borderId="20" xfId="8" applyNumberFormat="1" applyFont="1" applyBorder="1" applyAlignment="1">
      <alignment horizontal="center" vertical="center"/>
    </xf>
    <xf numFmtId="9" fontId="13" fillId="8" borderId="21" xfId="8" applyNumberFormat="1" applyFont="1" applyBorder="1" applyAlignment="1">
      <alignment horizontal="center" vertical="center"/>
    </xf>
    <xf numFmtId="9" fontId="13" fillId="8" borderId="22" xfId="8" applyNumberFormat="1" applyFont="1" applyBorder="1" applyAlignment="1">
      <alignment horizontal="center" vertical="center"/>
    </xf>
    <xf numFmtId="9" fontId="13" fillId="8" borderId="23" xfId="8" applyNumberFormat="1" applyFont="1" applyBorder="1" applyAlignment="1">
      <alignment horizontal="center" vertical="center"/>
    </xf>
    <xf numFmtId="164" fontId="14" fillId="7" borderId="12" xfId="5" applyNumberFormat="1" applyFont="1" applyFill="1" applyBorder="1" applyAlignment="1">
      <alignment horizontal="center" vertical="center"/>
    </xf>
    <xf numFmtId="164" fontId="14" fillId="7" borderId="13" xfId="5" applyNumberFormat="1" applyFont="1" applyFill="1" applyBorder="1" applyAlignment="1">
      <alignment horizontal="center" vertical="center"/>
    </xf>
    <xf numFmtId="164" fontId="14" fillId="7" borderId="12" xfId="5" applyNumberFormat="1" applyFont="1" applyFill="1" applyBorder="1" applyAlignment="1">
      <alignment horizontal="center" vertical="center" wrapText="1"/>
    </xf>
    <xf numFmtId="164" fontId="14" fillId="7" borderId="13" xfId="5" applyNumberFormat="1" applyFont="1" applyFill="1" applyBorder="1" applyAlignment="1">
      <alignment horizontal="center" vertical="center" wrapText="1"/>
    </xf>
    <xf numFmtId="164" fontId="15" fillId="7" borderId="8" xfId="5" applyNumberFormat="1" applyFont="1" applyFill="1" applyBorder="1" applyAlignment="1">
      <alignment horizontal="center" vertical="center"/>
    </xf>
    <xf numFmtId="164" fontId="15" fillId="7" borderId="9" xfId="5" applyNumberFormat="1" applyFont="1" applyFill="1" applyBorder="1" applyAlignment="1">
      <alignment horizontal="center" vertical="center"/>
    </xf>
    <xf numFmtId="164" fontId="15" fillId="7" borderId="10" xfId="5" applyNumberFormat="1" applyFont="1" applyFill="1" applyBorder="1" applyAlignment="1">
      <alignment horizontal="center" vertical="center"/>
    </xf>
    <xf numFmtId="164" fontId="15" fillId="7" borderId="11" xfId="5" applyNumberFormat="1" applyFont="1" applyFill="1" applyBorder="1" applyAlignment="1">
      <alignment horizontal="center" vertical="center"/>
    </xf>
    <xf numFmtId="0" fontId="12" fillId="8" borderId="18" xfId="8" applyFont="1" applyAlignment="1">
      <alignment horizontal="center" vertical="center"/>
    </xf>
    <xf numFmtId="43" fontId="13" fillId="8" borderId="18" xfId="8" applyNumberFormat="1" applyFont="1" applyAlignment="1">
      <alignment horizontal="center" vertical="center"/>
    </xf>
    <xf numFmtId="164" fontId="13" fillId="8" borderId="18" xfId="8" applyNumberFormat="1" applyFont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164" fontId="10" fillId="3" borderId="3" xfId="3" applyNumberFormat="1" applyFont="1" applyFill="1" applyBorder="1" applyAlignment="1">
      <alignment horizontal="center" vertical="center"/>
    </xf>
    <xf numFmtId="164" fontId="10" fillId="3" borderId="4" xfId="3" applyNumberFormat="1" applyFont="1" applyFill="1" applyBorder="1" applyAlignment="1">
      <alignment horizontal="center" vertical="center"/>
    </xf>
    <xf numFmtId="0" fontId="11" fillId="6" borderId="0" xfId="6" applyFont="1" applyFill="1" applyBorder="1" applyAlignment="1">
      <alignment horizontal="center"/>
    </xf>
    <xf numFmtId="0" fontId="13" fillId="8" borderId="18" xfId="8" applyFont="1" applyAlignment="1">
      <alignment horizontal="center" vertical="center"/>
    </xf>
    <xf numFmtId="9" fontId="15" fillId="10" borderId="19" xfId="7" applyNumberFormat="1" applyFont="1" applyFill="1" applyBorder="1" applyAlignment="1">
      <alignment horizontal="center" vertical="center"/>
    </xf>
    <xf numFmtId="9" fontId="15" fillId="10" borderId="0" xfId="7" applyNumberFormat="1" applyFont="1" applyFill="1" applyBorder="1" applyAlignment="1">
      <alignment horizontal="center" vertical="center"/>
    </xf>
    <xf numFmtId="164" fontId="15" fillId="7" borderId="14" xfId="5" applyNumberFormat="1" applyFont="1" applyFill="1" applyBorder="1" applyAlignment="1">
      <alignment horizontal="center" vertical="center"/>
    </xf>
    <xf numFmtId="164" fontId="15" fillId="7" borderId="15" xfId="5" applyNumberFormat="1" applyFont="1" applyFill="1" applyBorder="1" applyAlignment="1">
      <alignment horizontal="center" vertical="center"/>
    </xf>
    <xf numFmtId="164" fontId="15" fillId="7" borderId="8" xfId="5" applyNumberFormat="1" applyFont="1" applyFill="1" applyBorder="1" applyAlignment="1">
      <alignment horizontal="center" vertical="center" wrapText="1"/>
    </xf>
    <xf numFmtId="164" fontId="15" fillId="7" borderId="9" xfId="5" applyNumberFormat="1" applyFont="1" applyFill="1" applyBorder="1" applyAlignment="1">
      <alignment horizontal="center" vertical="center" wrapText="1"/>
    </xf>
    <xf numFmtId="164" fontId="15" fillId="7" borderId="10" xfId="5" applyNumberFormat="1" applyFont="1" applyFill="1" applyBorder="1" applyAlignment="1">
      <alignment horizontal="center" vertical="center" wrapText="1"/>
    </xf>
    <xf numFmtId="164" fontId="15" fillId="7" borderId="11" xfId="5" applyNumberFormat="1" applyFont="1" applyFill="1" applyBorder="1" applyAlignment="1">
      <alignment horizontal="center" vertical="center" wrapText="1"/>
    </xf>
    <xf numFmtId="164" fontId="15" fillId="7" borderId="16" xfId="5" applyNumberFormat="1" applyFont="1" applyFill="1" applyBorder="1" applyAlignment="1">
      <alignment horizontal="center" vertical="center"/>
    </xf>
    <xf numFmtId="164" fontId="15" fillId="7" borderId="17" xfId="5" applyNumberFormat="1" applyFont="1" applyFill="1" applyBorder="1" applyAlignment="1">
      <alignment horizontal="center" vertical="center"/>
    </xf>
  </cellXfs>
  <cellStyles count="11">
    <cellStyle name="40% - Accent1" xfId="4" builtinId="31"/>
    <cellStyle name="Comma" xfId="5" builtinId="3"/>
    <cellStyle name="Comma 2" xfId="3" xr:uid="{00000000-0005-0000-0000-000003000000}"/>
    <cellStyle name="Comma 3" xfId="10" xr:uid="{00000000-0005-0000-0000-000031000000}"/>
    <cellStyle name="Good" xfId="7" builtinId="26"/>
    <cellStyle name="Heading 1" xfId="6" builtinId="16"/>
    <cellStyle name="Normal" xfId="0" builtinId="0"/>
    <cellStyle name="Normal 2" xfId="2" xr:uid="{00000000-0005-0000-0000-000006000000}"/>
    <cellStyle name="Normal 3" xfId="9" xr:uid="{00000000-0005-0000-0000-000032000000}"/>
    <cellStyle name="Note" xfId="8" builtinId="1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24DC-59A1-4BAF-ABCF-5062E0305E1C}">
  <sheetPr>
    <tabColor rgb="FF0070C0"/>
  </sheetPr>
  <dimension ref="A1:T102"/>
  <sheetViews>
    <sheetView tabSelected="1" topLeftCell="A2" zoomScale="85" zoomScaleNormal="85" workbookViewId="0">
      <selection activeCell="G16" sqref="G16"/>
    </sheetView>
  </sheetViews>
  <sheetFormatPr defaultColWidth="9.1796875" defaultRowHeight="12.5" x14ac:dyDescent="0.25"/>
  <cols>
    <col min="1" max="1" width="4.1796875" style="1" bestFit="1" customWidth="1"/>
    <col min="2" max="2" width="6.1796875" style="1" bestFit="1" customWidth="1"/>
    <col min="3" max="3" width="17.1796875" style="1" bestFit="1" customWidth="1"/>
    <col min="4" max="4" width="15.26953125" style="1" bestFit="1" customWidth="1"/>
    <col min="5" max="5" width="12.1796875" style="1" bestFit="1" customWidth="1"/>
    <col min="6" max="6" width="20.1796875" style="14" bestFit="1" customWidth="1"/>
    <col min="7" max="7" width="13.54296875" style="1" bestFit="1" customWidth="1"/>
    <col min="8" max="8" width="17.54296875" style="25" customWidth="1"/>
    <col min="9" max="9" width="18.26953125" style="25" bestFit="1" customWidth="1"/>
    <col min="10" max="10" width="17.81640625" style="18" customWidth="1"/>
    <col min="11" max="11" width="18.1796875" style="1" bestFit="1" customWidth="1"/>
    <col min="12" max="12" width="14.1796875" style="1" bestFit="1" customWidth="1"/>
    <col min="13" max="13" width="9.1796875" style="1"/>
    <col min="14" max="14" width="17.7265625" style="1" customWidth="1"/>
    <col min="15" max="15" width="7" style="1" bestFit="1" customWidth="1"/>
    <col min="16" max="17" width="9.1796875" style="1"/>
    <col min="18" max="18" width="11.54296875" style="1" customWidth="1"/>
    <col min="19" max="16384" width="9.1796875" style="1"/>
  </cols>
  <sheetData>
    <row r="1" spans="1:20" ht="19.5" hidden="1" customHeight="1" x14ac:dyDescent="0.25">
      <c r="B1" s="46"/>
      <c r="C1" s="46"/>
      <c r="D1" s="46"/>
      <c r="E1" s="46"/>
      <c r="F1" s="46"/>
      <c r="G1" s="46"/>
      <c r="H1" s="46"/>
      <c r="I1" s="46"/>
      <c r="J1" s="46"/>
      <c r="K1" s="47"/>
    </row>
    <row r="2" spans="1:20" ht="13" thickBot="1" x14ac:dyDescent="0.3">
      <c r="B2" s="48"/>
      <c r="C2" s="48"/>
      <c r="D2" s="48"/>
      <c r="E2" s="48"/>
      <c r="F2" s="48"/>
      <c r="G2" s="48"/>
      <c r="H2" s="48"/>
      <c r="I2" s="49"/>
      <c r="J2" s="15"/>
      <c r="K2" s="50" t="s">
        <v>5</v>
      </c>
      <c r="L2" s="50"/>
      <c r="M2" s="50"/>
      <c r="N2" s="50"/>
    </row>
    <row r="3" spans="1:20" s="2" customFormat="1" ht="25.5" thickBot="1" x14ac:dyDescent="0.4">
      <c r="B3" s="3" t="s">
        <v>15</v>
      </c>
      <c r="C3" s="4" t="s">
        <v>0</v>
      </c>
      <c r="D3" s="4" t="s">
        <v>1</v>
      </c>
      <c r="E3" s="5" t="s">
        <v>2</v>
      </c>
      <c r="F3" s="6" t="s">
        <v>3</v>
      </c>
      <c r="G3" s="5" t="s">
        <v>4</v>
      </c>
      <c r="H3" s="19" t="s">
        <v>20</v>
      </c>
      <c r="I3" s="20" t="s">
        <v>19</v>
      </c>
      <c r="J3" s="16"/>
      <c r="K3" s="43" t="s">
        <v>9</v>
      </c>
      <c r="L3" s="43"/>
      <c r="M3" s="51">
        <f>COUNTA(#REF!)</f>
        <v>1</v>
      </c>
      <c r="N3" s="51"/>
    </row>
    <row r="4" spans="1:20" x14ac:dyDescent="0.25">
      <c r="A4" s="1">
        <v>1</v>
      </c>
      <c r="B4" s="7" t="s">
        <v>23</v>
      </c>
      <c r="C4" s="1">
        <v>146</v>
      </c>
      <c r="D4" s="8">
        <v>120</v>
      </c>
      <c r="E4" s="9">
        <f t="shared" ref="E4:E35" si="0">D4/C4</f>
        <v>0.82191780821917804</v>
      </c>
      <c r="F4" s="9">
        <f t="shared" ref="F4:F35" si="1">G4/D4</f>
        <v>0.92500000000000004</v>
      </c>
      <c r="G4" s="8">
        <v>111</v>
      </c>
      <c r="H4" s="21">
        <v>149000</v>
      </c>
      <c r="I4" s="22">
        <v>0</v>
      </c>
      <c r="J4" s="17"/>
      <c r="K4" s="43" t="s">
        <v>6</v>
      </c>
      <c r="L4" s="43"/>
      <c r="M4" s="45">
        <f>SUM(C4:C204)</f>
        <v>15705</v>
      </c>
      <c r="N4" s="45"/>
    </row>
    <row r="5" spans="1:20" x14ac:dyDescent="0.25">
      <c r="A5" s="1">
        <v>2</v>
      </c>
      <c r="B5" s="7" t="s">
        <v>23</v>
      </c>
      <c r="C5" s="1">
        <v>248</v>
      </c>
      <c r="D5" s="8">
        <v>168</v>
      </c>
      <c r="E5" s="9">
        <f t="shared" si="0"/>
        <v>0.67741935483870963</v>
      </c>
      <c r="F5" s="9">
        <f t="shared" si="1"/>
        <v>0.59523809523809523</v>
      </c>
      <c r="G5" s="8">
        <v>100</v>
      </c>
      <c r="H5" s="21">
        <v>111239</v>
      </c>
      <c r="I5" s="23">
        <v>20552.919999999998</v>
      </c>
      <c r="J5" s="17"/>
      <c r="K5" s="43"/>
      <c r="L5" s="43"/>
      <c r="M5" s="45"/>
      <c r="N5" s="45"/>
    </row>
    <row r="6" spans="1:20" x14ac:dyDescent="0.25">
      <c r="A6" s="1">
        <v>3</v>
      </c>
      <c r="B6" s="7" t="s">
        <v>23</v>
      </c>
      <c r="C6" s="1">
        <v>369</v>
      </c>
      <c r="D6" s="8">
        <v>211</v>
      </c>
      <c r="E6" s="9">
        <f t="shared" si="0"/>
        <v>0.57181571815718157</v>
      </c>
      <c r="F6" s="9">
        <f t="shared" si="1"/>
        <v>0.27014218009478674</v>
      </c>
      <c r="G6" s="8">
        <v>57</v>
      </c>
      <c r="H6" s="21">
        <v>48094</v>
      </c>
      <c r="I6" s="23">
        <v>0</v>
      </c>
      <c r="J6" s="17"/>
      <c r="K6" s="43" t="s">
        <v>7</v>
      </c>
      <c r="L6" s="43"/>
      <c r="M6" s="45">
        <f>SUM(G4:G204)</f>
        <v>1025</v>
      </c>
      <c r="N6" s="45"/>
    </row>
    <row r="7" spans="1:20" x14ac:dyDescent="0.25">
      <c r="A7" s="1">
        <v>4</v>
      </c>
      <c r="B7" s="7" t="s">
        <v>23</v>
      </c>
      <c r="C7" s="1">
        <v>412</v>
      </c>
      <c r="D7" s="8">
        <v>137</v>
      </c>
      <c r="E7" s="9">
        <f t="shared" si="0"/>
        <v>0.33252427184466021</v>
      </c>
      <c r="F7" s="9">
        <f t="shared" si="1"/>
        <v>0.41605839416058393</v>
      </c>
      <c r="G7" s="8">
        <v>57</v>
      </c>
      <c r="H7" s="21">
        <v>100662.66</v>
      </c>
      <c r="I7" s="23">
        <v>18408.45</v>
      </c>
      <c r="J7" s="17"/>
      <c r="K7" s="43"/>
      <c r="L7" s="43"/>
      <c r="M7" s="45"/>
      <c r="N7" s="45"/>
    </row>
    <row r="8" spans="1:20" x14ac:dyDescent="0.25">
      <c r="A8" s="1">
        <v>5</v>
      </c>
      <c r="B8" s="7" t="s">
        <v>23</v>
      </c>
      <c r="C8" s="1">
        <v>264</v>
      </c>
      <c r="D8" s="8">
        <v>118</v>
      </c>
      <c r="E8" s="9">
        <f t="shared" si="0"/>
        <v>0.44696969696969696</v>
      </c>
      <c r="F8" s="9">
        <f t="shared" si="1"/>
        <v>0.46610169491525422</v>
      </c>
      <c r="G8" s="8">
        <v>55</v>
      </c>
      <c r="H8" s="21">
        <v>33054.22</v>
      </c>
      <c r="I8" s="23">
        <v>10650</v>
      </c>
      <c r="J8" s="17"/>
      <c r="K8" s="43" t="s">
        <v>8</v>
      </c>
      <c r="L8" s="43"/>
      <c r="M8" s="44">
        <f>SUM(H4:H204)</f>
        <v>1839993.96</v>
      </c>
      <c r="N8" s="44"/>
    </row>
    <row r="9" spans="1:20" x14ac:dyDescent="0.25">
      <c r="A9" s="1">
        <v>6</v>
      </c>
      <c r="B9" s="7" t="s">
        <v>23</v>
      </c>
      <c r="C9" s="1">
        <v>369</v>
      </c>
      <c r="D9" s="8">
        <v>260</v>
      </c>
      <c r="E9" s="9">
        <f t="shared" si="0"/>
        <v>0.70460704607046065</v>
      </c>
      <c r="F9" s="9">
        <f t="shared" si="1"/>
        <v>0.18846153846153846</v>
      </c>
      <c r="G9" s="8">
        <v>49</v>
      </c>
      <c r="H9" s="21">
        <v>11300</v>
      </c>
      <c r="I9" s="23">
        <v>665</v>
      </c>
      <c r="J9" s="17"/>
      <c r="K9" s="43"/>
      <c r="L9" s="43"/>
      <c r="M9" s="44"/>
      <c r="N9" s="44"/>
    </row>
    <row r="10" spans="1:20" x14ac:dyDescent="0.25">
      <c r="A10" s="1">
        <v>7</v>
      </c>
      <c r="B10" s="7" t="s">
        <v>23</v>
      </c>
      <c r="C10" s="1">
        <v>267</v>
      </c>
      <c r="D10" s="8">
        <v>121</v>
      </c>
      <c r="E10" s="9">
        <f t="shared" si="0"/>
        <v>0.45318352059925093</v>
      </c>
      <c r="F10" s="9">
        <f t="shared" si="1"/>
        <v>0.39669421487603307</v>
      </c>
      <c r="G10" s="8">
        <v>48</v>
      </c>
      <c r="H10" s="21">
        <v>108699</v>
      </c>
      <c r="I10" s="23">
        <v>0</v>
      </c>
      <c r="J10" s="17"/>
      <c r="K10" s="43" t="s">
        <v>13</v>
      </c>
      <c r="L10" s="43"/>
      <c r="M10" s="45">
        <f>SUM(D4:D204)</f>
        <v>6512</v>
      </c>
      <c r="N10" s="45"/>
    </row>
    <row r="11" spans="1:20" x14ac:dyDescent="0.25">
      <c r="A11" s="1">
        <v>8</v>
      </c>
      <c r="B11" s="7" t="s">
        <v>23</v>
      </c>
      <c r="C11" s="1">
        <v>265</v>
      </c>
      <c r="D11" s="8">
        <v>163</v>
      </c>
      <c r="E11" s="9">
        <f t="shared" si="0"/>
        <v>0.61509433962264148</v>
      </c>
      <c r="F11" s="9">
        <f t="shared" si="1"/>
        <v>0.27607361963190186</v>
      </c>
      <c r="G11" s="8">
        <v>45</v>
      </c>
      <c r="H11" s="21">
        <v>24672.26</v>
      </c>
      <c r="I11" s="23">
        <v>0</v>
      </c>
      <c r="J11" s="17"/>
      <c r="K11" s="43"/>
      <c r="L11" s="43"/>
      <c r="M11" s="45"/>
      <c r="N11" s="45"/>
    </row>
    <row r="12" spans="1:20" ht="14.5" customHeight="1" x14ac:dyDescent="0.25">
      <c r="A12" s="1">
        <v>9</v>
      </c>
      <c r="B12" s="7" t="s">
        <v>23</v>
      </c>
      <c r="C12" s="1">
        <v>345</v>
      </c>
      <c r="D12" s="8">
        <v>85</v>
      </c>
      <c r="E12" s="9">
        <f t="shared" si="0"/>
        <v>0.24637681159420291</v>
      </c>
      <c r="F12" s="9">
        <f t="shared" si="1"/>
        <v>0.50588235294117645</v>
      </c>
      <c r="G12" s="8">
        <v>43</v>
      </c>
      <c r="H12" s="21">
        <v>74262.92</v>
      </c>
      <c r="I12" s="23">
        <v>39589.440000000002</v>
      </c>
      <c r="J12" s="17"/>
      <c r="K12" s="27" t="s">
        <v>12</v>
      </c>
      <c r="L12" s="28"/>
      <c r="M12" s="31">
        <f>M10/M4</f>
        <v>0.41464501751034705</v>
      </c>
      <c r="N12" s="32"/>
    </row>
    <row r="13" spans="1:20" ht="14.5" customHeight="1" x14ac:dyDescent="0.25">
      <c r="A13" s="1">
        <v>10</v>
      </c>
      <c r="B13" s="7" t="s">
        <v>23</v>
      </c>
      <c r="C13" s="1">
        <v>361</v>
      </c>
      <c r="D13" s="8">
        <v>150</v>
      </c>
      <c r="E13" s="9">
        <f t="shared" si="0"/>
        <v>0.41551246537396119</v>
      </c>
      <c r="F13" s="9">
        <f t="shared" si="1"/>
        <v>0.23333333333333334</v>
      </c>
      <c r="G13" s="8">
        <v>35</v>
      </c>
      <c r="H13" s="21">
        <v>60374</v>
      </c>
      <c r="I13" s="23">
        <v>28468</v>
      </c>
      <c r="J13" s="17"/>
      <c r="K13" s="29"/>
      <c r="L13" s="30"/>
      <c r="M13" s="33"/>
      <c r="N13" s="34"/>
    </row>
    <row r="14" spans="1:20" x14ac:dyDescent="0.25">
      <c r="A14" s="1">
        <v>11</v>
      </c>
      <c r="B14" s="7" t="s">
        <v>23</v>
      </c>
      <c r="C14" s="1">
        <v>327</v>
      </c>
      <c r="D14" s="8">
        <v>126</v>
      </c>
      <c r="E14" s="9">
        <f t="shared" si="0"/>
        <v>0.38532110091743121</v>
      </c>
      <c r="F14" s="9">
        <f t="shared" si="1"/>
        <v>0.26190476190476192</v>
      </c>
      <c r="G14" s="8">
        <v>33</v>
      </c>
      <c r="H14" s="21">
        <v>34389.120000000003</v>
      </c>
      <c r="I14" s="23">
        <v>1000</v>
      </c>
      <c r="J14" s="17"/>
      <c r="K14" s="43" t="s">
        <v>21</v>
      </c>
      <c r="L14" s="43"/>
      <c r="M14" s="44">
        <f>SUM(I4:I210)</f>
        <v>851225.5</v>
      </c>
      <c r="N14" s="44"/>
    </row>
    <row r="15" spans="1:20" x14ac:dyDescent="0.25">
      <c r="A15" s="1">
        <v>12</v>
      </c>
      <c r="B15" s="7" t="s">
        <v>23</v>
      </c>
      <c r="C15" s="1">
        <v>280</v>
      </c>
      <c r="D15" s="8">
        <v>30</v>
      </c>
      <c r="E15" s="9">
        <f t="shared" si="0"/>
        <v>0.10714285714285714</v>
      </c>
      <c r="F15" s="9">
        <f t="shared" si="1"/>
        <v>0.93333333333333335</v>
      </c>
      <c r="G15" s="8">
        <v>28</v>
      </c>
      <c r="H15" s="21">
        <v>71878.990000000005</v>
      </c>
      <c r="I15" s="23">
        <v>0</v>
      </c>
      <c r="J15" s="17"/>
      <c r="K15" s="43"/>
      <c r="L15" s="43"/>
      <c r="M15" s="44"/>
      <c r="N15" s="44"/>
    </row>
    <row r="16" spans="1:20" ht="14.5" customHeight="1" x14ac:dyDescent="0.25">
      <c r="A16" s="1">
        <v>13</v>
      </c>
      <c r="B16" s="7" t="s">
        <v>23</v>
      </c>
      <c r="C16" s="1">
        <v>183</v>
      </c>
      <c r="D16" s="8">
        <v>29</v>
      </c>
      <c r="E16" s="9">
        <f t="shared" si="0"/>
        <v>0.15846994535519127</v>
      </c>
      <c r="F16" s="9">
        <f t="shared" si="1"/>
        <v>0.96551724137931039</v>
      </c>
      <c r="G16" s="8">
        <v>28</v>
      </c>
      <c r="H16" s="21">
        <v>28200</v>
      </c>
      <c r="I16" s="23">
        <v>0</v>
      </c>
      <c r="J16" s="17"/>
      <c r="K16" s="52" t="s">
        <v>14</v>
      </c>
      <c r="L16" s="53"/>
      <c r="M16" s="53"/>
      <c r="N16" s="53"/>
      <c r="O16" s="53"/>
      <c r="P16" s="53"/>
      <c r="Q16" s="53"/>
      <c r="R16" s="53"/>
      <c r="S16" s="26"/>
      <c r="T16" s="26"/>
    </row>
    <row r="17" spans="1:20" ht="15" customHeight="1" thickBot="1" x14ac:dyDescent="0.3">
      <c r="A17" s="1">
        <v>14</v>
      </c>
      <c r="B17" s="7" t="s">
        <v>23</v>
      </c>
      <c r="C17" s="1">
        <v>239</v>
      </c>
      <c r="D17" s="8">
        <v>64</v>
      </c>
      <c r="E17" s="9">
        <f t="shared" si="0"/>
        <v>0.26778242677824265</v>
      </c>
      <c r="F17" s="9">
        <f t="shared" si="1"/>
        <v>0.375</v>
      </c>
      <c r="G17" s="8">
        <v>24</v>
      </c>
      <c r="H17" s="21">
        <v>90964.9</v>
      </c>
      <c r="I17" s="23">
        <v>14662.78</v>
      </c>
      <c r="J17" s="17"/>
      <c r="K17" s="52"/>
      <c r="L17" s="53"/>
      <c r="M17" s="53"/>
      <c r="N17" s="53"/>
      <c r="O17" s="53"/>
      <c r="P17" s="53"/>
      <c r="Q17" s="53"/>
      <c r="R17" s="53"/>
      <c r="S17" s="26"/>
      <c r="T17" s="26"/>
    </row>
    <row r="18" spans="1:20" ht="13.5" thickTop="1" thickBot="1" x14ac:dyDescent="0.3">
      <c r="A18" s="1">
        <v>15</v>
      </c>
      <c r="B18" s="7" t="s">
        <v>23</v>
      </c>
      <c r="C18" s="1">
        <v>388</v>
      </c>
      <c r="D18" s="8">
        <v>207</v>
      </c>
      <c r="E18" s="9">
        <f t="shared" si="0"/>
        <v>0.53350515463917525</v>
      </c>
      <c r="F18" s="9">
        <f t="shared" si="1"/>
        <v>9.6618357487922704E-2</v>
      </c>
      <c r="G18" s="8">
        <v>20</v>
      </c>
      <c r="H18" s="21">
        <v>10800</v>
      </c>
      <c r="I18" s="23">
        <v>0</v>
      </c>
      <c r="J18" s="17"/>
      <c r="K18" s="35" t="s">
        <v>16</v>
      </c>
      <c r="L18" s="37" t="s">
        <v>10</v>
      </c>
      <c r="M18" s="39" t="s">
        <v>6</v>
      </c>
      <c r="N18" s="40"/>
      <c r="O18" s="56" t="s">
        <v>17</v>
      </c>
      <c r="P18" s="57" t="s">
        <v>18</v>
      </c>
      <c r="Q18" s="39" t="s">
        <v>18</v>
      </c>
      <c r="R18" s="40"/>
      <c r="S18" s="39" t="s">
        <v>19</v>
      </c>
      <c r="T18" s="40"/>
    </row>
    <row r="19" spans="1:20" ht="13" thickBot="1" x14ac:dyDescent="0.3">
      <c r="A19" s="1">
        <v>16</v>
      </c>
      <c r="B19" s="7" t="s">
        <v>22</v>
      </c>
      <c r="C19" s="1">
        <v>200</v>
      </c>
      <c r="D19" s="8">
        <v>61</v>
      </c>
      <c r="E19" s="9">
        <f t="shared" si="0"/>
        <v>0.30499999999999999</v>
      </c>
      <c r="F19" s="9">
        <f t="shared" si="1"/>
        <v>0.32786885245901637</v>
      </c>
      <c r="G19" s="8">
        <v>20</v>
      </c>
      <c r="H19" s="21">
        <v>20735</v>
      </c>
      <c r="I19" s="23">
        <v>0</v>
      </c>
      <c r="J19" s="17"/>
      <c r="K19" s="36"/>
      <c r="L19" s="38"/>
      <c r="M19" s="41"/>
      <c r="N19" s="42"/>
      <c r="O19" s="58"/>
      <c r="P19" s="59"/>
      <c r="Q19" s="41"/>
      <c r="R19" s="42"/>
      <c r="S19" s="41"/>
      <c r="T19" s="42"/>
    </row>
    <row r="20" spans="1:20" ht="13.5" thickTop="1" thickBot="1" x14ac:dyDescent="0.3">
      <c r="A20" s="1">
        <v>17</v>
      </c>
      <c r="B20" s="7" t="s">
        <v>23</v>
      </c>
      <c r="C20" s="1">
        <v>224</v>
      </c>
      <c r="D20" s="8">
        <v>174</v>
      </c>
      <c r="E20" s="9">
        <f t="shared" si="0"/>
        <v>0.7767857142857143</v>
      </c>
      <c r="F20" s="9">
        <f t="shared" si="1"/>
        <v>0.10344827586206896</v>
      </c>
      <c r="G20" s="8">
        <v>18</v>
      </c>
      <c r="H20" s="21">
        <v>86736.77</v>
      </c>
      <c r="I20" s="23">
        <v>16733</v>
      </c>
      <c r="J20" s="17"/>
      <c r="K20" s="10" t="s">
        <v>22</v>
      </c>
      <c r="L20" s="11">
        <f>COUNTIF($B$4:B102,K20)</f>
        <v>16</v>
      </c>
      <c r="M20" s="54">
        <f>SUMIF($B$4:B102,K20,$C$4:C102)</f>
        <v>1872</v>
      </c>
      <c r="N20" s="55"/>
      <c r="O20" s="54">
        <f ca="1">SUMIF($B$4:B122,K20,$D$4:D117)</f>
        <v>499</v>
      </c>
      <c r="P20" s="55"/>
      <c r="Q20" s="54">
        <f>SUMIF($B$4:B137,K20,$H$4:H138)</f>
        <v>116043.93</v>
      </c>
      <c r="R20" s="55"/>
      <c r="S20" s="54">
        <f>SUMIF($B$4:$B$102,K20,$I$4:$I$102)</f>
        <v>0</v>
      </c>
      <c r="T20" s="55"/>
    </row>
    <row r="21" spans="1:20" ht="13.5" thickTop="1" thickBot="1" x14ac:dyDescent="0.3">
      <c r="A21" s="1">
        <v>18</v>
      </c>
      <c r="B21" s="7" t="s">
        <v>23</v>
      </c>
      <c r="C21" s="1">
        <v>483</v>
      </c>
      <c r="D21" s="8">
        <v>245</v>
      </c>
      <c r="E21" s="9">
        <f t="shared" si="0"/>
        <v>0.50724637681159424</v>
      </c>
      <c r="F21" s="9">
        <f t="shared" si="1"/>
        <v>6.1224489795918366E-2</v>
      </c>
      <c r="G21" s="8">
        <v>15</v>
      </c>
      <c r="H21" s="21">
        <v>31300</v>
      </c>
      <c r="I21" s="23">
        <v>27999.22</v>
      </c>
      <c r="J21" s="17"/>
      <c r="K21" s="10" t="s">
        <v>23</v>
      </c>
      <c r="L21" s="11">
        <f>COUNTIF($B$4:B102,K21)</f>
        <v>32</v>
      </c>
      <c r="M21" s="54">
        <f>SUMIF($B$4:B102,K21,$C$4:C102)</f>
        <v>8684</v>
      </c>
      <c r="N21" s="55"/>
      <c r="O21" s="54">
        <f ca="1">SUMIF($B$4:B123,K21,$D$4:D118)</f>
        <v>4340</v>
      </c>
      <c r="P21" s="55"/>
      <c r="Q21" s="54">
        <f>SUMIF($B$4:B138,K21,$H$4:H139)</f>
        <v>1215081.17</v>
      </c>
      <c r="R21" s="55"/>
      <c r="S21" s="54">
        <f>SUMIF($B$4:$B$102,K21,$I$4:$I$102)</f>
        <v>323489.11999999994</v>
      </c>
      <c r="T21" s="55"/>
    </row>
    <row r="22" spans="1:20" ht="13.5" thickTop="1" thickBot="1" x14ac:dyDescent="0.3">
      <c r="A22" s="1">
        <v>19</v>
      </c>
      <c r="B22" s="7" t="s">
        <v>22</v>
      </c>
      <c r="C22" s="1">
        <v>222</v>
      </c>
      <c r="D22" s="8">
        <v>46</v>
      </c>
      <c r="E22" s="9">
        <f t="shared" si="0"/>
        <v>0.2072072072072072</v>
      </c>
      <c r="F22" s="9">
        <f t="shared" si="1"/>
        <v>0.30434782608695654</v>
      </c>
      <c r="G22" s="8">
        <v>14</v>
      </c>
      <c r="H22" s="21">
        <v>12058</v>
      </c>
      <c r="I22" s="23">
        <v>0</v>
      </c>
      <c r="J22" s="17"/>
      <c r="K22" s="10" t="s">
        <v>24</v>
      </c>
      <c r="L22" s="11">
        <f>COUNTIF($B$4:B102,K22)</f>
        <v>14</v>
      </c>
      <c r="M22" s="54">
        <f>SUMIF($B$4:B102,K22,$C$4:C102)</f>
        <v>2864</v>
      </c>
      <c r="N22" s="55"/>
      <c r="O22" s="54">
        <f ca="1">SUMIF($B$4:B124,K22,$D$4:D119)</f>
        <v>669</v>
      </c>
      <c r="P22" s="55"/>
      <c r="Q22" s="54">
        <f>SUMIF($B$4:B139,K22,$H$4:H140)</f>
        <v>299388.86</v>
      </c>
      <c r="R22" s="55"/>
      <c r="S22" s="54">
        <f>SUMIF($B$4:$B$102,K22,$I$4:$I$102)</f>
        <v>143786.38</v>
      </c>
      <c r="T22" s="55"/>
    </row>
    <row r="23" spans="1:20" ht="13.5" thickTop="1" thickBot="1" x14ac:dyDescent="0.3">
      <c r="A23" s="1">
        <v>20</v>
      </c>
      <c r="B23" s="7" t="s">
        <v>24</v>
      </c>
      <c r="C23" s="1">
        <v>290</v>
      </c>
      <c r="D23" s="8">
        <v>72</v>
      </c>
      <c r="E23" s="9">
        <f t="shared" si="0"/>
        <v>0.24827586206896551</v>
      </c>
      <c r="F23" s="9">
        <f t="shared" si="1"/>
        <v>0.18055555555555555</v>
      </c>
      <c r="G23" s="8">
        <v>13</v>
      </c>
      <c r="H23" s="21">
        <v>20962</v>
      </c>
      <c r="I23" s="23">
        <v>0</v>
      </c>
      <c r="J23" s="17"/>
      <c r="K23" s="10" t="s">
        <v>25</v>
      </c>
      <c r="L23" s="11">
        <f>COUNTIF($B$4:B102,K23)</f>
        <v>6</v>
      </c>
      <c r="M23" s="54">
        <f>SUMIF($B$4:B102,K23,$C$4:C102)</f>
        <v>360</v>
      </c>
      <c r="N23" s="55"/>
      <c r="O23" s="54">
        <f ca="1">SUMIF($B$4:B125,K23,$D$4:D120)</f>
        <v>161</v>
      </c>
      <c r="P23" s="55"/>
      <c r="Q23" s="54">
        <f>SUMIF($B$4:B140,K23,$H$4:H141)</f>
        <v>103308</v>
      </c>
      <c r="R23" s="55"/>
      <c r="S23" s="54">
        <f>SUMIF($B$4:$B$102,K23,$I$4:$I$102)</f>
        <v>49300</v>
      </c>
      <c r="T23" s="55"/>
    </row>
    <row r="24" spans="1:20" ht="13.5" thickTop="1" thickBot="1" x14ac:dyDescent="0.3">
      <c r="A24" s="1">
        <v>21</v>
      </c>
      <c r="B24" s="7" t="s">
        <v>22</v>
      </c>
      <c r="C24" s="1">
        <v>303</v>
      </c>
      <c r="D24" s="8">
        <v>70</v>
      </c>
      <c r="E24" s="9">
        <f t="shared" si="0"/>
        <v>0.23102310231023102</v>
      </c>
      <c r="F24" s="9">
        <f t="shared" si="1"/>
        <v>0.18571428571428572</v>
      </c>
      <c r="G24" s="8">
        <v>13</v>
      </c>
      <c r="H24" s="21">
        <v>13646</v>
      </c>
      <c r="I24" s="23">
        <v>0</v>
      </c>
      <c r="J24" s="17"/>
      <c r="K24" s="10" t="s">
        <v>26</v>
      </c>
      <c r="L24" s="11">
        <f>COUNTIF($B$4:B102,K24)</f>
        <v>6</v>
      </c>
      <c r="M24" s="54">
        <f>SUMIF($B$4:B102,K24,$C$4:C102)</f>
        <v>478</v>
      </c>
      <c r="N24" s="55"/>
      <c r="O24" s="54">
        <f ca="1">SUMIF($B$4:B126,K24,$D$4:D121)</f>
        <v>290</v>
      </c>
      <c r="P24" s="55"/>
      <c r="Q24" s="54">
        <f>SUMIF($B$4:B141,K24,$H$4:H142)</f>
        <v>45500</v>
      </c>
      <c r="R24" s="55"/>
      <c r="S24" s="54">
        <f>SUMIF($B$4:$B$102,K24,$I$4:$I$102)</f>
        <v>23300</v>
      </c>
      <c r="T24" s="55"/>
    </row>
    <row r="25" spans="1:20" ht="13.5" thickTop="1" thickBot="1" x14ac:dyDescent="0.3">
      <c r="A25" s="1">
        <v>22</v>
      </c>
      <c r="B25" s="7" t="s">
        <v>22</v>
      </c>
      <c r="C25" s="1">
        <v>266</v>
      </c>
      <c r="D25" s="8">
        <v>65</v>
      </c>
      <c r="E25" s="9">
        <f t="shared" si="0"/>
        <v>0.24436090225563908</v>
      </c>
      <c r="F25" s="9">
        <f t="shared" si="1"/>
        <v>0.2</v>
      </c>
      <c r="G25" s="8">
        <v>13</v>
      </c>
      <c r="H25" s="21">
        <v>12694</v>
      </c>
      <c r="I25" s="23">
        <v>0</v>
      </c>
      <c r="J25" s="17"/>
      <c r="K25" s="10" t="s">
        <v>27</v>
      </c>
      <c r="L25" s="11">
        <f>COUNTIF($B$4:B102,K25)</f>
        <v>13</v>
      </c>
      <c r="M25" s="54">
        <f>SUMIF($B$4:B102,K25,$C$4:C102)</f>
        <v>713</v>
      </c>
      <c r="N25" s="55"/>
      <c r="O25" s="54">
        <f ca="1">SUMIF($B$4:B127,K25,$D$4:D122)</f>
        <v>207</v>
      </c>
      <c r="P25" s="55"/>
      <c r="Q25" s="54">
        <f>SUMIF($B$4:B142,K25,$H$4:H143)</f>
        <v>52507</v>
      </c>
      <c r="R25" s="55"/>
      <c r="S25" s="54">
        <f>SUMIF($B$4:$B$102,K25,$I$4:$I$102)</f>
        <v>296000</v>
      </c>
      <c r="T25" s="55"/>
    </row>
    <row r="26" spans="1:20" ht="15" customHeight="1" thickTop="1" thickBot="1" x14ac:dyDescent="0.3">
      <c r="A26" s="1">
        <v>23</v>
      </c>
      <c r="B26" s="7" t="s">
        <v>23</v>
      </c>
      <c r="C26" s="1">
        <v>347</v>
      </c>
      <c r="D26" s="8">
        <v>93</v>
      </c>
      <c r="E26" s="9">
        <f t="shared" si="0"/>
        <v>0.2680115273775216</v>
      </c>
      <c r="F26" s="9">
        <f t="shared" si="1"/>
        <v>0.12903225806451613</v>
      </c>
      <c r="G26" s="8">
        <v>12</v>
      </c>
      <c r="H26" s="21">
        <v>9200</v>
      </c>
      <c r="I26" s="23">
        <v>30449.040000000001</v>
      </c>
      <c r="J26" s="17"/>
      <c r="K26" s="10" t="s">
        <v>28</v>
      </c>
      <c r="L26" s="11">
        <f>COUNTIF($B$4:B102,K26)</f>
        <v>5</v>
      </c>
      <c r="M26" s="54">
        <f>SUMIF($B$4:B102,K26,$C$4:C102)</f>
        <v>70</v>
      </c>
      <c r="N26" s="55"/>
      <c r="O26" s="54">
        <f ca="1">SUMIF($B$4:B128,K26,$D$4:D123)</f>
        <v>18</v>
      </c>
      <c r="P26" s="55"/>
      <c r="Q26" s="54">
        <f>SUMIF($B$4:B143,K26,$H$4:H144)</f>
        <v>0</v>
      </c>
      <c r="R26" s="55"/>
      <c r="S26" s="54">
        <f>SUMIF($B$4:$B$102,K26,$I$4:$I$102)</f>
        <v>14050</v>
      </c>
      <c r="T26" s="55"/>
    </row>
    <row r="27" spans="1:20" ht="15.75" customHeight="1" thickTop="1" thickBot="1" x14ac:dyDescent="0.3">
      <c r="A27" s="1">
        <v>24</v>
      </c>
      <c r="B27" s="7" t="s">
        <v>24</v>
      </c>
      <c r="C27" s="1">
        <v>305</v>
      </c>
      <c r="D27" s="8">
        <v>89</v>
      </c>
      <c r="E27" s="9">
        <f t="shared" si="0"/>
        <v>0.29180327868852457</v>
      </c>
      <c r="F27" s="9">
        <f t="shared" si="1"/>
        <v>0.1348314606741573</v>
      </c>
      <c r="G27" s="8">
        <v>12</v>
      </c>
      <c r="H27" s="21">
        <v>8678.2999999999993</v>
      </c>
      <c r="I27" s="23">
        <v>0</v>
      </c>
      <c r="J27" s="17"/>
      <c r="K27" s="10" t="s">
        <v>29</v>
      </c>
      <c r="L27" s="11">
        <f>COUNTIF($B$4:B102,K27)</f>
        <v>7</v>
      </c>
      <c r="M27" s="54">
        <f>SUMIF($B$4:B102,K27,$C$4:C102)</f>
        <v>664</v>
      </c>
      <c r="N27" s="55"/>
      <c r="O27" s="54">
        <f ca="1">SUMIF($B$4:B128,K27,$D$4:D123)</f>
        <v>328</v>
      </c>
      <c r="P27" s="55"/>
      <c r="Q27" s="54">
        <f>SUMIF($B$4:B143,K27,$H$4:H144)</f>
        <v>8165</v>
      </c>
      <c r="R27" s="55"/>
      <c r="S27" s="54">
        <f>SUMIF($B$4:$B$102,K27,$I$4:$I$102)</f>
        <v>1300</v>
      </c>
      <c r="T27" s="55"/>
    </row>
    <row r="28" spans="1:20" ht="13" thickBot="1" x14ac:dyDescent="0.3">
      <c r="A28" s="1">
        <v>25</v>
      </c>
      <c r="B28" s="7" t="s">
        <v>23</v>
      </c>
      <c r="C28" s="1">
        <v>325</v>
      </c>
      <c r="D28" s="8">
        <v>194</v>
      </c>
      <c r="E28" s="9">
        <f t="shared" si="0"/>
        <v>0.59692307692307689</v>
      </c>
      <c r="F28" s="9">
        <f t="shared" si="1"/>
        <v>4.6391752577319589E-2</v>
      </c>
      <c r="G28" s="8">
        <v>9</v>
      </c>
      <c r="H28" s="21">
        <v>15000</v>
      </c>
      <c r="I28" s="23">
        <v>25213.49</v>
      </c>
      <c r="J28" s="17"/>
      <c r="K28" s="10" t="s">
        <v>11</v>
      </c>
      <c r="L28" s="11">
        <f>SUM(L20:L27)</f>
        <v>99</v>
      </c>
      <c r="M28" s="60">
        <f>SUM(M20:N27)</f>
        <v>15705</v>
      </c>
      <c r="N28" s="61"/>
      <c r="O28" s="12">
        <f ca="1">SUM(O20:P27)</f>
        <v>6512</v>
      </c>
      <c r="P28" s="13"/>
      <c r="Q28" s="60">
        <f>SUM(Q20:R27)</f>
        <v>1839993.96</v>
      </c>
      <c r="R28" s="61"/>
      <c r="S28" s="60">
        <f>SUM(S20:T27)</f>
        <v>851225.5</v>
      </c>
      <c r="T28" s="61"/>
    </row>
    <row r="29" spans="1:20" x14ac:dyDescent="0.25">
      <c r="A29" s="1">
        <v>26</v>
      </c>
      <c r="B29" s="7" t="s">
        <v>24</v>
      </c>
      <c r="C29" s="1">
        <v>122</v>
      </c>
      <c r="D29" s="8">
        <v>41</v>
      </c>
      <c r="E29" s="9">
        <f t="shared" si="0"/>
        <v>0.33606557377049179</v>
      </c>
      <c r="F29" s="9">
        <f t="shared" si="1"/>
        <v>0.1951219512195122</v>
      </c>
      <c r="G29" s="8">
        <v>8</v>
      </c>
      <c r="H29" s="21">
        <v>132791.56</v>
      </c>
      <c r="I29" s="23">
        <v>0</v>
      </c>
      <c r="J29" s="17"/>
    </row>
    <row r="30" spans="1:20" x14ac:dyDescent="0.25">
      <c r="A30" s="1">
        <v>28</v>
      </c>
      <c r="B30" s="7" t="s">
        <v>25</v>
      </c>
      <c r="C30" s="1">
        <v>74</v>
      </c>
      <c r="D30" s="8">
        <v>38</v>
      </c>
      <c r="E30" s="9">
        <f t="shared" si="0"/>
        <v>0.51351351351351349</v>
      </c>
      <c r="F30" s="9">
        <f t="shared" si="1"/>
        <v>0.21052631578947367</v>
      </c>
      <c r="G30" s="8">
        <v>8</v>
      </c>
      <c r="H30" s="21">
        <v>39000</v>
      </c>
      <c r="I30" s="23">
        <v>21800</v>
      </c>
      <c r="J30" s="17"/>
    </row>
    <row r="31" spans="1:20" x14ac:dyDescent="0.25">
      <c r="A31" s="1">
        <v>29</v>
      </c>
      <c r="B31" s="7" t="s">
        <v>22</v>
      </c>
      <c r="C31" s="1">
        <v>37</v>
      </c>
      <c r="D31" s="8">
        <v>36</v>
      </c>
      <c r="E31" s="9">
        <f t="shared" si="0"/>
        <v>0.97297297297297303</v>
      </c>
      <c r="F31" s="9">
        <f t="shared" si="1"/>
        <v>0.22222222222222221</v>
      </c>
      <c r="G31" s="8">
        <v>8</v>
      </c>
      <c r="H31" s="21">
        <v>5353</v>
      </c>
      <c r="I31" s="23">
        <v>0</v>
      </c>
      <c r="J31" s="17"/>
    </row>
    <row r="32" spans="1:20" x14ac:dyDescent="0.25">
      <c r="A32" s="1">
        <v>30</v>
      </c>
      <c r="B32" s="7" t="s">
        <v>25</v>
      </c>
      <c r="C32" s="1">
        <v>95</v>
      </c>
      <c r="D32" s="8">
        <v>31</v>
      </c>
      <c r="E32" s="9">
        <f t="shared" si="0"/>
        <v>0.32631578947368423</v>
      </c>
      <c r="F32" s="9">
        <f t="shared" si="1"/>
        <v>0.25806451612903225</v>
      </c>
      <c r="G32" s="8">
        <v>8</v>
      </c>
      <c r="H32" s="21">
        <v>58808</v>
      </c>
      <c r="I32" s="23">
        <v>27000</v>
      </c>
      <c r="J32" s="17"/>
    </row>
    <row r="33" spans="1:10" x14ac:dyDescent="0.25">
      <c r="A33" s="1">
        <v>31</v>
      </c>
      <c r="B33" s="7" t="s">
        <v>24</v>
      </c>
      <c r="C33" s="1">
        <v>75</v>
      </c>
      <c r="D33" s="8">
        <v>19</v>
      </c>
      <c r="E33" s="9">
        <f t="shared" si="0"/>
        <v>0.25333333333333335</v>
      </c>
      <c r="F33" s="9">
        <f t="shared" si="1"/>
        <v>0.42105263157894735</v>
      </c>
      <c r="G33" s="8">
        <v>8</v>
      </c>
      <c r="H33" s="21">
        <v>15075</v>
      </c>
      <c r="I33" s="23">
        <v>0</v>
      </c>
      <c r="J33" s="17"/>
    </row>
    <row r="34" spans="1:10" x14ac:dyDescent="0.25">
      <c r="A34" s="1">
        <v>32</v>
      </c>
      <c r="B34" s="7" t="s">
        <v>23</v>
      </c>
      <c r="C34" s="1">
        <v>494</v>
      </c>
      <c r="D34" s="8">
        <v>348</v>
      </c>
      <c r="E34" s="9">
        <f t="shared" si="0"/>
        <v>0.70445344129554655</v>
      </c>
      <c r="F34" s="9">
        <f t="shared" si="1"/>
        <v>2.0114942528735632E-2</v>
      </c>
      <c r="G34" s="8">
        <v>7</v>
      </c>
      <c r="H34" s="21">
        <v>3900</v>
      </c>
      <c r="I34" s="23">
        <v>0</v>
      </c>
      <c r="J34" s="17"/>
    </row>
    <row r="35" spans="1:10" x14ac:dyDescent="0.25">
      <c r="A35" s="1">
        <v>33</v>
      </c>
      <c r="B35" s="7" t="s">
        <v>23</v>
      </c>
      <c r="C35" s="1">
        <v>306</v>
      </c>
      <c r="D35" s="8">
        <v>95</v>
      </c>
      <c r="E35" s="9">
        <f t="shared" si="0"/>
        <v>0.31045751633986929</v>
      </c>
      <c r="F35" s="9">
        <f t="shared" si="1"/>
        <v>7.3684210526315783E-2</v>
      </c>
      <c r="G35" s="8">
        <v>7</v>
      </c>
      <c r="H35" s="21">
        <v>51722.18</v>
      </c>
      <c r="I35" s="23">
        <v>21545.96</v>
      </c>
      <c r="J35" s="17"/>
    </row>
    <row r="36" spans="1:10" x14ac:dyDescent="0.25">
      <c r="A36" s="1">
        <v>34</v>
      </c>
      <c r="B36" s="7" t="s">
        <v>22</v>
      </c>
      <c r="C36" s="1">
        <v>199</v>
      </c>
      <c r="D36" s="8">
        <v>53</v>
      </c>
      <c r="E36" s="9">
        <f t="shared" ref="E36:E67" si="2">D36/C36</f>
        <v>0.26633165829145727</v>
      </c>
      <c r="F36" s="9">
        <f t="shared" ref="F36:F67" si="3">G36/D36</f>
        <v>0.13207547169811321</v>
      </c>
      <c r="G36" s="8">
        <v>7</v>
      </c>
      <c r="H36" s="21">
        <v>9227.93</v>
      </c>
      <c r="I36" s="23">
        <v>0</v>
      </c>
      <c r="J36" s="17"/>
    </row>
    <row r="37" spans="1:10" x14ac:dyDescent="0.25">
      <c r="A37" s="1">
        <v>35</v>
      </c>
      <c r="B37" s="7" t="s">
        <v>23</v>
      </c>
      <c r="C37" s="1">
        <v>275</v>
      </c>
      <c r="D37" s="8">
        <v>127</v>
      </c>
      <c r="E37" s="9">
        <f t="shared" si="2"/>
        <v>0.46181818181818179</v>
      </c>
      <c r="F37" s="9">
        <f t="shared" si="3"/>
        <v>4.7244094488188976E-2</v>
      </c>
      <c r="G37" s="8">
        <v>6</v>
      </c>
      <c r="H37" s="21">
        <v>18103.55</v>
      </c>
      <c r="I37" s="23">
        <v>0</v>
      </c>
      <c r="J37" s="17"/>
    </row>
    <row r="38" spans="1:10" x14ac:dyDescent="0.25">
      <c r="A38" s="1">
        <v>36</v>
      </c>
      <c r="B38" s="7" t="s">
        <v>24</v>
      </c>
      <c r="C38" s="1">
        <v>163</v>
      </c>
      <c r="D38" s="8">
        <v>33</v>
      </c>
      <c r="E38" s="9">
        <f t="shared" si="2"/>
        <v>0.20245398773006135</v>
      </c>
      <c r="F38" s="9">
        <f t="shared" si="3"/>
        <v>0.18181818181818182</v>
      </c>
      <c r="G38" s="8">
        <v>6</v>
      </c>
      <c r="H38" s="21">
        <v>5000</v>
      </c>
      <c r="I38" s="23">
        <v>0</v>
      </c>
      <c r="J38" s="17"/>
    </row>
    <row r="39" spans="1:10" x14ac:dyDescent="0.25">
      <c r="A39" s="1">
        <v>37</v>
      </c>
      <c r="B39" s="7" t="s">
        <v>24</v>
      </c>
      <c r="C39" s="1">
        <v>225</v>
      </c>
      <c r="D39" s="8">
        <v>25</v>
      </c>
      <c r="E39" s="9">
        <f t="shared" si="2"/>
        <v>0.1111111111111111</v>
      </c>
      <c r="F39" s="9">
        <f t="shared" si="3"/>
        <v>0.24</v>
      </c>
      <c r="G39" s="8">
        <v>6</v>
      </c>
      <c r="H39" s="21">
        <v>21233</v>
      </c>
      <c r="I39" s="23">
        <v>0</v>
      </c>
      <c r="J39" s="17"/>
    </row>
    <row r="40" spans="1:10" x14ac:dyDescent="0.25">
      <c r="A40" s="1">
        <v>38</v>
      </c>
      <c r="B40" s="7" t="s">
        <v>23</v>
      </c>
      <c r="C40" s="1">
        <v>318</v>
      </c>
      <c r="D40" s="8">
        <v>7</v>
      </c>
      <c r="E40" s="9">
        <f t="shared" si="2"/>
        <v>2.20125786163522E-2</v>
      </c>
      <c r="F40" s="9">
        <f t="shared" si="3"/>
        <v>0.8571428571428571</v>
      </c>
      <c r="G40" s="8">
        <v>6</v>
      </c>
      <c r="H40" s="21">
        <v>16623.7</v>
      </c>
      <c r="I40" s="23">
        <v>18286.45</v>
      </c>
      <c r="J40" s="17"/>
    </row>
    <row r="41" spans="1:10" x14ac:dyDescent="0.25">
      <c r="A41" s="1">
        <v>39</v>
      </c>
      <c r="B41" s="7" t="s">
        <v>23</v>
      </c>
      <c r="C41" s="1">
        <v>208</v>
      </c>
      <c r="D41" s="8">
        <v>93</v>
      </c>
      <c r="E41" s="9">
        <f t="shared" si="2"/>
        <v>0.44711538461538464</v>
      </c>
      <c r="F41" s="9">
        <f t="shared" si="3"/>
        <v>5.3763440860215055E-2</v>
      </c>
      <c r="G41" s="8">
        <v>5</v>
      </c>
      <c r="H41" s="21">
        <v>6408.01</v>
      </c>
      <c r="I41" s="23">
        <v>24727.73</v>
      </c>
      <c r="J41" s="17"/>
    </row>
    <row r="42" spans="1:10" x14ac:dyDescent="0.25">
      <c r="A42" s="1">
        <v>40</v>
      </c>
      <c r="B42" s="7" t="s">
        <v>22</v>
      </c>
      <c r="C42" s="1">
        <v>15</v>
      </c>
      <c r="D42" s="8">
        <v>5</v>
      </c>
      <c r="E42" s="9">
        <f t="shared" si="2"/>
        <v>0.33333333333333331</v>
      </c>
      <c r="F42" s="9">
        <f t="shared" si="3"/>
        <v>1</v>
      </c>
      <c r="G42" s="8">
        <v>5</v>
      </c>
      <c r="H42" s="21">
        <v>1300</v>
      </c>
      <c r="I42" s="23">
        <v>0</v>
      </c>
      <c r="J42" s="17"/>
    </row>
    <row r="43" spans="1:10" x14ac:dyDescent="0.25">
      <c r="A43" s="1">
        <v>41</v>
      </c>
      <c r="B43" s="7" t="s">
        <v>23</v>
      </c>
      <c r="C43" s="1">
        <v>388</v>
      </c>
      <c r="D43" s="8">
        <v>257</v>
      </c>
      <c r="E43" s="9">
        <f t="shared" si="2"/>
        <v>0.66237113402061853</v>
      </c>
      <c r="F43" s="9">
        <f t="shared" si="3"/>
        <v>1.556420233463035E-2</v>
      </c>
      <c r="G43" s="8">
        <v>4</v>
      </c>
      <c r="H43" s="21">
        <v>2300</v>
      </c>
      <c r="I43" s="23">
        <v>0</v>
      </c>
      <c r="J43" s="17"/>
    </row>
    <row r="44" spans="1:10" x14ac:dyDescent="0.25">
      <c r="A44" s="1">
        <v>42</v>
      </c>
      <c r="B44" s="7" t="s">
        <v>23</v>
      </c>
      <c r="C44" s="1">
        <v>293</v>
      </c>
      <c r="D44" s="8">
        <v>212</v>
      </c>
      <c r="E44" s="9">
        <f t="shared" si="2"/>
        <v>0.7235494880546075</v>
      </c>
      <c r="F44" s="9">
        <f t="shared" si="3"/>
        <v>1.8867924528301886E-2</v>
      </c>
      <c r="G44" s="8">
        <v>4</v>
      </c>
      <c r="H44" s="21">
        <v>3300</v>
      </c>
      <c r="I44" s="23">
        <v>20969.66</v>
      </c>
      <c r="J44" s="17"/>
    </row>
    <row r="45" spans="1:10" x14ac:dyDescent="0.25">
      <c r="A45" s="1">
        <v>43</v>
      </c>
      <c r="B45" s="7" t="s">
        <v>24</v>
      </c>
      <c r="C45" s="1">
        <v>297</v>
      </c>
      <c r="D45" s="8">
        <v>47</v>
      </c>
      <c r="E45" s="9">
        <f t="shared" si="2"/>
        <v>0.15824915824915825</v>
      </c>
      <c r="F45" s="9">
        <f t="shared" si="3"/>
        <v>8.5106382978723402E-2</v>
      </c>
      <c r="G45" s="8">
        <v>4</v>
      </c>
      <c r="H45" s="21">
        <v>4953</v>
      </c>
      <c r="I45" s="23">
        <v>0</v>
      </c>
      <c r="J45" s="17"/>
    </row>
    <row r="46" spans="1:10" x14ac:dyDescent="0.25">
      <c r="A46" s="1">
        <v>44</v>
      </c>
      <c r="B46" s="7" t="s">
        <v>24</v>
      </c>
      <c r="C46" s="1">
        <v>297</v>
      </c>
      <c r="D46" s="8">
        <v>77</v>
      </c>
      <c r="E46" s="9">
        <f t="shared" si="2"/>
        <v>0.25925925925925924</v>
      </c>
      <c r="F46" s="9">
        <f t="shared" si="3"/>
        <v>3.896103896103896E-2</v>
      </c>
      <c r="G46" s="8">
        <v>3</v>
      </c>
      <c r="H46" s="21">
        <v>2560</v>
      </c>
      <c r="I46" s="23">
        <v>0</v>
      </c>
      <c r="J46" s="17"/>
    </row>
    <row r="47" spans="1:10" x14ac:dyDescent="0.25">
      <c r="A47" s="1">
        <v>45</v>
      </c>
      <c r="B47" s="7" t="s">
        <v>24</v>
      </c>
      <c r="C47" s="1">
        <v>255</v>
      </c>
      <c r="D47" s="8">
        <v>70</v>
      </c>
      <c r="E47" s="9">
        <f t="shared" si="2"/>
        <v>0.27450980392156865</v>
      </c>
      <c r="F47" s="9">
        <f t="shared" si="3"/>
        <v>4.2857142857142858E-2</v>
      </c>
      <c r="G47" s="8">
        <v>3</v>
      </c>
      <c r="H47" s="21">
        <v>10200</v>
      </c>
      <c r="I47" s="23">
        <v>0</v>
      </c>
      <c r="J47" s="17"/>
    </row>
    <row r="48" spans="1:10" x14ac:dyDescent="0.25">
      <c r="A48" s="1">
        <v>46</v>
      </c>
      <c r="B48" s="7" t="s">
        <v>24</v>
      </c>
      <c r="C48" s="1">
        <v>199</v>
      </c>
      <c r="D48" s="8">
        <v>47</v>
      </c>
      <c r="E48" s="9">
        <f t="shared" si="2"/>
        <v>0.23618090452261306</v>
      </c>
      <c r="F48" s="9">
        <f t="shared" si="3"/>
        <v>6.3829787234042548E-2</v>
      </c>
      <c r="G48" s="8">
        <v>3</v>
      </c>
      <c r="H48" s="21">
        <v>900</v>
      </c>
      <c r="I48" s="23">
        <v>38851.67</v>
      </c>
      <c r="J48" s="17"/>
    </row>
    <row r="49" spans="1:10" x14ac:dyDescent="0.25">
      <c r="A49" s="1">
        <v>47</v>
      </c>
      <c r="B49" s="7" t="s">
        <v>23</v>
      </c>
      <c r="C49" s="1">
        <v>192</v>
      </c>
      <c r="D49" s="8">
        <v>178</v>
      </c>
      <c r="E49" s="9">
        <f t="shared" si="2"/>
        <v>0.92708333333333337</v>
      </c>
      <c r="F49" s="9">
        <f t="shared" si="3"/>
        <v>1.1235955056179775E-2</v>
      </c>
      <c r="G49" s="8">
        <v>2</v>
      </c>
      <c r="H49" s="21">
        <v>12395.89</v>
      </c>
      <c r="I49" s="23">
        <v>0</v>
      </c>
      <c r="J49" s="17"/>
    </row>
    <row r="50" spans="1:10" x14ac:dyDescent="0.25">
      <c r="A50" s="1">
        <v>48</v>
      </c>
      <c r="B50" s="7" t="s">
        <v>26</v>
      </c>
      <c r="C50" s="1">
        <v>78</v>
      </c>
      <c r="D50" s="8">
        <v>50</v>
      </c>
      <c r="E50" s="9">
        <f t="shared" si="2"/>
        <v>0.64102564102564108</v>
      </c>
      <c r="F50" s="9">
        <f t="shared" si="3"/>
        <v>0.04</v>
      </c>
      <c r="G50" s="8">
        <v>2</v>
      </c>
      <c r="H50" s="21">
        <v>3000</v>
      </c>
      <c r="I50" s="23">
        <v>0</v>
      </c>
      <c r="J50" s="17"/>
    </row>
    <row r="51" spans="1:10" x14ac:dyDescent="0.25">
      <c r="A51" s="1">
        <v>49</v>
      </c>
      <c r="B51" s="7" t="s">
        <v>24</v>
      </c>
      <c r="C51" s="1">
        <v>215</v>
      </c>
      <c r="D51" s="8">
        <v>49</v>
      </c>
      <c r="E51" s="9">
        <f t="shared" si="2"/>
        <v>0.22790697674418606</v>
      </c>
      <c r="F51" s="9">
        <f t="shared" si="3"/>
        <v>4.0816326530612242E-2</v>
      </c>
      <c r="G51" s="8">
        <v>2</v>
      </c>
      <c r="H51" s="21">
        <v>1936</v>
      </c>
      <c r="I51" s="23">
        <v>0</v>
      </c>
      <c r="J51" s="17"/>
    </row>
    <row r="52" spans="1:10" x14ac:dyDescent="0.25">
      <c r="A52" s="1">
        <v>50</v>
      </c>
      <c r="B52" s="7" t="s">
        <v>26</v>
      </c>
      <c r="C52" s="1">
        <v>90</v>
      </c>
      <c r="D52" s="8">
        <v>46</v>
      </c>
      <c r="E52" s="9">
        <f t="shared" si="2"/>
        <v>0.51111111111111107</v>
      </c>
      <c r="F52" s="9">
        <f t="shared" si="3"/>
        <v>4.3478260869565216E-2</v>
      </c>
      <c r="G52" s="8">
        <v>2</v>
      </c>
      <c r="H52" s="21">
        <v>5000</v>
      </c>
      <c r="I52" s="23">
        <v>22000</v>
      </c>
      <c r="J52" s="17"/>
    </row>
    <row r="53" spans="1:10" x14ac:dyDescent="0.25">
      <c r="A53" s="1">
        <v>53</v>
      </c>
      <c r="B53" s="7" t="s">
        <v>22</v>
      </c>
      <c r="C53" s="1">
        <v>133</v>
      </c>
      <c r="D53" s="8">
        <v>36</v>
      </c>
      <c r="E53" s="9">
        <f t="shared" si="2"/>
        <v>0.27067669172932329</v>
      </c>
      <c r="F53" s="9">
        <f t="shared" si="3"/>
        <v>5.5555555555555552E-2</v>
      </c>
      <c r="G53" s="8">
        <v>2</v>
      </c>
      <c r="H53" s="21">
        <v>400</v>
      </c>
      <c r="I53" s="23">
        <v>0</v>
      </c>
      <c r="J53" s="17"/>
    </row>
    <row r="54" spans="1:10" x14ac:dyDescent="0.25">
      <c r="A54" s="1">
        <v>54</v>
      </c>
      <c r="B54" s="7" t="s">
        <v>27</v>
      </c>
      <c r="C54" s="1">
        <v>137</v>
      </c>
      <c r="D54" s="8">
        <v>28</v>
      </c>
      <c r="E54" s="9">
        <f t="shared" si="2"/>
        <v>0.20437956204379562</v>
      </c>
      <c r="F54" s="9">
        <f t="shared" si="3"/>
        <v>7.1428571428571425E-2</v>
      </c>
      <c r="G54" s="8">
        <v>2</v>
      </c>
      <c r="H54" s="21">
        <v>8000</v>
      </c>
      <c r="I54" s="23">
        <v>500</v>
      </c>
      <c r="J54" s="17"/>
    </row>
    <row r="55" spans="1:10" x14ac:dyDescent="0.25">
      <c r="A55" s="1">
        <v>56</v>
      </c>
      <c r="B55" s="7" t="s">
        <v>29</v>
      </c>
      <c r="C55" s="1">
        <v>70</v>
      </c>
      <c r="D55" s="8">
        <v>12</v>
      </c>
      <c r="E55" s="9">
        <f t="shared" si="2"/>
        <v>0.17142857142857143</v>
      </c>
      <c r="F55" s="9">
        <f t="shared" si="3"/>
        <v>0.16666666666666666</v>
      </c>
      <c r="G55" s="8">
        <v>2</v>
      </c>
      <c r="H55" s="21">
        <v>2665</v>
      </c>
      <c r="I55" s="23">
        <v>800</v>
      </c>
      <c r="J55" s="17"/>
    </row>
    <row r="56" spans="1:10" x14ac:dyDescent="0.25">
      <c r="A56" s="1">
        <v>57</v>
      </c>
      <c r="B56" s="7" t="s">
        <v>22</v>
      </c>
      <c r="C56" s="1">
        <v>65</v>
      </c>
      <c r="D56" s="8">
        <v>11</v>
      </c>
      <c r="E56" s="9">
        <f t="shared" si="2"/>
        <v>0.16923076923076924</v>
      </c>
      <c r="F56" s="9">
        <f t="shared" si="3"/>
        <v>0.18181818181818182</v>
      </c>
      <c r="G56" s="8">
        <v>2</v>
      </c>
      <c r="H56" s="21">
        <v>1000</v>
      </c>
      <c r="I56" s="23">
        <v>0</v>
      </c>
      <c r="J56" s="17"/>
    </row>
    <row r="57" spans="1:10" x14ac:dyDescent="0.25">
      <c r="A57" s="1">
        <v>58</v>
      </c>
      <c r="B57" s="7" t="s">
        <v>27</v>
      </c>
      <c r="C57" s="1">
        <v>43</v>
      </c>
      <c r="D57" s="8">
        <v>6</v>
      </c>
      <c r="E57" s="9">
        <f t="shared" si="2"/>
        <v>0.13953488372093023</v>
      </c>
      <c r="F57" s="9">
        <f t="shared" si="3"/>
        <v>0.33333333333333331</v>
      </c>
      <c r="G57" s="8">
        <v>2</v>
      </c>
      <c r="H57" s="21">
        <v>3000</v>
      </c>
      <c r="I57" s="23">
        <v>0</v>
      </c>
      <c r="J57" s="17"/>
    </row>
    <row r="58" spans="1:10" x14ac:dyDescent="0.25">
      <c r="A58" s="1">
        <v>60</v>
      </c>
      <c r="B58" s="7" t="s">
        <v>22</v>
      </c>
      <c r="C58" s="1">
        <v>14</v>
      </c>
      <c r="D58" s="8">
        <v>5</v>
      </c>
      <c r="E58" s="9">
        <f t="shared" si="2"/>
        <v>0.35714285714285715</v>
      </c>
      <c r="F58" s="9">
        <f t="shared" si="3"/>
        <v>0.4</v>
      </c>
      <c r="G58" s="8">
        <v>2</v>
      </c>
      <c r="H58" s="21">
        <v>5024</v>
      </c>
      <c r="I58" s="23">
        <v>0</v>
      </c>
      <c r="J58" s="17"/>
    </row>
    <row r="59" spans="1:10" x14ac:dyDescent="0.25">
      <c r="A59" s="1">
        <v>61</v>
      </c>
      <c r="B59" s="7" t="s">
        <v>23</v>
      </c>
      <c r="C59" s="1">
        <v>163</v>
      </c>
      <c r="D59" s="8">
        <v>148</v>
      </c>
      <c r="E59" s="9">
        <f t="shared" si="2"/>
        <v>0.90797546012269936</v>
      </c>
      <c r="F59" s="9">
        <f t="shared" si="3"/>
        <v>6.7567567567567571E-3</v>
      </c>
      <c r="G59" s="8">
        <v>1</v>
      </c>
      <c r="H59" s="21">
        <v>500</v>
      </c>
      <c r="I59" s="23">
        <v>0</v>
      </c>
      <c r="J59" s="17"/>
    </row>
    <row r="60" spans="1:10" x14ac:dyDescent="0.25">
      <c r="A60" s="1">
        <v>62</v>
      </c>
      <c r="B60" s="7" t="s">
        <v>29</v>
      </c>
      <c r="C60" s="1">
        <v>112</v>
      </c>
      <c r="D60" s="8">
        <v>76</v>
      </c>
      <c r="E60" s="9">
        <f t="shared" si="2"/>
        <v>0.6785714285714286</v>
      </c>
      <c r="F60" s="9">
        <f t="shared" si="3"/>
        <v>1.3157894736842105E-2</v>
      </c>
      <c r="G60" s="8">
        <v>1</v>
      </c>
      <c r="H60" s="21">
        <v>5000</v>
      </c>
      <c r="I60" s="23">
        <v>500</v>
      </c>
      <c r="J60" s="17"/>
    </row>
    <row r="61" spans="1:10" x14ac:dyDescent="0.25">
      <c r="A61" s="1">
        <v>63</v>
      </c>
      <c r="B61" s="7" t="s">
        <v>26</v>
      </c>
      <c r="C61" s="1">
        <v>88</v>
      </c>
      <c r="D61" s="8">
        <v>58</v>
      </c>
      <c r="E61" s="9">
        <f t="shared" si="2"/>
        <v>0.65909090909090906</v>
      </c>
      <c r="F61" s="9">
        <f t="shared" si="3"/>
        <v>1.7241379310344827E-2</v>
      </c>
      <c r="G61" s="8">
        <v>1</v>
      </c>
      <c r="H61" s="21">
        <v>37500</v>
      </c>
      <c r="I61" s="23">
        <v>0</v>
      </c>
      <c r="J61" s="17"/>
    </row>
    <row r="62" spans="1:10" x14ac:dyDescent="0.25">
      <c r="A62" s="1">
        <v>65</v>
      </c>
      <c r="B62" s="7" t="s">
        <v>29</v>
      </c>
      <c r="C62" s="1">
        <v>83</v>
      </c>
      <c r="D62" s="8">
        <v>48</v>
      </c>
      <c r="E62" s="9">
        <f t="shared" si="2"/>
        <v>0.57831325301204817</v>
      </c>
      <c r="F62" s="9">
        <f t="shared" si="3"/>
        <v>2.0833333333333332E-2</v>
      </c>
      <c r="G62" s="8">
        <v>1</v>
      </c>
      <c r="H62" s="21">
        <v>500</v>
      </c>
      <c r="I62" s="23">
        <v>0</v>
      </c>
      <c r="J62" s="17"/>
    </row>
    <row r="63" spans="1:10" x14ac:dyDescent="0.25">
      <c r="A63" s="1">
        <v>66</v>
      </c>
      <c r="B63" s="7" t="s">
        <v>25</v>
      </c>
      <c r="C63" s="1">
        <v>66</v>
      </c>
      <c r="D63" s="8">
        <v>46</v>
      </c>
      <c r="E63" s="9">
        <f t="shared" si="2"/>
        <v>0.69696969696969702</v>
      </c>
      <c r="F63" s="9">
        <f t="shared" si="3"/>
        <v>2.1739130434782608E-2</v>
      </c>
      <c r="G63" s="8">
        <v>1</v>
      </c>
      <c r="H63" s="21">
        <v>2000</v>
      </c>
      <c r="I63" s="23">
        <v>0</v>
      </c>
      <c r="J63" s="17"/>
    </row>
    <row r="64" spans="1:10" x14ac:dyDescent="0.25">
      <c r="A64" s="1">
        <v>67</v>
      </c>
      <c r="B64" s="7" t="s">
        <v>24</v>
      </c>
      <c r="C64" s="1">
        <v>256</v>
      </c>
      <c r="D64" s="8">
        <v>45</v>
      </c>
      <c r="E64" s="9">
        <f t="shared" si="2"/>
        <v>0.17578125</v>
      </c>
      <c r="F64" s="9">
        <f t="shared" si="3"/>
        <v>2.2222222222222223E-2</v>
      </c>
      <c r="G64" s="8">
        <v>1</v>
      </c>
      <c r="H64" s="21">
        <v>100</v>
      </c>
      <c r="I64" s="23">
        <v>80834.710000000006</v>
      </c>
      <c r="J64" s="17"/>
    </row>
    <row r="65" spans="1:10" x14ac:dyDescent="0.25">
      <c r="A65" s="1">
        <v>68</v>
      </c>
      <c r="B65" s="7" t="s">
        <v>27</v>
      </c>
      <c r="C65" s="1">
        <v>53</v>
      </c>
      <c r="D65" s="8">
        <v>24</v>
      </c>
      <c r="E65" s="9">
        <f t="shared" si="2"/>
        <v>0.45283018867924529</v>
      </c>
      <c r="F65" s="9">
        <f t="shared" si="3"/>
        <v>4.1666666666666664E-2</v>
      </c>
      <c r="G65" s="8">
        <v>1</v>
      </c>
      <c r="H65" s="21">
        <v>23507</v>
      </c>
      <c r="I65" s="23">
        <v>0</v>
      </c>
      <c r="J65" s="17"/>
    </row>
    <row r="66" spans="1:10" x14ac:dyDescent="0.25">
      <c r="A66" s="1">
        <v>69</v>
      </c>
      <c r="B66" s="7" t="s">
        <v>22</v>
      </c>
      <c r="C66" s="1">
        <v>64</v>
      </c>
      <c r="D66" s="8">
        <v>23</v>
      </c>
      <c r="E66" s="9">
        <f t="shared" si="2"/>
        <v>0.359375</v>
      </c>
      <c r="F66" s="9">
        <f t="shared" si="3"/>
        <v>4.3478260869565216E-2</v>
      </c>
      <c r="G66" s="8">
        <v>1</v>
      </c>
      <c r="H66" s="21">
        <v>300</v>
      </c>
      <c r="I66" s="23">
        <v>0</v>
      </c>
      <c r="J66" s="17"/>
    </row>
    <row r="67" spans="1:10" x14ac:dyDescent="0.25">
      <c r="A67" s="1">
        <v>70</v>
      </c>
      <c r="B67" s="7" t="s">
        <v>25</v>
      </c>
      <c r="C67" s="1">
        <v>54</v>
      </c>
      <c r="D67" s="8">
        <v>23</v>
      </c>
      <c r="E67" s="9">
        <f t="shared" si="2"/>
        <v>0.42592592592592593</v>
      </c>
      <c r="F67" s="9">
        <f t="shared" si="3"/>
        <v>4.3478260869565216E-2</v>
      </c>
      <c r="G67" s="8">
        <v>1</v>
      </c>
      <c r="H67" s="21">
        <v>500</v>
      </c>
      <c r="I67" s="23">
        <v>500</v>
      </c>
      <c r="J67" s="17"/>
    </row>
    <row r="68" spans="1:10" x14ac:dyDescent="0.25">
      <c r="A68" s="1">
        <v>72</v>
      </c>
      <c r="B68" s="7" t="s">
        <v>25</v>
      </c>
      <c r="C68" s="1">
        <v>71</v>
      </c>
      <c r="D68" s="8">
        <v>23</v>
      </c>
      <c r="E68" s="9">
        <f t="shared" ref="E68:E93" si="4">D68/C68</f>
        <v>0.323943661971831</v>
      </c>
      <c r="F68" s="9">
        <f t="shared" ref="F68:F92" si="5">G68/D68</f>
        <v>4.3478260869565216E-2</v>
      </c>
      <c r="G68" s="8">
        <v>1</v>
      </c>
      <c r="H68" s="21">
        <v>3000</v>
      </c>
      <c r="I68" s="23">
        <v>0</v>
      </c>
      <c r="J68" s="17"/>
    </row>
    <row r="69" spans="1:10" x14ac:dyDescent="0.25">
      <c r="A69" s="1">
        <v>74</v>
      </c>
      <c r="B69" s="7" t="s">
        <v>27</v>
      </c>
      <c r="C69" s="1">
        <v>92</v>
      </c>
      <c r="D69" s="8">
        <v>20</v>
      </c>
      <c r="E69" s="9">
        <f t="shared" si="4"/>
        <v>0.21739130434782608</v>
      </c>
      <c r="F69" s="9">
        <f t="shared" si="5"/>
        <v>0.05</v>
      </c>
      <c r="G69" s="8">
        <v>1</v>
      </c>
      <c r="H69" s="21">
        <v>10000</v>
      </c>
      <c r="I69" s="23">
        <v>0</v>
      </c>
      <c r="J69" s="17"/>
    </row>
    <row r="70" spans="1:10" x14ac:dyDescent="0.25">
      <c r="A70" s="1">
        <v>76</v>
      </c>
      <c r="B70" s="7" t="s">
        <v>24</v>
      </c>
      <c r="C70" s="1">
        <v>50</v>
      </c>
      <c r="D70" s="8">
        <v>15</v>
      </c>
      <c r="E70" s="9">
        <f t="shared" si="4"/>
        <v>0.3</v>
      </c>
      <c r="F70" s="9">
        <f t="shared" si="5"/>
        <v>6.6666666666666666E-2</v>
      </c>
      <c r="G70" s="8">
        <v>1</v>
      </c>
      <c r="H70" s="21">
        <v>75000</v>
      </c>
      <c r="I70" s="23">
        <v>24100</v>
      </c>
      <c r="J70" s="17"/>
    </row>
    <row r="71" spans="1:10" x14ac:dyDescent="0.25">
      <c r="A71" s="1">
        <v>78</v>
      </c>
      <c r="B71" s="7" t="s">
        <v>27</v>
      </c>
      <c r="C71" s="1">
        <v>61</v>
      </c>
      <c r="D71" s="8">
        <v>12</v>
      </c>
      <c r="E71" s="9">
        <f t="shared" si="4"/>
        <v>0.19672131147540983</v>
      </c>
      <c r="F71" s="9">
        <f t="shared" si="5"/>
        <v>8.3333333333333329E-2</v>
      </c>
      <c r="G71" s="8">
        <v>1</v>
      </c>
      <c r="H71" s="21">
        <v>500</v>
      </c>
      <c r="I71" s="23">
        <v>500</v>
      </c>
      <c r="J71" s="17"/>
    </row>
    <row r="72" spans="1:10" x14ac:dyDescent="0.25">
      <c r="A72" s="1">
        <v>80</v>
      </c>
      <c r="B72" s="7" t="s">
        <v>27</v>
      </c>
      <c r="C72" s="1">
        <v>52</v>
      </c>
      <c r="D72" s="8">
        <v>11</v>
      </c>
      <c r="E72" s="9">
        <f t="shared" si="4"/>
        <v>0.21153846153846154</v>
      </c>
      <c r="F72" s="9">
        <f t="shared" si="5"/>
        <v>9.0909090909090912E-2</v>
      </c>
      <c r="G72" s="8">
        <v>1</v>
      </c>
      <c r="H72" s="21">
        <v>500</v>
      </c>
      <c r="I72" s="23">
        <v>0</v>
      </c>
      <c r="J72" s="17"/>
    </row>
    <row r="73" spans="1:10" x14ac:dyDescent="0.25">
      <c r="A73" s="1">
        <v>82</v>
      </c>
      <c r="B73" s="7" t="s">
        <v>27</v>
      </c>
      <c r="C73" s="1">
        <v>42</v>
      </c>
      <c r="D73" s="8">
        <v>10</v>
      </c>
      <c r="E73" s="9">
        <f t="shared" si="4"/>
        <v>0.23809523809523808</v>
      </c>
      <c r="F73" s="9">
        <f t="shared" si="5"/>
        <v>0.1</v>
      </c>
      <c r="G73" s="8">
        <v>1</v>
      </c>
      <c r="H73" s="21">
        <v>6000</v>
      </c>
      <c r="I73" s="23">
        <v>25000</v>
      </c>
      <c r="J73" s="17"/>
    </row>
    <row r="74" spans="1:10" x14ac:dyDescent="0.25">
      <c r="A74" s="1">
        <v>84</v>
      </c>
      <c r="B74" s="7" t="s">
        <v>27</v>
      </c>
      <c r="C74" s="1">
        <v>6</v>
      </c>
      <c r="D74" s="8">
        <v>5</v>
      </c>
      <c r="E74" s="9">
        <f t="shared" si="4"/>
        <v>0.83333333333333337</v>
      </c>
      <c r="F74" s="9">
        <f t="shared" si="5"/>
        <v>0.2</v>
      </c>
      <c r="G74" s="8">
        <v>1</v>
      </c>
      <c r="H74" s="21">
        <v>1000</v>
      </c>
      <c r="I74" s="23">
        <v>0</v>
      </c>
      <c r="J74" s="17"/>
    </row>
    <row r="75" spans="1:10" x14ac:dyDescent="0.25">
      <c r="A75" s="1">
        <v>85</v>
      </c>
      <c r="B75" s="7" t="s">
        <v>22</v>
      </c>
      <c r="C75" s="1">
        <v>1</v>
      </c>
      <c r="D75" s="8">
        <v>1</v>
      </c>
      <c r="E75" s="9">
        <f t="shared" si="4"/>
        <v>1</v>
      </c>
      <c r="F75" s="9">
        <f t="shared" si="5"/>
        <v>1</v>
      </c>
      <c r="G75" s="8">
        <v>1</v>
      </c>
      <c r="H75" s="21">
        <v>34306</v>
      </c>
      <c r="I75" s="23">
        <v>0</v>
      </c>
      <c r="J75" s="17"/>
    </row>
    <row r="76" spans="1:10" x14ac:dyDescent="0.25">
      <c r="A76" s="1">
        <v>86</v>
      </c>
      <c r="B76" s="7" t="s">
        <v>23</v>
      </c>
      <c r="C76" s="1">
        <v>205</v>
      </c>
      <c r="D76" s="8">
        <v>180</v>
      </c>
      <c r="E76" s="9">
        <f t="shared" si="4"/>
        <v>0.87804878048780488</v>
      </c>
      <c r="F76" s="9">
        <f t="shared" si="5"/>
        <v>0</v>
      </c>
      <c r="G76" s="8">
        <v>0</v>
      </c>
      <c r="H76" s="21">
        <v>0</v>
      </c>
      <c r="I76" s="23">
        <v>3567.98</v>
      </c>
      <c r="J76" s="17"/>
    </row>
    <row r="77" spans="1:10" x14ac:dyDescent="0.25">
      <c r="A77" s="1">
        <v>87</v>
      </c>
      <c r="B77" s="7" t="s">
        <v>26</v>
      </c>
      <c r="C77" s="1">
        <v>91</v>
      </c>
      <c r="D77" s="8">
        <v>62</v>
      </c>
      <c r="E77" s="9">
        <f t="shared" si="4"/>
        <v>0.68131868131868134</v>
      </c>
      <c r="F77" s="9">
        <f t="shared" si="5"/>
        <v>0</v>
      </c>
      <c r="G77" s="8">
        <v>0</v>
      </c>
      <c r="H77" s="21">
        <v>0</v>
      </c>
      <c r="I77" s="23">
        <v>0</v>
      </c>
      <c r="J77" s="17"/>
    </row>
    <row r="78" spans="1:10" x14ac:dyDescent="0.25">
      <c r="A78" s="1">
        <v>88</v>
      </c>
      <c r="B78" s="7" t="s">
        <v>29</v>
      </c>
      <c r="C78" s="1">
        <v>96</v>
      </c>
      <c r="D78" s="8">
        <v>61</v>
      </c>
      <c r="E78" s="9">
        <f t="shared" si="4"/>
        <v>0.63541666666666663</v>
      </c>
      <c r="F78" s="9">
        <f t="shared" si="5"/>
        <v>0</v>
      </c>
      <c r="G78" s="8">
        <v>0</v>
      </c>
      <c r="H78" s="21">
        <v>0</v>
      </c>
      <c r="I78" s="23">
        <v>0</v>
      </c>
      <c r="J78" s="17"/>
    </row>
    <row r="79" spans="1:10" x14ac:dyDescent="0.25">
      <c r="A79" s="1">
        <v>89</v>
      </c>
      <c r="B79" s="7" t="s">
        <v>26</v>
      </c>
      <c r="C79" s="1">
        <v>79</v>
      </c>
      <c r="D79" s="8">
        <v>57</v>
      </c>
      <c r="E79" s="9">
        <f t="shared" si="4"/>
        <v>0.72151898734177211</v>
      </c>
      <c r="F79" s="9">
        <f t="shared" si="5"/>
        <v>0</v>
      </c>
      <c r="G79" s="8">
        <v>0</v>
      </c>
      <c r="H79" s="21">
        <v>0</v>
      </c>
      <c r="I79" s="23">
        <v>0</v>
      </c>
      <c r="J79" s="17"/>
    </row>
    <row r="80" spans="1:10" x14ac:dyDescent="0.25">
      <c r="A80" s="1">
        <v>90</v>
      </c>
      <c r="B80" s="7" t="s">
        <v>29</v>
      </c>
      <c r="C80" s="1">
        <v>86</v>
      </c>
      <c r="D80" s="8">
        <v>56</v>
      </c>
      <c r="E80" s="9">
        <f t="shared" si="4"/>
        <v>0.65116279069767447</v>
      </c>
      <c r="F80" s="9">
        <f t="shared" si="5"/>
        <v>0</v>
      </c>
      <c r="G80" s="8">
        <v>0</v>
      </c>
      <c r="H80" s="21">
        <v>0</v>
      </c>
      <c r="I80" s="23">
        <v>0</v>
      </c>
      <c r="J80" s="17"/>
    </row>
    <row r="81" spans="1:10" x14ac:dyDescent="0.25">
      <c r="A81" s="1">
        <v>91</v>
      </c>
      <c r="B81" s="7" t="s">
        <v>29</v>
      </c>
      <c r="C81" s="1">
        <v>125</v>
      </c>
      <c r="D81" s="8">
        <v>52</v>
      </c>
      <c r="E81" s="9">
        <f t="shared" si="4"/>
        <v>0.41599999999999998</v>
      </c>
      <c r="F81" s="9">
        <f t="shared" si="5"/>
        <v>0</v>
      </c>
      <c r="G81" s="8">
        <v>0</v>
      </c>
      <c r="H81" s="21">
        <v>0</v>
      </c>
      <c r="I81" s="23">
        <v>0</v>
      </c>
      <c r="J81" s="17"/>
    </row>
    <row r="82" spans="1:10" x14ac:dyDescent="0.25">
      <c r="A82" s="1">
        <v>92</v>
      </c>
      <c r="B82" s="7" t="s">
        <v>22</v>
      </c>
      <c r="C82" s="1">
        <v>157</v>
      </c>
      <c r="D82" s="8">
        <v>43</v>
      </c>
      <c r="E82" s="9">
        <f t="shared" si="4"/>
        <v>0.27388535031847133</v>
      </c>
      <c r="F82" s="9">
        <f t="shared" si="5"/>
        <v>0</v>
      </c>
      <c r="G82" s="8">
        <v>0</v>
      </c>
      <c r="H82" s="21">
        <v>0</v>
      </c>
      <c r="I82" s="23">
        <v>0</v>
      </c>
      <c r="J82" s="17"/>
    </row>
    <row r="83" spans="1:10" x14ac:dyDescent="0.25">
      <c r="A83" s="1">
        <v>93</v>
      </c>
      <c r="B83" s="7" t="s">
        <v>22</v>
      </c>
      <c r="C83" s="1">
        <v>193</v>
      </c>
      <c r="D83" s="8">
        <v>43</v>
      </c>
      <c r="E83" s="9">
        <f t="shared" si="4"/>
        <v>0.22279792746113988</v>
      </c>
      <c r="F83" s="9">
        <f t="shared" si="5"/>
        <v>0</v>
      </c>
      <c r="G83" s="8">
        <v>0</v>
      </c>
      <c r="H83" s="21">
        <v>0</v>
      </c>
      <c r="I83" s="23">
        <v>0</v>
      </c>
      <c r="J83" s="17"/>
    </row>
    <row r="84" spans="1:10" x14ac:dyDescent="0.25">
      <c r="A84" s="1">
        <v>94</v>
      </c>
      <c r="B84" s="7" t="s">
        <v>24</v>
      </c>
      <c r="C84" s="1">
        <v>115</v>
      </c>
      <c r="D84" s="8">
        <v>40</v>
      </c>
      <c r="E84" s="9">
        <f t="shared" si="4"/>
        <v>0.34782608695652173</v>
      </c>
      <c r="F84" s="9">
        <f t="shared" si="5"/>
        <v>0</v>
      </c>
      <c r="G84" s="8">
        <v>0</v>
      </c>
      <c r="H84" s="21">
        <v>0</v>
      </c>
      <c r="I84" s="23">
        <v>0</v>
      </c>
      <c r="J84" s="17"/>
    </row>
    <row r="85" spans="1:10" x14ac:dyDescent="0.25">
      <c r="A85" s="1">
        <v>95</v>
      </c>
      <c r="B85" s="7" t="s">
        <v>27</v>
      </c>
      <c r="C85" s="1">
        <v>45</v>
      </c>
      <c r="D85" s="8">
        <v>28</v>
      </c>
      <c r="E85" s="9">
        <f t="shared" si="4"/>
        <v>0.62222222222222223</v>
      </c>
      <c r="F85" s="9">
        <f t="shared" si="5"/>
        <v>0</v>
      </c>
      <c r="G85" s="8">
        <v>0</v>
      </c>
      <c r="H85" s="21">
        <v>0</v>
      </c>
      <c r="I85" s="23">
        <v>0</v>
      </c>
      <c r="J85" s="17"/>
    </row>
    <row r="86" spans="1:10" x14ac:dyDescent="0.25">
      <c r="A86" s="1">
        <v>96</v>
      </c>
      <c r="B86" s="7" t="s">
        <v>27</v>
      </c>
      <c r="C86" s="1">
        <v>50</v>
      </c>
      <c r="D86" s="8">
        <v>25</v>
      </c>
      <c r="E86" s="9">
        <f t="shared" si="4"/>
        <v>0.5</v>
      </c>
      <c r="F86" s="9">
        <f t="shared" si="5"/>
        <v>0</v>
      </c>
      <c r="G86" s="8">
        <v>0</v>
      </c>
      <c r="H86" s="21">
        <v>0</v>
      </c>
      <c r="I86" s="23">
        <v>0</v>
      </c>
      <c r="J86" s="17"/>
    </row>
    <row r="87" spans="1:10" x14ac:dyDescent="0.25">
      <c r="A87" s="1">
        <v>97</v>
      </c>
      <c r="B87" s="7" t="s">
        <v>29</v>
      </c>
      <c r="C87" s="1">
        <v>92</v>
      </c>
      <c r="D87" s="8">
        <v>23</v>
      </c>
      <c r="E87" s="9">
        <f t="shared" si="4"/>
        <v>0.25</v>
      </c>
      <c r="F87" s="9">
        <f t="shared" si="5"/>
        <v>0</v>
      </c>
      <c r="G87" s="8">
        <v>0</v>
      </c>
      <c r="H87" s="21">
        <v>0</v>
      </c>
      <c r="I87" s="23">
        <v>0</v>
      </c>
      <c r="J87" s="17"/>
    </row>
    <row r="88" spans="1:10" x14ac:dyDescent="0.25">
      <c r="A88" s="1">
        <v>98</v>
      </c>
      <c r="B88" s="7" t="s">
        <v>27</v>
      </c>
      <c r="C88" s="1">
        <v>51</v>
      </c>
      <c r="D88" s="8">
        <v>19</v>
      </c>
      <c r="E88" s="9">
        <f t="shared" si="4"/>
        <v>0.37254901960784315</v>
      </c>
      <c r="F88" s="9">
        <f t="shared" si="5"/>
        <v>0</v>
      </c>
      <c r="G88" s="8">
        <v>0</v>
      </c>
      <c r="H88" s="21">
        <v>0</v>
      </c>
      <c r="I88" s="23">
        <v>270000</v>
      </c>
      <c r="J88" s="17"/>
    </row>
    <row r="89" spans="1:10" x14ac:dyDescent="0.25">
      <c r="A89" s="1">
        <v>100</v>
      </c>
      <c r="B89" s="7" t="s">
        <v>27</v>
      </c>
      <c r="C89" s="1">
        <v>81</v>
      </c>
      <c r="D89" s="8">
        <v>19</v>
      </c>
      <c r="E89" s="9">
        <f t="shared" si="4"/>
        <v>0.23456790123456789</v>
      </c>
      <c r="F89" s="9">
        <f t="shared" si="5"/>
        <v>0</v>
      </c>
      <c r="G89" s="8">
        <v>0</v>
      </c>
      <c r="H89" s="21">
        <v>0</v>
      </c>
      <c r="I89" s="23">
        <v>0</v>
      </c>
      <c r="J89" s="17"/>
    </row>
    <row r="90" spans="1:10" x14ac:dyDescent="0.25">
      <c r="A90" s="1">
        <v>102</v>
      </c>
      <c r="B90" s="7" t="s">
        <v>28</v>
      </c>
      <c r="C90" s="1">
        <v>39</v>
      </c>
      <c r="D90" s="8">
        <v>18</v>
      </c>
      <c r="E90" s="9">
        <f t="shared" si="4"/>
        <v>0.46153846153846156</v>
      </c>
      <c r="F90" s="9">
        <f t="shared" si="5"/>
        <v>0</v>
      </c>
      <c r="G90" s="8">
        <v>0</v>
      </c>
      <c r="H90" s="21">
        <v>0</v>
      </c>
      <c r="I90" s="23">
        <v>0</v>
      </c>
      <c r="J90" s="17"/>
    </row>
    <row r="91" spans="1:10" x14ac:dyDescent="0.25">
      <c r="A91" s="1">
        <v>104</v>
      </c>
      <c r="B91" s="7" t="s">
        <v>26</v>
      </c>
      <c r="C91" s="1">
        <v>52</v>
      </c>
      <c r="D91" s="8">
        <v>17</v>
      </c>
      <c r="E91" s="9">
        <f t="shared" si="4"/>
        <v>0.32692307692307693</v>
      </c>
      <c r="F91" s="9">
        <f t="shared" si="5"/>
        <v>0</v>
      </c>
      <c r="G91" s="8">
        <v>0</v>
      </c>
      <c r="H91" s="21">
        <v>0</v>
      </c>
      <c r="I91" s="23">
        <v>1300</v>
      </c>
      <c r="J91" s="17"/>
    </row>
    <row r="92" spans="1:10" x14ac:dyDescent="0.25">
      <c r="A92" s="1">
        <v>106</v>
      </c>
      <c r="B92" s="7" t="s">
        <v>22</v>
      </c>
      <c r="C92" s="1">
        <v>1</v>
      </c>
      <c r="D92" s="8">
        <v>1</v>
      </c>
      <c r="E92" s="9">
        <f t="shared" si="4"/>
        <v>1</v>
      </c>
      <c r="F92" s="9">
        <f t="shared" si="5"/>
        <v>0</v>
      </c>
      <c r="G92" s="8">
        <v>0</v>
      </c>
      <c r="H92" s="21">
        <v>0</v>
      </c>
      <c r="I92" s="23">
        <v>0</v>
      </c>
      <c r="J92" s="17"/>
    </row>
    <row r="93" spans="1:10" x14ac:dyDescent="0.25">
      <c r="A93" s="1">
        <v>108</v>
      </c>
      <c r="B93" s="7" t="s">
        <v>22</v>
      </c>
      <c r="C93" s="1">
        <v>2</v>
      </c>
      <c r="D93" s="8">
        <v>0</v>
      </c>
      <c r="E93" s="9">
        <f t="shared" si="4"/>
        <v>0</v>
      </c>
      <c r="F93" s="9">
        <v>0</v>
      </c>
      <c r="G93" s="8">
        <v>0</v>
      </c>
      <c r="H93" s="21">
        <v>0</v>
      </c>
      <c r="I93" s="23">
        <v>0</v>
      </c>
      <c r="J93" s="17"/>
    </row>
    <row r="94" spans="1:10" x14ac:dyDescent="0.25">
      <c r="A94" s="1">
        <v>110</v>
      </c>
      <c r="B94" s="7" t="s">
        <v>25</v>
      </c>
      <c r="C94" s="1">
        <v>0</v>
      </c>
      <c r="D94" s="8">
        <v>0</v>
      </c>
      <c r="E94" s="9">
        <v>0</v>
      </c>
      <c r="F94" s="9">
        <v>0</v>
      </c>
      <c r="G94" s="8">
        <v>0</v>
      </c>
      <c r="H94" s="21">
        <v>0</v>
      </c>
      <c r="I94" s="23">
        <v>0</v>
      </c>
      <c r="J94" s="17"/>
    </row>
    <row r="95" spans="1:10" x14ac:dyDescent="0.25">
      <c r="A95" s="1">
        <v>111</v>
      </c>
      <c r="B95" s="7" t="s">
        <v>28</v>
      </c>
      <c r="C95" s="1">
        <v>7</v>
      </c>
      <c r="D95" s="8">
        <v>0</v>
      </c>
      <c r="E95" s="9">
        <f>D95/C95</f>
        <v>0</v>
      </c>
      <c r="F95" s="9">
        <v>0</v>
      </c>
      <c r="G95" s="8">
        <v>0</v>
      </c>
      <c r="H95" s="21">
        <v>0</v>
      </c>
      <c r="I95" s="23">
        <v>2050</v>
      </c>
      <c r="J95" s="17"/>
    </row>
    <row r="96" spans="1:10" x14ac:dyDescent="0.25">
      <c r="A96" s="1">
        <v>112</v>
      </c>
      <c r="B96" s="7" t="s">
        <v>27</v>
      </c>
      <c r="C96" s="1">
        <v>0</v>
      </c>
      <c r="D96" s="8">
        <v>0</v>
      </c>
      <c r="E96" s="9">
        <v>0</v>
      </c>
      <c r="F96" s="9">
        <v>0</v>
      </c>
      <c r="G96" s="8">
        <v>0</v>
      </c>
      <c r="H96" s="21">
        <v>0</v>
      </c>
      <c r="I96" s="23">
        <v>0</v>
      </c>
      <c r="J96" s="17"/>
    </row>
    <row r="97" spans="1:10" x14ac:dyDescent="0.25">
      <c r="A97" s="1">
        <v>114</v>
      </c>
      <c r="B97" s="7" t="s">
        <v>28</v>
      </c>
      <c r="C97" s="1">
        <v>6</v>
      </c>
      <c r="D97" s="8">
        <v>0</v>
      </c>
      <c r="E97" s="9">
        <f>D97/C97</f>
        <v>0</v>
      </c>
      <c r="F97" s="9">
        <v>0</v>
      </c>
      <c r="G97" s="8">
        <v>0</v>
      </c>
      <c r="H97" s="21">
        <v>0</v>
      </c>
      <c r="I97" s="23">
        <v>0</v>
      </c>
      <c r="J97" s="17"/>
    </row>
    <row r="98" spans="1:10" x14ac:dyDescent="0.25">
      <c r="A98" s="1">
        <v>116</v>
      </c>
      <c r="B98" s="7" t="s">
        <v>23</v>
      </c>
      <c r="C98" s="1">
        <v>0</v>
      </c>
      <c r="D98" s="8">
        <v>0</v>
      </c>
      <c r="E98" s="9">
        <v>0</v>
      </c>
      <c r="F98" s="9">
        <v>0</v>
      </c>
      <c r="G98" s="8">
        <v>0</v>
      </c>
      <c r="H98" s="21">
        <v>0</v>
      </c>
      <c r="I98" s="23">
        <v>0</v>
      </c>
      <c r="J98" s="17"/>
    </row>
    <row r="99" spans="1:10" x14ac:dyDescent="0.25">
      <c r="A99" s="1">
        <v>118</v>
      </c>
      <c r="B99" s="7" t="s">
        <v>28</v>
      </c>
      <c r="C99" s="1">
        <v>3</v>
      </c>
      <c r="D99" s="8">
        <v>0</v>
      </c>
      <c r="E99" s="9">
        <f>D99/C99</f>
        <v>0</v>
      </c>
      <c r="F99" s="9">
        <v>0</v>
      </c>
      <c r="G99" s="8">
        <v>0</v>
      </c>
      <c r="H99" s="21">
        <v>0</v>
      </c>
      <c r="I99" s="23">
        <v>12000</v>
      </c>
      <c r="J99" s="17"/>
    </row>
    <row r="100" spans="1:10" x14ac:dyDescent="0.25">
      <c r="A100" s="1">
        <v>119</v>
      </c>
      <c r="B100" s="7" t="s">
        <v>28</v>
      </c>
      <c r="C100" s="1">
        <v>15</v>
      </c>
      <c r="D100" s="8">
        <v>0</v>
      </c>
      <c r="E100" s="9">
        <f>D100/C100</f>
        <v>0</v>
      </c>
      <c r="F100" s="9">
        <v>0</v>
      </c>
      <c r="G100" s="8">
        <v>0</v>
      </c>
      <c r="H100" s="21">
        <v>0</v>
      </c>
      <c r="I100" s="23">
        <v>0</v>
      </c>
      <c r="J100" s="17"/>
    </row>
    <row r="101" spans="1:10" x14ac:dyDescent="0.25">
      <c r="A101" s="1">
        <v>122</v>
      </c>
      <c r="B101" s="7" t="s">
        <v>23</v>
      </c>
      <c r="C101" s="1">
        <v>0</v>
      </c>
      <c r="D101" s="8">
        <v>0</v>
      </c>
      <c r="E101" s="9">
        <v>0</v>
      </c>
      <c r="F101" s="9">
        <v>0</v>
      </c>
      <c r="G101" s="8">
        <v>0</v>
      </c>
      <c r="H101" s="21">
        <v>0</v>
      </c>
      <c r="I101" s="23">
        <v>0</v>
      </c>
      <c r="J101" s="17"/>
    </row>
    <row r="102" spans="1:10" ht="13" thickBot="1" x14ac:dyDescent="0.3">
      <c r="A102" s="1">
        <v>123</v>
      </c>
      <c r="B102" s="7" t="s">
        <v>23</v>
      </c>
      <c r="C102" s="1">
        <v>0</v>
      </c>
      <c r="D102" s="8">
        <v>0</v>
      </c>
      <c r="E102" s="9">
        <v>0</v>
      </c>
      <c r="F102" s="9">
        <v>0</v>
      </c>
      <c r="G102" s="8">
        <v>0</v>
      </c>
      <c r="H102" s="21">
        <v>0</v>
      </c>
      <c r="I102" s="24">
        <v>0</v>
      </c>
      <c r="J102" s="17"/>
    </row>
  </sheetData>
  <sortState xmlns:xlrd2="http://schemas.microsoft.com/office/spreadsheetml/2017/richdata2" ref="B4:I102">
    <sortCondition descending="1" ref="G4:G102"/>
    <sortCondition descending="1" ref="D4:D102"/>
  </sortState>
  <mergeCells count="59">
    <mergeCell ref="M28:N28"/>
    <mergeCell ref="Q28:R28"/>
    <mergeCell ref="S28:T28"/>
    <mergeCell ref="S24:T24"/>
    <mergeCell ref="S25:T25"/>
    <mergeCell ref="S27:T27"/>
    <mergeCell ref="S26:T26"/>
    <mergeCell ref="S18:T19"/>
    <mergeCell ref="S20:T20"/>
    <mergeCell ref="S21:T21"/>
    <mergeCell ref="S22:T22"/>
    <mergeCell ref="S23:T23"/>
    <mergeCell ref="Q23:R23"/>
    <mergeCell ref="M24:N24"/>
    <mergeCell ref="M25:N25"/>
    <mergeCell ref="M27:N27"/>
    <mergeCell ref="O24:P24"/>
    <mergeCell ref="O25:P25"/>
    <mergeCell ref="O27:P27"/>
    <mergeCell ref="Q24:R24"/>
    <mergeCell ref="Q25:R25"/>
    <mergeCell ref="Q27:R27"/>
    <mergeCell ref="M23:N23"/>
    <mergeCell ref="O23:P23"/>
    <mergeCell ref="M26:N26"/>
    <mergeCell ref="O26:P26"/>
    <mergeCell ref="Q26:R26"/>
    <mergeCell ref="Q18:R19"/>
    <mergeCell ref="K16:R17"/>
    <mergeCell ref="Q20:R20"/>
    <mergeCell ref="Q21:R21"/>
    <mergeCell ref="Q22:R22"/>
    <mergeCell ref="O18:P19"/>
    <mergeCell ref="O20:P20"/>
    <mergeCell ref="M20:N20"/>
    <mergeCell ref="M21:N21"/>
    <mergeCell ref="M22:N22"/>
    <mergeCell ref="O21:P21"/>
    <mergeCell ref="O22:P22"/>
    <mergeCell ref="K4:L5"/>
    <mergeCell ref="M4:N5"/>
    <mergeCell ref="B1:K1"/>
    <mergeCell ref="B2:I2"/>
    <mergeCell ref="K2:N2"/>
    <mergeCell ref="K3:L3"/>
    <mergeCell ref="M3:N3"/>
    <mergeCell ref="K6:L7"/>
    <mergeCell ref="M6:N7"/>
    <mergeCell ref="K8:L9"/>
    <mergeCell ref="M8:N9"/>
    <mergeCell ref="K10:L11"/>
    <mergeCell ref="M10:N11"/>
    <mergeCell ref="K12:L13"/>
    <mergeCell ref="M12:N13"/>
    <mergeCell ref="K18:K19"/>
    <mergeCell ref="L18:L19"/>
    <mergeCell ref="M18:N19"/>
    <mergeCell ref="K14:L15"/>
    <mergeCell ref="M14:N15"/>
  </mergeCells>
  <conditionalFormatting sqref="C4:C102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{349D5C2C-8D15-497E-A8D0-48D386CBD9B5}</x14:id>
        </ext>
      </extLst>
    </cfRule>
  </conditionalFormatting>
  <conditionalFormatting sqref="F1:F1048576">
    <cfRule type="colorScale" priority="2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H4:H102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{336E3BD5-2521-48C4-A0A1-A2697B819A78}</x14:id>
        </ext>
      </extLst>
    </cfRule>
  </conditionalFormatting>
  <conditionalFormatting sqref="I1:J1048576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{8BBC1135-D7A4-4EC9-AA02-0E4BCAF4ED24}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9D5C2C-8D15-497E-A8D0-48D386CBD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C4:C102</xm:sqref>
        </x14:conditionalFormatting>
        <x14:conditionalFormatting xmlns:xm="http://schemas.microsoft.com/office/excel/2006/main">
          <x14:cfRule type="dataBar" id="{336E3BD5-2521-48C4-A0A1-A2697B819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H4:H102</xm:sqref>
        </x14:conditionalFormatting>
        <x14:conditionalFormatting xmlns:xm="http://schemas.microsoft.com/office/excel/2006/main">
          <x14:cfRule type="dataBar" id="{8BBC1135-D7A4-4EC9-AA02-0E4BCAF4E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kiprotich mutai</dc:creator>
  <cp:lastModifiedBy>Cliff Ambila</cp:lastModifiedBy>
  <dcterms:created xsi:type="dcterms:W3CDTF">2022-07-30T10:07:35Z</dcterms:created>
  <dcterms:modified xsi:type="dcterms:W3CDTF">2025-08-02T21:39:15Z</dcterms:modified>
</cp:coreProperties>
</file>