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ila Cliff\Desktop\"/>
    </mc:Choice>
  </mc:AlternateContent>
  <xr:revisionPtr revIDLastSave="0" documentId="8_{E65F8A22-9C93-456E-9D22-88259F0D0A9A}" xr6:coauthVersionLast="47" xr6:coauthVersionMax="47" xr10:uidLastSave="{00000000-0000-0000-0000-000000000000}"/>
  <bookViews>
    <workbookView xWindow="-110" yWindow="-110" windowWidth="19420" windowHeight="10420" xr2:uid="{F97FAD4E-E9DF-4D42-AB69-68F81F157A8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1" l="1"/>
  <c r="R14" i="1"/>
  <c r="M14" i="1"/>
  <c r="M16" i="1" s="1"/>
  <c r="L14" i="1"/>
  <c r="L16" i="1" s="1"/>
  <c r="K14" i="1"/>
  <c r="J14" i="1"/>
  <c r="I14" i="1"/>
  <c r="I16" i="1" s="1"/>
  <c r="H14" i="1"/>
  <c r="H16" i="1" s="1"/>
  <c r="G14" i="1"/>
  <c r="F14" i="1"/>
  <c r="E14" i="1"/>
  <c r="D14" i="1"/>
  <c r="C14" i="1"/>
  <c r="B14" i="1"/>
  <c r="N8" i="1"/>
  <c r="M7" i="1"/>
  <c r="L7" i="1"/>
  <c r="K7" i="1"/>
  <c r="J7" i="1"/>
  <c r="I7" i="1"/>
  <c r="H7" i="1"/>
  <c r="G7" i="1"/>
  <c r="F7" i="1"/>
  <c r="E7" i="1"/>
  <c r="O14" i="1" s="1"/>
  <c r="O16" i="1" s="1"/>
  <c r="D7" i="1"/>
  <c r="C7" i="1"/>
  <c r="B7" i="1"/>
  <c r="N6" i="1"/>
  <c r="N5" i="1"/>
  <c r="N4" i="1"/>
  <c r="N7" i="1" l="1"/>
  <c r="Q14" i="1"/>
  <c r="U16" i="1" s="1"/>
  <c r="F16" i="1"/>
  <c r="J16" i="1"/>
  <c r="N14" i="1"/>
  <c r="N16" i="1" s="1"/>
  <c r="P14" i="1"/>
  <c r="P16" i="1" s="1"/>
  <c r="G16" i="1"/>
  <c r="K16" i="1"/>
  <c r="Q16" i="1"/>
  <c r="R16" i="1"/>
  <c r="T16" i="1"/>
  <c r="S16" i="1"/>
</calcChain>
</file>

<file path=xl/sharedStrings.xml><?xml version="1.0" encoding="utf-8"?>
<sst xmlns="http://schemas.openxmlformats.org/spreadsheetml/2006/main" count="40" uniqueCount="40">
  <si>
    <t>PERFORMANCE COMPARATIVE(YOY)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</si>
  <si>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</si>
  <si>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</si>
  <si>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</si>
  <si>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</si>
  <si>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</si>
  <si>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</si>
  <si>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</si>
  <si>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</si>
  <si>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</si>
  <si>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</si>
  <si>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</si>
  <si>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</si>
  <si>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</si>
  <si>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</si>
  <si>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</si>
  <si>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COLLECTIONS                           2021</t>
  </si>
  <si>
    <t>Quarter-on Quarter Comparison(QoQ)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</si>
  <si>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</si>
  <si>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</si>
  <si>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</si>
  <si>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</si>
  <si>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</si>
  <si>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</si>
  <si>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</si>
  <si>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</si>
  <si>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</si>
  <si>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</si>
  <si>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</si>
  <si>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</si>
  <si>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</si>
  <si>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</si>
  <si>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</si>
  <si>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</si>
  <si>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</si>
  <si>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</si>
  <si>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</si>
  <si>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</si>
  <si>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Collections</t>
  </si>
  <si>
    <t>YoY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</si>
</sst>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#,##0.0,,&quot;M&quot;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0"/>
      <name val="Century Gothic"/>
      <family val="2"/>
    </font>
    <font>
      <b/>
      <sz val="9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43" fontId="2" fillId="0" borderId="0" xfId="1" applyFont="1"/>
    <xf numFmtId="0" fontId="2" fillId="0" borderId="0" xfId="0" applyFont="1"/>
    <xf numFmtId="0" fontId="3" fillId="0" borderId="0" xfId="0" applyFont="1"/>
    <xf numFmtId="0" fontId="2" fillId="0" borderId="3" xfId="0" applyFont="1" applyBorder="1"/>
    <xf numFmtId="0" fontId="4" fillId="2" borderId="1" xfId="0" applyFont="1" applyFill="1" applyBorder="1" applyAlignment="1">
      <alignment horizontal="right"/>
    </xf>
    <xf numFmtId="17" fontId="4" fillId="2" borderId="3" xfId="0" applyNumberFormat="1" applyFont="1" applyFill="1" applyBorder="1"/>
    <xf numFmtId="0" fontId="4" fillId="2" borderId="3" xfId="0" applyFont="1" applyFill="1" applyBorder="1"/>
    <xf numFmtId="0" fontId="4" fillId="2" borderId="1" xfId="0" applyFont="1" applyFill="1" applyBorder="1" applyAlignment="1">
      <alignment horizontal="right" vertical="top"/>
    </xf>
    <xf numFmtId="165" fontId="2" fillId="0" borderId="3" xfId="1" applyNumberFormat="1" applyFont="1" applyBorder="1"/>
    <xf numFmtId="165" fontId="2" fillId="0" borderId="3" xfId="1" applyNumberFormat="1" applyFont="1" applyFill="1" applyBorder="1"/>
    <xf numFmtId="0" fontId="4" fillId="2" borderId="0" xfId="0" applyFont="1" applyFill="1" applyAlignment="1">
      <alignment horizontal="right" vertical="top"/>
    </xf>
    <xf numFmtId="0" fontId="5" fillId="3" borderId="0" xfId="0" applyFont="1" applyFill="1" applyAlignment="1">
      <alignment vertical="center" wrapText="1"/>
    </xf>
    <xf numFmtId="0" fontId="4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5" fillId="0" borderId="3" xfId="0" applyFont="1" applyBorder="1"/>
    <xf numFmtId="165" fontId="5" fillId="0" borderId="3" xfId="0" applyNumberFormat="1" applyFont="1" applyBorder="1"/>
    <xf numFmtId="0" fontId="3" fillId="0" borderId="3" xfId="0" applyFont="1" applyBorder="1"/>
    <xf numFmtId="165" fontId="5" fillId="0" borderId="3" xfId="1" applyNumberFormat="1" applyFont="1" applyBorder="1"/>
    <xf numFmtId="165" fontId="2" fillId="0" borderId="3" xfId="0" applyNumberFormat="1" applyFont="1" applyBorder="1"/>
    <xf numFmtId="0" fontId="5" fillId="8" borderId="3" xfId="0" applyFont="1" applyFill="1" applyBorder="1"/>
    <xf numFmtId="165" fontId="5" fillId="8" borderId="3" xfId="0" applyNumberFormat="1" applyFont="1" applyFill="1" applyBorder="1"/>
    <xf numFmtId="10" fontId="5" fillId="8" borderId="3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cb85514ca74da9/Desktop/Performance/Client%20MoM%20Performance%202024.xlsx" TargetMode="External"/><Relationship Id="rId1" Type="http://schemas.openxmlformats.org/officeDocument/2006/relationships/externalLinkPath" Target="https://d.docs.live.net/42cb85514ca74da9/Desktop/Performance/Client%20MoM%20Performance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td 2024"/>
      <sheetName val="YoY Performance"/>
      <sheetName val="Ytd 2025"/>
    </sheetNames>
    <sheetDataSet>
      <sheetData sheetId="0">
        <row r="92">
          <cell r="C92">
            <v>68333941.689999998</v>
          </cell>
          <cell r="D92">
            <v>66408860.901099987</v>
          </cell>
          <cell r="E92">
            <v>57085097.079999767</v>
          </cell>
          <cell r="F92">
            <v>69758199.889999792</v>
          </cell>
          <cell r="G92">
            <v>60413862.733400017</v>
          </cell>
          <cell r="H92">
            <v>54470249.799999997</v>
          </cell>
          <cell r="I92">
            <v>70629529.110000014</v>
          </cell>
          <cell r="J92">
            <v>63894956.680000007</v>
          </cell>
          <cell r="K92">
            <v>59728604.43</v>
          </cell>
          <cell r="L92">
            <v>58766498.629999995</v>
          </cell>
          <cell r="M92">
            <v>60541540.760000013</v>
          </cell>
          <cell r="N92">
            <v>48811089.259999998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6A6A-1868-4329-A401-1D4702764517}">
  <dimension ref="A1:U16"/>
  <sheetViews>
    <sheetView tabSelected="1" workbookViewId="0">
      <selection activeCell="P8" sqref="P8"/>
    </sheetView>
  </sheetViews>
  <sheetFormatPr defaultRowHeight="14.5" x14ac:dyDescent="0.35"/>
  <cols>
    <col min="1" max="1" width="28.7265625" customWidth="1"/>
    <col min="2" max="7" width="7.1796875" bestFit="1" customWidth="1"/>
    <col min="9" max="14" width="7.1796875" bestFit="1" customWidth="1"/>
  </cols>
  <sheetData>
    <row r="1" spans="1:21" ht="24" x14ac:dyDescent="0.3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</row>
    <row r="2" spans="1:21" x14ac:dyDescent="0.35">
      <c r="A2" s="6"/>
      <c r="B2" s="6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</row>
    <row r="3" spans="1:21" x14ac:dyDescent="0.35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9" t="s">
        <v>15</v>
      </c>
      <c r="O3" s="5"/>
      <c r="P3" s="5"/>
      <c r="Q3" s="5"/>
      <c r="R3" s="5"/>
      <c r="S3" s="5"/>
      <c r="T3" s="5"/>
      <c r="U3" s="5"/>
    </row>
    <row r="4" spans="1:21" x14ac:dyDescent="0.35">
      <c r="A4" s="10" t="s">
        <v>16</v>
      </c>
      <c r="B4" s="11">
        <v>59007106.699999996</v>
      </c>
      <c r="C4" s="11">
        <v>55664246.780000001</v>
      </c>
      <c r="D4" s="11">
        <v>60087217.480000004</v>
      </c>
      <c r="E4" s="11">
        <v>46083281.199999996</v>
      </c>
      <c r="F4" s="11">
        <v>43096098.599999994</v>
      </c>
      <c r="G4" s="11">
        <v>46074882.830000006</v>
      </c>
      <c r="H4" s="11">
        <v>48287188.32</v>
      </c>
      <c r="I4" s="11">
        <v>91251926.25</v>
      </c>
      <c r="J4" s="11">
        <v>91441461.709999993</v>
      </c>
      <c r="K4" s="11">
        <v>92942730.700000003</v>
      </c>
      <c r="L4" s="11">
        <v>106086304.37</v>
      </c>
      <c r="M4" s="11">
        <v>83481796.919999987</v>
      </c>
      <c r="N4" s="11">
        <f>SUM(B4:M4)</f>
        <v>823504241.86000001</v>
      </c>
      <c r="O4" s="5"/>
      <c r="P4" s="5"/>
      <c r="Q4" s="5"/>
      <c r="R4" s="5"/>
      <c r="S4" s="5"/>
      <c r="T4" s="5"/>
      <c r="U4" s="5"/>
    </row>
    <row r="5" spans="1:21" x14ac:dyDescent="0.35">
      <c r="A5" s="10">
        <v>2022</v>
      </c>
      <c r="B5" s="11">
        <v>67673041.460000545</v>
      </c>
      <c r="C5" s="11">
        <v>78656298.840000004</v>
      </c>
      <c r="D5" s="11">
        <v>83557288.220000073</v>
      </c>
      <c r="E5" s="11">
        <v>66105877.389853843</v>
      </c>
      <c r="F5" s="11">
        <v>57665822.559999965</v>
      </c>
      <c r="G5" s="11">
        <v>62107373.149999984</v>
      </c>
      <c r="H5" s="11">
        <v>73061739.359999999</v>
      </c>
      <c r="I5" s="11">
        <v>59722203.210000165</v>
      </c>
      <c r="J5" s="11">
        <v>58494275.289999999</v>
      </c>
      <c r="K5" s="11">
        <v>57041920.510000005</v>
      </c>
      <c r="L5" s="11">
        <v>57487436.639999896</v>
      </c>
      <c r="M5" s="11">
        <v>67880395.069999814</v>
      </c>
      <c r="N5" s="11">
        <f t="shared" ref="N5" si="0">SUM(B5:M5)</f>
        <v>789453671.69985425</v>
      </c>
      <c r="O5" s="5"/>
      <c r="P5" s="5"/>
      <c r="Q5" s="5"/>
      <c r="R5" s="5"/>
      <c r="S5" s="5"/>
      <c r="T5" s="5"/>
      <c r="U5" s="5"/>
    </row>
    <row r="6" spans="1:21" x14ac:dyDescent="0.35">
      <c r="A6" s="10">
        <v>2023</v>
      </c>
      <c r="B6" s="11">
        <v>62620529.229999974</v>
      </c>
      <c r="C6" s="11">
        <v>76854725.860000044</v>
      </c>
      <c r="D6" s="11">
        <v>85282382.872157231</v>
      </c>
      <c r="E6" s="11">
        <v>72745164.799999923</v>
      </c>
      <c r="F6" s="11">
        <v>93364331.050587371</v>
      </c>
      <c r="G6" s="11">
        <v>74662027.989999995</v>
      </c>
      <c r="H6" s="11">
        <v>74626422.877734244</v>
      </c>
      <c r="I6" s="11">
        <v>68488809.379999995</v>
      </c>
      <c r="J6" s="11">
        <v>78730140.869999975</v>
      </c>
      <c r="K6" s="11">
        <v>75654463.680304676</v>
      </c>
      <c r="L6" s="12">
        <v>70954858.739999577</v>
      </c>
      <c r="M6" s="11">
        <v>48571585.529999994</v>
      </c>
      <c r="N6" s="11">
        <f>SUM(B6:M6)</f>
        <v>882555442.88078296</v>
      </c>
      <c r="O6" s="5"/>
      <c r="P6" s="5"/>
      <c r="Q6" s="5"/>
      <c r="R6" s="5"/>
      <c r="S6" s="5"/>
      <c r="T6" s="5"/>
      <c r="U6" s="5"/>
    </row>
    <row r="7" spans="1:21" x14ac:dyDescent="0.35">
      <c r="A7" s="13">
        <v>2024</v>
      </c>
      <c r="B7" s="11">
        <f>'[1]Ytd 2024'!C92</f>
        <v>68333941.689999998</v>
      </c>
      <c r="C7" s="11">
        <f>'[1]Ytd 2024'!D92</f>
        <v>66408860.901099987</v>
      </c>
      <c r="D7" s="11">
        <f>'[1]Ytd 2024'!E92</f>
        <v>57085097.079999767</v>
      </c>
      <c r="E7" s="11">
        <f>'[1]Ytd 2024'!F92</f>
        <v>69758199.889999792</v>
      </c>
      <c r="F7" s="11">
        <f>'[1]Ytd 2024'!G92</f>
        <v>60413862.733400017</v>
      </c>
      <c r="G7" s="11">
        <f>'[1]Ytd 2024'!H92</f>
        <v>54470249.799999997</v>
      </c>
      <c r="H7" s="11">
        <f>'[1]Ytd 2024'!I92</f>
        <v>70629529.110000014</v>
      </c>
      <c r="I7" s="11">
        <f>'[1]Ytd 2024'!J92</f>
        <v>63894956.680000007</v>
      </c>
      <c r="J7" s="11">
        <f>'[1]Ytd 2024'!K92</f>
        <v>59728604.43</v>
      </c>
      <c r="K7" s="11">
        <f>'[1]Ytd 2024'!L92</f>
        <v>58766498.629999995</v>
      </c>
      <c r="L7" s="11">
        <f>'[1]Ytd 2024'!M92</f>
        <v>60541540.760000013</v>
      </c>
      <c r="M7" s="11">
        <f>'[1]Ytd 2024'!N92</f>
        <v>48811089.259999998</v>
      </c>
      <c r="N7" s="11">
        <f>SUM(B7:M7)</f>
        <v>738842430.96449947</v>
      </c>
      <c r="O7" s="5"/>
      <c r="P7" s="5"/>
      <c r="Q7" s="5"/>
      <c r="R7" s="5"/>
      <c r="S7" s="5"/>
      <c r="T7" s="5"/>
      <c r="U7" s="5"/>
    </row>
    <row r="8" spans="1:21" x14ac:dyDescent="0.35">
      <c r="A8" s="13">
        <v>2025</v>
      </c>
      <c r="B8" s="11">
        <v>52520628.112000003</v>
      </c>
      <c r="C8" s="11">
        <v>60330679.509999998</v>
      </c>
      <c r="D8" s="11">
        <v>54094126.329999976</v>
      </c>
      <c r="E8" s="11">
        <v>47840642.510000005</v>
      </c>
      <c r="F8" s="11">
        <v>53834289.579999991</v>
      </c>
      <c r="G8" s="11">
        <v>52334803.989999965</v>
      </c>
      <c r="H8" s="11"/>
      <c r="I8" s="11"/>
      <c r="J8" s="11"/>
      <c r="K8" s="11"/>
      <c r="L8" s="11"/>
      <c r="M8" s="11"/>
      <c r="N8" s="11">
        <f>SUM(B8:M8)</f>
        <v>320955170.03199995</v>
      </c>
      <c r="O8" s="5"/>
      <c r="P8" s="5"/>
      <c r="Q8" s="5"/>
      <c r="R8" s="5"/>
      <c r="S8" s="5"/>
      <c r="T8" s="5"/>
      <c r="U8" s="5"/>
    </row>
    <row r="9" spans="1:2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3" x14ac:dyDescent="0.35">
      <c r="A10" s="14" t="s">
        <v>17</v>
      </c>
      <c r="B10" s="15"/>
      <c r="C10" s="15"/>
      <c r="D10" s="15"/>
      <c r="E10" s="15"/>
      <c r="F10" s="15"/>
      <c r="G10" s="15"/>
      <c r="H10" s="15"/>
      <c r="I10" s="15"/>
      <c r="J10" s="16"/>
      <c r="K10" s="16"/>
      <c r="L10" s="16"/>
      <c r="M10" s="16"/>
      <c r="N10" s="17"/>
      <c r="O10" s="17"/>
      <c r="P10" s="17"/>
      <c r="Q10" s="17"/>
      <c r="R10" s="17"/>
      <c r="S10" s="17"/>
      <c r="T10" s="17"/>
      <c r="U10" s="17"/>
    </row>
    <row r="11" spans="1:2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</row>
    <row r="12" spans="1:21" x14ac:dyDescent="0.35">
      <c r="A12" s="9"/>
      <c r="B12" s="18" t="s">
        <v>18</v>
      </c>
      <c r="C12" s="18" t="s">
        <v>19</v>
      </c>
      <c r="D12" s="18" t="s">
        <v>20</v>
      </c>
      <c r="E12" s="18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9" t="s">
        <v>26</v>
      </c>
      <c r="K12" s="19" t="s">
        <v>27</v>
      </c>
      <c r="L12" s="19" t="s">
        <v>28</v>
      </c>
      <c r="M12" s="19" t="s">
        <v>29</v>
      </c>
      <c r="N12" s="20" t="s">
        <v>30</v>
      </c>
      <c r="O12" s="20" t="s">
        <v>31</v>
      </c>
      <c r="P12" s="20" t="s">
        <v>32</v>
      </c>
      <c r="Q12" s="20" t="s">
        <v>33</v>
      </c>
      <c r="R12" s="21" t="s">
        <v>34</v>
      </c>
      <c r="S12" s="21" t="s">
        <v>35</v>
      </c>
      <c r="T12" s="21" t="s">
        <v>36</v>
      </c>
      <c r="U12" s="21" t="s">
        <v>37</v>
      </c>
    </row>
    <row r="13" spans="1:21" x14ac:dyDescent="0.35">
      <c r="A13" s="22"/>
      <c r="B13" s="23"/>
      <c r="C13" s="23"/>
      <c r="D13" s="23"/>
      <c r="E13" s="23"/>
      <c r="F13" s="23"/>
      <c r="G13" s="23"/>
      <c r="H13" s="23"/>
      <c r="I13" s="23"/>
      <c r="J13" s="6"/>
      <c r="K13" s="6"/>
      <c r="L13" s="6"/>
      <c r="M13" s="6"/>
      <c r="N13" s="24"/>
      <c r="O13" s="24"/>
      <c r="P13" s="24"/>
      <c r="Q13" s="24"/>
      <c r="R13" s="24"/>
      <c r="S13" s="24"/>
      <c r="T13" s="24"/>
      <c r="U13" s="24"/>
    </row>
    <row r="14" spans="1:21" x14ac:dyDescent="0.35">
      <c r="A14" s="22" t="s">
        <v>38</v>
      </c>
      <c r="B14" s="25">
        <f>B4+C4+D4</f>
        <v>174758570.95999998</v>
      </c>
      <c r="C14" s="25">
        <f>E4+F4+G4</f>
        <v>135254262.63</v>
      </c>
      <c r="D14" s="25">
        <f>H4+I4+J4</f>
        <v>230980576.27999997</v>
      </c>
      <c r="E14" s="25">
        <f>K4+L4+M4</f>
        <v>282510831.99000001</v>
      </c>
      <c r="F14" s="25">
        <f>B5+C5+D5</f>
        <v>229886628.52000064</v>
      </c>
      <c r="G14" s="25">
        <f>E5+F5+G5</f>
        <v>185879073.09985378</v>
      </c>
      <c r="H14" s="25">
        <f>H5+I5+J5</f>
        <v>191278217.86000016</v>
      </c>
      <c r="I14" s="25">
        <f>K5+L5+M5</f>
        <v>182409752.21999973</v>
      </c>
      <c r="J14" s="26">
        <f>B6+C6+D6</f>
        <v>224757637.96215725</v>
      </c>
      <c r="K14" s="26">
        <f>E6+F6+G6</f>
        <v>240771523.84058732</v>
      </c>
      <c r="L14" s="26">
        <f>H6+I6+J6</f>
        <v>221845373.12773421</v>
      </c>
      <c r="M14" s="26">
        <f>K6+L6+M6</f>
        <v>195180907.95030424</v>
      </c>
      <c r="N14" s="26">
        <f>B7+C7+D7</f>
        <v>191827899.67109975</v>
      </c>
      <c r="O14" s="26">
        <f>E7+F7+G7</f>
        <v>184642312.42339981</v>
      </c>
      <c r="P14" s="26">
        <f>H7+I7+J7</f>
        <v>194253090.22000003</v>
      </c>
      <c r="Q14" s="26">
        <f>K7+L7+M7</f>
        <v>168119128.65000001</v>
      </c>
      <c r="R14" s="26">
        <f>B8+C8+D8</f>
        <v>166945433.95199999</v>
      </c>
      <c r="S14" s="26">
        <f>E8+F8+G8</f>
        <v>154009736.07999998</v>
      </c>
      <c r="T14" s="24"/>
      <c r="U14" s="24"/>
    </row>
    <row r="15" spans="1:2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6"/>
      <c r="K15" s="26"/>
      <c r="L15" s="6"/>
      <c r="M15" s="6"/>
      <c r="N15" s="24"/>
      <c r="O15" s="24"/>
      <c r="P15" s="24"/>
      <c r="Q15" s="24"/>
      <c r="R15" s="24"/>
      <c r="S15" s="24"/>
      <c r="T15" s="24"/>
      <c r="U15" s="24"/>
    </row>
    <row r="16" spans="1:21" x14ac:dyDescent="0.35">
      <c r="A16" s="27" t="s">
        <v>39</v>
      </c>
      <c r="B16" s="28"/>
      <c r="C16" s="28"/>
      <c r="D16" s="28"/>
      <c r="E16" s="28"/>
      <c r="F16" s="29">
        <f t="shared" ref="F16:P16" si="1">F14/B14-1</f>
        <v>0.31545266854247034</v>
      </c>
      <c r="G16" s="29">
        <f t="shared" si="1"/>
        <v>0.37429364136450505</v>
      </c>
      <c r="H16" s="29">
        <f t="shared" si="1"/>
        <v>-0.17188613458073498</v>
      </c>
      <c r="I16" s="29">
        <f t="shared" si="1"/>
        <v>-0.35432651932278314</v>
      </c>
      <c r="J16" s="29">
        <f>J14/F14-1</f>
        <v>-2.231095645215897E-2</v>
      </c>
      <c r="K16" s="29">
        <f t="shared" si="1"/>
        <v>0.29531269887086986</v>
      </c>
      <c r="L16" s="29">
        <f t="shared" si="1"/>
        <v>0.15980468455695607</v>
      </c>
      <c r="M16" s="29">
        <f t="shared" si="1"/>
        <v>7.0013557799812887E-2</v>
      </c>
      <c r="N16" s="29">
        <f t="shared" si="1"/>
        <v>-0.14651221017281701</v>
      </c>
      <c r="O16" s="29">
        <f t="shared" si="1"/>
        <v>-0.23312230002062106</v>
      </c>
      <c r="P16" s="29">
        <f t="shared" si="1"/>
        <v>-0.12437619283520995</v>
      </c>
      <c r="Q16" s="29">
        <f>Q14/M14-1</f>
        <v>-0.13864972544955334</v>
      </c>
      <c r="R16" s="29">
        <f>R14/N14-1</f>
        <v>-0.129712444132278</v>
      </c>
      <c r="S16" s="29">
        <f>S14/O14-1</f>
        <v>-0.16590225686275439</v>
      </c>
      <c r="T16" s="29">
        <f>T14/P14-1</f>
        <v>-1</v>
      </c>
      <c r="U16" s="29">
        <f>U14/Q14-1</f>
        <v>-1</v>
      </c>
    </row>
  </sheetData>
  <conditionalFormatting sqref="B4:M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M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M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M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Ambila</dc:creator>
  <cp:lastModifiedBy>Cliff Ambila</cp:lastModifiedBy>
  <dcterms:created xsi:type="dcterms:W3CDTF">2025-08-02T21:42:27Z</dcterms:created>
  <dcterms:modified xsi:type="dcterms:W3CDTF">2025-08-02T21:44:23Z</dcterms:modified>
</cp:coreProperties>
</file>