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kevinli/Documents/GitHub/optimEcoServices/data-raw/seasonal_water_yield/Seasonal Water Yield References/"/>
    </mc:Choice>
  </mc:AlternateContent>
  <xr:revisionPtr revIDLastSave="0" documentId="13_ncr:1_{B0A5BD35-8437-2547-A1CF-1ED8714C16D3}" xr6:coauthVersionLast="47" xr6:coauthVersionMax="47" xr10:uidLastSave="{00000000-0000-0000-0000-000000000000}"/>
  <bookViews>
    <workbookView xWindow="880" yWindow="1400" windowWidth="30240" windowHeight="17340" activeTab="3" xr2:uid="{54DACF4F-018F-3A49-A757-6F9D0DE1E620}"/>
  </bookViews>
  <sheets>
    <sheet name="FAO Crop development stages" sheetId="1" r:id="rId1"/>
    <sheet name="FAO Kc values" sheetId="2" r:id="rId2"/>
    <sheet name="Nistor 2018" sheetId="11" r:id="rId3"/>
    <sheet name="FAO Nistor CDL" sheetId="13" r:id="rId4"/>
    <sheet name="Liu et al." sheetId="5" r:id="rId5"/>
    <sheet name="FAO Liu CDL" sheetId="6" r:id="rId6"/>
    <sheet name="InVEST FAO" sheetId="3" r:id="rId7"/>
    <sheet name="References" sheetId="4" r:id="rId8"/>
  </sheets>
  <definedNames>
    <definedName name="_xlnm._FilterDatabase" localSheetId="0" hidden="1">'FAO Crop development stages'!$A$1:$K$166</definedName>
    <definedName name="_xlnm._FilterDatabase" localSheetId="1" hidden="1">'FAO Kc values'!$A$1:$F$135</definedName>
    <definedName name="_xlnm._FilterDatabase" localSheetId="5" hidden="1">'FAO Liu CDL'!$A$3:$X$62</definedName>
    <definedName name="_xlnm._FilterDatabase" localSheetId="3" hidden="1">'FAO Nistor CDL'!$A$1:$AF$94</definedName>
    <definedName name="_xlnm._FilterDatabase" localSheetId="6" hidden="1">'InVEST FAO'!$A$1:$J$35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4" i="6" l="1"/>
  <c r="W34" i="6"/>
  <c r="V34" i="6"/>
  <c r="U34" i="6"/>
  <c r="T34" i="6"/>
  <c r="S34" i="6"/>
  <c r="R34" i="6"/>
  <c r="Q34" i="6"/>
  <c r="P34" i="6"/>
  <c r="O34" i="6"/>
  <c r="N34" i="6"/>
  <c r="M34" i="6"/>
  <c r="X31" i="6"/>
  <c r="W31" i="6"/>
  <c r="V31" i="6"/>
  <c r="U31" i="6"/>
  <c r="T31" i="6"/>
  <c r="S31" i="6"/>
  <c r="R31" i="6"/>
  <c r="Q31" i="6"/>
  <c r="P31" i="6"/>
  <c r="O31" i="6"/>
  <c r="N31" i="6"/>
  <c r="M31" i="6"/>
  <c r="X96" i="6" l="1"/>
  <c r="W96" i="6"/>
  <c r="V96" i="6"/>
  <c r="T96" i="6"/>
  <c r="U96" i="6" s="1"/>
  <c r="S96" i="6"/>
  <c r="R96" i="6"/>
  <c r="Q96" i="6"/>
  <c r="P96" i="6"/>
  <c r="O96" i="6"/>
  <c r="N96" i="6"/>
  <c r="M96" i="6"/>
  <c r="M84" i="6"/>
  <c r="N84" i="6"/>
  <c r="O84" i="6"/>
  <c r="P84" i="6"/>
  <c r="Q84" i="6"/>
  <c r="R84" i="6" s="1"/>
  <c r="S84" i="6"/>
  <c r="T84" i="6"/>
  <c r="V84" i="6" s="1"/>
  <c r="W84" i="6"/>
  <c r="X84" i="6"/>
  <c r="M85" i="6"/>
  <c r="N85" i="6"/>
  <c r="O85" i="6"/>
  <c r="P85" i="6"/>
  <c r="Q85" i="6"/>
  <c r="S85" i="6"/>
  <c r="R85" i="6" s="1"/>
  <c r="T85" i="6"/>
  <c r="U85" i="6" s="1"/>
  <c r="W85" i="6"/>
  <c r="X85" i="6"/>
  <c r="M86" i="6"/>
  <c r="N86" i="6"/>
  <c r="O86" i="6"/>
  <c r="P86" i="6"/>
  <c r="Q86" i="6"/>
  <c r="R86" i="6" s="1"/>
  <c r="S86" i="6"/>
  <c r="T86" i="6"/>
  <c r="W86" i="6"/>
  <c r="X86" i="6"/>
  <c r="M87" i="6"/>
  <c r="N87" i="6"/>
  <c r="O87" i="6"/>
  <c r="P87" i="6"/>
  <c r="Q87" i="6"/>
  <c r="S87" i="6"/>
  <c r="T87" i="6"/>
  <c r="V87" i="6" s="1"/>
  <c r="W87" i="6"/>
  <c r="X87" i="6"/>
  <c r="M88" i="6"/>
  <c r="N88" i="6"/>
  <c r="O88" i="6"/>
  <c r="P88" i="6"/>
  <c r="Q88" i="6"/>
  <c r="S88" i="6"/>
  <c r="R88" i="6" s="1"/>
  <c r="T88" i="6"/>
  <c r="U88" i="6" s="1"/>
  <c r="W88" i="6"/>
  <c r="X88" i="6"/>
  <c r="M89" i="6"/>
  <c r="N89" i="6"/>
  <c r="O89" i="6"/>
  <c r="P89" i="6"/>
  <c r="Q89" i="6"/>
  <c r="R89" i="6" s="1"/>
  <c r="S89" i="6"/>
  <c r="T89" i="6"/>
  <c r="U89" i="6" s="1"/>
  <c r="W89" i="6"/>
  <c r="X89" i="6"/>
  <c r="M90" i="6"/>
  <c r="N90" i="6"/>
  <c r="O90" i="6"/>
  <c r="P90" i="6"/>
  <c r="Q90" i="6"/>
  <c r="S90" i="6"/>
  <c r="T90" i="6"/>
  <c r="U90" i="6" s="1"/>
  <c r="W90" i="6"/>
  <c r="X90" i="6"/>
  <c r="M91" i="6"/>
  <c r="N91" i="6"/>
  <c r="O91" i="6"/>
  <c r="P91" i="6"/>
  <c r="Q91" i="6"/>
  <c r="R91" i="6"/>
  <c r="S91" i="6"/>
  <c r="T91" i="6"/>
  <c r="W91" i="6"/>
  <c r="X91" i="6"/>
  <c r="M92" i="6"/>
  <c r="N92" i="6"/>
  <c r="O92" i="6"/>
  <c r="P92" i="6"/>
  <c r="Q92" i="6"/>
  <c r="S92" i="6"/>
  <c r="R92" i="6" s="1"/>
  <c r="T92" i="6"/>
  <c r="U92" i="6" s="1"/>
  <c r="W92" i="6"/>
  <c r="X92" i="6"/>
  <c r="M93" i="6"/>
  <c r="N93" i="6"/>
  <c r="O93" i="6"/>
  <c r="P93" i="6"/>
  <c r="Q93" i="6"/>
  <c r="S93" i="6"/>
  <c r="T93" i="6"/>
  <c r="U93" i="6" s="1"/>
  <c r="W93" i="6"/>
  <c r="X93" i="6"/>
  <c r="M94" i="6"/>
  <c r="N94" i="6"/>
  <c r="O94" i="6"/>
  <c r="P94" i="6"/>
  <c r="Q94" i="6"/>
  <c r="R94" i="6"/>
  <c r="S94" i="6"/>
  <c r="T94" i="6"/>
  <c r="U94" i="6" s="1"/>
  <c r="V94" i="6"/>
  <c r="W94" i="6"/>
  <c r="X94" i="6"/>
  <c r="X95" i="6"/>
  <c r="W95" i="6"/>
  <c r="T95" i="6"/>
  <c r="V95" i="6" s="1"/>
  <c r="S95" i="6"/>
  <c r="Q95" i="6"/>
  <c r="P95" i="6"/>
  <c r="O95" i="6"/>
  <c r="N95" i="6"/>
  <c r="M95" i="6"/>
  <c r="X83" i="6"/>
  <c r="W83" i="6"/>
  <c r="V83" i="6" s="1"/>
  <c r="T83" i="6"/>
  <c r="U83" i="6"/>
  <c r="S83" i="6"/>
  <c r="R83" i="6" s="1"/>
  <c r="Q83" i="6"/>
  <c r="P83" i="6"/>
  <c r="O83" i="6"/>
  <c r="N83" i="6"/>
  <c r="M83" i="6"/>
  <c r="M82" i="6"/>
  <c r="N82" i="6"/>
  <c r="O82" i="6"/>
  <c r="P82" i="6"/>
  <c r="Q82" i="6"/>
  <c r="S82" i="6"/>
  <c r="R82" i="6"/>
  <c r="T82" i="6"/>
  <c r="W82" i="6"/>
  <c r="U82" i="6"/>
  <c r="V82" i="6"/>
  <c r="X82" i="6"/>
  <c r="M81" i="6"/>
  <c r="N81" i="6"/>
  <c r="O81" i="6"/>
  <c r="P81" i="6"/>
  <c r="Q81" i="6"/>
  <c r="R81" i="6" s="1"/>
  <c r="S81" i="6"/>
  <c r="T81" i="6"/>
  <c r="U81" i="6" s="1"/>
  <c r="W81" i="6"/>
  <c r="V81" i="6"/>
  <c r="X81" i="6"/>
  <c r="M80" i="6"/>
  <c r="N80" i="6"/>
  <c r="O80" i="6"/>
  <c r="P80" i="6"/>
  <c r="Q80" i="6"/>
  <c r="S80" i="6"/>
  <c r="R80" i="6" s="1"/>
  <c r="T80" i="6"/>
  <c r="V80" i="6" s="1"/>
  <c r="W80" i="6"/>
  <c r="U80" i="6" s="1"/>
  <c r="X80" i="6"/>
  <c r="M79" i="6"/>
  <c r="N79" i="6"/>
  <c r="O79" i="6"/>
  <c r="P79" i="6"/>
  <c r="Q79" i="6"/>
  <c r="S79" i="6"/>
  <c r="R79" i="6"/>
  <c r="T79" i="6"/>
  <c r="U79" i="6" s="1"/>
  <c r="W79" i="6"/>
  <c r="V79" i="6"/>
  <c r="X79" i="6"/>
  <c r="X78" i="6"/>
  <c r="W78" i="6"/>
  <c r="V78" i="6" s="1"/>
  <c r="T78" i="6"/>
  <c r="U78" i="6"/>
  <c r="S78" i="6"/>
  <c r="R78" i="6" s="1"/>
  <c r="Q78" i="6"/>
  <c r="P78" i="6"/>
  <c r="O78" i="6"/>
  <c r="N78" i="6"/>
  <c r="M78" i="6"/>
  <c r="X77" i="6"/>
  <c r="W77" i="6"/>
  <c r="T77" i="6"/>
  <c r="U77" i="6" s="1"/>
  <c r="S77" i="6"/>
  <c r="Q77" i="6"/>
  <c r="R77" i="6" s="1"/>
  <c r="P77" i="6"/>
  <c r="O77" i="6"/>
  <c r="N77" i="6"/>
  <c r="M77" i="6"/>
  <c r="M76" i="6"/>
  <c r="N76" i="6"/>
  <c r="O76" i="6"/>
  <c r="P76" i="6"/>
  <c r="Q76" i="6"/>
  <c r="R76" i="6" s="1"/>
  <c r="S76" i="6"/>
  <c r="T76" i="6"/>
  <c r="U76" i="6" s="1"/>
  <c r="W76" i="6"/>
  <c r="V76" i="6"/>
  <c r="X76" i="6"/>
  <c r="M75" i="6"/>
  <c r="N75" i="6"/>
  <c r="O75" i="6"/>
  <c r="P75" i="6"/>
  <c r="Q75" i="6"/>
  <c r="S75" i="6"/>
  <c r="R75" i="6" s="1"/>
  <c r="T75" i="6"/>
  <c r="V75" i="6" s="1"/>
  <c r="W75" i="6"/>
  <c r="U75" i="6" s="1"/>
  <c r="X75" i="6"/>
  <c r="M74" i="6"/>
  <c r="N74" i="6"/>
  <c r="O74" i="6"/>
  <c r="P74" i="6"/>
  <c r="Q74" i="6"/>
  <c r="S74" i="6"/>
  <c r="R74" i="6"/>
  <c r="T74" i="6"/>
  <c r="U74" i="6" s="1"/>
  <c r="W74" i="6"/>
  <c r="V74" i="6"/>
  <c r="X74" i="6"/>
  <c r="X73" i="6"/>
  <c r="W73" i="6"/>
  <c r="V73" i="6" s="1"/>
  <c r="T73" i="6"/>
  <c r="U73" i="6"/>
  <c r="S73" i="6"/>
  <c r="R73" i="6" s="1"/>
  <c r="Q73" i="6"/>
  <c r="P73" i="6"/>
  <c r="O73" i="6"/>
  <c r="N73" i="6"/>
  <c r="M73" i="6"/>
  <c r="M72" i="6"/>
  <c r="N72" i="6"/>
  <c r="O72" i="6"/>
  <c r="P72" i="6"/>
  <c r="Q72" i="6"/>
  <c r="S72" i="6"/>
  <c r="R72" i="6"/>
  <c r="T72" i="6"/>
  <c r="W72" i="6"/>
  <c r="U72" i="6"/>
  <c r="V72" i="6"/>
  <c r="X72" i="6"/>
  <c r="M71" i="6"/>
  <c r="N71" i="6"/>
  <c r="O71" i="6"/>
  <c r="P71" i="6"/>
  <c r="Q71" i="6"/>
  <c r="R71" i="6" s="1"/>
  <c r="S71" i="6"/>
  <c r="T71" i="6"/>
  <c r="U71" i="6" s="1"/>
  <c r="W71" i="6"/>
  <c r="V71" i="6"/>
  <c r="X71" i="6"/>
  <c r="M70" i="6"/>
  <c r="N70" i="6"/>
  <c r="O70" i="6"/>
  <c r="P70" i="6"/>
  <c r="Q70" i="6"/>
  <c r="S70" i="6"/>
  <c r="R70" i="6" s="1"/>
  <c r="T70" i="6"/>
  <c r="V70" i="6" s="1"/>
  <c r="W70" i="6"/>
  <c r="U70" i="6" s="1"/>
  <c r="X70" i="6"/>
  <c r="M69" i="6"/>
  <c r="N69" i="6"/>
  <c r="O69" i="6"/>
  <c r="P69" i="6"/>
  <c r="Q69" i="6"/>
  <c r="S69" i="6"/>
  <c r="R69" i="6"/>
  <c r="T69" i="6"/>
  <c r="U69" i="6" s="1"/>
  <c r="W69" i="6"/>
  <c r="V69" i="6"/>
  <c r="X69" i="6"/>
  <c r="M68" i="6"/>
  <c r="N68" i="6"/>
  <c r="O68" i="6"/>
  <c r="P68" i="6"/>
  <c r="Q68" i="6"/>
  <c r="R68" i="6" s="1"/>
  <c r="S68" i="6"/>
  <c r="T68" i="6"/>
  <c r="W68" i="6"/>
  <c r="U68" i="6" s="1"/>
  <c r="X68" i="6"/>
  <c r="M67" i="6"/>
  <c r="N67" i="6"/>
  <c r="O67" i="6"/>
  <c r="P67" i="6"/>
  <c r="Q67" i="6"/>
  <c r="S67" i="6"/>
  <c r="R67" i="6"/>
  <c r="T67" i="6"/>
  <c r="W67" i="6"/>
  <c r="U67" i="6"/>
  <c r="V67" i="6"/>
  <c r="X67" i="6"/>
  <c r="M66" i="6"/>
  <c r="N66" i="6"/>
  <c r="O66" i="6"/>
  <c r="P66" i="6"/>
  <c r="Q66" i="6"/>
  <c r="R66" i="6" s="1"/>
  <c r="S66" i="6"/>
  <c r="T66" i="6"/>
  <c r="U66" i="6" s="1"/>
  <c r="W66" i="6"/>
  <c r="V66" i="6"/>
  <c r="X66" i="6"/>
  <c r="X65" i="6"/>
  <c r="W65" i="6"/>
  <c r="T65" i="6"/>
  <c r="V65" i="6" s="1"/>
  <c r="S65" i="6"/>
  <c r="R65" i="6" s="1"/>
  <c r="Q65" i="6"/>
  <c r="P65" i="6"/>
  <c r="O65" i="6"/>
  <c r="N65" i="6"/>
  <c r="M65" i="6"/>
  <c r="K43" i="6"/>
  <c r="T43" i="6" s="1"/>
  <c r="L43" i="6"/>
  <c r="W43" i="6" s="1"/>
  <c r="J43" i="6"/>
  <c r="X43" i="6" s="1"/>
  <c r="K42" i="6"/>
  <c r="T42" i="6" s="1"/>
  <c r="L42" i="6"/>
  <c r="W42" i="6" s="1"/>
  <c r="J42" i="6"/>
  <c r="K41" i="6"/>
  <c r="S41" i="6" s="1"/>
  <c r="L41" i="6"/>
  <c r="W41" i="6" s="1"/>
  <c r="J41" i="6"/>
  <c r="O41" i="6" s="1"/>
  <c r="X64" i="6"/>
  <c r="W64" i="6"/>
  <c r="V64" i="6" s="1"/>
  <c r="T64" i="6"/>
  <c r="U64" i="6"/>
  <c r="S64" i="6"/>
  <c r="Q64" i="6"/>
  <c r="R64" i="6"/>
  <c r="P64" i="6"/>
  <c r="O64" i="6"/>
  <c r="N64" i="6"/>
  <c r="M64" i="6"/>
  <c r="X63" i="6"/>
  <c r="W63" i="6"/>
  <c r="T63" i="6"/>
  <c r="V63" i="6" s="1"/>
  <c r="S63" i="6"/>
  <c r="R63" i="6" s="1"/>
  <c r="Q63" i="6"/>
  <c r="P63" i="6"/>
  <c r="O63" i="6"/>
  <c r="N63" i="6"/>
  <c r="M63" i="6"/>
  <c r="X35" i="6"/>
  <c r="W35" i="6"/>
  <c r="V35" i="6"/>
  <c r="U35" i="6"/>
  <c r="T35" i="6"/>
  <c r="S35" i="6"/>
  <c r="R35" i="6"/>
  <c r="Q35" i="6"/>
  <c r="P35" i="6"/>
  <c r="O35" i="6"/>
  <c r="N35" i="6"/>
  <c r="M35" i="6"/>
  <c r="X36" i="6"/>
  <c r="W36" i="6"/>
  <c r="V36" i="6" s="1"/>
  <c r="T36" i="6"/>
  <c r="U36" i="6"/>
  <c r="S36" i="6"/>
  <c r="R36" i="6" s="1"/>
  <c r="Q36" i="6"/>
  <c r="P36" i="6"/>
  <c r="O36" i="6"/>
  <c r="N36" i="6"/>
  <c r="M36" i="6"/>
  <c r="M33" i="6"/>
  <c r="N33" i="6"/>
  <c r="O33" i="6"/>
  <c r="P33" i="6"/>
  <c r="Q33" i="6"/>
  <c r="S33" i="6"/>
  <c r="T33" i="6"/>
  <c r="U33" i="6" s="1"/>
  <c r="W33" i="6"/>
  <c r="X33" i="6"/>
  <c r="M19" i="6"/>
  <c r="N19" i="6"/>
  <c r="O19" i="6"/>
  <c r="P19" i="6"/>
  <c r="Q19" i="6"/>
  <c r="R19" i="6" s="1"/>
  <c r="S19" i="6"/>
  <c r="T19" i="6"/>
  <c r="W19" i="6"/>
  <c r="U19" i="6" s="1"/>
  <c r="X19" i="6"/>
  <c r="X61" i="6"/>
  <c r="W61" i="6"/>
  <c r="U61" i="6" s="1"/>
  <c r="T61" i="6"/>
  <c r="S61" i="6"/>
  <c r="Q61" i="6"/>
  <c r="R61" i="6" s="1"/>
  <c r="P61" i="6"/>
  <c r="O61" i="6"/>
  <c r="N61" i="6"/>
  <c r="M61" i="6"/>
  <c r="X59" i="6"/>
  <c r="W59" i="6"/>
  <c r="T59" i="6"/>
  <c r="V59" i="6"/>
  <c r="S59" i="6"/>
  <c r="Q59" i="6"/>
  <c r="P59" i="6"/>
  <c r="O59" i="6"/>
  <c r="N59" i="6"/>
  <c r="M59" i="6"/>
  <c r="X55" i="6"/>
  <c r="W55" i="6"/>
  <c r="T55" i="6"/>
  <c r="S55" i="6"/>
  <c r="Q55" i="6"/>
  <c r="R55" i="6" s="1"/>
  <c r="P55" i="6"/>
  <c r="O55" i="6"/>
  <c r="N55" i="6"/>
  <c r="M55" i="6"/>
  <c r="X54" i="6"/>
  <c r="W54" i="6"/>
  <c r="T54" i="6"/>
  <c r="U54" i="6"/>
  <c r="V54" i="6"/>
  <c r="S54" i="6"/>
  <c r="Q54" i="6"/>
  <c r="R54" i="6"/>
  <c r="P54" i="6"/>
  <c r="O54" i="6"/>
  <c r="N54" i="6"/>
  <c r="M54" i="6"/>
  <c r="M27" i="6"/>
  <c r="N27" i="6"/>
  <c r="O27" i="6"/>
  <c r="P27" i="6"/>
  <c r="Q27" i="6"/>
  <c r="S27" i="6"/>
  <c r="R27" i="6" s="1"/>
  <c r="T27" i="6"/>
  <c r="W27" i="6"/>
  <c r="U27" i="6" s="1"/>
  <c r="X27" i="6"/>
  <c r="M28" i="6"/>
  <c r="N28" i="6"/>
  <c r="O28" i="6"/>
  <c r="P28" i="6"/>
  <c r="Q28" i="6"/>
  <c r="S28" i="6"/>
  <c r="T28" i="6"/>
  <c r="U28" i="6" s="1"/>
  <c r="W28" i="6"/>
  <c r="X28" i="6"/>
  <c r="M29" i="6"/>
  <c r="N29" i="6"/>
  <c r="O29" i="6"/>
  <c r="P29" i="6"/>
  <c r="Q29" i="6"/>
  <c r="S29" i="6"/>
  <c r="T29" i="6"/>
  <c r="U29" i="6" s="1"/>
  <c r="W29" i="6"/>
  <c r="X29" i="6"/>
  <c r="M25" i="6"/>
  <c r="N25" i="6"/>
  <c r="O25" i="6"/>
  <c r="P25" i="6"/>
  <c r="Q25" i="6"/>
  <c r="R25" i="6" s="1"/>
  <c r="S25" i="6"/>
  <c r="T25" i="6"/>
  <c r="W25" i="6"/>
  <c r="X25" i="6"/>
  <c r="M7" i="6"/>
  <c r="N7" i="6"/>
  <c r="O7" i="6"/>
  <c r="P7" i="6"/>
  <c r="Q7" i="6"/>
  <c r="R7" i="6" s="1"/>
  <c r="S7" i="6"/>
  <c r="T7" i="6"/>
  <c r="W7" i="6"/>
  <c r="X7" i="6"/>
  <c r="M8" i="6"/>
  <c r="N8" i="6"/>
  <c r="O8" i="6"/>
  <c r="P8" i="6"/>
  <c r="Q8" i="6"/>
  <c r="S8" i="6"/>
  <c r="T8" i="6"/>
  <c r="U8" i="6" s="1"/>
  <c r="W8" i="6"/>
  <c r="X8" i="6"/>
  <c r="M40" i="6"/>
  <c r="N40" i="6"/>
  <c r="O40" i="6"/>
  <c r="P40" i="6"/>
  <c r="Q40" i="6"/>
  <c r="S40" i="6"/>
  <c r="T40" i="6"/>
  <c r="V40" i="6" s="1"/>
  <c r="W40" i="6"/>
  <c r="X40" i="6"/>
  <c r="X42" i="6"/>
  <c r="P43" i="6"/>
  <c r="X13" i="6"/>
  <c r="W13" i="6"/>
  <c r="T13" i="6"/>
  <c r="V13" i="6" s="1"/>
  <c r="S13" i="6"/>
  <c r="Q13" i="6"/>
  <c r="R13" i="6" s="1"/>
  <c r="P13" i="6"/>
  <c r="O13" i="6"/>
  <c r="N13" i="6"/>
  <c r="M13" i="6"/>
  <c r="X56" i="6"/>
  <c r="W56" i="6"/>
  <c r="T56" i="6"/>
  <c r="S56" i="6"/>
  <c r="Q56" i="6"/>
  <c r="P56" i="6"/>
  <c r="O56" i="6"/>
  <c r="N56" i="6"/>
  <c r="M56" i="6"/>
  <c r="X58" i="6"/>
  <c r="W58" i="6"/>
  <c r="T58" i="6"/>
  <c r="S58" i="6"/>
  <c r="Q58" i="6"/>
  <c r="R58" i="6" s="1"/>
  <c r="P58" i="6"/>
  <c r="O58" i="6"/>
  <c r="N58" i="6"/>
  <c r="M58" i="6"/>
  <c r="X57" i="6"/>
  <c r="W57" i="6"/>
  <c r="U57" i="6" s="1"/>
  <c r="T57" i="6"/>
  <c r="V57" i="6" s="1"/>
  <c r="S57" i="6"/>
  <c r="Q57" i="6"/>
  <c r="R57" i="6" s="1"/>
  <c r="P57" i="6"/>
  <c r="O57" i="6"/>
  <c r="N57" i="6"/>
  <c r="M57" i="6"/>
  <c r="X60" i="6"/>
  <c r="W60" i="6"/>
  <c r="V60" i="6" s="1"/>
  <c r="T60" i="6"/>
  <c r="S60" i="6"/>
  <c r="Q60" i="6"/>
  <c r="P60" i="6"/>
  <c r="O60" i="6"/>
  <c r="N60" i="6"/>
  <c r="M60" i="6"/>
  <c r="X12" i="6"/>
  <c r="X52" i="6"/>
  <c r="X21" i="6"/>
  <c r="X11" i="6"/>
  <c r="X6" i="6"/>
  <c r="X5" i="6"/>
  <c r="X32" i="6"/>
  <c r="X14" i="6"/>
  <c r="X23" i="6"/>
  <c r="X24" i="6"/>
  <c r="X15" i="6"/>
  <c r="X17" i="6"/>
  <c r="X26" i="6"/>
  <c r="X9" i="6"/>
  <c r="X16" i="6"/>
  <c r="X30" i="6"/>
  <c r="X51" i="6"/>
  <c r="X49" i="6"/>
  <c r="X22" i="6"/>
  <c r="X62" i="6"/>
  <c r="X4" i="6"/>
  <c r="X53" i="6"/>
  <c r="X20" i="6"/>
  <c r="X44" i="6"/>
  <c r="X10" i="6"/>
  <c r="X37" i="6"/>
  <c r="W12" i="6"/>
  <c r="W52" i="6"/>
  <c r="V52" i="6" s="1"/>
  <c r="W21" i="6"/>
  <c r="W11" i="6"/>
  <c r="W6" i="6"/>
  <c r="W5" i="6"/>
  <c r="W32" i="6"/>
  <c r="W14" i="6"/>
  <c r="W23" i="6"/>
  <c r="W24" i="6"/>
  <c r="W15" i="6"/>
  <c r="W17" i="6"/>
  <c r="W26" i="6"/>
  <c r="W9" i="6"/>
  <c r="W16" i="6"/>
  <c r="W30" i="6"/>
  <c r="W51" i="6"/>
  <c r="W49" i="6"/>
  <c r="V49" i="6" s="1"/>
  <c r="W22" i="6"/>
  <c r="W62" i="6"/>
  <c r="W4" i="6"/>
  <c r="W53" i="6"/>
  <c r="W20" i="6"/>
  <c r="W44" i="6"/>
  <c r="W10" i="6"/>
  <c r="W37" i="6"/>
  <c r="T12" i="6"/>
  <c r="T52" i="6"/>
  <c r="T21" i="6"/>
  <c r="T11" i="6"/>
  <c r="T6" i="6"/>
  <c r="T5" i="6"/>
  <c r="T32" i="6"/>
  <c r="V32" i="6" s="1"/>
  <c r="T14" i="6"/>
  <c r="T23" i="6"/>
  <c r="T24" i="6"/>
  <c r="V24" i="6" s="1"/>
  <c r="T15" i="6"/>
  <c r="T17" i="6"/>
  <c r="T26" i="6"/>
  <c r="T9" i="6"/>
  <c r="T16" i="6"/>
  <c r="T30" i="6"/>
  <c r="T51" i="6"/>
  <c r="U51" i="6" s="1"/>
  <c r="T49" i="6"/>
  <c r="T22" i="6"/>
  <c r="V22" i="6" s="1"/>
  <c r="T62" i="6"/>
  <c r="U62" i="6" s="1"/>
  <c r="T4" i="6"/>
  <c r="T53" i="6"/>
  <c r="V53" i="6" s="1"/>
  <c r="T20" i="6"/>
  <c r="T44" i="6"/>
  <c r="V44" i="6" s="1"/>
  <c r="T10" i="6"/>
  <c r="U10" i="6" s="1"/>
  <c r="T37" i="6"/>
  <c r="S12" i="6"/>
  <c r="S52" i="6"/>
  <c r="R52" i="6" s="1"/>
  <c r="S21" i="6"/>
  <c r="S11" i="6"/>
  <c r="S6" i="6"/>
  <c r="Q6" i="6"/>
  <c r="R6" i="6" s="1"/>
  <c r="S5" i="6"/>
  <c r="S32" i="6"/>
  <c r="S14" i="6"/>
  <c r="S23" i="6"/>
  <c r="S24" i="6"/>
  <c r="S15" i="6"/>
  <c r="S17" i="6"/>
  <c r="S26" i="6"/>
  <c r="S9" i="6"/>
  <c r="S16" i="6"/>
  <c r="Q16" i="6"/>
  <c r="R16" i="6" s="1"/>
  <c r="S30" i="6"/>
  <c r="S51" i="6"/>
  <c r="S49" i="6"/>
  <c r="S22" i="6"/>
  <c r="S62" i="6"/>
  <c r="S4" i="6"/>
  <c r="S53" i="6"/>
  <c r="S20" i="6"/>
  <c r="Q20" i="6"/>
  <c r="S44" i="6"/>
  <c r="S10" i="6"/>
  <c r="S37" i="6"/>
  <c r="Q12" i="6"/>
  <c r="Q52" i="6"/>
  <c r="Q21" i="6"/>
  <c r="Q11" i="6"/>
  <c r="Q5" i="6"/>
  <c r="R5" i="6" s="1"/>
  <c r="Q32" i="6"/>
  <c r="R32" i="6" s="1"/>
  <c r="Q14" i="6"/>
  <c r="R14" i="6" s="1"/>
  <c r="Q23" i="6"/>
  <c r="Q24" i="6"/>
  <c r="R24" i="6" s="1"/>
  <c r="Q15" i="6"/>
  <c r="R15" i="6" s="1"/>
  <c r="Q17" i="6"/>
  <c r="R17" i="6" s="1"/>
  <c r="Q26" i="6"/>
  <c r="R26" i="6" s="1"/>
  <c r="Q9" i="6"/>
  <c r="Q30" i="6"/>
  <c r="Q51" i="6"/>
  <c r="Q49" i="6"/>
  <c r="Q22" i="6"/>
  <c r="Q62" i="6"/>
  <c r="Q4" i="6"/>
  <c r="Q53" i="6"/>
  <c r="Q44" i="6"/>
  <c r="Q10" i="6"/>
  <c r="Q37" i="6"/>
  <c r="P12" i="6"/>
  <c r="O12" i="6"/>
  <c r="N12" i="6"/>
  <c r="P52" i="6"/>
  <c r="O52" i="6"/>
  <c r="N52" i="6"/>
  <c r="P21" i="6"/>
  <c r="O21" i="6"/>
  <c r="N21" i="6"/>
  <c r="P11" i="6"/>
  <c r="O11" i="6"/>
  <c r="N11" i="6"/>
  <c r="P6" i="6"/>
  <c r="O6" i="6"/>
  <c r="N6" i="6"/>
  <c r="P5" i="6"/>
  <c r="O5" i="6"/>
  <c r="N5" i="6"/>
  <c r="P32" i="6"/>
  <c r="O32" i="6"/>
  <c r="N32" i="6"/>
  <c r="P14" i="6"/>
  <c r="O14" i="6"/>
  <c r="N14" i="6"/>
  <c r="P23" i="6"/>
  <c r="O23" i="6"/>
  <c r="N23" i="6"/>
  <c r="P24" i="6"/>
  <c r="O24" i="6"/>
  <c r="N24" i="6"/>
  <c r="P15" i="6"/>
  <c r="O15" i="6"/>
  <c r="N15" i="6"/>
  <c r="P17" i="6"/>
  <c r="O17" i="6"/>
  <c r="N17" i="6"/>
  <c r="P26" i="6"/>
  <c r="O26" i="6"/>
  <c r="N26" i="6"/>
  <c r="P9" i="6"/>
  <c r="O9" i="6"/>
  <c r="N9" i="6"/>
  <c r="P16" i="6"/>
  <c r="O16" i="6"/>
  <c r="N16" i="6"/>
  <c r="P30" i="6"/>
  <c r="O30" i="6"/>
  <c r="N30" i="6"/>
  <c r="P51" i="6"/>
  <c r="O51" i="6"/>
  <c r="N51" i="6"/>
  <c r="P49" i="6"/>
  <c r="O49" i="6"/>
  <c r="N49" i="6"/>
  <c r="P22" i="6"/>
  <c r="O22" i="6"/>
  <c r="N22" i="6"/>
  <c r="P62" i="6"/>
  <c r="O62" i="6"/>
  <c r="N62" i="6"/>
  <c r="P4" i="6"/>
  <c r="O4" i="6"/>
  <c r="N4" i="6"/>
  <c r="P53" i="6"/>
  <c r="O53" i="6"/>
  <c r="N53" i="6"/>
  <c r="P20" i="6"/>
  <c r="O20" i="6"/>
  <c r="N20" i="6"/>
  <c r="P44" i="6"/>
  <c r="O44" i="6"/>
  <c r="N44" i="6"/>
  <c r="P10" i="6"/>
  <c r="O10" i="6"/>
  <c r="N10" i="6"/>
  <c r="P37" i="6"/>
  <c r="O37" i="6"/>
  <c r="N37" i="6"/>
  <c r="M12" i="6"/>
  <c r="M52" i="6"/>
  <c r="M21" i="6"/>
  <c r="M11" i="6"/>
  <c r="M6" i="6"/>
  <c r="M5" i="6"/>
  <c r="M32" i="6"/>
  <c r="M14" i="6"/>
  <c r="M23" i="6"/>
  <c r="M24" i="6"/>
  <c r="M15" i="6"/>
  <c r="M17" i="6"/>
  <c r="M26" i="6"/>
  <c r="M9" i="6"/>
  <c r="M16" i="6"/>
  <c r="M30" i="6"/>
  <c r="M51" i="6"/>
  <c r="M49" i="6"/>
  <c r="M22" i="6"/>
  <c r="M62" i="6"/>
  <c r="M4" i="6"/>
  <c r="M53" i="6"/>
  <c r="M20" i="6"/>
  <c r="M44" i="6"/>
  <c r="M10" i="6"/>
  <c r="M37" i="6"/>
  <c r="X50" i="6"/>
  <c r="W50" i="6"/>
  <c r="X48" i="6"/>
  <c r="W48" i="6"/>
  <c r="X47" i="6"/>
  <c r="W47" i="6"/>
  <c r="X46" i="6"/>
  <c r="W46" i="6"/>
  <c r="X45" i="6"/>
  <c r="W45" i="6"/>
  <c r="X38" i="6"/>
  <c r="W38" i="6"/>
  <c r="V50" i="6"/>
  <c r="U50" i="6"/>
  <c r="T50" i="6"/>
  <c r="V48" i="6"/>
  <c r="U48" i="6"/>
  <c r="T48" i="6"/>
  <c r="V47" i="6"/>
  <c r="U47" i="6"/>
  <c r="T47" i="6"/>
  <c r="V46" i="6"/>
  <c r="U46" i="6"/>
  <c r="T46" i="6"/>
  <c r="V45" i="6"/>
  <c r="U45" i="6"/>
  <c r="T45" i="6"/>
  <c r="V38" i="6"/>
  <c r="U38" i="6"/>
  <c r="T38" i="6"/>
  <c r="S50" i="6"/>
  <c r="R50" i="6"/>
  <c r="Q50" i="6"/>
  <c r="S48" i="6"/>
  <c r="R48" i="6"/>
  <c r="Q48" i="6"/>
  <c r="S47" i="6"/>
  <c r="R47" i="6"/>
  <c r="Q47" i="6"/>
  <c r="S46" i="6"/>
  <c r="R46" i="6"/>
  <c r="Q46" i="6"/>
  <c r="S45" i="6"/>
  <c r="R45" i="6"/>
  <c r="Q45" i="6"/>
  <c r="S38" i="6"/>
  <c r="R38" i="6"/>
  <c r="Q38" i="6"/>
  <c r="P50" i="6"/>
  <c r="O50" i="6"/>
  <c r="P48" i="6"/>
  <c r="O48" i="6"/>
  <c r="P47" i="6"/>
  <c r="O47" i="6"/>
  <c r="P46" i="6"/>
  <c r="O46" i="6"/>
  <c r="P45" i="6"/>
  <c r="O45" i="6"/>
  <c r="P38" i="6"/>
  <c r="O38" i="6"/>
  <c r="N50" i="6"/>
  <c r="N48" i="6"/>
  <c r="N47" i="6"/>
  <c r="N46" i="6"/>
  <c r="N45" i="6"/>
  <c r="N38" i="6"/>
  <c r="M50" i="6"/>
  <c r="M48" i="6"/>
  <c r="M47" i="6"/>
  <c r="M46" i="6"/>
  <c r="M45" i="6"/>
  <c r="M38" i="6"/>
  <c r="X18" i="6"/>
  <c r="W18" i="6"/>
  <c r="T18" i="6"/>
  <c r="S18" i="6"/>
  <c r="Q18" i="6"/>
  <c r="P18" i="6"/>
  <c r="O18" i="6"/>
  <c r="N18" i="6"/>
  <c r="M18" i="6"/>
  <c r="J18" i="3"/>
  <c r="J33" i="3"/>
  <c r="J11" i="3"/>
  <c r="J20" i="3"/>
  <c r="J12" i="3"/>
  <c r="J13" i="3"/>
  <c r="J21" i="3"/>
  <c r="J26" i="3"/>
  <c r="J4" i="3"/>
  <c r="J19" i="3"/>
  <c r="J2" i="3"/>
  <c r="J7" i="3"/>
  <c r="J8" i="3"/>
  <c r="J9" i="3"/>
  <c r="J35" i="3"/>
  <c r="J29" i="3"/>
  <c r="J10" i="3"/>
  <c r="J25" i="3"/>
  <c r="J32" i="3"/>
  <c r="J14" i="3"/>
  <c r="J6" i="3"/>
  <c r="J17" i="3"/>
  <c r="J30" i="3"/>
  <c r="J31" i="3"/>
  <c r="J22" i="3"/>
  <c r="J3" i="3"/>
  <c r="J15" i="3"/>
  <c r="J27" i="3"/>
  <c r="J16" i="3"/>
  <c r="J24" i="3"/>
  <c r="J23" i="3"/>
  <c r="J34" i="3"/>
  <c r="J28" i="3"/>
  <c r="J5" i="3"/>
  <c r="R59" i="6"/>
  <c r="Q42" i="6"/>
  <c r="V28" i="6"/>
  <c r="R40" i="6"/>
  <c r="V55" i="6"/>
  <c r="U55" i="6"/>
  <c r="U59" i="6"/>
  <c r="V29" i="6"/>
  <c r="V8" i="6"/>
  <c r="R56" i="6"/>
  <c r="U52" i="6"/>
  <c r="M42" i="6"/>
  <c r="N42" i="6"/>
  <c r="O42" i="6"/>
  <c r="R60" i="6"/>
  <c r="P42" i="6"/>
  <c r="U58" i="6"/>
  <c r="V56" i="6"/>
  <c r="U23" i="6"/>
  <c r="U49" i="6"/>
  <c r="U56" i="6"/>
  <c r="U13" i="6"/>
  <c r="V58" i="6"/>
  <c r="U60" i="6"/>
  <c r="R44" i="6"/>
  <c r="R53" i="6"/>
  <c r="U44" i="6"/>
  <c r="R62" i="6"/>
  <c r="R51" i="6"/>
  <c r="V62" i="6"/>
  <c r="R23" i="6"/>
  <c r="R49" i="6"/>
  <c r="V37" i="6"/>
  <c r="Q41" i="6" l="1"/>
  <c r="R41" i="6" s="1"/>
  <c r="P41" i="6"/>
  <c r="M41" i="6"/>
  <c r="X41" i="6"/>
  <c r="N41" i="6"/>
  <c r="O43" i="6"/>
  <c r="M43" i="6"/>
  <c r="Q43" i="6"/>
  <c r="N43" i="6"/>
  <c r="U37" i="6"/>
  <c r="U32" i="6"/>
  <c r="R30" i="6"/>
  <c r="U42" i="6"/>
  <c r="V42" i="6"/>
  <c r="U43" i="6"/>
  <c r="V43" i="6"/>
  <c r="S43" i="6"/>
  <c r="U40" i="6"/>
  <c r="R22" i="6"/>
  <c r="U14" i="6"/>
  <c r="V77" i="6"/>
  <c r="R95" i="6"/>
  <c r="R93" i="6"/>
  <c r="R90" i="6"/>
  <c r="U87" i="6"/>
  <c r="U84" i="6"/>
  <c r="V51" i="6"/>
  <c r="V30" i="6"/>
  <c r="V5" i="6"/>
  <c r="R8" i="6"/>
  <c r="V61" i="6"/>
  <c r="R87" i="6"/>
  <c r="S42" i="6"/>
  <c r="R42" i="6" s="1"/>
  <c r="T41" i="6"/>
  <c r="R37" i="6"/>
  <c r="U20" i="6"/>
  <c r="U16" i="6"/>
  <c r="V6" i="6"/>
  <c r="U26" i="6"/>
  <c r="U22" i="6"/>
  <c r="U53" i="6"/>
  <c r="R21" i="6"/>
  <c r="U63" i="6"/>
  <c r="U65" i="6"/>
  <c r="V68" i="6"/>
  <c r="U18" i="6"/>
  <c r="U25" i="6"/>
  <c r="R28" i="6"/>
  <c r="V92" i="6"/>
  <c r="U91" i="6"/>
  <c r="V89" i="6"/>
  <c r="V23" i="6"/>
  <c r="V7" i="6"/>
  <c r="R29" i="6"/>
  <c r="R33" i="6"/>
  <c r="U86" i="6"/>
  <c r="V33" i="6"/>
  <c r="V9" i="6"/>
  <c r="V26" i="6"/>
  <c r="U6" i="6"/>
  <c r="R4" i="6"/>
  <c r="U7" i="6"/>
  <c r="V25" i="6"/>
  <c r="U24" i="6"/>
  <c r="V27" i="6"/>
  <c r="R10" i="6"/>
  <c r="U11" i="6"/>
  <c r="R18" i="6"/>
  <c r="V16" i="6"/>
  <c r="R11" i="6"/>
  <c r="U4" i="6"/>
  <c r="V17" i="6"/>
  <c r="R12" i="6"/>
  <c r="U15" i="6"/>
  <c r="U30" i="6"/>
  <c r="U21" i="6"/>
  <c r="V21" i="6"/>
  <c r="R20" i="6"/>
  <c r="V20" i="6"/>
  <c r="V19" i="6"/>
  <c r="V18" i="6"/>
  <c r="U17" i="6"/>
  <c r="V15" i="6"/>
  <c r="V14" i="6"/>
  <c r="V12" i="6"/>
  <c r="U12" i="6"/>
  <c r="V11" i="6"/>
  <c r="V10" i="6"/>
  <c r="R9" i="6"/>
  <c r="U9" i="6"/>
  <c r="U5" i="6"/>
  <c r="V4" i="6"/>
  <c r="V93" i="6"/>
  <c r="V88" i="6"/>
  <c r="V91" i="6"/>
  <c r="V86" i="6"/>
  <c r="V90" i="6"/>
  <c r="V85" i="6"/>
  <c r="U95" i="6"/>
  <c r="R43" i="6" l="1"/>
  <c r="U41" i="6"/>
  <c r="V41" i="6"/>
</calcChain>
</file>

<file path=xl/sharedStrings.xml><?xml version="1.0" encoding="utf-8"?>
<sst xmlns="http://schemas.openxmlformats.org/spreadsheetml/2006/main" count="2103" uniqueCount="617">
  <si>
    <t>Crop</t>
  </si>
  <si>
    <r>
      <t>Init. (L</t>
    </r>
    <r>
      <rPr>
        <b/>
        <vertAlign val="subscript"/>
        <sz val="12"/>
        <color theme="1"/>
        <rFont val="Calibri"/>
        <family val="2"/>
        <scheme val="minor"/>
      </rPr>
      <t>ini</t>
    </r>
    <r>
      <rPr>
        <b/>
        <sz val="12"/>
        <color theme="1"/>
        <rFont val="Calibri"/>
        <family val="2"/>
        <scheme val="minor"/>
      </rPr>
      <t>)</t>
    </r>
  </si>
  <si>
    <r>
      <t>Dev. (L</t>
    </r>
    <r>
      <rPr>
        <b/>
        <vertAlign val="subscript"/>
        <sz val="12"/>
        <color theme="1"/>
        <rFont val="Calibri"/>
        <family val="2"/>
        <scheme val="minor"/>
      </rPr>
      <t>dev</t>
    </r>
    <r>
      <rPr>
        <b/>
        <sz val="12"/>
        <color theme="1"/>
        <rFont val="Calibri"/>
        <family val="2"/>
        <scheme val="minor"/>
      </rPr>
      <t>)</t>
    </r>
  </si>
  <si>
    <r>
      <t>Mid (L</t>
    </r>
    <r>
      <rPr>
        <b/>
        <vertAlign val="subscript"/>
        <sz val="12"/>
        <color theme="1"/>
        <rFont val="Calibri"/>
        <family val="2"/>
        <scheme val="minor"/>
      </rPr>
      <t>mid</t>
    </r>
    <r>
      <rPr>
        <b/>
        <sz val="12"/>
        <color theme="1"/>
        <rFont val="Calibri"/>
        <family val="2"/>
        <scheme val="minor"/>
      </rPr>
      <t>)</t>
    </r>
  </si>
  <si>
    <r>
      <t>Late (L</t>
    </r>
    <r>
      <rPr>
        <b/>
        <vertAlign val="subscript"/>
        <sz val="12"/>
        <color theme="1"/>
        <rFont val="Calibri"/>
        <family val="2"/>
        <scheme val="minor"/>
      </rPr>
      <t>late</t>
    </r>
    <r>
      <rPr>
        <b/>
        <sz val="12"/>
        <color theme="1"/>
        <rFont val="Calibri"/>
        <family val="2"/>
        <scheme val="minor"/>
      </rPr>
      <t>)</t>
    </r>
  </si>
  <si>
    <t>Total</t>
  </si>
  <si>
    <t>Plant Date</t>
  </si>
  <si>
    <t>Region</t>
  </si>
  <si>
    <t>Broccoli</t>
  </si>
  <si>
    <t>Sept</t>
  </si>
  <si>
    <t>Calif. Desert, USA</t>
  </si>
  <si>
    <t>Cabbage</t>
  </si>
  <si>
    <t>Carrots</t>
  </si>
  <si>
    <t>50/30</t>
  </si>
  <si>
    <t>Oct/Jan</t>
  </si>
  <si>
    <t>Arid climate</t>
  </si>
  <si>
    <t>Feb/Mar</t>
  </si>
  <si>
    <t>Mediterranean</t>
  </si>
  <si>
    <t>Oct</t>
  </si>
  <si>
    <t>Cauliflower</t>
  </si>
  <si>
    <t>Celery</t>
  </si>
  <si>
    <t>(Semi) Arid</t>
  </si>
  <si>
    <t>April</t>
  </si>
  <si>
    <t>Jan</t>
  </si>
  <si>
    <t>February</t>
  </si>
  <si>
    <t>Oct/Nov</t>
  </si>
  <si>
    <t>Lettuce</t>
  </si>
  <si>
    <t>Nov/Jan</t>
  </si>
  <si>
    <t>Arid Region</t>
  </si>
  <si>
    <t>Feb</t>
  </si>
  <si>
    <t>Onion (dry)</t>
  </si>
  <si>
    <t>Oct; Jan.</t>
  </si>
  <si>
    <t>Arid Region; Calif.</t>
  </si>
  <si>
    <t>Onion (green)</t>
  </si>
  <si>
    <t>April/May</t>
  </si>
  <si>
    <t>October</t>
  </si>
  <si>
    <t>March</t>
  </si>
  <si>
    <t>Calif., USA</t>
  </si>
  <si>
    <t>Onion (seed)</t>
  </si>
  <si>
    <t>Spinach</t>
  </si>
  <si>
    <t>15/25</t>
  </si>
  <si>
    <t>60/70</t>
  </si>
  <si>
    <t>Apr; Sep/Oct</t>
  </si>
  <si>
    <t>November</t>
  </si>
  <si>
    <t>Radish</t>
  </si>
  <si>
    <t>Mar/Apr</t>
  </si>
  <si>
    <t>Medit.; Europe</t>
  </si>
  <si>
    <t>Winter</t>
  </si>
  <si>
    <t>Egg plant</t>
  </si>
  <si>
    <t>130\1</t>
  </si>
  <si>
    <t>May/June</t>
  </si>
  <si>
    <t>Sweet peppers (bell)</t>
  </si>
  <si>
    <t>April/June</t>
  </si>
  <si>
    <t>Europe and Medit.</t>
  </si>
  <si>
    <t>Tomato</t>
  </si>
  <si>
    <t>January</t>
  </si>
  <si>
    <t>Apr/May</t>
  </si>
  <si>
    <t>Cantaloupe</t>
  </si>
  <si>
    <t>Aug</t>
  </si>
  <si>
    <t>Cucumber</t>
  </si>
  <si>
    <t>June/Aug</t>
  </si>
  <si>
    <t>Nov; Feb</t>
  </si>
  <si>
    <t>Pumpkin, Winter squash</t>
  </si>
  <si>
    <t>Mar, Aug</t>
  </si>
  <si>
    <t>June</t>
  </si>
  <si>
    <t>Europe</t>
  </si>
  <si>
    <t>Squash, Zucchini</t>
  </si>
  <si>
    <t>Apr; Dec.</t>
  </si>
  <si>
    <t>Medit.; Arid Reg.</t>
  </si>
  <si>
    <t>Sweet melons</t>
  </si>
  <si>
    <t>May</t>
  </si>
  <si>
    <t>Dec/Jan</t>
  </si>
  <si>
    <t>Water melons</t>
  </si>
  <si>
    <t>Italy</t>
  </si>
  <si>
    <t>Mat/Aug</t>
  </si>
  <si>
    <t>Near East (desert)</t>
  </si>
  <si>
    <t>Beets, table</t>
  </si>
  <si>
    <t>Mediterranean &amp; Arid</t>
  </si>
  <si>
    <t>Cassava: year 1</t>
  </si>
  <si>
    <t>Rainy</t>
  </si>
  <si>
    <t>Tropical regions</t>
  </si>
  <si>
    <t>season</t>
  </si>
  <si>
    <t>Potato</t>
  </si>
  <si>
    <t>30/45</t>
  </si>
  <si>
    <t>115/130</t>
  </si>
  <si>
    <t>Jan/Nov</t>
  </si>
  <si>
    <t>(Semi) Arid Climate</t>
  </si>
  <si>
    <t>Continental Climate</t>
  </si>
  <si>
    <t>Idaho, USA</t>
  </si>
  <si>
    <t>Dec</t>
  </si>
  <si>
    <t>Sweet potato</t>
  </si>
  <si>
    <t>Rainy seas.</t>
  </si>
  <si>
    <t>Sugarbeet</t>
  </si>
  <si>
    <t>Arid Regions</t>
  </si>
  <si>
    <t>Beans (green)</t>
  </si>
  <si>
    <t>Calif., Mediterranean</t>
  </si>
  <si>
    <t>Aug/Sep</t>
  </si>
  <si>
    <t>Calif., Egypt, Lebanon</t>
  </si>
  <si>
    <t>Beans (dry)</t>
  </si>
  <si>
    <t>Continental Climates</t>
  </si>
  <si>
    <t>Pakistan, Calif.</t>
  </si>
  <si>
    <t>Faba bean, broad bean</t>
  </si>
  <si>
    <t>Nov</t>
  </si>
  <si>
    <t>Green gram, cowpeas</t>
  </si>
  <si>
    <t>Groundnut</t>
  </si>
  <si>
    <t>Dry</t>
  </si>
  <si>
    <t>West Africa</t>
  </si>
  <si>
    <t>High Latitudes</t>
  </si>
  <si>
    <t>May May/June</t>
  </si>
  <si>
    <t>Lentil</t>
  </si>
  <si>
    <t>Peas</t>
  </si>
  <si>
    <t>Soybeans</t>
  </si>
  <si>
    <t>Tropics</t>
  </si>
  <si>
    <t>30/35</t>
  </si>
  <si>
    <t>Central USA</t>
  </si>
  <si>
    <t>Japan</t>
  </si>
  <si>
    <t>Artichoke</t>
  </si>
  <si>
    <r>
      <t>Apr (1</t>
    </r>
    <r>
      <rPr>
        <vertAlign val="superscript"/>
        <sz val="12"/>
        <color theme="1"/>
        <rFont val="Calibri"/>
        <family val="2"/>
        <scheme val="minor"/>
      </rPr>
      <t>st</t>
    </r>
    <r>
      <rPr>
        <sz val="12"/>
        <color theme="1"/>
        <rFont val="Calibri"/>
        <family val="2"/>
        <scheme val="minor"/>
      </rPr>
      <t xml:space="preserve"> yr)</t>
    </r>
  </si>
  <si>
    <t>California</t>
  </si>
  <si>
    <r>
      <t>May (2</t>
    </r>
    <r>
      <rPr>
        <vertAlign val="superscript"/>
        <sz val="12"/>
        <color theme="1"/>
        <rFont val="Calibri"/>
        <family val="2"/>
        <scheme val="minor"/>
      </rPr>
      <t>nd</t>
    </r>
    <r>
      <rPr>
        <sz val="12"/>
        <color theme="1"/>
        <rFont val="Calibri"/>
        <family val="2"/>
        <scheme val="minor"/>
      </rPr>
      <t xml:space="preserve"> yr)</t>
    </r>
  </si>
  <si>
    <t>(cut in May)</t>
  </si>
  <si>
    <t>Asparagus</t>
  </si>
  <si>
    <t>Warm Winter</t>
  </si>
  <si>
    <t>Cotton</t>
  </si>
  <si>
    <t>Mar-May</t>
  </si>
  <si>
    <t>Egypt; Pakistan; Calif.</t>
  </si>
  <si>
    <t>Mar</t>
  </si>
  <si>
    <t>Yemen</t>
  </si>
  <si>
    <t>Texas</t>
  </si>
  <si>
    <t>Flax</t>
  </si>
  <si>
    <t>Arizona</t>
  </si>
  <si>
    <t>Castor beans</t>
  </si>
  <si>
    <t>(Semi) Arid Climates</t>
  </si>
  <si>
    <t>Nov.</t>
  </si>
  <si>
    <t>Indonesia</t>
  </si>
  <si>
    <t>Safflower</t>
  </si>
  <si>
    <t>California, USA</t>
  </si>
  <si>
    <t>Sesame</t>
  </si>
  <si>
    <t>China</t>
  </si>
  <si>
    <t>Sunflower</t>
  </si>
  <si>
    <t>Medit.; California</t>
  </si>
  <si>
    <t>Barley/Oats/Wheat</t>
  </si>
  <si>
    <t>Central India</t>
  </si>
  <si>
    <t>March/Apr</t>
  </si>
  <si>
    <t>35-45 °L</t>
  </si>
  <si>
    <t>July</t>
  </si>
  <si>
    <t>East Africa</t>
  </si>
  <si>
    <t>Apr</t>
  </si>
  <si>
    <t>Winter Wheat</t>
  </si>
  <si>
    <t>December</t>
  </si>
  <si>
    <t>Grains (small)</t>
  </si>
  <si>
    <t>Pakistan; Arid Reg.</t>
  </si>
  <si>
    <t>Maize (grain)</t>
  </si>
  <si>
    <t>East Africa (alt.)</t>
  </si>
  <si>
    <t>Arid Climate</t>
  </si>
  <si>
    <t>Nigeria (humid)</t>
  </si>
  <si>
    <t>India (dry, cool)</t>
  </si>
  <si>
    <t>Spain (spr, sum.); Calif.</t>
  </si>
  <si>
    <t>Maize (sweet)</t>
  </si>
  <si>
    <t>Philippines</t>
  </si>
  <si>
    <t>Oct/Dec</t>
  </si>
  <si>
    <t>Millet</t>
  </si>
  <si>
    <t>Pakistan</t>
  </si>
  <si>
    <t>Sorghum</t>
  </si>
  <si>
    <t>USA, Pakis., Med.</t>
  </si>
  <si>
    <t>Mar/April</t>
  </si>
  <si>
    <t>Rice</t>
  </si>
  <si>
    <t>Dec; May</t>
  </si>
  <si>
    <t>Tropics; Mediterranean</t>
  </si>
  <si>
    <t>var.</t>
  </si>
  <si>
    <t>last -4°C in spring until first -4°C in fall</t>
  </si>
  <si>
    <t>Jan Apr (last - 4°C)</t>
  </si>
  <si>
    <t>Calif., USA.</t>
  </si>
  <si>
    <t>Idaho, USA.</t>
  </si>
  <si>
    <t>Jun</t>
  </si>
  <si>
    <t>Bermuda for seed</t>
  </si>
  <si>
    <t>Bermuda for hay (several cuttings)</t>
  </si>
  <si>
    <t>---</t>
  </si>
  <si>
    <t>--</t>
  </si>
  <si>
    <t>7 days before last -4°C in spring until 7 days after first -4°C in fall</t>
  </si>
  <si>
    <r>
      <t>Sudan, 1</t>
    </r>
    <r>
      <rPr>
        <vertAlign val="superscript"/>
        <sz val="12"/>
        <color theme="1"/>
        <rFont val="Calibri"/>
        <family val="2"/>
        <scheme val="minor"/>
      </rPr>
      <t>st</t>
    </r>
    <r>
      <rPr>
        <sz val="12"/>
        <color theme="1"/>
        <rFont val="Calibri"/>
        <family val="2"/>
        <scheme val="minor"/>
      </rPr>
      <t xml:space="preserve"> cutting cycle</t>
    </r>
  </si>
  <si>
    <t>Sudan, other cutting cycles</t>
  </si>
  <si>
    <t>Sugarcane, virgin</t>
  </si>
  <si>
    <t>Low Latitudes</t>
  </si>
  <si>
    <t>Hawaii, USA</t>
  </si>
  <si>
    <t>Sugarcane, ratoon</t>
  </si>
  <si>
    <r>
      <t>Banana, 1</t>
    </r>
    <r>
      <rPr>
        <vertAlign val="superscript"/>
        <sz val="12"/>
        <color theme="1"/>
        <rFont val="Calibri"/>
        <family val="2"/>
        <scheme val="minor"/>
      </rPr>
      <t>st</t>
    </r>
    <r>
      <rPr>
        <sz val="12"/>
        <color theme="1"/>
        <rFont val="Calibri"/>
        <family val="2"/>
        <scheme val="minor"/>
      </rPr>
      <t xml:space="preserve"> yr</t>
    </r>
  </si>
  <si>
    <r>
      <t>Banana, 2</t>
    </r>
    <r>
      <rPr>
        <vertAlign val="superscript"/>
        <sz val="12"/>
        <color theme="1"/>
        <rFont val="Calibri"/>
        <family val="2"/>
        <scheme val="minor"/>
      </rPr>
      <t>nd</t>
    </r>
    <r>
      <rPr>
        <sz val="12"/>
        <color theme="1"/>
        <rFont val="Calibri"/>
        <family val="2"/>
        <scheme val="minor"/>
      </rPr>
      <t xml:space="preserve"> yr</t>
    </r>
  </si>
  <si>
    <t>Pineapple</t>
  </si>
  <si>
    <t>Grapes</t>
  </si>
  <si>
    <t>Mid Latitudes (wine)</t>
  </si>
  <si>
    <t>Hops</t>
  </si>
  <si>
    <t>Citrus</t>
  </si>
  <si>
    <t>Deciduous Orchard</t>
  </si>
  <si>
    <t>Olives</t>
  </si>
  <si>
    <t>Pistachios</t>
  </si>
  <si>
    <t>Walnuts</t>
  </si>
  <si>
    <t>Utah, USA</t>
  </si>
  <si>
    <t>Wetlands (Cattails, Bulrush)</t>
  </si>
  <si>
    <t>Utah, USA; killing frost</t>
  </si>
  <si>
    <t>Florida, USA</t>
  </si>
  <si>
    <t>Wetlands (short veg.)</t>
  </si>
  <si>
    <t>frost-free climate</t>
  </si>
  <si>
    <t>Small Vegetables</t>
  </si>
  <si>
    <t>Category</t>
  </si>
  <si>
    <t>Note</t>
  </si>
  <si>
    <t>Crucifers</t>
  </si>
  <si>
    <r>
      <t xml:space="preserve">Vegetables - Solanum Family </t>
    </r>
    <r>
      <rPr>
        <b/>
        <i/>
        <sz val="12"/>
        <color theme="1"/>
        <rFont val="Calibri"/>
        <family val="2"/>
        <scheme val="minor"/>
      </rPr>
      <t>(Solanaceae)</t>
    </r>
  </si>
  <si>
    <r>
      <t xml:space="preserve">Vegetables - Cucumber Family </t>
    </r>
    <r>
      <rPr>
        <b/>
        <i/>
        <sz val="12"/>
        <color theme="1"/>
        <rFont val="Calibri"/>
        <family val="2"/>
        <scheme val="minor"/>
      </rPr>
      <t>(Cucurbitaceae)</t>
    </r>
  </si>
  <si>
    <t>Roots and Tubers</t>
  </si>
  <si>
    <t>Cassava: year 2</t>
  </si>
  <si>
    <r>
      <t xml:space="preserve">Legumes </t>
    </r>
    <r>
      <rPr>
        <b/>
        <i/>
        <sz val="12"/>
        <color theme="1"/>
        <rFont val="Calibri"/>
        <family val="2"/>
        <scheme val="minor"/>
      </rPr>
      <t>(Leguminosae)</t>
    </r>
  </si>
  <si>
    <t>Perennial Vegetables (with winter dormancy and initially bare or mulched soil)</t>
  </si>
  <si>
    <t>Fibre Crops</t>
  </si>
  <si>
    <t>Oil Crops</t>
  </si>
  <si>
    <t>Cereals</t>
  </si>
  <si>
    <t>Forages</t>
  </si>
  <si>
    <t>Alfalfa, total season</t>
  </si>
  <si>
    <r>
      <t>Alfalfa 1</t>
    </r>
    <r>
      <rPr>
        <vertAlign val="superscript"/>
        <sz val="12"/>
        <color theme="1"/>
        <rFont val="Calibri"/>
        <family val="2"/>
        <scheme val="minor"/>
      </rPr>
      <t>st</t>
    </r>
    <r>
      <rPr>
        <sz val="12"/>
        <color theme="1"/>
        <rFont val="Calibri"/>
        <family val="2"/>
        <scheme val="minor"/>
      </rPr>
      <t xml:space="preserve"> cutting cycle</t>
    </r>
  </si>
  <si>
    <t>Alfalfa, other cutting cycles</t>
  </si>
  <si>
    <t>Grass Pasture</t>
  </si>
  <si>
    <t>Sugar Cane</t>
  </si>
  <si>
    <t>Tropical Fruits and Trees</t>
  </si>
  <si>
    <t>Grapes and Berries</t>
  </si>
  <si>
    <t>Fruit Trees</t>
  </si>
  <si>
    <t>Wetlands - Temperate Climate</t>
  </si>
  <si>
    <r>
      <t>K</t>
    </r>
    <r>
      <rPr>
        <b/>
        <vertAlign val="subscript"/>
        <sz val="12"/>
        <color theme="1"/>
        <rFont val="Calibri"/>
        <family val="2"/>
        <scheme val="minor"/>
      </rPr>
      <t>c mid</t>
    </r>
  </si>
  <si>
    <r>
      <t>K</t>
    </r>
    <r>
      <rPr>
        <b/>
        <vertAlign val="subscript"/>
        <sz val="12"/>
        <color theme="1"/>
        <rFont val="Calibri"/>
        <family val="2"/>
        <scheme val="minor"/>
      </rPr>
      <t>c end</t>
    </r>
  </si>
  <si>
    <t>Maximum Crop Height (h) (m)</t>
  </si>
  <si>
    <t>Brussel Sprouts</t>
  </si>
  <si>
    <t>Garlic</t>
  </si>
  <si>
    <t>Onions</t>
  </si>
  <si>
    <t>Egg Plant</t>
  </si>
  <si>
    <t>Sweet Peppers (bell)</t>
  </si>
  <si>
    <t>Pumpkin, Winter Squash</t>
  </si>
  <si>
    <t>Sweet Melons</t>
  </si>
  <si>
    <t>Watermelon</t>
  </si>
  <si>
    <t>Parsnip</t>
  </si>
  <si>
    <t>Sweet Potato</t>
  </si>
  <si>
    <t>Turnip (and Rutabaga)</t>
  </si>
  <si>
    <t>Sugar Beet</t>
  </si>
  <si>
    <t>Beans, green</t>
  </si>
  <si>
    <t>Beans, dry and Pulses</t>
  </si>
  <si>
    <t>Chick pea</t>
  </si>
  <si>
    <t>Grabanzo</t>
  </si>
  <si>
    <t>Green Gram and Cowpeas</t>
  </si>
  <si>
    <t>Groundnut (Peanut)</t>
  </si>
  <si>
    <t>Artichokes</t>
  </si>
  <si>
    <t>Mint</t>
  </si>
  <si>
    <t>Strawberries</t>
  </si>
  <si>
    <r>
      <t xml:space="preserve">Sisal </t>
    </r>
    <r>
      <rPr>
        <vertAlign val="superscript"/>
        <sz val="12"/>
        <color theme="1"/>
        <rFont val="Calibri"/>
        <family val="2"/>
        <scheme val="minor"/>
      </rPr>
      <t>8</t>
    </r>
  </si>
  <si>
    <r>
      <t>Castorbean (</t>
    </r>
    <r>
      <rPr>
        <i/>
        <sz val="12"/>
        <color theme="1"/>
        <rFont val="Calibri"/>
        <family val="2"/>
        <scheme val="minor"/>
      </rPr>
      <t>Ricinus</t>
    </r>
    <r>
      <rPr>
        <sz val="12"/>
        <color theme="1"/>
        <rFont val="Calibri"/>
        <family val="2"/>
        <scheme val="minor"/>
      </rPr>
      <t>)</t>
    </r>
  </si>
  <si>
    <t>Rapeseed, Canola</t>
  </si>
  <si>
    <t>Barley</t>
  </si>
  <si>
    <t>Oats</t>
  </si>
  <si>
    <t>Spring Wheat</t>
  </si>
  <si>
    <r>
      <t xml:space="preserve">Maize, Field (grain) </t>
    </r>
    <r>
      <rPr>
        <i/>
        <sz val="12"/>
        <color theme="1"/>
        <rFont val="Calibri"/>
        <family val="2"/>
        <scheme val="minor"/>
      </rPr>
      <t>(field corn)</t>
    </r>
  </si>
  <si>
    <r>
      <t xml:space="preserve">Maize, Sweet </t>
    </r>
    <r>
      <rPr>
        <i/>
        <sz val="12"/>
        <color theme="1"/>
        <rFont val="Calibri"/>
        <family val="2"/>
        <scheme val="minor"/>
      </rPr>
      <t>(sweet corn)</t>
    </r>
  </si>
  <si>
    <t>Cacao</t>
  </si>
  <si>
    <t>Date Palms</t>
  </si>
  <si>
    <t>Palm Trees</t>
  </si>
  <si>
    <t>Rubber Trees</t>
  </si>
  <si>
    <t>Berries (bushes)</t>
  </si>
  <si>
    <t>Almonds, no ground cover</t>
  </si>
  <si>
    <t>Avocado, no ground cover</t>
  </si>
  <si>
    <r>
      <t xml:space="preserve">Conifer Trees </t>
    </r>
    <r>
      <rPr>
        <vertAlign val="superscript"/>
        <sz val="12"/>
        <color theme="1"/>
        <rFont val="Calibri"/>
        <family val="2"/>
        <scheme val="minor"/>
      </rPr>
      <t>23</t>
    </r>
  </si>
  <si>
    <t>Kiwi</t>
  </si>
  <si>
    <r>
      <t xml:space="preserve">Olives (40 to 60% ground coverage by canopy) </t>
    </r>
    <r>
      <rPr>
        <vertAlign val="superscript"/>
        <sz val="12"/>
        <color theme="1"/>
        <rFont val="Calibri"/>
        <family val="2"/>
        <scheme val="minor"/>
      </rPr>
      <t>24</t>
    </r>
  </si>
  <si>
    <t>Pistachios, no ground cover</t>
  </si>
  <si>
    <r>
      <t xml:space="preserve">Walnut Orchard </t>
    </r>
    <r>
      <rPr>
        <vertAlign val="superscript"/>
        <sz val="12"/>
        <color theme="1"/>
        <rFont val="Calibri"/>
        <family val="2"/>
        <scheme val="minor"/>
      </rPr>
      <t>19</t>
    </r>
  </si>
  <si>
    <t>Cattails, Bulrushes, killing frost</t>
  </si>
  <si>
    <t>Cattails, Bulrushes, no frost</t>
  </si>
  <si>
    <t>Short Veg., no frost</t>
  </si>
  <si>
    <t>Reed Swamp, standing water</t>
  </si>
  <si>
    <t>Reed Swamp, moist soil</t>
  </si>
  <si>
    <t>Open Water, &lt; 2 m depth or in subhumid climates or tropics</t>
  </si>
  <si>
    <t>Open Water, &gt; 5 m depth, clear of turbidity, temperate climate</t>
  </si>
  <si>
    <t>Kcini</t>
  </si>
  <si>
    <t>Onions - dry</t>
  </si>
  <si>
    <t>Onions- green</t>
  </si>
  <si>
    <t>Onions- seed</t>
  </si>
  <si>
    <t>Cucumber - Fresh Market</t>
  </si>
  <si>
    <t>Cucumber - Machine harvest</t>
  </si>
  <si>
    <t>Cassava - year 1</t>
  </si>
  <si>
    <t>Cassava - year 2</t>
  </si>
  <si>
    <t>Fababean (broad bean) - Fresh</t>
  </si>
  <si>
    <t>Fababean (broad bean) - Dry/Seed</t>
  </si>
  <si>
    <t>Peas - Fresh</t>
  </si>
  <si>
    <t>Peas - Dry/Seed</t>
  </si>
  <si>
    <t>Winter Wheat - with frozen soils</t>
  </si>
  <si>
    <t>Winter Wheat - with non-frozen soils</t>
  </si>
  <si>
    <t>Sorghum - grain</t>
  </si>
  <si>
    <t>Sorghum - sweet</t>
  </si>
  <si>
    <t>Alfalfa Hay - averaged cutting effects</t>
  </si>
  <si>
    <t>Alfalfa Hay - individual cutting periods</t>
  </si>
  <si>
    <t>Alfalfa Hay - for seed</t>
  </si>
  <si>
    <t>Bermuda hay - averaged cutting effects</t>
  </si>
  <si>
    <t>Bermuda hay - Spring crop for seed</t>
  </si>
  <si>
    <t>Clover hay, Berseem - averaged cutting effects</t>
  </si>
  <si>
    <t>Clover hay, Berseem - individual cutting periods</t>
  </si>
  <si>
    <t>Rye Grass hay - averaged cutting effects</t>
  </si>
  <si>
    <t>Sudan Grass hay (annual) - averaged cutting effects</t>
  </si>
  <si>
    <t>Sudan Grass hay (annual) - individual cutting periods</t>
  </si>
  <si>
    <t>Grazing Pasture - Rotated Grazing</t>
  </si>
  <si>
    <t>Grazing Pasture - Extensive Grazing</t>
  </si>
  <si>
    <r>
      <t xml:space="preserve">Turf grass - cool season </t>
    </r>
    <r>
      <rPr>
        <vertAlign val="superscript"/>
        <sz val="12"/>
        <color theme="1"/>
        <rFont val="Calibri"/>
        <family val="2"/>
        <scheme val="minor"/>
      </rPr>
      <t>15</t>
    </r>
  </si>
  <si>
    <r>
      <t xml:space="preserve">Turf grass - warm season </t>
    </r>
    <r>
      <rPr>
        <vertAlign val="superscript"/>
        <sz val="12"/>
        <color theme="1"/>
        <rFont val="Calibri"/>
        <family val="2"/>
        <scheme val="minor"/>
      </rPr>
      <t>15</t>
    </r>
  </si>
  <si>
    <r>
      <t>Banana - 1</t>
    </r>
    <r>
      <rPr>
        <vertAlign val="superscript"/>
        <sz val="12"/>
        <color theme="1"/>
        <rFont val="Calibri"/>
        <family val="2"/>
        <scheme val="minor"/>
      </rPr>
      <t>st</t>
    </r>
    <r>
      <rPr>
        <sz val="12"/>
        <color theme="1"/>
        <rFont val="Calibri"/>
        <family val="2"/>
        <scheme val="minor"/>
      </rPr>
      <t xml:space="preserve"> year</t>
    </r>
  </si>
  <si>
    <r>
      <t>Banana - 2</t>
    </r>
    <r>
      <rPr>
        <vertAlign val="superscript"/>
        <sz val="12"/>
        <color theme="1"/>
        <rFont val="Calibri"/>
        <family val="2"/>
        <scheme val="minor"/>
      </rPr>
      <t>nd</t>
    </r>
    <r>
      <rPr>
        <sz val="12"/>
        <color theme="1"/>
        <rFont val="Calibri"/>
        <family val="2"/>
        <scheme val="minor"/>
      </rPr>
      <t xml:space="preserve"> year</t>
    </r>
  </si>
  <si>
    <t>Coffee - bare ground cover</t>
  </si>
  <si>
    <t>Coffee - with weeds</t>
  </si>
  <si>
    <t>Pineapple 16 - bare soil</t>
  </si>
  <si>
    <t>Pineapple 16 - with grass cover</t>
  </si>
  <si>
    <t>Tea - non-shaded</t>
  </si>
  <si>
    <r>
      <t xml:space="preserve">Tea - shaded </t>
    </r>
    <r>
      <rPr>
        <vertAlign val="superscript"/>
        <sz val="12"/>
        <color theme="1"/>
        <rFont val="Calibri"/>
        <family val="2"/>
        <scheme val="minor"/>
      </rPr>
      <t>17</t>
    </r>
  </si>
  <si>
    <t>Grapes - Table or Raisin</t>
  </si>
  <si>
    <t>Grapes - Wine</t>
  </si>
  <si>
    <t>Apples, Cherries, Pears - no ground cover, killing frost</t>
  </si>
  <si>
    <t>Apples, Cherries, Pears - no ground cover, no frosts</t>
  </si>
  <si>
    <t>Apples, Cherries, Pears - active ground cover, killing frost</t>
  </si>
  <si>
    <t>Apples, Cherries, Pears - active ground cover, no frosts</t>
  </si>
  <si>
    <t>Apricots, Peaches, Stone Fruit - no ground cover, killing frost</t>
  </si>
  <si>
    <t>Apricots, Peaches, Stone Fruit - no ground cover, no frosts</t>
  </si>
  <si>
    <t>Apricots, Peaches, Stone Fruit - active ground cover, killing frost</t>
  </si>
  <si>
    <t>Apricots, Peaches, Stone Fruit - active ground cover, no frosts</t>
  </si>
  <si>
    <t>Citrus, no ground cover - 70% canopy</t>
  </si>
  <si>
    <t>Citrus, no ground cover - 50% canopy</t>
  </si>
  <si>
    <t>Citrus, no ground cover - 20% canopy</t>
  </si>
  <si>
    <t>Citrus, with active ground cover or weeds - 70% canopy</t>
  </si>
  <si>
    <t>Citrus, with active ground cover or weeds - 50% canopy</t>
  </si>
  <si>
    <t>Citrus, with active ground cover or weeds - 20% canopy</t>
  </si>
  <si>
    <t>Wetlands - temperate climate</t>
  </si>
  <si>
    <t>Special</t>
  </si>
  <si>
    <t>Selected</t>
  </si>
  <si>
    <t>crop</t>
  </si>
  <si>
    <t>ini</t>
  </si>
  <si>
    <t>mid</t>
  </si>
  <si>
    <t>end</t>
  </si>
  <si>
    <t>dev</t>
  </si>
  <si>
    <t>late</t>
  </si>
  <si>
    <t>planting/green up date</t>
  </si>
  <si>
    <t>total days</t>
  </si>
  <si>
    <t>corn</t>
  </si>
  <si>
    <t>soy</t>
  </si>
  <si>
    <t>wheat</t>
  </si>
  <si>
    <t>rice paddy</t>
  </si>
  <si>
    <t>rye</t>
  </si>
  <si>
    <t>oats</t>
  </si>
  <si>
    <t>sorghum</t>
  </si>
  <si>
    <t>mix grain</t>
  </si>
  <si>
    <t>cereals</t>
  </si>
  <si>
    <t>potatoes</t>
  </si>
  <si>
    <t>sugarcane</t>
  </si>
  <si>
    <t>sugarbeets</t>
  </si>
  <si>
    <t>oil seed</t>
  </si>
  <si>
    <t>Legume (FAO peanuts)</t>
  </si>
  <si>
    <t>Vegetable</t>
  </si>
  <si>
    <t>Small Grain (FAO av.  Barley, rye, oats, millet)</t>
  </si>
  <si>
    <t>Durum Wheat</t>
  </si>
  <si>
    <t>Double Crop Winter Wheat</t>
  </si>
  <si>
    <t>Double Crop Other (ET values for soy)</t>
  </si>
  <si>
    <t>Dicot Crop (FAO tobacco)</t>
  </si>
  <si>
    <t>Berry (et values for raspberries FAO)</t>
  </si>
  <si>
    <t>Orchard (FAO crop for applies, cherries, pears, active ground cover, killing frosts)</t>
  </si>
  <si>
    <t>Christmas Trees</t>
  </si>
  <si>
    <t>Sod/Grass Seed</t>
  </si>
  <si>
    <t>Pasture/Hay</t>
  </si>
  <si>
    <t>Hay (FAO- alfalfa)</t>
  </si>
  <si>
    <t>Grassland Herbaceous_x000D_</t>
  </si>
  <si>
    <t>Pasture/Grass</t>
  </si>
  <si>
    <t>Fallow/Idle</t>
  </si>
  <si>
    <t>wetlands (cattails, bulrushes, killing frost)</t>
  </si>
  <si>
    <t>may</t>
  </si>
  <si>
    <t>open water (&gt;5m depth, clear of turbidity, temperate climates)</t>
  </si>
  <si>
    <t>https://community.naturalcapitalproject.org/t/seasonal-water-yield-model-crop-factors-kc/765/5</t>
  </si>
  <si>
    <t>https://www.fao.org/3/X0490E/x0490e00.htm#Contents</t>
  </si>
  <si>
    <r>
      <t xml:space="preserve">Liu, Chunwei, et al. “Environmental Controls on Seasonal Ecosystem Evapotranspiration/Potential Evapotranspiration Ratio as Determined by the Global Eddy Flux Measurements.” </t>
    </r>
    <r>
      <rPr>
        <i/>
        <sz val="12"/>
        <color theme="1"/>
        <rFont val="Calibri"/>
        <family val="2"/>
        <scheme val="minor"/>
      </rPr>
      <t>Hydrology and Earth System Sciences</t>
    </r>
    <r>
      <rPr>
        <sz val="12"/>
        <color theme="1"/>
        <rFont val="Calibri"/>
        <family val="2"/>
        <scheme val="minor"/>
      </rPr>
      <t>, vol. 21, no. 1, Jan. 2017, pp. 311–22, https://doi.org/10.5194/hess-21-311-2017.</t>
    </r>
  </si>
  <si>
    <t>Kc discussion on InVEST message board</t>
  </si>
  <si>
    <t>FAO Kc source</t>
  </si>
  <si>
    <t>Kc for other land covers than crops, from InVEST discussion board</t>
  </si>
  <si>
    <t>Landcover</t>
  </si>
  <si>
    <t>Cropland</t>
  </si>
  <si>
    <t>Deciduous broad leaf forest</t>
  </si>
  <si>
    <t>Evergreen broad leaf forest</t>
  </si>
  <si>
    <t>Evergreen needle leaf forest</t>
  </si>
  <si>
    <t>Grassland</t>
  </si>
  <si>
    <t>Mixed forest</t>
  </si>
  <si>
    <t>Open shrubland</t>
  </si>
  <si>
    <t>Kc_spring</t>
  </si>
  <si>
    <t>Kc_summer</t>
  </si>
  <si>
    <t>Kc_fall</t>
  </si>
  <si>
    <t>Kc_winter</t>
  </si>
  <si>
    <t>Spring_start</t>
  </si>
  <si>
    <t>Summer_start</t>
  </si>
  <si>
    <t>Fall_start</t>
  </si>
  <si>
    <t>Winter_start</t>
  </si>
  <si>
    <t>VALUE</t>
  </si>
  <si>
    <t>CLASS_NAME</t>
  </si>
  <si>
    <t>curvenum_ref</t>
  </si>
  <si>
    <t>Kc_1</t>
  </si>
  <si>
    <t>Kc_2</t>
  </si>
  <si>
    <t>Kc_3</t>
  </si>
  <si>
    <t>Kc_4</t>
  </si>
  <si>
    <t>Kc_5</t>
  </si>
  <si>
    <t>Kc_6</t>
  </si>
  <si>
    <t>Kc_7</t>
  </si>
  <si>
    <t>Kc_8</t>
  </si>
  <si>
    <t>Kc_9</t>
  </si>
  <si>
    <t>Kc_10</t>
  </si>
  <si>
    <t>Kc_11</t>
  </si>
  <si>
    <t>Kc_12</t>
  </si>
  <si>
    <t>Alfalfa</t>
  </si>
  <si>
    <t>close-seeded legumes</t>
  </si>
  <si>
    <t>Apples</t>
  </si>
  <si>
    <t>woods-grass</t>
  </si>
  <si>
    <t>small grain</t>
  </si>
  <si>
    <t>Barren</t>
  </si>
  <si>
    <t>fallow</t>
  </si>
  <si>
    <t>Buckwheat</t>
  </si>
  <si>
    <t>row crop</t>
  </si>
  <si>
    <t>Clover/Wildflowers</t>
  </si>
  <si>
    <t>Corn</t>
  </si>
  <si>
    <t>Cranberries</t>
  </si>
  <si>
    <t>Cucumbers</t>
  </si>
  <si>
    <t>Dbl Crop Barley/Corn</t>
  </si>
  <si>
    <t>small grain/row crop</t>
  </si>
  <si>
    <t>Dbl Crop Oats/Corn</t>
  </si>
  <si>
    <t>Dbl Crop Triticale/Corn</t>
  </si>
  <si>
    <t>Dbl Crop WinWht/Corn</t>
  </si>
  <si>
    <t>Dbl Crop WinWht/Soybeans</t>
  </si>
  <si>
    <t>Deciduous Forest</t>
  </si>
  <si>
    <t>woods</t>
  </si>
  <si>
    <t>Developed/High Intensity</t>
  </si>
  <si>
    <t>urban-commercial</t>
  </si>
  <si>
    <t>Developed/Low Intensity</t>
  </si>
  <si>
    <t>residential-1/3 ac</t>
  </si>
  <si>
    <t>Developed/Med Intensity</t>
  </si>
  <si>
    <t>residential-1/8 ac</t>
  </si>
  <si>
    <t>Developed/Open Space</t>
  </si>
  <si>
    <t>developed-open</t>
  </si>
  <si>
    <t>Dry Beans</t>
  </si>
  <si>
    <t>Evergreen Forest</t>
  </si>
  <si>
    <t>Fallow/Idle Cropland</t>
  </si>
  <si>
    <t>Grassland/Pasture</t>
  </si>
  <si>
    <t>pasture, grass, range</t>
  </si>
  <si>
    <t>Herbaceous Wetlands</t>
  </si>
  <si>
    <t>meadow</t>
  </si>
  <si>
    <t>Herbs</t>
  </si>
  <si>
    <t>Misc Vegs &amp; Fruits</t>
  </si>
  <si>
    <t>Mixed Forest</t>
  </si>
  <si>
    <t>Mustard</t>
  </si>
  <si>
    <t>Open Water</t>
  </si>
  <si>
    <t>na</t>
  </si>
  <si>
    <t>Other Crops</t>
  </si>
  <si>
    <t>Other Hay/Non Alfalfa</t>
  </si>
  <si>
    <t>Peppers</t>
  </si>
  <si>
    <t>Potatoes</t>
  </si>
  <si>
    <t>Pumpkins</t>
  </si>
  <si>
    <t>Rye</t>
  </si>
  <si>
    <t>Shrubland</t>
  </si>
  <si>
    <t>brush-weed-grass</t>
  </si>
  <si>
    <t>Squash</t>
  </si>
  <si>
    <t>Sugarbeets</t>
  </si>
  <si>
    <t>Sweet Corn</t>
  </si>
  <si>
    <t>Sweet Potatoes</t>
  </si>
  <si>
    <t>Switchgrass</t>
  </si>
  <si>
    <t>Triticale</t>
  </si>
  <si>
    <t>Woody Wetlands</t>
  </si>
  <si>
    <t>bare**</t>
  </si>
  <si>
    <t>bare</t>
  </si>
  <si>
    <t>planted (Kc ini)</t>
  </si>
  <si>
    <t>growing canopy</t>
  </si>
  <si>
    <t>full plant canopy (Kc mid)</t>
  </si>
  <si>
    <t>decreasing plant canopy</t>
  </si>
  <si>
    <t>harvested (Kc end)</t>
  </si>
  <si>
    <t>InVEST FAO</t>
  </si>
  <si>
    <t>Liu et al.</t>
  </si>
  <si>
    <t>FAO period</t>
  </si>
  <si>
    <t>Liu et al. period</t>
  </si>
  <si>
    <t>winter</t>
  </si>
  <si>
    <t>spring</t>
  </si>
  <si>
    <t>summer</t>
  </si>
  <si>
    <t>fall</t>
  </si>
  <si>
    <t>FAO</t>
  </si>
  <si>
    <t>Special (30% imperv)</t>
  </si>
  <si>
    <t>Special (85% imperv)</t>
  </si>
  <si>
    <t>Special (65% imperv)</t>
  </si>
  <si>
    <t>Tobacco</t>
  </si>
  <si>
    <t>Pop or Orn Corn</t>
  </si>
  <si>
    <t>Speltz</t>
  </si>
  <si>
    <t>Rape Seed</t>
  </si>
  <si>
    <t>Watermelons</t>
  </si>
  <si>
    <t>Tomatoes</t>
  </si>
  <si>
    <t>Cherries</t>
  </si>
  <si>
    <t>Peaches</t>
  </si>
  <si>
    <t>Pears</t>
  </si>
  <si>
    <t>Greens</t>
  </si>
  <si>
    <t>Dbl Crop WinWht/Sorghum</t>
  </si>
  <si>
    <t>Dbl Crop Soybeans/Oats</t>
  </si>
  <si>
    <t>Blueberries</t>
  </si>
  <si>
    <t>Eggplants</t>
  </si>
  <si>
    <t>Gourds</t>
  </si>
  <si>
    <t>Dbl Crop Barley/Soybeans</t>
  </si>
  <si>
    <t>Kc ref crop</t>
  </si>
  <si>
    <t>* for urban land classes, the monthly Kc values should reflect the percent of the urban area that is impervious surface.  For example, for an urban area with 50% impervious coverage, the user could average the value for bare soil or impervious surface (evaporation only) by the natural vegetation class that most closely matches the natural vegetation within urban pixels (forest vs. grass).</t>
  </si>
  <si>
    <t>InVEST kc calculator</t>
  </si>
  <si>
    <r>
      <t xml:space="preserve">Vegetables - Solanum Family </t>
    </r>
    <r>
      <rPr>
        <b/>
        <i/>
        <sz val="12"/>
        <color rgb="FF000000"/>
        <rFont val="Calibri"/>
        <family val="2"/>
        <scheme val="minor"/>
      </rPr>
      <t>(Solanaceae)</t>
    </r>
  </si>
  <si>
    <t>soybeans</t>
  </si>
  <si>
    <t>Peanuts</t>
  </si>
  <si>
    <t>Canola</t>
  </si>
  <si>
    <t>Other Tree Crops</t>
  </si>
  <si>
    <t>Pecans</t>
  </si>
  <si>
    <t>Cantaloupes</t>
  </si>
  <si>
    <t>Plums</t>
  </si>
  <si>
    <t>Dbl Crop Corn/Soybeans</t>
  </si>
  <si>
    <t>Radishes</t>
  </si>
  <si>
    <t>cotton</t>
  </si>
  <si>
    <t>cereals-rice</t>
  </si>
  <si>
    <t>groundnut(peanut)</t>
  </si>
  <si>
    <t>Walnut orchard</t>
  </si>
  <si>
    <t>FAO Kc reference</t>
  </si>
  <si>
    <t>Turf grass - cool season</t>
  </si>
  <si>
    <t>Sudan Grass hay (annual) - averaged cutting effects (https://doi.org/10.1016/j.agwat.2015.03.018)</t>
  </si>
  <si>
    <t>CLC code</t>
  </si>
  <si>
    <t>Description</t>
  </si>
  <si>
    <t>-</t>
  </si>
  <si>
    <t>Airports</t>
  </si>
  <si>
    <t>Vineyards</t>
  </si>
  <si>
    <t>Pastures</t>
  </si>
  <si>
    <t>Continous urban fabric</t>
  </si>
  <si>
    <t>Discontinuous urban fabric</t>
  </si>
  <si>
    <t>Industrial or commercial units</t>
  </si>
  <si>
    <t>Road and rail networks and associated land</t>
  </si>
  <si>
    <t>Port areas</t>
  </si>
  <si>
    <t>Mineral extraction sites</t>
  </si>
  <si>
    <t>Dump sites</t>
  </si>
  <si>
    <t>Construction sites</t>
  </si>
  <si>
    <t>Green urban areas</t>
  </si>
  <si>
    <t>Sport and leisure facilities</t>
  </si>
  <si>
    <t>Non-irrigated arable land</t>
  </si>
  <si>
    <t>Permanently irrigated land</t>
  </si>
  <si>
    <t>Rice fields</t>
  </si>
  <si>
    <t>Fruit trees and berry plantations</t>
  </si>
  <si>
    <t>Olive groves</t>
  </si>
  <si>
    <t>Annual crops associated with permanent crops</t>
  </si>
  <si>
    <t>Complex cultivation patterns</t>
  </si>
  <si>
    <t>Land principally occupied by agriculture, with significant areas of natural vegetation</t>
  </si>
  <si>
    <t>Agro-forestry areas</t>
  </si>
  <si>
    <t>Kc ini</t>
  </si>
  <si>
    <t>Kc mid</t>
  </si>
  <si>
    <t>Kc end</t>
  </si>
  <si>
    <t>Kc cold</t>
  </si>
  <si>
    <t>Salines</t>
  </si>
  <si>
    <t>Estuaries</t>
  </si>
  <si>
    <t>Broad-leaved forest</t>
  </si>
  <si>
    <t>Coniferous forest</t>
  </si>
  <si>
    <t>Natural grasslands</t>
  </si>
  <si>
    <t>Moors and heathland</t>
  </si>
  <si>
    <t>Sclerophyllous vegetation</t>
  </si>
  <si>
    <t>Transitional woodland-shrub</t>
  </si>
  <si>
    <t>Beaches, dunes, sands</t>
  </si>
  <si>
    <t>Bare rocks</t>
  </si>
  <si>
    <t>Sparsely vegetated areas</t>
  </si>
  <si>
    <t>Burnt area</t>
  </si>
  <si>
    <t>Glaciers and perpetual snow</t>
  </si>
  <si>
    <t>Inland marshes</t>
  </si>
  <si>
    <t xml:space="preserve">Peat bogs </t>
  </si>
  <si>
    <t>Salt marshes</t>
  </si>
  <si>
    <t>Intertidal flats</t>
  </si>
  <si>
    <t>Water courses</t>
  </si>
  <si>
    <t>Water bodies</t>
  </si>
  <si>
    <t>Coastal lagoons</t>
  </si>
  <si>
    <t>Sea and ocean</t>
  </si>
  <si>
    <t>Nistor et al.</t>
  </si>
  <si>
    <t>cold</t>
  </si>
  <si>
    <r>
      <t xml:space="preserve">Deines, J. M., Swatantran, A., Ye, D., Myers, B., Archontoulis, S., &amp; Lobell, D. B. (2023). Field-scale dynamics of planting dates in the US Corn Belt from 2000 to 2020. </t>
    </r>
    <r>
      <rPr>
        <i/>
        <sz val="12"/>
        <color theme="1"/>
        <rFont val="Calibri"/>
        <family val="2"/>
        <scheme val="minor"/>
      </rPr>
      <t>Remote Sensing of Environment</t>
    </r>
    <r>
      <rPr>
        <sz val="12"/>
        <color theme="1"/>
        <rFont val="Calibri"/>
        <family val="2"/>
        <scheme val="minor"/>
      </rPr>
      <t xml:space="preserve">, </t>
    </r>
    <r>
      <rPr>
        <i/>
        <sz val="12"/>
        <color theme="1"/>
        <rFont val="Calibri"/>
        <family val="2"/>
        <scheme val="minor"/>
      </rPr>
      <t>291</t>
    </r>
    <r>
      <rPr>
        <sz val="12"/>
        <color theme="1"/>
        <rFont val="Calibri"/>
        <family val="2"/>
        <scheme val="minor"/>
      </rPr>
      <t>, 113551. https://doi.org/10.1016/j.rse.2023.113551</t>
    </r>
  </si>
  <si>
    <r>
      <t xml:space="preserve">Nistor, M.-M., Cheval, S., Gualtieri, A. F., Dumitrescu, A., Boţan, V. E., Berni, A., Hognogi, G., Irimuş, I. A., &amp; Porumb-Ghiurco, C. G. (2017). Crop evapotranspiration assessment under climate change in the Pannonian basin during 1991–2050. </t>
    </r>
    <r>
      <rPr>
        <i/>
        <sz val="12"/>
        <color theme="1"/>
        <rFont val="Calibri"/>
        <family val="2"/>
        <scheme val="minor"/>
      </rPr>
      <t>Meteorological Applications</t>
    </r>
    <r>
      <rPr>
        <sz val="12"/>
        <color theme="1"/>
        <rFont val="Calibri"/>
        <family val="2"/>
        <scheme val="minor"/>
      </rPr>
      <t xml:space="preserve">, </t>
    </r>
    <r>
      <rPr>
        <i/>
        <sz val="12"/>
        <color theme="1"/>
        <rFont val="Calibri"/>
        <family val="2"/>
        <scheme val="minor"/>
      </rPr>
      <t>24</t>
    </r>
    <r>
      <rPr>
        <sz val="12"/>
        <color theme="1"/>
        <rFont val="Calibri"/>
        <family val="2"/>
        <scheme val="minor"/>
      </rPr>
      <t>(1), 84–91. https://doi.org/10.1002/met.1607</t>
    </r>
  </si>
  <si>
    <t>Planting dates start in May for midwest</t>
  </si>
  <si>
    <t>UNCLEAR REFERENCES NOT USED</t>
  </si>
  <si>
    <t>Double</t>
  </si>
  <si>
    <r>
      <t>Winter Init. (L</t>
    </r>
    <r>
      <rPr>
        <b/>
        <vertAlign val="subscript"/>
        <sz val="12"/>
        <color theme="1"/>
        <rFont val="Calibri"/>
        <family val="2"/>
        <scheme val="minor"/>
      </rPr>
      <t>ini</t>
    </r>
    <r>
      <rPr>
        <b/>
        <sz val="12"/>
        <color theme="1"/>
        <rFont val="Calibri"/>
        <family val="2"/>
        <scheme val="minor"/>
      </rPr>
      <t>)</t>
    </r>
  </si>
  <si>
    <r>
      <t>Winter Dev. (L</t>
    </r>
    <r>
      <rPr>
        <b/>
        <vertAlign val="subscript"/>
        <sz val="12"/>
        <color theme="1"/>
        <rFont val="Calibri"/>
        <family val="2"/>
        <scheme val="minor"/>
      </rPr>
      <t>dev</t>
    </r>
    <r>
      <rPr>
        <b/>
        <sz val="12"/>
        <color theme="1"/>
        <rFont val="Calibri"/>
        <family val="2"/>
        <scheme val="minor"/>
      </rPr>
      <t>)</t>
    </r>
  </si>
  <si>
    <r>
      <t>Winter Mid (L</t>
    </r>
    <r>
      <rPr>
        <b/>
        <vertAlign val="subscript"/>
        <sz val="12"/>
        <color theme="1"/>
        <rFont val="Calibri"/>
        <family val="2"/>
        <scheme val="minor"/>
      </rPr>
      <t>mid</t>
    </r>
    <r>
      <rPr>
        <b/>
        <sz val="12"/>
        <color theme="1"/>
        <rFont val="Calibri"/>
        <family val="2"/>
        <scheme val="minor"/>
      </rPr>
      <t>)</t>
    </r>
  </si>
  <si>
    <r>
      <t>Winter Late (L</t>
    </r>
    <r>
      <rPr>
        <b/>
        <vertAlign val="subscript"/>
        <sz val="12"/>
        <color theme="1"/>
        <rFont val="Calibri"/>
        <family val="2"/>
        <scheme val="minor"/>
      </rPr>
      <t>late</t>
    </r>
    <r>
      <rPr>
        <b/>
        <sz val="12"/>
        <color theme="1"/>
        <rFont val="Calibri"/>
        <family val="2"/>
        <scheme val="minor"/>
      </rPr>
      <t>)</t>
    </r>
  </si>
  <si>
    <t>Winter Total</t>
  </si>
  <si>
    <t>dev stage notes</t>
  </si>
  <si>
    <t>Barley/Oats/Wheat (35-45 °L)</t>
  </si>
  <si>
    <t>Millet (Central USA)</t>
  </si>
  <si>
    <t>Winter dev stage notes</t>
  </si>
  <si>
    <t>Winter ini</t>
  </si>
  <si>
    <t>Winter mid</t>
  </si>
  <si>
    <t>Winter end</t>
  </si>
  <si>
    <t>Winter Kc ref crop</t>
  </si>
  <si>
    <t>Grapes (High Latitudes)</t>
  </si>
  <si>
    <t>Crucifers (Mediterranean)</t>
  </si>
  <si>
    <t>Sweet melons (Mediterranean)</t>
  </si>
  <si>
    <t>Pumpkin, Winter squash (Europe)</t>
  </si>
  <si>
    <t>Onion (green) Mediterranean</t>
  </si>
  <si>
    <t>Onion (dry) Mediterranean</t>
  </si>
  <si>
    <t>Bermuda for hay (several cuttings) Calif. Desert, USA</t>
  </si>
  <si>
    <t>Walnuts (Utah, USA)</t>
  </si>
  <si>
    <t>Sweet peppers (bell) Europe and Medit.</t>
  </si>
  <si>
    <t>Pumpkin, Winter Squash (Europe)</t>
  </si>
  <si>
    <t>Peas (Europe)</t>
  </si>
  <si>
    <t>Tomatoes (Calif., USA)</t>
  </si>
  <si>
    <t>FAO Plant Date</t>
  </si>
  <si>
    <t>Winter FAO Plant Date</t>
  </si>
  <si>
    <t>Kc reference</t>
  </si>
  <si>
    <t>Plant month</t>
  </si>
  <si>
    <t>Plant day</t>
  </si>
  <si>
    <t>Winter plant month</t>
  </si>
  <si>
    <t>Harv month</t>
  </si>
  <si>
    <t>Harv day</t>
  </si>
  <si>
    <t>https://mrcc.purdue.edu/freeze/freezedatetool</t>
  </si>
  <si>
    <t>For estimating rough freeze dates (assuming 25 F = -4 C)</t>
  </si>
  <si>
    <t>Winter plant day</t>
  </si>
  <si>
    <t>Pollinator habitat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</si>
</sst>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13" x14ac:knownFonts="1">
    <font>
      <sz val="12"/>
      <color theme="1"/>
      <name val="Calibri"/>
      <family val="2"/>
      <scheme val="minor"/>
    </font>
    <font>
      <b/>
      <sz val="12"/>
      <color theme="1"/>
      <name val="Calibri"/>
      <family val="2"/>
      <scheme val="minor"/>
    </font>
    <font>
      <b/>
      <vertAlign val="subscript"/>
      <sz val="12"/>
      <color theme="1"/>
      <name val="Calibri"/>
      <family val="2"/>
      <scheme val="minor"/>
    </font>
    <font>
      <vertAlign val="superscript"/>
      <sz val="12"/>
      <color theme="1"/>
      <name val="Calibri"/>
      <family val="2"/>
      <scheme val="minor"/>
    </font>
    <font>
      <b/>
      <i/>
      <sz val="12"/>
      <color theme="1"/>
      <name val="Calibri"/>
      <family val="2"/>
      <scheme val="minor"/>
    </font>
    <font>
      <i/>
      <sz val="12"/>
      <color theme="1"/>
      <name val="Calibri"/>
      <family val="2"/>
      <scheme val="minor"/>
    </font>
    <font>
      <b/>
      <sz val="11"/>
      <color rgb="FF000000"/>
      <name val="Calibri"/>
      <family val="2"/>
    </font>
    <font>
      <sz val="11"/>
      <color rgb="FF000000"/>
      <name val="Calibri"/>
      <family val="2"/>
    </font>
    <font>
      <b/>
      <sz val="12"/>
      <color rgb="FF000000"/>
      <name val="Calibri"/>
      <family val="2"/>
      <scheme val="minor"/>
    </font>
    <font>
      <sz val="12"/>
      <color rgb="FF000000"/>
      <name val="Calibri"/>
      <family val="2"/>
      <scheme val="minor"/>
    </font>
    <font>
      <sz val="11"/>
      <color rgb="FF000000"/>
      <name val="Calibri"/>
      <family val="2"/>
      <scheme val="minor"/>
    </font>
    <font>
      <u/>
      <sz val="12"/>
      <color theme="10"/>
      <name val="Calibri"/>
      <family val="2"/>
      <scheme val="minor"/>
    </font>
    <font>
      <b/>
      <i/>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5">
    <xf numFmtId="0" fontId="0" fillId="0" borderId="0" xfId="0"/>
    <xf numFmtId="0" fontId="1" fillId="0" borderId="0" xfId="0" applyFont="1"/>
    <xf numFmtId="0" fontId="5" fillId="0" borderId="0" xfId="0" applyFont="1"/>
    <xf numFmtId="0" fontId="6" fillId="0" borderId="0" xfId="0" applyFont="1" applyAlignment="1">
      <alignment wrapText="1"/>
    </xf>
    <xf numFmtId="0" fontId="6" fillId="0" borderId="0" xfId="0" applyFont="1"/>
    <xf numFmtId="0" fontId="7" fillId="0" borderId="0" xfId="0" applyFont="1" applyAlignment="1">
      <alignment wrapText="1"/>
    </xf>
    <xf numFmtId="0" fontId="7" fillId="0" borderId="0" xfId="0" applyFont="1"/>
    <xf numFmtId="164" fontId="7" fillId="0" borderId="0" xfId="0" applyNumberFormat="1" applyFont="1"/>
    <xf numFmtId="0" fontId="0" fillId="0" borderId="0" xfId="0" quotePrefix="1"/>
    <xf numFmtId="0" fontId="0" fillId="0" borderId="0" xfId="0" applyAlignment="1">
      <alignment wrapText="1"/>
    </xf>
    <xf numFmtId="0" fontId="0" fillId="0" borderId="0" xfId="0" applyAlignment="1">
      <alignment horizontal="right"/>
    </xf>
    <xf numFmtId="0" fontId="8" fillId="0" borderId="0" xfId="0" applyFont="1"/>
    <xf numFmtId="0" fontId="9" fillId="0" borderId="0" xfId="0" applyFont="1"/>
    <xf numFmtId="0" fontId="10" fillId="0" borderId="0" xfId="0" applyFont="1"/>
    <xf numFmtId="0" fontId="1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s://community.naturalcapitalproject.org/t/seasonal-water-yield-model-crop-factors-kc/765/5" TargetMode="External"/><Relationship Id="rId1" Type="http://schemas.openxmlformats.org/officeDocument/2006/relationships/hyperlink" Target="https://www.fao.org/3/X0490E/x0490e00.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B3EC-F650-4C42-9502-444D6469CAB3}">
  <sheetPr filterMode="1"/>
  <dimension ref="A1:K166"/>
  <sheetViews>
    <sheetView workbookViewId="0">
      <pane ySplit="1" topLeftCell="A2" activePane="bottomLeft" state="frozen"/>
      <selection pane="bottomLeft" activeCell="C168" sqref="C168"/>
    </sheetView>
  </sheetViews>
  <sheetFormatPr baseColWidth="10" defaultRowHeight="16" x14ac:dyDescent="0.2"/>
  <cols>
    <col min="1" max="1" width="23.33203125" customWidth="1"/>
    <col min="2" max="2" width="23.6640625" customWidth="1"/>
    <col min="10" max="10" width="10.83203125" customWidth="1"/>
  </cols>
  <sheetData>
    <row r="1" spans="1:11" ht="18" x14ac:dyDescent="0.25">
      <c r="A1" t="s">
        <v>204</v>
      </c>
      <c r="B1" s="1" t="s">
        <v>0</v>
      </c>
      <c r="C1" s="1" t="s">
        <v>205</v>
      </c>
      <c r="D1" s="1" t="s">
        <v>1</v>
      </c>
      <c r="E1" s="1" t="s">
        <v>2</v>
      </c>
      <c r="F1" s="1" t="s">
        <v>3</v>
      </c>
      <c r="G1" s="1" t="s">
        <v>4</v>
      </c>
      <c r="H1" s="1" t="s">
        <v>5</v>
      </c>
      <c r="I1" s="1" t="s">
        <v>6</v>
      </c>
      <c r="J1" s="1" t="s">
        <v>7</v>
      </c>
      <c r="K1" s="1" t="s">
        <v>333</v>
      </c>
    </row>
    <row r="2" spans="1:11" ht="19" x14ac:dyDescent="0.2">
      <c r="A2" s="1" t="s">
        <v>216</v>
      </c>
      <c r="B2" t="s">
        <v>218</v>
      </c>
      <c r="C2">
        <v>4</v>
      </c>
      <c r="D2">
        <v>10</v>
      </c>
      <c r="E2">
        <v>20</v>
      </c>
      <c r="F2">
        <v>20</v>
      </c>
      <c r="G2">
        <v>10</v>
      </c>
      <c r="H2">
        <v>60</v>
      </c>
      <c r="I2" t="s">
        <v>171</v>
      </c>
      <c r="J2" t="s">
        <v>172</v>
      </c>
    </row>
    <row r="3" spans="1:11" ht="19" x14ac:dyDescent="0.2">
      <c r="A3" s="1" t="s">
        <v>216</v>
      </c>
      <c r="B3" t="s">
        <v>218</v>
      </c>
      <c r="C3">
        <v>4</v>
      </c>
      <c r="D3">
        <v>10</v>
      </c>
      <c r="E3">
        <v>30</v>
      </c>
      <c r="F3">
        <v>25</v>
      </c>
      <c r="G3">
        <v>10</v>
      </c>
      <c r="H3">
        <v>75</v>
      </c>
      <c r="J3" t="s">
        <v>173</v>
      </c>
      <c r="K3">
        <v>1</v>
      </c>
    </row>
    <row r="4" spans="1:11" x14ac:dyDescent="0.2">
      <c r="A4" s="1" t="s">
        <v>216</v>
      </c>
      <c r="B4" t="s">
        <v>219</v>
      </c>
      <c r="C4">
        <v>4</v>
      </c>
      <c r="D4">
        <v>5</v>
      </c>
      <c r="E4">
        <v>10</v>
      </c>
      <c r="F4">
        <v>10</v>
      </c>
      <c r="G4">
        <v>5</v>
      </c>
      <c r="H4">
        <v>30</v>
      </c>
      <c r="I4" t="s">
        <v>126</v>
      </c>
      <c r="J4" t="s">
        <v>172</v>
      </c>
    </row>
    <row r="5" spans="1:11" x14ac:dyDescent="0.2">
      <c r="A5" s="1" t="s">
        <v>216</v>
      </c>
      <c r="B5" t="s">
        <v>219</v>
      </c>
      <c r="C5">
        <v>4</v>
      </c>
      <c r="D5">
        <v>5</v>
      </c>
      <c r="E5">
        <v>20</v>
      </c>
      <c r="F5">
        <v>10</v>
      </c>
      <c r="G5">
        <v>10</v>
      </c>
      <c r="H5">
        <v>45</v>
      </c>
      <c r="I5" t="s">
        <v>174</v>
      </c>
      <c r="J5" t="s">
        <v>173</v>
      </c>
      <c r="K5">
        <v>1</v>
      </c>
    </row>
    <row r="6" spans="1:11" x14ac:dyDescent="0.2">
      <c r="A6" s="1" t="s">
        <v>216</v>
      </c>
      <c r="B6" t="s">
        <v>217</v>
      </c>
      <c r="C6">
        <v>4</v>
      </c>
      <c r="D6">
        <v>10</v>
      </c>
      <c r="E6">
        <v>30</v>
      </c>
      <c r="F6" t="s">
        <v>169</v>
      </c>
      <c r="G6" t="s">
        <v>169</v>
      </c>
      <c r="H6" t="s">
        <v>169</v>
      </c>
      <c r="J6" t="s">
        <v>170</v>
      </c>
    </row>
    <row r="7" spans="1:11" ht="19" hidden="1" x14ac:dyDescent="0.2">
      <c r="A7" s="1" t="s">
        <v>212</v>
      </c>
      <c r="B7" t="s">
        <v>116</v>
      </c>
      <c r="D7">
        <v>40</v>
      </c>
      <c r="E7">
        <v>40</v>
      </c>
      <c r="F7">
        <v>250</v>
      </c>
      <c r="G7">
        <v>30</v>
      </c>
      <c r="H7">
        <v>360</v>
      </c>
      <c r="I7" t="s">
        <v>117</v>
      </c>
      <c r="J7" t="s">
        <v>118</v>
      </c>
    </row>
    <row r="8" spans="1:11" ht="19" hidden="1" x14ac:dyDescent="0.2">
      <c r="A8" s="1" t="s">
        <v>212</v>
      </c>
      <c r="B8" t="s">
        <v>116</v>
      </c>
      <c r="D8">
        <v>20</v>
      </c>
      <c r="E8">
        <v>25</v>
      </c>
      <c r="F8">
        <v>250</v>
      </c>
      <c r="G8">
        <v>30</v>
      </c>
      <c r="H8">
        <v>325</v>
      </c>
      <c r="I8" t="s">
        <v>119</v>
      </c>
      <c r="J8" t="s">
        <v>120</v>
      </c>
    </row>
    <row r="9" spans="1:11" hidden="1" x14ac:dyDescent="0.2">
      <c r="A9" s="1" t="s">
        <v>212</v>
      </c>
      <c r="B9" t="s">
        <v>121</v>
      </c>
      <c r="D9">
        <v>20</v>
      </c>
      <c r="E9">
        <v>70</v>
      </c>
      <c r="F9">
        <v>90</v>
      </c>
      <c r="G9">
        <v>30</v>
      </c>
      <c r="H9">
        <v>210</v>
      </c>
      <c r="I9" t="s">
        <v>36</v>
      </c>
      <c r="J9" t="s">
        <v>122</v>
      </c>
    </row>
    <row r="10" spans="1:11" hidden="1" x14ac:dyDescent="0.2">
      <c r="A10" s="1" t="s">
        <v>212</v>
      </c>
      <c r="B10" t="s">
        <v>121</v>
      </c>
      <c r="D10">
        <v>90</v>
      </c>
      <c r="E10">
        <v>30</v>
      </c>
      <c r="F10">
        <v>200</v>
      </c>
      <c r="G10">
        <v>45</v>
      </c>
      <c r="H10">
        <v>365</v>
      </c>
      <c r="I10" t="s">
        <v>29</v>
      </c>
      <c r="J10" t="s">
        <v>17</v>
      </c>
    </row>
    <row r="11" spans="1:11" ht="19" hidden="1" x14ac:dyDescent="0.2">
      <c r="A11" s="1" t="s">
        <v>222</v>
      </c>
      <c r="B11" t="s">
        <v>186</v>
      </c>
      <c r="D11">
        <v>120</v>
      </c>
      <c r="E11">
        <v>90</v>
      </c>
      <c r="F11">
        <v>120</v>
      </c>
      <c r="G11">
        <v>60</v>
      </c>
      <c r="H11">
        <v>390</v>
      </c>
      <c r="I11" t="s">
        <v>126</v>
      </c>
      <c r="J11" t="s">
        <v>17</v>
      </c>
    </row>
    <row r="12" spans="1:11" ht="19" hidden="1" x14ac:dyDescent="0.2">
      <c r="A12" s="1" t="s">
        <v>222</v>
      </c>
      <c r="B12" t="s">
        <v>187</v>
      </c>
      <c r="D12">
        <v>120</v>
      </c>
      <c r="E12">
        <v>60</v>
      </c>
      <c r="F12">
        <v>180</v>
      </c>
      <c r="G12">
        <v>5</v>
      </c>
      <c r="H12">
        <v>365</v>
      </c>
      <c r="I12" t="s">
        <v>29</v>
      </c>
      <c r="J12" t="s">
        <v>17</v>
      </c>
    </row>
    <row r="13" spans="1:11" hidden="1" x14ac:dyDescent="0.2">
      <c r="A13" s="1" t="s">
        <v>215</v>
      </c>
      <c r="B13" t="s">
        <v>141</v>
      </c>
      <c r="D13">
        <v>15</v>
      </c>
      <c r="E13">
        <v>25</v>
      </c>
      <c r="F13">
        <v>50</v>
      </c>
      <c r="G13">
        <v>30</v>
      </c>
      <c r="H13">
        <v>120</v>
      </c>
      <c r="I13" t="s">
        <v>43</v>
      </c>
      <c r="J13" t="s">
        <v>142</v>
      </c>
    </row>
    <row r="14" spans="1:11" hidden="1" x14ac:dyDescent="0.2">
      <c r="A14" s="1" t="s">
        <v>215</v>
      </c>
      <c r="B14" t="s">
        <v>141</v>
      </c>
      <c r="D14">
        <v>20</v>
      </c>
      <c r="E14">
        <v>25</v>
      </c>
      <c r="F14">
        <v>60</v>
      </c>
      <c r="G14">
        <v>30</v>
      </c>
      <c r="H14">
        <v>135</v>
      </c>
      <c r="I14" t="s">
        <v>143</v>
      </c>
      <c r="J14" t="s">
        <v>144</v>
      </c>
      <c r="K14">
        <v>1</v>
      </c>
    </row>
    <row r="15" spans="1:11" hidden="1" x14ac:dyDescent="0.2">
      <c r="A15" s="1" t="s">
        <v>215</v>
      </c>
      <c r="B15" t="s">
        <v>141</v>
      </c>
      <c r="D15">
        <v>15</v>
      </c>
      <c r="E15">
        <v>30</v>
      </c>
      <c r="F15">
        <v>65</v>
      </c>
      <c r="G15">
        <v>40</v>
      </c>
      <c r="H15">
        <v>150</v>
      </c>
      <c r="I15" t="s">
        <v>145</v>
      </c>
      <c r="J15" t="s">
        <v>146</v>
      </c>
    </row>
    <row r="16" spans="1:11" hidden="1" x14ac:dyDescent="0.2">
      <c r="A16" s="1" t="s">
        <v>215</v>
      </c>
      <c r="B16" t="s">
        <v>141</v>
      </c>
      <c r="D16">
        <v>40</v>
      </c>
      <c r="E16">
        <v>30</v>
      </c>
      <c r="F16">
        <v>40</v>
      </c>
      <c r="G16">
        <v>20</v>
      </c>
      <c r="H16">
        <v>130</v>
      </c>
      <c r="I16" t="s">
        <v>147</v>
      </c>
    </row>
    <row r="17" spans="1:11" hidden="1" x14ac:dyDescent="0.2">
      <c r="A17" s="1" t="s">
        <v>215</v>
      </c>
      <c r="B17" t="s">
        <v>141</v>
      </c>
      <c r="D17">
        <v>40</v>
      </c>
      <c r="E17">
        <v>60</v>
      </c>
      <c r="F17">
        <v>60</v>
      </c>
      <c r="G17">
        <v>40</v>
      </c>
      <c r="H17">
        <v>200</v>
      </c>
      <c r="I17" t="s">
        <v>102</v>
      </c>
    </row>
    <row r="18" spans="1:11" hidden="1" x14ac:dyDescent="0.2">
      <c r="A18" s="1" t="s">
        <v>215</v>
      </c>
      <c r="B18" t="s">
        <v>141</v>
      </c>
      <c r="D18">
        <v>20</v>
      </c>
      <c r="E18">
        <v>50</v>
      </c>
      <c r="F18">
        <v>60</v>
      </c>
      <c r="G18">
        <v>30</v>
      </c>
      <c r="H18">
        <v>160</v>
      </c>
      <c r="I18" t="s">
        <v>89</v>
      </c>
      <c r="J18" t="s">
        <v>10</v>
      </c>
    </row>
    <row r="19" spans="1:11" hidden="1" x14ac:dyDescent="0.2">
      <c r="A19" s="1" t="s">
        <v>211</v>
      </c>
      <c r="B19" t="s">
        <v>98</v>
      </c>
      <c r="D19">
        <v>20</v>
      </c>
      <c r="E19">
        <v>30</v>
      </c>
      <c r="F19">
        <v>40</v>
      </c>
      <c r="G19">
        <v>20</v>
      </c>
      <c r="H19">
        <v>110</v>
      </c>
      <c r="I19" t="s">
        <v>50</v>
      </c>
      <c r="J19" t="s">
        <v>99</v>
      </c>
    </row>
    <row r="20" spans="1:11" hidden="1" x14ac:dyDescent="0.2">
      <c r="A20" s="1" t="s">
        <v>211</v>
      </c>
      <c r="B20" t="s">
        <v>98</v>
      </c>
      <c r="D20">
        <v>15</v>
      </c>
      <c r="E20">
        <v>25</v>
      </c>
      <c r="F20">
        <v>35</v>
      </c>
      <c r="G20">
        <v>20</v>
      </c>
      <c r="H20">
        <v>95</v>
      </c>
      <c r="I20" t="s">
        <v>64</v>
      </c>
      <c r="J20" t="s">
        <v>100</v>
      </c>
    </row>
    <row r="21" spans="1:11" hidden="1" x14ac:dyDescent="0.2">
      <c r="A21" s="1" t="s">
        <v>211</v>
      </c>
      <c r="B21" t="s">
        <v>98</v>
      </c>
      <c r="D21">
        <v>25</v>
      </c>
      <c r="E21">
        <v>25</v>
      </c>
      <c r="F21">
        <v>30</v>
      </c>
      <c r="G21">
        <v>20</v>
      </c>
      <c r="H21">
        <v>100</v>
      </c>
      <c r="I21" t="s">
        <v>64</v>
      </c>
      <c r="J21" t="s">
        <v>88</v>
      </c>
      <c r="K21">
        <v>1</v>
      </c>
    </row>
    <row r="22" spans="1:11" hidden="1" x14ac:dyDescent="0.2">
      <c r="A22" s="1" t="s">
        <v>211</v>
      </c>
      <c r="B22" t="s">
        <v>94</v>
      </c>
      <c r="D22">
        <v>20</v>
      </c>
      <c r="E22">
        <v>30</v>
      </c>
      <c r="F22">
        <v>30</v>
      </c>
      <c r="G22">
        <v>10</v>
      </c>
      <c r="H22">
        <v>90</v>
      </c>
      <c r="I22" t="s">
        <v>16</v>
      </c>
      <c r="J22" t="s">
        <v>95</v>
      </c>
    </row>
    <row r="23" spans="1:11" hidden="1" x14ac:dyDescent="0.2">
      <c r="A23" s="1" t="s">
        <v>211</v>
      </c>
      <c r="B23" t="s">
        <v>94</v>
      </c>
      <c r="D23">
        <v>15</v>
      </c>
      <c r="E23">
        <v>25</v>
      </c>
      <c r="F23">
        <v>25</v>
      </c>
      <c r="G23">
        <v>10</v>
      </c>
      <c r="H23">
        <v>75</v>
      </c>
      <c r="I23" t="s">
        <v>96</v>
      </c>
      <c r="J23" t="s">
        <v>97</v>
      </c>
    </row>
    <row r="24" spans="1:11" hidden="1" x14ac:dyDescent="0.2">
      <c r="A24" s="1" t="s">
        <v>209</v>
      </c>
      <c r="B24" t="s">
        <v>76</v>
      </c>
      <c r="D24">
        <v>15</v>
      </c>
      <c r="E24">
        <v>25</v>
      </c>
      <c r="F24">
        <v>20</v>
      </c>
      <c r="G24">
        <v>10</v>
      </c>
      <c r="H24">
        <v>70</v>
      </c>
      <c r="I24" t="s">
        <v>56</v>
      </c>
      <c r="J24" t="s">
        <v>17</v>
      </c>
    </row>
    <row r="25" spans="1:11" hidden="1" x14ac:dyDescent="0.2">
      <c r="A25" s="1" t="s">
        <v>209</v>
      </c>
      <c r="B25" t="s">
        <v>76</v>
      </c>
      <c r="D25">
        <v>25</v>
      </c>
      <c r="E25">
        <v>30</v>
      </c>
      <c r="F25">
        <v>25</v>
      </c>
      <c r="G25">
        <v>10</v>
      </c>
      <c r="H25">
        <v>90</v>
      </c>
      <c r="I25" t="s">
        <v>16</v>
      </c>
      <c r="J25" t="s">
        <v>77</v>
      </c>
    </row>
    <row r="26" spans="1:11" x14ac:dyDescent="0.2">
      <c r="A26" s="1" t="s">
        <v>216</v>
      </c>
      <c r="B26" t="s">
        <v>176</v>
      </c>
      <c r="D26">
        <v>10</v>
      </c>
      <c r="E26">
        <v>15</v>
      </c>
      <c r="F26">
        <v>75</v>
      </c>
      <c r="G26">
        <v>35</v>
      </c>
      <c r="H26">
        <v>135</v>
      </c>
      <c r="I26" t="s">
        <v>177</v>
      </c>
      <c r="J26" t="s">
        <v>10</v>
      </c>
    </row>
    <row r="27" spans="1:11" x14ac:dyDescent="0.2">
      <c r="A27" s="1" t="s">
        <v>216</v>
      </c>
      <c r="B27" t="s">
        <v>175</v>
      </c>
      <c r="D27">
        <v>10</v>
      </c>
      <c r="E27">
        <v>25</v>
      </c>
      <c r="F27">
        <v>35</v>
      </c>
      <c r="G27">
        <v>35</v>
      </c>
      <c r="H27">
        <v>105</v>
      </c>
      <c r="I27" t="s">
        <v>36</v>
      </c>
      <c r="J27" t="s">
        <v>10</v>
      </c>
    </row>
    <row r="28" spans="1:11" hidden="1" x14ac:dyDescent="0.2">
      <c r="A28" s="1" t="s">
        <v>203</v>
      </c>
      <c r="B28" t="s">
        <v>8</v>
      </c>
      <c r="D28">
        <v>35</v>
      </c>
      <c r="E28">
        <v>45</v>
      </c>
      <c r="F28">
        <v>40</v>
      </c>
      <c r="G28">
        <v>15</v>
      </c>
      <c r="H28">
        <v>135</v>
      </c>
      <c r="I28" t="s">
        <v>9</v>
      </c>
      <c r="J28" t="s">
        <v>10</v>
      </c>
    </row>
    <row r="29" spans="1:11" hidden="1" x14ac:dyDescent="0.2">
      <c r="A29" s="1" t="s">
        <v>203</v>
      </c>
      <c r="B29" t="s">
        <v>11</v>
      </c>
      <c r="D29">
        <v>40</v>
      </c>
      <c r="E29">
        <v>60</v>
      </c>
      <c r="F29">
        <v>50</v>
      </c>
      <c r="G29">
        <v>15</v>
      </c>
      <c r="H29">
        <v>165</v>
      </c>
      <c r="I29" t="s">
        <v>9</v>
      </c>
      <c r="J29" t="s">
        <v>10</v>
      </c>
      <c r="K29">
        <v>1</v>
      </c>
    </row>
    <row r="30" spans="1:11" hidden="1" x14ac:dyDescent="0.2">
      <c r="A30" s="1" t="s">
        <v>208</v>
      </c>
      <c r="B30" t="s">
        <v>57</v>
      </c>
      <c r="D30">
        <v>30</v>
      </c>
      <c r="E30">
        <v>45</v>
      </c>
      <c r="F30">
        <v>35</v>
      </c>
      <c r="G30">
        <v>10</v>
      </c>
      <c r="H30">
        <v>120</v>
      </c>
      <c r="I30" t="s">
        <v>23</v>
      </c>
      <c r="J30" t="s">
        <v>37</v>
      </c>
    </row>
    <row r="31" spans="1:11" hidden="1" x14ac:dyDescent="0.2">
      <c r="A31" s="1" t="s">
        <v>208</v>
      </c>
      <c r="B31" t="s">
        <v>57</v>
      </c>
      <c r="D31">
        <v>10</v>
      </c>
      <c r="E31">
        <v>60</v>
      </c>
      <c r="F31">
        <v>25</v>
      </c>
      <c r="G31">
        <v>25</v>
      </c>
      <c r="H31">
        <v>120</v>
      </c>
      <c r="I31" t="s">
        <v>58</v>
      </c>
      <c r="J31" t="s">
        <v>37</v>
      </c>
    </row>
    <row r="32" spans="1:11" hidden="1" x14ac:dyDescent="0.2">
      <c r="A32" s="1" t="s">
        <v>203</v>
      </c>
      <c r="B32" t="s">
        <v>12</v>
      </c>
      <c r="D32">
        <v>20</v>
      </c>
      <c r="E32">
        <v>30</v>
      </c>
      <c r="F32" t="s">
        <v>13</v>
      </c>
      <c r="G32">
        <v>20</v>
      </c>
      <c r="H32">
        <v>100</v>
      </c>
      <c r="I32" t="s">
        <v>14</v>
      </c>
      <c r="J32" t="s">
        <v>15</v>
      </c>
    </row>
    <row r="33" spans="1:11" hidden="1" x14ac:dyDescent="0.2">
      <c r="A33" s="1" t="s">
        <v>203</v>
      </c>
      <c r="B33" t="s">
        <v>12</v>
      </c>
      <c r="D33">
        <v>30</v>
      </c>
      <c r="E33">
        <v>40</v>
      </c>
      <c r="F33">
        <v>60</v>
      </c>
      <c r="G33">
        <v>20</v>
      </c>
      <c r="H33">
        <v>150</v>
      </c>
      <c r="I33" t="s">
        <v>16</v>
      </c>
      <c r="J33" t="s">
        <v>17</v>
      </c>
      <c r="K33">
        <v>1</v>
      </c>
    </row>
    <row r="34" spans="1:11" hidden="1" x14ac:dyDescent="0.2">
      <c r="A34" s="1" t="s">
        <v>203</v>
      </c>
      <c r="B34" t="s">
        <v>12</v>
      </c>
      <c r="D34">
        <v>30</v>
      </c>
      <c r="E34">
        <v>50</v>
      </c>
      <c r="F34">
        <v>90</v>
      </c>
      <c r="G34">
        <v>30</v>
      </c>
      <c r="H34">
        <v>200</v>
      </c>
      <c r="I34" t="s">
        <v>18</v>
      </c>
      <c r="J34" t="s">
        <v>10</v>
      </c>
    </row>
    <row r="35" spans="1:11" hidden="1" x14ac:dyDescent="0.2">
      <c r="A35" s="1" t="s">
        <v>209</v>
      </c>
      <c r="B35" t="s">
        <v>78</v>
      </c>
      <c r="D35">
        <v>20</v>
      </c>
      <c r="E35">
        <v>40</v>
      </c>
      <c r="F35">
        <v>90</v>
      </c>
      <c r="G35">
        <v>60</v>
      </c>
      <c r="H35">
        <v>210</v>
      </c>
      <c r="I35" t="s">
        <v>79</v>
      </c>
      <c r="J35" t="s">
        <v>80</v>
      </c>
    </row>
    <row r="36" spans="1:11" hidden="1" x14ac:dyDescent="0.2">
      <c r="A36" s="1" t="s">
        <v>209</v>
      </c>
      <c r="B36" t="s">
        <v>210</v>
      </c>
      <c r="D36">
        <v>150</v>
      </c>
      <c r="E36">
        <v>40</v>
      </c>
      <c r="F36">
        <v>110</v>
      </c>
      <c r="G36">
        <v>60</v>
      </c>
      <c r="H36">
        <v>360</v>
      </c>
      <c r="I36" t="s">
        <v>81</v>
      </c>
    </row>
    <row r="37" spans="1:11" hidden="1" x14ac:dyDescent="0.2">
      <c r="A37" s="1" t="s">
        <v>214</v>
      </c>
      <c r="B37" t="s">
        <v>131</v>
      </c>
      <c r="D37">
        <v>25</v>
      </c>
      <c r="E37">
        <v>40</v>
      </c>
      <c r="F37">
        <v>65</v>
      </c>
      <c r="G37">
        <v>50</v>
      </c>
      <c r="H37">
        <v>180</v>
      </c>
      <c r="I37" t="s">
        <v>36</v>
      </c>
      <c r="J37" t="s">
        <v>132</v>
      </c>
    </row>
    <row r="38" spans="1:11" hidden="1" x14ac:dyDescent="0.2">
      <c r="A38" s="1" t="s">
        <v>214</v>
      </c>
      <c r="B38" t="s">
        <v>131</v>
      </c>
      <c r="D38">
        <v>20</v>
      </c>
      <c r="E38">
        <v>40</v>
      </c>
      <c r="F38">
        <v>50</v>
      </c>
      <c r="G38">
        <v>25</v>
      </c>
      <c r="H38">
        <v>135</v>
      </c>
      <c r="I38" t="s">
        <v>133</v>
      </c>
      <c r="J38" t="s">
        <v>134</v>
      </c>
    </row>
    <row r="39" spans="1:11" hidden="1" x14ac:dyDescent="0.2">
      <c r="A39" s="1" t="s">
        <v>203</v>
      </c>
      <c r="B39" t="s">
        <v>19</v>
      </c>
      <c r="D39">
        <v>35</v>
      </c>
      <c r="E39">
        <v>50</v>
      </c>
      <c r="F39">
        <v>40</v>
      </c>
      <c r="G39">
        <v>15</v>
      </c>
      <c r="H39">
        <v>140</v>
      </c>
      <c r="I39" t="s">
        <v>9</v>
      </c>
      <c r="J39" t="s">
        <v>10</v>
      </c>
    </row>
    <row r="40" spans="1:11" hidden="1" x14ac:dyDescent="0.2">
      <c r="A40" s="1" t="s">
        <v>203</v>
      </c>
      <c r="B40" t="s">
        <v>20</v>
      </c>
      <c r="D40">
        <v>25</v>
      </c>
      <c r="E40">
        <v>40</v>
      </c>
      <c r="F40">
        <v>95</v>
      </c>
      <c r="G40">
        <v>20</v>
      </c>
      <c r="H40">
        <v>180</v>
      </c>
      <c r="I40" t="s">
        <v>18</v>
      </c>
      <c r="J40" t="s">
        <v>21</v>
      </c>
    </row>
    <row r="41" spans="1:11" hidden="1" x14ac:dyDescent="0.2">
      <c r="A41" s="1" t="s">
        <v>203</v>
      </c>
      <c r="B41" t="s">
        <v>20</v>
      </c>
      <c r="D41">
        <v>25</v>
      </c>
      <c r="E41">
        <v>40</v>
      </c>
      <c r="F41">
        <v>45</v>
      </c>
      <c r="G41">
        <v>15</v>
      </c>
      <c r="H41">
        <v>125</v>
      </c>
      <c r="I41" t="s">
        <v>22</v>
      </c>
      <c r="J41" t="s">
        <v>17</v>
      </c>
    </row>
    <row r="42" spans="1:11" hidden="1" x14ac:dyDescent="0.2">
      <c r="A42" s="1" t="s">
        <v>203</v>
      </c>
      <c r="B42" t="s">
        <v>20</v>
      </c>
      <c r="D42">
        <v>30</v>
      </c>
      <c r="E42">
        <v>55</v>
      </c>
      <c r="F42">
        <v>105</v>
      </c>
      <c r="G42">
        <v>20</v>
      </c>
      <c r="H42">
        <v>210</v>
      </c>
      <c r="I42" t="s">
        <v>23</v>
      </c>
      <c r="J42" t="s">
        <v>21</v>
      </c>
    </row>
    <row r="43" spans="1:11" hidden="1" x14ac:dyDescent="0.2">
      <c r="A43" s="1" t="s">
        <v>224</v>
      </c>
      <c r="B43" t="s">
        <v>192</v>
      </c>
      <c r="D43">
        <v>60</v>
      </c>
      <c r="E43">
        <v>90</v>
      </c>
      <c r="F43">
        <v>120</v>
      </c>
      <c r="G43">
        <v>95</v>
      </c>
      <c r="H43">
        <v>365</v>
      </c>
      <c r="I43" t="s">
        <v>23</v>
      </c>
      <c r="J43" t="s">
        <v>17</v>
      </c>
    </row>
    <row r="44" spans="1:11" hidden="1" x14ac:dyDescent="0.2">
      <c r="A44" s="1" t="s">
        <v>213</v>
      </c>
      <c r="B44" t="s">
        <v>123</v>
      </c>
      <c r="D44">
        <v>30</v>
      </c>
      <c r="E44">
        <v>50</v>
      </c>
      <c r="F44">
        <v>60</v>
      </c>
      <c r="G44">
        <v>55</v>
      </c>
      <c r="H44">
        <v>195</v>
      </c>
      <c r="I44" t="s">
        <v>124</v>
      </c>
      <c r="J44" t="s">
        <v>125</v>
      </c>
    </row>
    <row r="45" spans="1:11" hidden="1" x14ac:dyDescent="0.2">
      <c r="A45" s="1" t="s">
        <v>213</v>
      </c>
      <c r="B45" t="s">
        <v>123</v>
      </c>
      <c r="D45">
        <v>45</v>
      </c>
      <c r="E45">
        <v>90</v>
      </c>
      <c r="F45">
        <v>45</v>
      </c>
      <c r="G45">
        <v>45</v>
      </c>
      <c r="H45">
        <v>225</v>
      </c>
      <c r="I45" t="s">
        <v>126</v>
      </c>
      <c r="J45" t="s">
        <v>10</v>
      </c>
    </row>
    <row r="46" spans="1:11" hidden="1" x14ac:dyDescent="0.2">
      <c r="A46" s="1" t="s">
        <v>213</v>
      </c>
      <c r="B46" t="s">
        <v>123</v>
      </c>
      <c r="D46">
        <v>30</v>
      </c>
      <c r="E46">
        <v>50</v>
      </c>
      <c r="F46">
        <v>60</v>
      </c>
      <c r="G46">
        <v>55</v>
      </c>
      <c r="H46">
        <v>195</v>
      </c>
      <c r="I46" t="s">
        <v>9</v>
      </c>
      <c r="J46" t="s">
        <v>127</v>
      </c>
    </row>
    <row r="47" spans="1:11" hidden="1" x14ac:dyDescent="0.2">
      <c r="A47" s="1" t="s">
        <v>213</v>
      </c>
      <c r="B47" t="s">
        <v>123</v>
      </c>
      <c r="D47">
        <v>30</v>
      </c>
      <c r="E47">
        <v>50</v>
      </c>
      <c r="F47">
        <v>55</v>
      </c>
      <c r="G47">
        <v>45</v>
      </c>
      <c r="H47">
        <v>180</v>
      </c>
      <c r="I47" t="s">
        <v>22</v>
      </c>
      <c r="J47" t="s">
        <v>128</v>
      </c>
    </row>
    <row r="48" spans="1:11" hidden="1" x14ac:dyDescent="0.2">
      <c r="A48" s="1" t="s">
        <v>203</v>
      </c>
      <c r="B48" t="s">
        <v>206</v>
      </c>
      <c r="C48">
        <v>1</v>
      </c>
      <c r="D48">
        <v>20</v>
      </c>
      <c r="E48">
        <v>30</v>
      </c>
      <c r="F48">
        <v>20</v>
      </c>
      <c r="G48">
        <v>10</v>
      </c>
      <c r="H48">
        <v>80</v>
      </c>
      <c r="I48" t="s">
        <v>22</v>
      </c>
      <c r="J48" t="s">
        <v>17</v>
      </c>
    </row>
    <row r="49" spans="1:11" hidden="1" x14ac:dyDescent="0.2">
      <c r="A49" s="1" t="s">
        <v>203</v>
      </c>
      <c r="B49" t="s">
        <v>206</v>
      </c>
      <c r="C49">
        <v>1</v>
      </c>
      <c r="D49">
        <v>25</v>
      </c>
      <c r="E49">
        <v>35</v>
      </c>
      <c r="F49">
        <v>25</v>
      </c>
      <c r="G49">
        <v>10</v>
      </c>
      <c r="H49">
        <v>95</v>
      </c>
      <c r="I49" t="s">
        <v>24</v>
      </c>
      <c r="J49" t="s">
        <v>17</v>
      </c>
    </row>
    <row r="50" spans="1:11" hidden="1" x14ac:dyDescent="0.2">
      <c r="A50" s="1" t="s">
        <v>203</v>
      </c>
      <c r="B50" t="s">
        <v>206</v>
      </c>
      <c r="C50">
        <v>1</v>
      </c>
      <c r="D50">
        <v>30</v>
      </c>
      <c r="E50">
        <v>35</v>
      </c>
      <c r="F50">
        <v>90</v>
      </c>
      <c r="G50">
        <v>40</v>
      </c>
      <c r="H50">
        <v>195</v>
      </c>
      <c r="I50" t="s">
        <v>25</v>
      </c>
      <c r="J50" t="s">
        <v>17</v>
      </c>
    </row>
    <row r="51" spans="1:11" hidden="1" x14ac:dyDescent="0.2">
      <c r="A51" s="1" t="s">
        <v>208</v>
      </c>
      <c r="B51" t="s">
        <v>59</v>
      </c>
      <c r="D51">
        <v>20</v>
      </c>
      <c r="E51">
        <v>30</v>
      </c>
      <c r="F51">
        <v>40</v>
      </c>
      <c r="G51">
        <v>15</v>
      </c>
      <c r="H51">
        <v>105</v>
      </c>
      <c r="I51" t="s">
        <v>60</v>
      </c>
      <c r="J51" t="s">
        <v>28</v>
      </c>
      <c r="K51">
        <v>1</v>
      </c>
    </row>
    <row r="52" spans="1:11" hidden="1" x14ac:dyDescent="0.2">
      <c r="A52" s="1" t="s">
        <v>208</v>
      </c>
      <c r="B52" t="s">
        <v>59</v>
      </c>
      <c r="D52">
        <v>25</v>
      </c>
      <c r="E52">
        <v>35</v>
      </c>
      <c r="F52">
        <v>50</v>
      </c>
      <c r="G52">
        <v>20</v>
      </c>
      <c r="H52">
        <v>130</v>
      </c>
      <c r="I52" t="s">
        <v>61</v>
      </c>
      <c r="J52" t="s">
        <v>28</v>
      </c>
    </row>
    <row r="53" spans="1:11" hidden="1" x14ac:dyDescent="0.2">
      <c r="A53" s="1" t="s">
        <v>224</v>
      </c>
      <c r="B53" t="s">
        <v>193</v>
      </c>
      <c r="D53">
        <v>20</v>
      </c>
      <c r="E53">
        <v>70</v>
      </c>
      <c r="F53">
        <v>90</v>
      </c>
      <c r="G53">
        <v>30</v>
      </c>
      <c r="H53">
        <v>210</v>
      </c>
      <c r="I53" t="s">
        <v>36</v>
      </c>
      <c r="J53" t="s">
        <v>107</v>
      </c>
      <c r="K53">
        <v>1</v>
      </c>
    </row>
    <row r="54" spans="1:11" hidden="1" x14ac:dyDescent="0.2">
      <c r="A54" s="1" t="s">
        <v>224</v>
      </c>
      <c r="B54" t="s">
        <v>193</v>
      </c>
      <c r="D54">
        <v>20</v>
      </c>
      <c r="E54">
        <v>70</v>
      </c>
      <c r="F54">
        <v>120</v>
      </c>
      <c r="G54">
        <v>60</v>
      </c>
      <c r="H54">
        <v>270</v>
      </c>
      <c r="I54" t="s">
        <v>36</v>
      </c>
      <c r="J54" t="s">
        <v>183</v>
      </c>
    </row>
    <row r="55" spans="1:11" hidden="1" x14ac:dyDescent="0.2">
      <c r="A55" s="1" t="s">
        <v>224</v>
      </c>
      <c r="B55" t="s">
        <v>193</v>
      </c>
      <c r="D55">
        <v>30</v>
      </c>
      <c r="E55">
        <v>50</v>
      </c>
      <c r="F55">
        <v>130</v>
      </c>
      <c r="G55">
        <v>30</v>
      </c>
      <c r="H55">
        <v>240</v>
      </c>
      <c r="I55" t="s">
        <v>36</v>
      </c>
      <c r="J55" t="s">
        <v>37</v>
      </c>
    </row>
    <row r="56" spans="1:11" hidden="1" x14ac:dyDescent="0.2">
      <c r="A56" s="1" t="s">
        <v>207</v>
      </c>
      <c r="B56" t="s">
        <v>48</v>
      </c>
      <c r="D56">
        <v>30</v>
      </c>
      <c r="E56">
        <v>40</v>
      </c>
      <c r="F56">
        <v>40</v>
      </c>
      <c r="G56">
        <v>20</v>
      </c>
      <c r="H56" t="s">
        <v>49</v>
      </c>
      <c r="I56" t="s">
        <v>35</v>
      </c>
      <c r="J56" t="s">
        <v>28</v>
      </c>
    </row>
    <row r="57" spans="1:11" hidden="1" x14ac:dyDescent="0.2">
      <c r="A57" s="1" t="s">
        <v>207</v>
      </c>
      <c r="B57" t="s">
        <v>48</v>
      </c>
      <c r="D57">
        <v>30</v>
      </c>
      <c r="E57">
        <v>45</v>
      </c>
      <c r="F57">
        <v>40</v>
      </c>
      <c r="G57">
        <v>25</v>
      </c>
      <c r="H57">
        <v>40</v>
      </c>
      <c r="I57" t="s">
        <v>50</v>
      </c>
      <c r="J57" t="s">
        <v>17</v>
      </c>
    </row>
    <row r="58" spans="1:11" hidden="1" x14ac:dyDescent="0.2">
      <c r="A58" s="1" t="s">
        <v>211</v>
      </c>
      <c r="B58" t="s">
        <v>101</v>
      </c>
      <c r="D58">
        <v>15</v>
      </c>
      <c r="E58">
        <v>25</v>
      </c>
      <c r="F58">
        <v>35</v>
      </c>
      <c r="G58">
        <v>15</v>
      </c>
      <c r="H58">
        <v>90</v>
      </c>
      <c r="I58" t="s">
        <v>70</v>
      </c>
      <c r="J58" t="s">
        <v>65</v>
      </c>
    </row>
    <row r="59" spans="1:11" hidden="1" x14ac:dyDescent="0.2">
      <c r="A59" s="1" t="s">
        <v>211</v>
      </c>
      <c r="B59" t="s">
        <v>101</v>
      </c>
      <c r="D59">
        <v>20</v>
      </c>
      <c r="E59">
        <v>30</v>
      </c>
      <c r="F59">
        <v>35</v>
      </c>
      <c r="G59">
        <v>15</v>
      </c>
      <c r="H59">
        <v>100</v>
      </c>
      <c r="I59" t="s">
        <v>45</v>
      </c>
      <c r="J59" t="s">
        <v>17</v>
      </c>
    </row>
    <row r="60" spans="1:11" hidden="1" x14ac:dyDescent="0.2">
      <c r="A60" s="1" t="s">
        <v>213</v>
      </c>
      <c r="B60" t="s">
        <v>129</v>
      </c>
      <c r="D60">
        <v>25</v>
      </c>
      <c r="E60">
        <v>35</v>
      </c>
      <c r="F60">
        <v>50</v>
      </c>
      <c r="G60">
        <v>40</v>
      </c>
      <c r="H60">
        <v>150</v>
      </c>
      <c r="I60" t="s">
        <v>22</v>
      </c>
      <c r="J60" t="s">
        <v>65</v>
      </c>
    </row>
    <row r="61" spans="1:11" hidden="1" x14ac:dyDescent="0.2">
      <c r="A61" s="1" t="s">
        <v>213</v>
      </c>
      <c r="B61" t="s">
        <v>129</v>
      </c>
      <c r="D61">
        <v>30</v>
      </c>
      <c r="E61">
        <v>40</v>
      </c>
      <c r="F61">
        <v>100</v>
      </c>
      <c r="G61">
        <v>50</v>
      </c>
      <c r="H61">
        <v>220</v>
      </c>
      <c r="I61" t="s">
        <v>35</v>
      </c>
      <c r="J61" t="s">
        <v>130</v>
      </c>
    </row>
    <row r="62" spans="1:11" hidden="1" x14ac:dyDescent="0.2">
      <c r="A62" s="1" t="s">
        <v>215</v>
      </c>
      <c r="B62" t="s">
        <v>150</v>
      </c>
      <c r="D62">
        <v>20</v>
      </c>
      <c r="E62">
        <v>30</v>
      </c>
      <c r="F62">
        <v>60</v>
      </c>
      <c r="G62">
        <v>40</v>
      </c>
      <c r="H62">
        <v>150</v>
      </c>
      <c r="I62" t="s">
        <v>22</v>
      </c>
      <c r="J62" t="s">
        <v>17</v>
      </c>
    </row>
    <row r="63" spans="1:11" hidden="1" x14ac:dyDescent="0.2">
      <c r="A63" s="1" t="s">
        <v>215</v>
      </c>
      <c r="B63" t="s">
        <v>150</v>
      </c>
      <c r="D63">
        <v>25</v>
      </c>
      <c r="E63">
        <v>35</v>
      </c>
      <c r="F63">
        <v>65</v>
      </c>
      <c r="G63">
        <v>40</v>
      </c>
      <c r="H63">
        <v>165</v>
      </c>
      <c r="I63" t="s">
        <v>25</v>
      </c>
      <c r="J63" t="s">
        <v>151</v>
      </c>
    </row>
    <row r="64" spans="1:11" hidden="1" x14ac:dyDescent="0.2">
      <c r="A64" s="1" t="s">
        <v>223</v>
      </c>
      <c r="B64" t="s">
        <v>189</v>
      </c>
      <c r="D64">
        <v>20</v>
      </c>
      <c r="E64">
        <v>40</v>
      </c>
      <c r="F64">
        <v>120</v>
      </c>
      <c r="G64">
        <v>60</v>
      </c>
      <c r="H64">
        <v>240</v>
      </c>
      <c r="I64" t="s">
        <v>22</v>
      </c>
      <c r="J64" t="s">
        <v>183</v>
      </c>
    </row>
    <row r="65" spans="1:11" hidden="1" x14ac:dyDescent="0.2">
      <c r="A65" s="1" t="s">
        <v>223</v>
      </c>
      <c r="B65" t="s">
        <v>189</v>
      </c>
      <c r="D65">
        <v>20</v>
      </c>
      <c r="E65">
        <v>50</v>
      </c>
      <c r="F65">
        <v>75</v>
      </c>
      <c r="G65">
        <v>60</v>
      </c>
      <c r="H65">
        <v>205</v>
      </c>
      <c r="I65" t="s">
        <v>126</v>
      </c>
      <c r="J65" t="s">
        <v>37</v>
      </c>
    </row>
    <row r="66" spans="1:11" hidden="1" x14ac:dyDescent="0.2">
      <c r="A66" s="1" t="s">
        <v>223</v>
      </c>
      <c r="B66" t="s">
        <v>189</v>
      </c>
      <c r="D66">
        <v>20</v>
      </c>
      <c r="E66">
        <v>50</v>
      </c>
      <c r="F66">
        <v>90</v>
      </c>
      <c r="G66">
        <v>20</v>
      </c>
      <c r="H66">
        <v>180</v>
      </c>
      <c r="I66" t="s">
        <v>70</v>
      </c>
      <c r="J66" t="s">
        <v>107</v>
      </c>
    </row>
    <row r="67" spans="1:11" hidden="1" x14ac:dyDescent="0.2">
      <c r="A67" s="1" t="s">
        <v>223</v>
      </c>
      <c r="B67" t="s">
        <v>189</v>
      </c>
      <c r="D67">
        <v>30</v>
      </c>
      <c r="E67">
        <v>60</v>
      </c>
      <c r="F67">
        <v>40</v>
      </c>
      <c r="G67">
        <v>80</v>
      </c>
      <c r="H67">
        <v>210</v>
      </c>
      <c r="I67" t="s">
        <v>22</v>
      </c>
      <c r="J67" t="s">
        <v>190</v>
      </c>
    </row>
    <row r="68" spans="1:11" x14ac:dyDescent="0.2">
      <c r="A68" s="1" t="s">
        <v>216</v>
      </c>
      <c r="B68" t="s">
        <v>220</v>
      </c>
      <c r="C68">
        <v>4</v>
      </c>
      <c r="D68">
        <v>10</v>
      </c>
      <c r="E68">
        <v>20</v>
      </c>
      <c r="F68" t="s">
        <v>178</v>
      </c>
      <c r="G68" t="s">
        <v>178</v>
      </c>
      <c r="H68" t="s">
        <v>178</v>
      </c>
      <c r="J68" t="s">
        <v>179</v>
      </c>
      <c r="K68">
        <v>1</v>
      </c>
    </row>
    <row r="69" spans="1:11" hidden="1" x14ac:dyDescent="0.2">
      <c r="A69" s="1" t="s">
        <v>211</v>
      </c>
      <c r="B69" t="s">
        <v>103</v>
      </c>
      <c r="D69">
        <v>20</v>
      </c>
      <c r="E69">
        <v>30</v>
      </c>
      <c r="F69">
        <v>30</v>
      </c>
      <c r="G69">
        <v>20</v>
      </c>
      <c r="H69">
        <v>110</v>
      </c>
      <c r="I69" t="s">
        <v>36</v>
      </c>
      <c r="J69" t="s">
        <v>17</v>
      </c>
    </row>
    <row r="70" spans="1:11" hidden="1" x14ac:dyDescent="0.2">
      <c r="A70" s="1" t="s">
        <v>211</v>
      </c>
      <c r="B70" t="s">
        <v>104</v>
      </c>
      <c r="D70">
        <v>25</v>
      </c>
      <c r="E70">
        <v>35</v>
      </c>
      <c r="F70">
        <v>45</v>
      </c>
      <c r="G70">
        <v>25</v>
      </c>
      <c r="H70">
        <v>130</v>
      </c>
      <c r="I70" t="s">
        <v>105</v>
      </c>
      <c r="J70" t="s">
        <v>106</v>
      </c>
    </row>
    <row r="71" spans="1:11" hidden="1" x14ac:dyDescent="0.2">
      <c r="A71" s="1" t="s">
        <v>211</v>
      </c>
      <c r="B71" t="s">
        <v>104</v>
      </c>
      <c r="D71">
        <v>35</v>
      </c>
      <c r="E71">
        <v>35</v>
      </c>
      <c r="F71">
        <v>35</v>
      </c>
      <c r="G71">
        <v>35</v>
      </c>
      <c r="H71">
        <v>140</v>
      </c>
      <c r="I71" t="s">
        <v>81</v>
      </c>
      <c r="J71" t="s">
        <v>107</v>
      </c>
    </row>
    <row r="72" spans="1:11" hidden="1" x14ac:dyDescent="0.2">
      <c r="A72" s="1" t="s">
        <v>211</v>
      </c>
      <c r="B72" t="s">
        <v>104</v>
      </c>
      <c r="D72">
        <v>35</v>
      </c>
      <c r="E72">
        <v>45</v>
      </c>
      <c r="F72">
        <v>35</v>
      </c>
      <c r="G72">
        <v>25</v>
      </c>
      <c r="H72">
        <v>140</v>
      </c>
      <c r="I72" t="s">
        <v>108</v>
      </c>
      <c r="J72" t="s">
        <v>17</v>
      </c>
    </row>
    <row r="73" spans="1:11" hidden="1" x14ac:dyDescent="0.2">
      <c r="A73" s="1" t="s">
        <v>223</v>
      </c>
      <c r="B73" t="s">
        <v>191</v>
      </c>
      <c r="D73">
        <v>25</v>
      </c>
      <c r="E73">
        <v>40</v>
      </c>
      <c r="F73">
        <v>80</v>
      </c>
      <c r="G73">
        <v>10</v>
      </c>
      <c r="H73">
        <v>155</v>
      </c>
      <c r="I73" t="s">
        <v>22</v>
      </c>
      <c r="J73" t="s">
        <v>88</v>
      </c>
    </row>
    <row r="74" spans="1:11" hidden="1" x14ac:dyDescent="0.2">
      <c r="A74" s="1" t="s">
        <v>211</v>
      </c>
      <c r="B74" t="s">
        <v>109</v>
      </c>
      <c r="D74">
        <v>20</v>
      </c>
      <c r="E74">
        <v>30</v>
      </c>
      <c r="F74">
        <v>60</v>
      </c>
      <c r="G74">
        <v>40</v>
      </c>
      <c r="H74">
        <v>150</v>
      </c>
      <c r="I74" t="s">
        <v>22</v>
      </c>
      <c r="J74" t="s">
        <v>65</v>
      </c>
    </row>
    <row r="75" spans="1:11" hidden="1" x14ac:dyDescent="0.2">
      <c r="A75" s="1" t="s">
        <v>211</v>
      </c>
      <c r="B75" t="s">
        <v>109</v>
      </c>
      <c r="D75">
        <v>25</v>
      </c>
      <c r="E75">
        <v>35</v>
      </c>
      <c r="F75">
        <v>70</v>
      </c>
      <c r="G75">
        <v>40</v>
      </c>
      <c r="H75">
        <v>170</v>
      </c>
      <c r="I75" t="s">
        <v>25</v>
      </c>
      <c r="J75" t="s">
        <v>28</v>
      </c>
    </row>
    <row r="76" spans="1:11" hidden="1" x14ac:dyDescent="0.2">
      <c r="A76" s="1" t="s">
        <v>203</v>
      </c>
      <c r="B76" t="s">
        <v>26</v>
      </c>
      <c r="D76">
        <v>20</v>
      </c>
      <c r="E76">
        <v>30</v>
      </c>
      <c r="F76">
        <v>15</v>
      </c>
      <c r="G76">
        <v>10</v>
      </c>
      <c r="H76">
        <v>75</v>
      </c>
      <c r="I76" t="s">
        <v>22</v>
      </c>
      <c r="J76" t="s">
        <v>17</v>
      </c>
    </row>
    <row r="77" spans="1:11" hidden="1" x14ac:dyDescent="0.2">
      <c r="A77" s="1" t="s">
        <v>203</v>
      </c>
      <c r="B77" t="s">
        <v>26</v>
      </c>
      <c r="D77">
        <v>30</v>
      </c>
      <c r="E77">
        <v>40</v>
      </c>
      <c r="F77">
        <v>25</v>
      </c>
      <c r="G77">
        <v>10</v>
      </c>
      <c r="H77">
        <v>105</v>
      </c>
      <c r="I77" t="s">
        <v>27</v>
      </c>
      <c r="J77" t="s">
        <v>17</v>
      </c>
    </row>
    <row r="78" spans="1:11" hidden="1" x14ac:dyDescent="0.2">
      <c r="A78" s="1" t="s">
        <v>203</v>
      </c>
      <c r="B78" t="s">
        <v>26</v>
      </c>
      <c r="D78">
        <v>25</v>
      </c>
      <c r="E78">
        <v>35</v>
      </c>
      <c r="F78">
        <v>30</v>
      </c>
      <c r="G78">
        <v>10</v>
      </c>
      <c r="H78">
        <v>100</v>
      </c>
      <c r="I78" t="s">
        <v>25</v>
      </c>
      <c r="J78" t="s">
        <v>28</v>
      </c>
    </row>
    <row r="79" spans="1:11" hidden="1" x14ac:dyDescent="0.2">
      <c r="A79" s="1" t="s">
        <v>203</v>
      </c>
      <c r="B79" t="s">
        <v>26</v>
      </c>
      <c r="D79">
        <v>35</v>
      </c>
      <c r="E79">
        <v>50</v>
      </c>
      <c r="F79">
        <v>45</v>
      </c>
      <c r="G79">
        <v>10</v>
      </c>
      <c r="H79">
        <v>140</v>
      </c>
      <c r="I79" t="s">
        <v>29</v>
      </c>
      <c r="J79" t="s">
        <v>17</v>
      </c>
    </row>
    <row r="80" spans="1:11" hidden="1" x14ac:dyDescent="0.2">
      <c r="A80" s="1" t="s">
        <v>215</v>
      </c>
      <c r="B80" t="s">
        <v>152</v>
      </c>
      <c r="D80">
        <v>30</v>
      </c>
      <c r="E80">
        <v>50</v>
      </c>
      <c r="F80">
        <v>60</v>
      </c>
      <c r="G80">
        <v>40</v>
      </c>
      <c r="H80">
        <v>180</v>
      </c>
      <c r="I80" t="s">
        <v>22</v>
      </c>
      <c r="J80" t="s">
        <v>153</v>
      </c>
    </row>
    <row r="81" spans="1:11" hidden="1" x14ac:dyDescent="0.2">
      <c r="A81" s="1" t="s">
        <v>215</v>
      </c>
      <c r="B81" t="s">
        <v>152</v>
      </c>
      <c r="D81">
        <v>25</v>
      </c>
      <c r="E81">
        <v>40</v>
      </c>
      <c r="F81">
        <v>45</v>
      </c>
      <c r="G81">
        <v>30</v>
      </c>
      <c r="H81">
        <v>140</v>
      </c>
      <c r="I81" t="s">
        <v>71</v>
      </c>
      <c r="J81" t="s">
        <v>154</v>
      </c>
    </row>
    <row r="82" spans="1:11" hidden="1" x14ac:dyDescent="0.2">
      <c r="A82" s="1" t="s">
        <v>215</v>
      </c>
      <c r="B82" t="s">
        <v>152</v>
      </c>
      <c r="D82">
        <v>20</v>
      </c>
      <c r="E82">
        <v>35</v>
      </c>
      <c r="F82">
        <v>40</v>
      </c>
      <c r="G82">
        <v>30</v>
      </c>
      <c r="H82">
        <v>125</v>
      </c>
      <c r="I82" t="s">
        <v>64</v>
      </c>
      <c r="J82" t="s">
        <v>155</v>
      </c>
    </row>
    <row r="83" spans="1:11" hidden="1" x14ac:dyDescent="0.2">
      <c r="A83" s="1" t="s">
        <v>215</v>
      </c>
      <c r="B83" t="s">
        <v>152</v>
      </c>
      <c r="D83">
        <v>20</v>
      </c>
      <c r="E83">
        <v>35</v>
      </c>
      <c r="F83">
        <v>40</v>
      </c>
      <c r="G83">
        <v>30</v>
      </c>
      <c r="H83">
        <v>125</v>
      </c>
      <c r="I83" t="s">
        <v>35</v>
      </c>
      <c r="J83" t="s">
        <v>156</v>
      </c>
    </row>
    <row r="84" spans="1:11" hidden="1" x14ac:dyDescent="0.2">
      <c r="A84" s="1" t="s">
        <v>215</v>
      </c>
      <c r="B84" t="s">
        <v>152</v>
      </c>
      <c r="D84">
        <v>30</v>
      </c>
      <c r="E84">
        <v>40</v>
      </c>
      <c r="F84">
        <v>50</v>
      </c>
      <c r="G84">
        <v>30</v>
      </c>
      <c r="H84">
        <v>150</v>
      </c>
      <c r="I84" t="s">
        <v>22</v>
      </c>
      <c r="J84" t="s">
        <v>157</v>
      </c>
    </row>
    <row r="85" spans="1:11" hidden="1" x14ac:dyDescent="0.2">
      <c r="A85" s="1" t="s">
        <v>215</v>
      </c>
      <c r="B85" t="s">
        <v>152</v>
      </c>
      <c r="D85">
        <v>30</v>
      </c>
      <c r="E85">
        <v>40</v>
      </c>
      <c r="F85">
        <v>50</v>
      </c>
      <c r="G85">
        <v>50</v>
      </c>
      <c r="H85">
        <v>170</v>
      </c>
      <c r="I85" t="s">
        <v>22</v>
      </c>
      <c r="J85" t="s">
        <v>88</v>
      </c>
      <c r="K85">
        <v>1</v>
      </c>
    </row>
    <row r="86" spans="1:11" hidden="1" x14ac:dyDescent="0.2">
      <c r="A86" s="1" t="s">
        <v>215</v>
      </c>
      <c r="B86" t="s">
        <v>158</v>
      </c>
      <c r="D86">
        <v>20</v>
      </c>
      <c r="E86">
        <v>20</v>
      </c>
      <c r="F86">
        <v>30</v>
      </c>
      <c r="G86">
        <v>10</v>
      </c>
      <c r="H86">
        <v>80</v>
      </c>
      <c r="I86" t="s">
        <v>36</v>
      </c>
      <c r="J86" t="s">
        <v>159</v>
      </c>
    </row>
    <row r="87" spans="1:11" hidden="1" x14ac:dyDescent="0.2">
      <c r="A87" s="1" t="s">
        <v>215</v>
      </c>
      <c r="B87" t="s">
        <v>158</v>
      </c>
      <c r="D87">
        <v>20</v>
      </c>
      <c r="E87">
        <v>25</v>
      </c>
      <c r="F87">
        <v>25</v>
      </c>
      <c r="G87">
        <v>10</v>
      </c>
      <c r="H87">
        <v>80</v>
      </c>
      <c r="I87" t="s">
        <v>50</v>
      </c>
      <c r="J87" t="s">
        <v>17</v>
      </c>
    </row>
    <row r="88" spans="1:11" hidden="1" x14ac:dyDescent="0.2">
      <c r="A88" s="1" t="s">
        <v>215</v>
      </c>
      <c r="B88" t="s">
        <v>158</v>
      </c>
      <c r="D88">
        <v>20</v>
      </c>
      <c r="E88">
        <v>30</v>
      </c>
      <c r="F88" t="s">
        <v>13</v>
      </c>
      <c r="G88">
        <v>10</v>
      </c>
      <c r="H88">
        <v>90</v>
      </c>
      <c r="I88" t="s">
        <v>160</v>
      </c>
      <c r="J88" t="s">
        <v>154</v>
      </c>
    </row>
    <row r="89" spans="1:11" hidden="1" x14ac:dyDescent="0.2">
      <c r="A89" s="1" t="s">
        <v>215</v>
      </c>
      <c r="B89" t="s">
        <v>158</v>
      </c>
      <c r="D89">
        <v>30</v>
      </c>
      <c r="E89">
        <v>30</v>
      </c>
      <c r="F89">
        <v>30</v>
      </c>
      <c r="G89">
        <v>10</v>
      </c>
      <c r="H89">
        <v>110</v>
      </c>
      <c r="I89" t="s">
        <v>22</v>
      </c>
      <c r="J89" t="s">
        <v>88</v>
      </c>
      <c r="K89">
        <v>1</v>
      </c>
    </row>
    <row r="90" spans="1:11" hidden="1" x14ac:dyDescent="0.2">
      <c r="A90" s="1" t="s">
        <v>215</v>
      </c>
      <c r="B90" t="s">
        <v>158</v>
      </c>
      <c r="D90">
        <v>20</v>
      </c>
      <c r="E90">
        <v>40</v>
      </c>
      <c r="F90">
        <v>70</v>
      </c>
      <c r="G90">
        <v>10</v>
      </c>
      <c r="H90">
        <v>140</v>
      </c>
      <c r="I90" t="s">
        <v>23</v>
      </c>
      <c r="J90" t="s">
        <v>10</v>
      </c>
    </row>
    <row r="91" spans="1:11" hidden="1" x14ac:dyDescent="0.2">
      <c r="A91" s="1" t="s">
        <v>215</v>
      </c>
      <c r="B91" t="s">
        <v>161</v>
      </c>
      <c r="D91">
        <v>15</v>
      </c>
      <c r="E91">
        <v>25</v>
      </c>
      <c r="F91">
        <v>40</v>
      </c>
      <c r="G91">
        <v>25</v>
      </c>
      <c r="H91">
        <v>105</v>
      </c>
      <c r="I91" t="s">
        <v>64</v>
      </c>
      <c r="J91" t="s">
        <v>162</v>
      </c>
    </row>
    <row r="92" spans="1:11" hidden="1" x14ac:dyDescent="0.2">
      <c r="A92" s="1" t="s">
        <v>215</v>
      </c>
      <c r="B92" t="s">
        <v>161</v>
      </c>
      <c r="D92">
        <v>20</v>
      </c>
      <c r="E92">
        <v>30</v>
      </c>
      <c r="F92">
        <v>55</v>
      </c>
      <c r="G92">
        <v>35</v>
      </c>
      <c r="H92">
        <v>140</v>
      </c>
      <c r="I92" t="s">
        <v>22</v>
      </c>
      <c r="J92" t="s">
        <v>114</v>
      </c>
      <c r="K92">
        <v>1</v>
      </c>
    </row>
    <row r="93" spans="1:11" hidden="1" x14ac:dyDescent="0.2">
      <c r="A93" s="1" t="s">
        <v>224</v>
      </c>
      <c r="B93" t="s">
        <v>194</v>
      </c>
      <c r="D93">
        <v>30</v>
      </c>
      <c r="E93">
        <v>90</v>
      </c>
      <c r="F93" s="2">
        <v>60</v>
      </c>
      <c r="G93">
        <v>90</v>
      </c>
      <c r="H93">
        <v>270</v>
      </c>
      <c r="I93" t="s">
        <v>36</v>
      </c>
      <c r="J93" t="s">
        <v>17</v>
      </c>
    </row>
    <row r="94" spans="1:11" hidden="1" x14ac:dyDescent="0.2">
      <c r="A94" s="1" t="s">
        <v>203</v>
      </c>
      <c r="B94" t="s">
        <v>30</v>
      </c>
      <c r="D94">
        <v>15</v>
      </c>
      <c r="E94">
        <v>25</v>
      </c>
      <c r="F94">
        <v>70</v>
      </c>
      <c r="G94">
        <v>40</v>
      </c>
      <c r="H94">
        <v>150</v>
      </c>
      <c r="I94" t="s">
        <v>22</v>
      </c>
      <c r="J94" t="s">
        <v>17</v>
      </c>
      <c r="K94">
        <v>1</v>
      </c>
    </row>
    <row r="95" spans="1:11" hidden="1" x14ac:dyDescent="0.2">
      <c r="A95" s="1" t="s">
        <v>203</v>
      </c>
      <c r="B95" t="s">
        <v>30</v>
      </c>
      <c r="D95">
        <v>20</v>
      </c>
      <c r="E95">
        <v>35</v>
      </c>
      <c r="F95">
        <v>110</v>
      </c>
      <c r="G95">
        <v>45</v>
      </c>
      <c r="H95">
        <v>210</v>
      </c>
      <c r="I95" t="s">
        <v>31</v>
      </c>
      <c r="J95" t="s">
        <v>32</v>
      </c>
    </row>
    <row r="96" spans="1:11" hidden="1" x14ac:dyDescent="0.2">
      <c r="A96" s="1" t="s">
        <v>203</v>
      </c>
      <c r="B96" t="s">
        <v>33</v>
      </c>
      <c r="D96">
        <v>25</v>
      </c>
      <c r="E96">
        <v>30</v>
      </c>
      <c r="F96">
        <v>10</v>
      </c>
      <c r="G96">
        <v>5</v>
      </c>
      <c r="H96">
        <v>70</v>
      </c>
      <c r="I96" t="s">
        <v>34</v>
      </c>
      <c r="J96" t="s">
        <v>17</v>
      </c>
    </row>
    <row r="97" spans="1:11" hidden="1" x14ac:dyDescent="0.2">
      <c r="A97" s="1" t="s">
        <v>203</v>
      </c>
      <c r="B97" t="s">
        <v>33</v>
      </c>
      <c r="D97">
        <v>20</v>
      </c>
      <c r="E97">
        <v>45</v>
      </c>
      <c r="F97">
        <v>20</v>
      </c>
      <c r="G97">
        <v>10</v>
      </c>
      <c r="H97">
        <v>95</v>
      </c>
      <c r="I97" t="s">
        <v>35</v>
      </c>
      <c r="J97" t="s">
        <v>28</v>
      </c>
    </row>
    <row r="98" spans="1:11" hidden="1" x14ac:dyDescent="0.2">
      <c r="A98" s="1" t="s">
        <v>203</v>
      </c>
      <c r="B98" t="s">
        <v>33</v>
      </c>
      <c r="D98">
        <v>30</v>
      </c>
      <c r="E98">
        <v>55</v>
      </c>
      <c r="F98">
        <v>55</v>
      </c>
      <c r="G98">
        <v>40</v>
      </c>
      <c r="H98">
        <v>180</v>
      </c>
      <c r="I98" t="s">
        <v>36</v>
      </c>
      <c r="J98" t="s">
        <v>37</v>
      </c>
    </row>
    <row r="99" spans="1:11" hidden="1" x14ac:dyDescent="0.2">
      <c r="A99" s="1" t="s">
        <v>203</v>
      </c>
      <c r="B99" t="s">
        <v>38</v>
      </c>
      <c r="D99">
        <v>20</v>
      </c>
      <c r="E99">
        <v>45</v>
      </c>
      <c r="F99">
        <v>165</v>
      </c>
      <c r="G99">
        <v>45</v>
      </c>
      <c r="H99">
        <v>275</v>
      </c>
      <c r="I99" t="s">
        <v>9</v>
      </c>
      <c r="J99" t="s">
        <v>10</v>
      </c>
    </row>
    <row r="100" spans="1:11" hidden="1" x14ac:dyDescent="0.2">
      <c r="A100" s="1" t="s">
        <v>211</v>
      </c>
      <c r="B100" t="s">
        <v>110</v>
      </c>
      <c r="D100">
        <v>15</v>
      </c>
      <c r="E100">
        <v>25</v>
      </c>
      <c r="F100">
        <v>35</v>
      </c>
      <c r="G100">
        <v>15</v>
      </c>
      <c r="H100">
        <v>90</v>
      </c>
      <c r="I100" t="s">
        <v>70</v>
      </c>
      <c r="J100" t="s">
        <v>65</v>
      </c>
    </row>
    <row r="101" spans="1:11" hidden="1" x14ac:dyDescent="0.2">
      <c r="A101" s="1" t="s">
        <v>211</v>
      </c>
      <c r="B101" t="s">
        <v>110</v>
      </c>
      <c r="D101">
        <v>20</v>
      </c>
      <c r="E101">
        <v>30</v>
      </c>
      <c r="F101">
        <v>35</v>
      </c>
      <c r="G101">
        <v>15</v>
      </c>
      <c r="H101">
        <v>100</v>
      </c>
      <c r="I101" t="s">
        <v>45</v>
      </c>
      <c r="J101" t="s">
        <v>17</v>
      </c>
    </row>
    <row r="102" spans="1:11" hidden="1" x14ac:dyDescent="0.2">
      <c r="A102" s="1" t="s">
        <v>211</v>
      </c>
      <c r="B102" t="s">
        <v>110</v>
      </c>
      <c r="D102">
        <v>35</v>
      </c>
      <c r="E102">
        <v>25</v>
      </c>
      <c r="F102">
        <v>30</v>
      </c>
      <c r="G102">
        <v>20</v>
      </c>
      <c r="H102">
        <v>110</v>
      </c>
      <c r="I102" t="s">
        <v>22</v>
      </c>
      <c r="J102" t="s">
        <v>88</v>
      </c>
      <c r="K102">
        <v>1</v>
      </c>
    </row>
    <row r="103" spans="1:11" hidden="1" x14ac:dyDescent="0.2">
      <c r="A103" s="1" t="s">
        <v>222</v>
      </c>
      <c r="B103" t="s">
        <v>188</v>
      </c>
      <c r="D103">
        <v>60</v>
      </c>
      <c r="E103">
        <v>120</v>
      </c>
      <c r="F103">
        <v>600</v>
      </c>
      <c r="G103">
        <v>10</v>
      </c>
      <c r="H103">
        <v>790</v>
      </c>
      <c r="J103" t="s">
        <v>184</v>
      </c>
    </row>
    <row r="104" spans="1:11" hidden="1" x14ac:dyDescent="0.2">
      <c r="A104" s="1" t="s">
        <v>224</v>
      </c>
      <c r="B104" t="s">
        <v>195</v>
      </c>
      <c r="D104">
        <v>20</v>
      </c>
      <c r="E104">
        <v>60</v>
      </c>
      <c r="F104">
        <v>30</v>
      </c>
      <c r="G104">
        <v>40</v>
      </c>
      <c r="H104">
        <v>150</v>
      </c>
      <c r="I104" t="s">
        <v>29</v>
      </c>
      <c r="J104" t="s">
        <v>17</v>
      </c>
    </row>
    <row r="105" spans="1:11" hidden="1" x14ac:dyDescent="0.2">
      <c r="A105" s="1" t="s">
        <v>209</v>
      </c>
      <c r="B105" t="s">
        <v>82</v>
      </c>
      <c r="D105">
        <v>25</v>
      </c>
      <c r="E105">
        <v>30</v>
      </c>
      <c r="F105" t="s">
        <v>83</v>
      </c>
      <c r="G105">
        <v>30</v>
      </c>
      <c r="H105" t="s">
        <v>84</v>
      </c>
      <c r="I105" t="s">
        <v>85</v>
      </c>
      <c r="J105" t="s">
        <v>86</v>
      </c>
    </row>
    <row r="106" spans="1:11" hidden="1" x14ac:dyDescent="0.2">
      <c r="A106" s="1" t="s">
        <v>209</v>
      </c>
      <c r="B106" t="s">
        <v>82</v>
      </c>
      <c r="D106">
        <v>25</v>
      </c>
      <c r="E106">
        <v>30</v>
      </c>
      <c r="F106">
        <v>45</v>
      </c>
      <c r="G106">
        <v>30</v>
      </c>
      <c r="H106">
        <v>130</v>
      </c>
      <c r="I106" t="s">
        <v>70</v>
      </c>
      <c r="J106" t="s">
        <v>87</v>
      </c>
    </row>
    <row r="107" spans="1:11" hidden="1" x14ac:dyDescent="0.2">
      <c r="A107" s="1" t="s">
        <v>209</v>
      </c>
      <c r="B107" t="s">
        <v>82</v>
      </c>
      <c r="D107">
        <v>30</v>
      </c>
      <c r="E107">
        <v>35</v>
      </c>
      <c r="F107">
        <v>50</v>
      </c>
      <c r="G107">
        <v>30</v>
      </c>
      <c r="H107">
        <v>145</v>
      </c>
      <c r="I107" t="s">
        <v>22</v>
      </c>
      <c r="J107" t="s">
        <v>65</v>
      </c>
    </row>
    <row r="108" spans="1:11" hidden="1" x14ac:dyDescent="0.2">
      <c r="A108" s="1" t="s">
        <v>209</v>
      </c>
      <c r="B108" t="s">
        <v>82</v>
      </c>
      <c r="D108">
        <v>45</v>
      </c>
      <c r="E108">
        <v>30</v>
      </c>
      <c r="F108">
        <v>70</v>
      </c>
      <c r="G108">
        <v>20</v>
      </c>
      <c r="H108">
        <v>165</v>
      </c>
      <c r="I108" t="s">
        <v>56</v>
      </c>
      <c r="J108" t="s">
        <v>88</v>
      </c>
      <c r="K108">
        <v>1</v>
      </c>
    </row>
    <row r="109" spans="1:11" hidden="1" x14ac:dyDescent="0.2">
      <c r="A109" s="1" t="s">
        <v>209</v>
      </c>
      <c r="B109" t="s">
        <v>82</v>
      </c>
      <c r="D109">
        <v>30</v>
      </c>
      <c r="E109">
        <v>35</v>
      </c>
      <c r="F109">
        <v>50</v>
      </c>
      <c r="G109">
        <v>25</v>
      </c>
      <c r="H109">
        <v>140</v>
      </c>
      <c r="I109" t="s">
        <v>89</v>
      </c>
      <c r="J109" t="s">
        <v>10</v>
      </c>
    </row>
    <row r="110" spans="1:11" hidden="1" x14ac:dyDescent="0.2">
      <c r="A110" s="1" t="s">
        <v>208</v>
      </c>
      <c r="B110" t="s">
        <v>62</v>
      </c>
      <c r="D110">
        <v>20</v>
      </c>
      <c r="E110">
        <v>30</v>
      </c>
      <c r="F110">
        <v>30</v>
      </c>
      <c r="G110">
        <v>20</v>
      </c>
      <c r="H110">
        <v>100</v>
      </c>
      <c r="I110" t="s">
        <v>63</v>
      </c>
      <c r="J110" t="s">
        <v>17</v>
      </c>
    </row>
    <row r="111" spans="1:11" hidden="1" x14ac:dyDescent="0.2">
      <c r="A111" s="1" t="s">
        <v>208</v>
      </c>
      <c r="B111" t="s">
        <v>62</v>
      </c>
      <c r="D111">
        <v>25</v>
      </c>
      <c r="E111">
        <v>35</v>
      </c>
      <c r="F111">
        <v>35</v>
      </c>
      <c r="G111">
        <v>25</v>
      </c>
      <c r="H111">
        <v>120</v>
      </c>
      <c r="I111" t="s">
        <v>64</v>
      </c>
      <c r="J111" t="s">
        <v>65</v>
      </c>
      <c r="K111">
        <v>1</v>
      </c>
    </row>
    <row r="112" spans="1:11" hidden="1" x14ac:dyDescent="0.2">
      <c r="A112" s="1" t="s">
        <v>203</v>
      </c>
      <c r="B112" t="s">
        <v>44</v>
      </c>
      <c r="D112">
        <v>5</v>
      </c>
      <c r="E112">
        <v>10</v>
      </c>
      <c r="F112">
        <v>15</v>
      </c>
      <c r="G112">
        <v>5</v>
      </c>
      <c r="H112">
        <v>35</v>
      </c>
      <c r="I112" t="s">
        <v>45</v>
      </c>
      <c r="J112" t="s">
        <v>46</v>
      </c>
    </row>
    <row r="113" spans="1:11" hidden="1" x14ac:dyDescent="0.2">
      <c r="A113" s="1" t="s">
        <v>203</v>
      </c>
      <c r="B113" t="s">
        <v>44</v>
      </c>
      <c r="D113">
        <v>10</v>
      </c>
      <c r="E113">
        <v>10</v>
      </c>
      <c r="F113">
        <v>15</v>
      </c>
      <c r="G113">
        <v>5</v>
      </c>
      <c r="H113">
        <v>40</v>
      </c>
      <c r="I113" t="s">
        <v>47</v>
      </c>
      <c r="J113" t="s">
        <v>28</v>
      </c>
    </row>
    <row r="114" spans="1:11" hidden="1" x14ac:dyDescent="0.2">
      <c r="A114" s="1" t="s">
        <v>215</v>
      </c>
      <c r="B114" t="s">
        <v>166</v>
      </c>
      <c r="D114">
        <v>30</v>
      </c>
      <c r="E114">
        <v>30</v>
      </c>
      <c r="F114">
        <v>60</v>
      </c>
      <c r="G114">
        <v>30</v>
      </c>
      <c r="H114">
        <v>150</v>
      </c>
      <c r="I114" t="s">
        <v>167</v>
      </c>
      <c r="J114" t="s">
        <v>168</v>
      </c>
    </row>
    <row r="115" spans="1:11" hidden="1" x14ac:dyDescent="0.2">
      <c r="A115" s="1" t="s">
        <v>215</v>
      </c>
      <c r="B115" t="s">
        <v>166</v>
      </c>
      <c r="D115">
        <v>30</v>
      </c>
      <c r="E115">
        <v>30</v>
      </c>
      <c r="F115">
        <v>80</v>
      </c>
      <c r="G115">
        <v>40</v>
      </c>
      <c r="H115">
        <v>180</v>
      </c>
      <c r="I115" t="s">
        <v>70</v>
      </c>
      <c r="J115" t="s">
        <v>112</v>
      </c>
    </row>
    <row r="116" spans="1:11" hidden="1" x14ac:dyDescent="0.2">
      <c r="A116" s="1" t="s">
        <v>214</v>
      </c>
      <c r="B116" t="s">
        <v>135</v>
      </c>
      <c r="D116">
        <v>20</v>
      </c>
      <c r="E116">
        <v>35</v>
      </c>
      <c r="F116">
        <v>45</v>
      </c>
      <c r="G116">
        <v>25</v>
      </c>
      <c r="H116">
        <v>125</v>
      </c>
      <c r="I116" t="s">
        <v>22</v>
      </c>
      <c r="J116" t="s">
        <v>136</v>
      </c>
    </row>
    <row r="117" spans="1:11" hidden="1" x14ac:dyDescent="0.2">
      <c r="A117" s="1" t="s">
        <v>214</v>
      </c>
      <c r="B117" t="s">
        <v>135</v>
      </c>
      <c r="D117">
        <v>25</v>
      </c>
      <c r="E117">
        <v>35</v>
      </c>
      <c r="F117">
        <v>55</v>
      </c>
      <c r="G117">
        <v>30</v>
      </c>
      <c r="H117">
        <v>145</v>
      </c>
      <c r="I117" t="s">
        <v>126</v>
      </c>
      <c r="J117" t="s">
        <v>107</v>
      </c>
    </row>
    <row r="118" spans="1:11" hidden="1" x14ac:dyDescent="0.2">
      <c r="A118" s="1" t="s">
        <v>214</v>
      </c>
      <c r="B118" t="s">
        <v>135</v>
      </c>
      <c r="D118">
        <v>35</v>
      </c>
      <c r="E118">
        <v>55</v>
      </c>
      <c r="F118">
        <v>60</v>
      </c>
      <c r="G118">
        <v>40</v>
      </c>
      <c r="H118">
        <v>190</v>
      </c>
      <c r="I118" t="s">
        <v>25</v>
      </c>
      <c r="J118" t="s">
        <v>28</v>
      </c>
    </row>
    <row r="119" spans="1:11" hidden="1" x14ac:dyDescent="0.2">
      <c r="A119" s="1" t="s">
        <v>214</v>
      </c>
      <c r="B119" t="s">
        <v>137</v>
      </c>
      <c r="D119">
        <v>20</v>
      </c>
      <c r="E119">
        <v>30</v>
      </c>
      <c r="F119">
        <v>40</v>
      </c>
      <c r="G119">
        <v>20</v>
      </c>
      <c r="H119">
        <v>100</v>
      </c>
      <c r="I119" t="s">
        <v>64</v>
      </c>
      <c r="J119" t="s">
        <v>138</v>
      </c>
    </row>
    <row r="120" spans="1:11" hidden="1" x14ac:dyDescent="0.2">
      <c r="A120" s="1" t="s">
        <v>215</v>
      </c>
      <c r="B120" t="s">
        <v>163</v>
      </c>
      <c r="D120">
        <v>20</v>
      </c>
      <c r="E120">
        <v>35</v>
      </c>
      <c r="F120">
        <v>40</v>
      </c>
      <c r="G120">
        <v>30</v>
      </c>
      <c r="H120">
        <v>130</v>
      </c>
      <c r="I120" t="s">
        <v>50</v>
      </c>
      <c r="J120" t="s">
        <v>164</v>
      </c>
      <c r="K120">
        <v>1</v>
      </c>
    </row>
    <row r="121" spans="1:11" hidden="1" x14ac:dyDescent="0.2">
      <c r="A121" s="1" t="s">
        <v>215</v>
      </c>
      <c r="B121" t="s">
        <v>163</v>
      </c>
      <c r="D121">
        <v>20</v>
      </c>
      <c r="E121">
        <v>35</v>
      </c>
      <c r="F121">
        <v>45</v>
      </c>
      <c r="G121">
        <v>30</v>
      </c>
      <c r="H121">
        <v>140</v>
      </c>
      <c r="I121" t="s">
        <v>165</v>
      </c>
      <c r="J121" t="s">
        <v>28</v>
      </c>
    </row>
    <row r="122" spans="1:11" hidden="1" x14ac:dyDescent="0.2">
      <c r="A122" s="1" t="s">
        <v>211</v>
      </c>
      <c r="B122" t="s">
        <v>111</v>
      </c>
      <c r="D122">
        <v>15</v>
      </c>
      <c r="E122">
        <v>15</v>
      </c>
      <c r="F122">
        <v>40</v>
      </c>
      <c r="G122">
        <v>15</v>
      </c>
      <c r="H122">
        <v>85</v>
      </c>
      <c r="I122" t="s">
        <v>89</v>
      </c>
      <c r="J122" t="s">
        <v>112</v>
      </c>
    </row>
    <row r="123" spans="1:11" hidden="1" x14ac:dyDescent="0.2">
      <c r="A123" s="1" t="s">
        <v>211</v>
      </c>
      <c r="B123" t="s">
        <v>111</v>
      </c>
      <c r="D123">
        <v>20</v>
      </c>
      <c r="E123" t="s">
        <v>113</v>
      </c>
      <c r="F123">
        <v>60</v>
      </c>
      <c r="G123">
        <v>25</v>
      </c>
      <c r="H123">
        <v>140</v>
      </c>
      <c r="I123" t="s">
        <v>70</v>
      </c>
      <c r="J123" t="s">
        <v>114</v>
      </c>
      <c r="K123">
        <v>1</v>
      </c>
    </row>
    <row r="124" spans="1:11" hidden="1" x14ac:dyDescent="0.2">
      <c r="A124" s="1" t="s">
        <v>211</v>
      </c>
      <c r="B124" t="s">
        <v>111</v>
      </c>
      <c r="D124">
        <v>20</v>
      </c>
      <c r="E124">
        <v>25</v>
      </c>
      <c r="F124">
        <v>75</v>
      </c>
      <c r="G124">
        <v>30</v>
      </c>
      <c r="H124">
        <v>150</v>
      </c>
      <c r="I124" t="s">
        <v>64</v>
      </c>
      <c r="J124" t="s">
        <v>115</v>
      </c>
    </row>
    <row r="125" spans="1:11" hidden="1" x14ac:dyDescent="0.2">
      <c r="A125" s="1" t="s">
        <v>203</v>
      </c>
      <c r="B125" t="s">
        <v>39</v>
      </c>
      <c r="D125">
        <v>20</v>
      </c>
      <c r="E125">
        <v>20</v>
      </c>
      <c r="F125" t="s">
        <v>40</v>
      </c>
      <c r="G125">
        <v>5</v>
      </c>
      <c r="H125" t="s">
        <v>41</v>
      </c>
      <c r="I125" t="s">
        <v>42</v>
      </c>
      <c r="J125" t="s">
        <v>17</v>
      </c>
    </row>
    <row r="126" spans="1:11" hidden="1" x14ac:dyDescent="0.2">
      <c r="A126" s="1" t="s">
        <v>203</v>
      </c>
      <c r="B126" t="s">
        <v>39</v>
      </c>
      <c r="D126">
        <v>20</v>
      </c>
      <c r="E126">
        <v>30</v>
      </c>
      <c r="F126">
        <v>40</v>
      </c>
      <c r="G126">
        <v>10</v>
      </c>
      <c r="H126">
        <v>100</v>
      </c>
      <c r="I126" t="s">
        <v>43</v>
      </c>
      <c r="J126" t="s">
        <v>28</v>
      </c>
    </row>
    <row r="127" spans="1:11" hidden="1" x14ac:dyDescent="0.2">
      <c r="A127" s="1" t="s">
        <v>208</v>
      </c>
      <c r="B127" t="s">
        <v>66</v>
      </c>
      <c r="D127">
        <v>25</v>
      </c>
      <c r="E127">
        <v>35</v>
      </c>
      <c r="F127">
        <v>25</v>
      </c>
      <c r="G127">
        <v>15</v>
      </c>
      <c r="H127">
        <v>100</v>
      </c>
      <c r="I127" t="s">
        <v>67</v>
      </c>
      <c r="J127" t="s">
        <v>68</v>
      </c>
    </row>
    <row r="128" spans="1:11" hidden="1" x14ac:dyDescent="0.2">
      <c r="A128" s="1" t="s">
        <v>208</v>
      </c>
      <c r="B128" t="s">
        <v>66</v>
      </c>
      <c r="D128">
        <v>20</v>
      </c>
      <c r="E128">
        <v>30</v>
      </c>
      <c r="F128">
        <v>25</v>
      </c>
      <c r="G128">
        <v>15</v>
      </c>
      <c r="H128">
        <v>90</v>
      </c>
      <c r="I128" t="s">
        <v>50</v>
      </c>
      <c r="J128" t="s">
        <v>46</v>
      </c>
      <c r="K128">
        <v>1</v>
      </c>
    </row>
    <row r="129" spans="1:11" ht="19" x14ac:dyDescent="0.2">
      <c r="A129" s="1" t="s">
        <v>216</v>
      </c>
      <c r="B129" t="s">
        <v>180</v>
      </c>
      <c r="D129">
        <v>25</v>
      </c>
      <c r="E129">
        <v>25</v>
      </c>
      <c r="F129">
        <v>15</v>
      </c>
      <c r="G129">
        <v>10</v>
      </c>
      <c r="H129">
        <v>75</v>
      </c>
      <c r="I129" t="s">
        <v>147</v>
      </c>
      <c r="J129" t="s">
        <v>10</v>
      </c>
    </row>
    <row r="130" spans="1:11" x14ac:dyDescent="0.2">
      <c r="A130" s="1" t="s">
        <v>216</v>
      </c>
      <c r="B130" t="s">
        <v>181</v>
      </c>
      <c r="D130">
        <v>3</v>
      </c>
      <c r="E130">
        <v>15</v>
      </c>
      <c r="F130">
        <v>12</v>
      </c>
      <c r="G130">
        <v>7</v>
      </c>
      <c r="H130">
        <v>37</v>
      </c>
      <c r="I130" t="s">
        <v>64</v>
      </c>
      <c r="J130" t="s">
        <v>10</v>
      </c>
    </row>
    <row r="131" spans="1:11" hidden="1" x14ac:dyDescent="0.2">
      <c r="A131" s="1" t="s">
        <v>209</v>
      </c>
      <c r="B131" t="s">
        <v>92</v>
      </c>
      <c r="D131">
        <v>30</v>
      </c>
      <c r="E131">
        <v>45</v>
      </c>
      <c r="F131">
        <v>90</v>
      </c>
      <c r="G131">
        <v>15</v>
      </c>
      <c r="H131">
        <v>180</v>
      </c>
      <c r="I131" t="s">
        <v>36</v>
      </c>
      <c r="J131" t="s">
        <v>37</v>
      </c>
    </row>
    <row r="132" spans="1:11" hidden="1" x14ac:dyDescent="0.2">
      <c r="A132" s="1" t="s">
        <v>209</v>
      </c>
      <c r="B132" t="s">
        <v>92</v>
      </c>
      <c r="D132">
        <v>25</v>
      </c>
      <c r="E132">
        <v>30</v>
      </c>
      <c r="F132">
        <v>90</v>
      </c>
      <c r="G132">
        <v>10</v>
      </c>
      <c r="H132">
        <v>155</v>
      </c>
      <c r="I132" t="s">
        <v>64</v>
      </c>
      <c r="J132" t="s">
        <v>37</v>
      </c>
    </row>
    <row r="133" spans="1:11" hidden="1" x14ac:dyDescent="0.2">
      <c r="A133" s="1" t="s">
        <v>209</v>
      </c>
      <c r="B133" t="s">
        <v>92</v>
      </c>
      <c r="D133">
        <v>25</v>
      </c>
      <c r="E133">
        <v>65</v>
      </c>
      <c r="F133">
        <v>100</v>
      </c>
      <c r="G133">
        <v>65</v>
      </c>
      <c r="H133">
        <v>255</v>
      </c>
      <c r="I133" t="s">
        <v>9</v>
      </c>
      <c r="J133" t="s">
        <v>10</v>
      </c>
    </row>
    <row r="134" spans="1:11" hidden="1" x14ac:dyDescent="0.2">
      <c r="A134" s="1" t="s">
        <v>209</v>
      </c>
      <c r="B134" t="s">
        <v>92</v>
      </c>
      <c r="D134">
        <v>50</v>
      </c>
      <c r="E134">
        <v>40</v>
      </c>
      <c r="F134">
        <v>50</v>
      </c>
      <c r="G134">
        <v>40</v>
      </c>
      <c r="H134">
        <v>180</v>
      </c>
      <c r="I134" t="s">
        <v>22</v>
      </c>
      <c r="J134" t="s">
        <v>88</v>
      </c>
      <c r="K134">
        <v>1</v>
      </c>
    </row>
    <row r="135" spans="1:11" hidden="1" x14ac:dyDescent="0.2">
      <c r="A135" s="1" t="s">
        <v>209</v>
      </c>
      <c r="B135" t="s">
        <v>92</v>
      </c>
      <c r="D135">
        <v>25</v>
      </c>
      <c r="E135">
        <v>35</v>
      </c>
      <c r="F135">
        <v>50</v>
      </c>
      <c r="G135">
        <v>50</v>
      </c>
      <c r="H135">
        <v>160</v>
      </c>
      <c r="I135" t="s">
        <v>70</v>
      </c>
      <c r="J135" t="s">
        <v>17</v>
      </c>
    </row>
    <row r="136" spans="1:11" hidden="1" x14ac:dyDescent="0.2">
      <c r="A136" s="1" t="s">
        <v>209</v>
      </c>
      <c r="B136" t="s">
        <v>92</v>
      </c>
      <c r="D136">
        <v>45</v>
      </c>
      <c r="E136">
        <v>75</v>
      </c>
      <c r="F136">
        <v>80</v>
      </c>
      <c r="G136">
        <v>30</v>
      </c>
      <c r="H136">
        <v>230</v>
      </c>
      <c r="I136" t="s">
        <v>43</v>
      </c>
      <c r="J136" t="s">
        <v>17</v>
      </c>
    </row>
    <row r="137" spans="1:11" hidden="1" x14ac:dyDescent="0.2">
      <c r="A137" s="1" t="s">
        <v>209</v>
      </c>
      <c r="B137" t="s">
        <v>92</v>
      </c>
      <c r="D137">
        <v>35</v>
      </c>
      <c r="E137">
        <v>60</v>
      </c>
      <c r="F137">
        <v>70</v>
      </c>
      <c r="G137">
        <v>40</v>
      </c>
      <c r="H137">
        <v>205</v>
      </c>
      <c r="I137" t="s">
        <v>43</v>
      </c>
      <c r="J137" t="s">
        <v>93</v>
      </c>
    </row>
    <row r="138" spans="1:11" hidden="1" x14ac:dyDescent="0.2">
      <c r="A138" s="1" t="s">
        <v>221</v>
      </c>
      <c r="B138" t="s">
        <v>185</v>
      </c>
      <c r="D138">
        <v>25</v>
      </c>
      <c r="E138">
        <v>70</v>
      </c>
      <c r="F138">
        <v>135</v>
      </c>
      <c r="G138">
        <v>50</v>
      </c>
      <c r="H138">
        <v>280</v>
      </c>
      <c r="J138" t="s">
        <v>183</v>
      </c>
    </row>
    <row r="139" spans="1:11" hidden="1" x14ac:dyDescent="0.2">
      <c r="A139" s="1" t="s">
        <v>221</v>
      </c>
      <c r="B139" t="s">
        <v>185</v>
      </c>
      <c r="D139">
        <v>30</v>
      </c>
      <c r="E139">
        <v>50</v>
      </c>
      <c r="F139">
        <v>180</v>
      </c>
      <c r="G139">
        <v>60</v>
      </c>
      <c r="H139">
        <v>320</v>
      </c>
      <c r="J139" t="s">
        <v>112</v>
      </c>
    </row>
    <row r="140" spans="1:11" hidden="1" x14ac:dyDescent="0.2">
      <c r="A140" s="1" t="s">
        <v>221</v>
      </c>
      <c r="B140" t="s">
        <v>185</v>
      </c>
      <c r="D140">
        <v>35</v>
      </c>
      <c r="E140">
        <v>105</v>
      </c>
      <c r="F140">
        <v>210</v>
      </c>
      <c r="G140">
        <v>70</v>
      </c>
      <c r="H140">
        <v>420</v>
      </c>
      <c r="J140" t="s">
        <v>184</v>
      </c>
    </row>
    <row r="141" spans="1:11" hidden="1" x14ac:dyDescent="0.2">
      <c r="A141" s="1" t="s">
        <v>221</v>
      </c>
      <c r="B141" t="s">
        <v>182</v>
      </c>
      <c r="D141">
        <v>35</v>
      </c>
      <c r="E141">
        <v>60</v>
      </c>
      <c r="F141">
        <v>190</v>
      </c>
      <c r="G141">
        <v>120</v>
      </c>
      <c r="H141">
        <v>405</v>
      </c>
      <c r="J141" t="s">
        <v>183</v>
      </c>
    </row>
    <row r="142" spans="1:11" hidden="1" x14ac:dyDescent="0.2">
      <c r="A142" s="1" t="s">
        <v>221</v>
      </c>
      <c r="B142" t="s">
        <v>182</v>
      </c>
      <c r="D142">
        <v>50</v>
      </c>
      <c r="E142">
        <v>70</v>
      </c>
      <c r="F142">
        <v>220</v>
      </c>
      <c r="G142">
        <v>140</v>
      </c>
      <c r="H142">
        <v>480</v>
      </c>
      <c r="J142" t="s">
        <v>112</v>
      </c>
    </row>
    <row r="143" spans="1:11" hidden="1" x14ac:dyDescent="0.2">
      <c r="A143" s="1" t="s">
        <v>221</v>
      </c>
      <c r="B143" t="s">
        <v>182</v>
      </c>
      <c r="D143">
        <v>75</v>
      </c>
      <c r="E143">
        <v>105</v>
      </c>
      <c r="F143">
        <v>330</v>
      </c>
      <c r="G143">
        <v>210</v>
      </c>
      <c r="H143">
        <v>720</v>
      </c>
      <c r="J143" t="s">
        <v>184</v>
      </c>
    </row>
    <row r="144" spans="1:11" hidden="1" x14ac:dyDescent="0.2">
      <c r="A144" s="1" t="s">
        <v>214</v>
      </c>
      <c r="B144" t="s">
        <v>139</v>
      </c>
      <c r="D144">
        <v>25</v>
      </c>
      <c r="E144">
        <v>35</v>
      </c>
      <c r="F144">
        <v>45</v>
      </c>
      <c r="G144">
        <v>25</v>
      </c>
      <c r="H144">
        <v>130</v>
      </c>
      <c r="I144" t="s">
        <v>34</v>
      </c>
      <c r="J144" t="s">
        <v>140</v>
      </c>
    </row>
    <row r="145" spans="1:11" hidden="1" x14ac:dyDescent="0.2">
      <c r="A145" s="1" t="s">
        <v>208</v>
      </c>
      <c r="B145" t="s">
        <v>69</v>
      </c>
      <c r="D145">
        <v>25</v>
      </c>
      <c r="E145">
        <v>35</v>
      </c>
      <c r="F145">
        <v>40</v>
      </c>
      <c r="G145">
        <v>20</v>
      </c>
      <c r="H145">
        <v>120</v>
      </c>
      <c r="I145" t="s">
        <v>70</v>
      </c>
      <c r="J145" t="s">
        <v>17</v>
      </c>
    </row>
    <row r="146" spans="1:11" hidden="1" x14ac:dyDescent="0.2">
      <c r="A146" s="1" t="s">
        <v>208</v>
      </c>
      <c r="B146" t="s">
        <v>69</v>
      </c>
      <c r="D146">
        <v>30</v>
      </c>
      <c r="E146">
        <v>30</v>
      </c>
      <c r="F146">
        <v>50</v>
      </c>
      <c r="G146">
        <v>30</v>
      </c>
      <c r="H146">
        <v>140</v>
      </c>
      <c r="I146" t="s">
        <v>36</v>
      </c>
      <c r="J146" t="s">
        <v>37</v>
      </c>
    </row>
    <row r="147" spans="1:11" hidden="1" x14ac:dyDescent="0.2">
      <c r="A147" s="1" t="s">
        <v>208</v>
      </c>
      <c r="B147" t="s">
        <v>69</v>
      </c>
      <c r="D147">
        <v>15</v>
      </c>
      <c r="E147">
        <v>40</v>
      </c>
      <c r="F147">
        <v>65</v>
      </c>
      <c r="G147">
        <v>15</v>
      </c>
      <c r="H147">
        <v>135</v>
      </c>
      <c r="I147" t="s">
        <v>58</v>
      </c>
      <c r="J147" t="s">
        <v>10</v>
      </c>
    </row>
    <row r="148" spans="1:11" hidden="1" x14ac:dyDescent="0.2">
      <c r="A148" s="1" t="s">
        <v>208</v>
      </c>
      <c r="B148" t="s">
        <v>69</v>
      </c>
      <c r="D148">
        <v>30</v>
      </c>
      <c r="E148">
        <v>45</v>
      </c>
      <c r="F148">
        <v>65</v>
      </c>
      <c r="G148">
        <v>20</v>
      </c>
      <c r="H148">
        <v>160</v>
      </c>
      <c r="I148" t="s">
        <v>71</v>
      </c>
      <c r="J148" t="s">
        <v>28</v>
      </c>
    </row>
    <row r="149" spans="1:11" hidden="1" x14ac:dyDescent="0.2">
      <c r="A149" s="1" t="s">
        <v>207</v>
      </c>
      <c r="B149" t="s">
        <v>51</v>
      </c>
      <c r="D149">
        <v>25</v>
      </c>
      <c r="E149">
        <v>35</v>
      </c>
      <c r="F149">
        <v>40</v>
      </c>
      <c r="G149">
        <v>20</v>
      </c>
      <c r="H149">
        <v>125</v>
      </c>
      <c r="I149" t="s">
        <v>52</v>
      </c>
      <c r="J149" t="s">
        <v>53</v>
      </c>
      <c r="K149">
        <v>1</v>
      </c>
    </row>
    <row r="150" spans="1:11" hidden="1" x14ac:dyDescent="0.2">
      <c r="A150" s="1" t="s">
        <v>207</v>
      </c>
      <c r="B150" t="s">
        <v>51</v>
      </c>
      <c r="D150">
        <v>30</v>
      </c>
      <c r="E150">
        <v>40</v>
      </c>
      <c r="F150">
        <v>110</v>
      </c>
      <c r="G150">
        <v>30</v>
      </c>
      <c r="H150">
        <v>210</v>
      </c>
      <c r="I150" t="s">
        <v>35</v>
      </c>
      <c r="J150" t="s">
        <v>28</v>
      </c>
    </row>
    <row r="151" spans="1:11" hidden="1" x14ac:dyDescent="0.2">
      <c r="A151" s="1" t="s">
        <v>209</v>
      </c>
      <c r="B151" t="s">
        <v>90</v>
      </c>
      <c r="D151">
        <v>20</v>
      </c>
      <c r="E151">
        <v>30</v>
      </c>
      <c r="F151">
        <v>60</v>
      </c>
      <c r="G151">
        <v>40</v>
      </c>
      <c r="H151">
        <v>150</v>
      </c>
      <c r="I151" t="s">
        <v>22</v>
      </c>
      <c r="J151" t="s">
        <v>17</v>
      </c>
      <c r="K151">
        <v>1</v>
      </c>
    </row>
    <row r="152" spans="1:11" hidden="1" x14ac:dyDescent="0.2">
      <c r="A152" s="1" t="s">
        <v>209</v>
      </c>
      <c r="B152" t="s">
        <v>90</v>
      </c>
      <c r="D152">
        <v>15</v>
      </c>
      <c r="E152">
        <v>30</v>
      </c>
      <c r="F152">
        <v>50</v>
      </c>
      <c r="G152">
        <v>30</v>
      </c>
      <c r="H152">
        <v>125</v>
      </c>
      <c r="I152" t="s">
        <v>91</v>
      </c>
      <c r="J152" t="s">
        <v>80</v>
      </c>
    </row>
    <row r="153" spans="1:11" hidden="1" x14ac:dyDescent="0.2">
      <c r="A153" s="1" t="s">
        <v>207</v>
      </c>
      <c r="B153" t="s">
        <v>54</v>
      </c>
      <c r="D153">
        <v>30</v>
      </c>
      <c r="E153">
        <v>40</v>
      </c>
      <c r="F153">
        <v>40</v>
      </c>
      <c r="G153">
        <v>25</v>
      </c>
      <c r="H153">
        <v>135</v>
      </c>
      <c r="I153" t="s">
        <v>55</v>
      </c>
      <c r="J153" t="s">
        <v>28</v>
      </c>
    </row>
    <row r="154" spans="1:11" hidden="1" x14ac:dyDescent="0.2">
      <c r="A154" s="1" t="s">
        <v>207</v>
      </c>
      <c r="B154" t="s">
        <v>54</v>
      </c>
      <c r="D154">
        <v>35</v>
      </c>
      <c r="E154">
        <v>40</v>
      </c>
      <c r="F154">
        <v>50</v>
      </c>
      <c r="G154">
        <v>30</v>
      </c>
      <c r="H154">
        <v>155</v>
      </c>
      <c r="I154" t="s">
        <v>56</v>
      </c>
      <c r="J154" t="s">
        <v>37</v>
      </c>
    </row>
    <row r="155" spans="1:11" hidden="1" x14ac:dyDescent="0.2">
      <c r="A155" s="1" t="s">
        <v>207</v>
      </c>
      <c r="B155" t="s">
        <v>54</v>
      </c>
      <c r="D155">
        <v>25</v>
      </c>
      <c r="E155">
        <v>40</v>
      </c>
      <c r="F155">
        <v>60</v>
      </c>
      <c r="G155">
        <v>30</v>
      </c>
      <c r="H155">
        <v>155</v>
      </c>
      <c r="I155" t="s">
        <v>23</v>
      </c>
      <c r="J155" t="s">
        <v>10</v>
      </c>
    </row>
    <row r="156" spans="1:11" hidden="1" x14ac:dyDescent="0.2">
      <c r="A156" s="1" t="s">
        <v>207</v>
      </c>
      <c r="B156" t="s">
        <v>54</v>
      </c>
      <c r="D156">
        <v>35</v>
      </c>
      <c r="E156">
        <v>45</v>
      </c>
      <c r="F156">
        <v>70</v>
      </c>
      <c r="G156">
        <v>30</v>
      </c>
      <c r="H156">
        <v>180</v>
      </c>
      <c r="I156" t="s">
        <v>25</v>
      </c>
      <c r="J156" t="s">
        <v>28</v>
      </c>
    </row>
    <row r="157" spans="1:11" hidden="1" x14ac:dyDescent="0.2">
      <c r="A157" s="1" t="s">
        <v>207</v>
      </c>
      <c r="B157" t="s">
        <v>54</v>
      </c>
      <c r="D157">
        <v>30</v>
      </c>
      <c r="E157">
        <v>40</v>
      </c>
      <c r="F157">
        <v>45</v>
      </c>
      <c r="G157">
        <v>30</v>
      </c>
      <c r="H157">
        <v>145</v>
      </c>
      <c r="I157" t="s">
        <v>34</v>
      </c>
      <c r="J157" t="s">
        <v>17</v>
      </c>
    </row>
    <row r="158" spans="1:11" hidden="1" x14ac:dyDescent="0.2">
      <c r="A158" s="1" t="s">
        <v>224</v>
      </c>
      <c r="B158" t="s">
        <v>196</v>
      </c>
      <c r="D158">
        <v>20</v>
      </c>
      <c r="E158">
        <v>10</v>
      </c>
      <c r="F158">
        <v>130</v>
      </c>
      <c r="G158">
        <v>30</v>
      </c>
      <c r="H158">
        <v>190</v>
      </c>
      <c r="I158" t="s">
        <v>22</v>
      </c>
      <c r="J158" t="s">
        <v>197</v>
      </c>
    </row>
    <row r="159" spans="1:11" hidden="1" x14ac:dyDescent="0.2">
      <c r="A159" s="1" t="s">
        <v>208</v>
      </c>
      <c r="B159" t="s">
        <v>72</v>
      </c>
      <c r="D159">
        <v>20</v>
      </c>
      <c r="E159">
        <v>30</v>
      </c>
      <c r="F159">
        <v>30</v>
      </c>
      <c r="G159">
        <v>30</v>
      </c>
      <c r="H159">
        <v>110</v>
      </c>
      <c r="I159" t="s">
        <v>22</v>
      </c>
      <c r="J159" t="s">
        <v>73</v>
      </c>
    </row>
    <row r="160" spans="1:11" hidden="1" x14ac:dyDescent="0.2">
      <c r="A160" s="1" t="s">
        <v>208</v>
      </c>
      <c r="B160" t="s">
        <v>72</v>
      </c>
      <c r="D160">
        <v>10</v>
      </c>
      <c r="E160">
        <v>20</v>
      </c>
      <c r="F160">
        <v>20</v>
      </c>
      <c r="G160">
        <v>30</v>
      </c>
      <c r="H160">
        <v>80</v>
      </c>
      <c r="I160" t="s">
        <v>74</v>
      </c>
      <c r="J160" t="s">
        <v>75</v>
      </c>
    </row>
    <row r="161" spans="1:10" hidden="1" x14ac:dyDescent="0.2">
      <c r="A161" s="1" t="s">
        <v>225</v>
      </c>
      <c r="B161" t="s">
        <v>198</v>
      </c>
      <c r="D161">
        <v>10</v>
      </c>
      <c r="E161">
        <v>30</v>
      </c>
      <c r="F161">
        <v>80</v>
      </c>
      <c r="G161">
        <v>20</v>
      </c>
      <c r="H161">
        <v>140</v>
      </c>
      <c r="I161" t="s">
        <v>70</v>
      </c>
      <c r="J161" t="s">
        <v>199</v>
      </c>
    </row>
    <row r="162" spans="1:10" hidden="1" x14ac:dyDescent="0.2">
      <c r="A162" s="1" t="s">
        <v>225</v>
      </c>
      <c r="B162" t="s">
        <v>198</v>
      </c>
      <c r="D162">
        <v>180</v>
      </c>
      <c r="E162">
        <v>60</v>
      </c>
      <c r="F162">
        <v>90</v>
      </c>
      <c r="G162">
        <v>35</v>
      </c>
      <c r="H162">
        <v>365</v>
      </c>
      <c r="I162" t="s">
        <v>43</v>
      </c>
      <c r="J162" t="s">
        <v>200</v>
      </c>
    </row>
    <row r="163" spans="1:10" hidden="1" x14ac:dyDescent="0.2">
      <c r="A163" s="1" t="s">
        <v>225</v>
      </c>
      <c r="B163" t="s">
        <v>201</v>
      </c>
      <c r="D163">
        <v>180</v>
      </c>
      <c r="E163">
        <v>60</v>
      </c>
      <c r="F163">
        <v>90</v>
      </c>
      <c r="G163">
        <v>35</v>
      </c>
      <c r="H163">
        <v>365</v>
      </c>
      <c r="I163" t="s">
        <v>43</v>
      </c>
      <c r="J163" t="s">
        <v>202</v>
      </c>
    </row>
    <row r="164" spans="1:10" hidden="1" x14ac:dyDescent="0.2">
      <c r="A164" s="1" t="s">
        <v>215</v>
      </c>
      <c r="B164" t="s">
        <v>148</v>
      </c>
      <c r="D164">
        <v>20</v>
      </c>
      <c r="E164">
        <v>60</v>
      </c>
      <c r="F164">
        <v>70</v>
      </c>
      <c r="G164">
        <v>30</v>
      </c>
      <c r="H164">
        <v>180</v>
      </c>
      <c r="I164" t="s">
        <v>149</v>
      </c>
      <c r="J164" t="s">
        <v>37</v>
      </c>
    </row>
    <row r="165" spans="1:10" hidden="1" x14ac:dyDescent="0.2">
      <c r="A165" s="1" t="s">
        <v>215</v>
      </c>
      <c r="B165" t="s">
        <v>148</v>
      </c>
      <c r="D165">
        <v>30</v>
      </c>
      <c r="E165">
        <v>140</v>
      </c>
      <c r="F165">
        <v>40</v>
      </c>
      <c r="G165">
        <v>30</v>
      </c>
      <c r="H165">
        <v>240</v>
      </c>
      <c r="I165" t="s">
        <v>43</v>
      </c>
      <c r="J165" t="s">
        <v>17</v>
      </c>
    </row>
    <row r="166" spans="1:10" hidden="1" x14ac:dyDescent="0.2">
      <c r="A166" s="1" t="s">
        <v>215</v>
      </c>
      <c r="B166" t="s">
        <v>148</v>
      </c>
      <c r="D166">
        <v>160</v>
      </c>
      <c r="E166">
        <v>75</v>
      </c>
      <c r="F166">
        <v>75</v>
      </c>
      <c r="G166">
        <v>25</v>
      </c>
      <c r="H166">
        <v>335</v>
      </c>
      <c r="I166" t="s">
        <v>35</v>
      </c>
      <c r="J166" t="s">
        <v>88</v>
      </c>
    </row>
  </sheetData>
  <autoFilter ref="A1:K166" xr:uid="{A58EB3EC-F650-4C42-9502-444D6469CAB3}">
    <filterColumn colId="0">
      <filters>
        <filter val="Forage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6378-0035-E541-AE96-BF3BC97F4E41}">
  <sheetPr filterMode="1"/>
  <dimension ref="A1:F135"/>
  <sheetViews>
    <sheetView workbookViewId="0">
      <pane ySplit="1" topLeftCell="A2" activePane="bottomLeft" state="frozen"/>
      <selection pane="bottomLeft" activeCell="C47" sqref="C47:E47"/>
    </sheetView>
  </sheetViews>
  <sheetFormatPr baseColWidth="10" defaultRowHeight="16" x14ac:dyDescent="0.2"/>
  <cols>
    <col min="1" max="1" width="39" customWidth="1"/>
    <col min="2" max="2" width="65.83203125" customWidth="1"/>
  </cols>
  <sheetData>
    <row r="1" spans="1:6" ht="18" x14ac:dyDescent="0.25">
      <c r="A1" t="s">
        <v>204</v>
      </c>
      <c r="B1" s="1" t="s">
        <v>0</v>
      </c>
      <c r="C1" s="1" t="s">
        <v>277</v>
      </c>
      <c r="D1" s="1" t="s">
        <v>226</v>
      </c>
      <c r="E1" s="1" t="s">
        <v>227</v>
      </c>
      <c r="F1" s="1" t="s">
        <v>228</v>
      </c>
    </row>
    <row r="2" spans="1:6" x14ac:dyDescent="0.2">
      <c r="A2" s="1" t="s">
        <v>216</v>
      </c>
      <c r="B2" t="s">
        <v>293</v>
      </c>
      <c r="C2">
        <v>0.4</v>
      </c>
      <c r="D2">
        <v>0.95</v>
      </c>
      <c r="E2">
        <v>0.9</v>
      </c>
      <c r="F2">
        <v>0.7</v>
      </c>
    </row>
    <row r="3" spans="1:6" x14ac:dyDescent="0.2">
      <c r="A3" s="1" t="s">
        <v>216</v>
      </c>
      <c r="B3" t="s">
        <v>295</v>
      </c>
      <c r="C3">
        <v>0.4</v>
      </c>
      <c r="D3">
        <v>0.5</v>
      </c>
      <c r="E3">
        <v>0.5</v>
      </c>
      <c r="F3">
        <v>0.7</v>
      </c>
    </row>
    <row r="4" spans="1:6" x14ac:dyDescent="0.2">
      <c r="A4" s="1" t="s">
        <v>216</v>
      </c>
      <c r="B4" t="s">
        <v>294</v>
      </c>
      <c r="C4">
        <v>0.4</v>
      </c>
      <c r="D4">
        <v>1.2</v>
      </c>
      <c r="E4">
        <v>1.1499999999999999</v>
      </c>
      <c r="F4">
        <v>0.7</v>
      </c>
    </row>
    <row r="5" spans="1:6" hidden="1" x14ac:dyDescent="0.2">
      <c r="A5" s="1" t="s">
        <v>224</v>
      </c>
      <c r="B5" t="s">
        <v>263</v>
      </c>
      <c r="C5">
        <v>0.4</v>
      </c>
      <c r="D5">
        <v>0.9</v>
      </c>
      <c r="E5">
        <v>0.65</v>
      </c>
      <c r="F5">
        <v>5</v>
      </c>
    </row>
    <row r="6" spans="1:6" hidden="1" x14ac:dyDescent="0.2">
      <c r="A6" s="1" t="s">
        <v>224</v>
      </c>
      <c r="B6" t="s">
        <v>319</v>
      </c>
      <c r="C6">
        <v>0.5</v>
      </c>
      <c r="D6">
        <v>1.2</v>
      </c>
      <c r="E6">
        <v>0.95</v>
      </c>
      <c r="F6">
        <v>4</v>
      </c>
    </row>
    <row r="7" spans="1:6" hidden="1" x14ac:dyDescent="0.2">
      <c r="A7" s="1" t="s">
        <v>224</v>
      </c>
      <c r="B7" t="s">
        <v>320</v>
      </c>
      <c r="C7">
        <v>0.8</v>
      </c>
      <c r="D7">
        <v>1.2</v>
      </c>
      <c r="E7">
        <v>0.85</v>
      </c>
      <c r="F7">
        <v>4</v>
      </c>
    </row>
    <row r="8" spans="1:6" hidden="1" x14ac:dyDescent="0.2">
      <c r="A8" s="1" t="s">
        <v>224</v>
      </c>
      <c r="B8" t="s">
        <v>317</v>
      </c>
      <c r="C8">
        <v>0.45</v>
      </c>
      <c r="D8">
        <v>0.95</v>
      </c>
      <c r="E8">
        <v>0.7</v>
      </c>
      <c r="F8">
        <v>4</v>
      </c>
    </row>
    <row r="9" spans="1:6" hidden="1" x14ac:dyDescent="0.2">
      <c r="A9" s="1" t="s">
        <v>224</v>
      </c>
      <c r="B9" t="s">
        <v>318</v>
      </c>
      <c r="C9">
        <v>0.6</v>
      </c>
      <c r="D9">
        <v>0.95</v>
      </c>
      <c r="E9">
        <v>0.75</v>
      </c>
      <c r="F9">
        <v>4</v>
      </c>
    </row>
    <row r="10" spans="1:6" hidden="1" x14ac:dyDescent="0.2">
      <c r="A10" s="1" t="s">
        <v>224</v>
      </c>
      <c r="B10" t="s">
        <v>323</v>
      </c>
      <c r="C10">
        <v>0.5</v>
      </c>
      <c r="D10">
        <v>1.1499999999999999</v>
      </c>
      <c r="E10">
        <v>0.9</v>
      </c>
      <c r="F10">
        <v>3</v>
      </c>
    </row>
    <row r="11" spans="1:6" hidden="1" x14ac:dyDescent="0.2">
      <c r="A11" s="1" t="s">
        <v>224</v>
      </c>
      <c r="B11" t="s">
        <v>324</v>
      </c>
      <c r="C11">
        <v>0.8</v>
      </c>
      <c r="D11">
        <v>1.1499999999999999</v>
      </c>
      <c r="E11">
        <v>0.85</v>
      </c>
      <c r="F11">
        <v>3</v>
      </c>
    </row>
    <row r="12" spans="1:6" hidden="1" x14ac:dyDescent="0.2">
      <c r="A12" s="1" t="s">
        <v>224</v>
      </c>
      <c r="B12" t="s">
        <v>321</v>
      </c>
      <c r="C12">
        <v>0.45</v>
      </c>
      <c r="D12">
        <v>0.9</v>
      </c>
      <c r="E12">
        <v>0.65</v>
      </c>
      <c r="F12">
        <v>3</v>
      </c>
    </row>
    <row r="13" spans="1:6" hidden="1" x14ac:dyDescent="0.2">
      <c r="A13" s="1" t="s">
        <v>224</v>
      </c>
      <c r="B13" t="s">
        <v>322</v>
      </c>
      <c r="C13">
        <v>0.55000000000000004</v>
      </c>
      <c r="D13">
        <v>0.9</v>
      </c>
      <c r="E13">
        <v>0.65</v>
      </c>
      <c r="F13">
        <v>3</v>
      </c>
    </row>
    <row r="14" spans="1:6" hidden="1" x14ac:dyDescent="0.2">
      <c r="A14" s="1" t="s">
        <v>212</v>
      </c>
      <c r="B14" t="s">
        <v>247</v>
      </c>
      <c r="C14">
        <v>0.5</v>
      </c>
      <c r="D14">
        <v>1</v>
      </c>
      <c r="E14">
        <v>0.95</v>
      </c>
      <c r="F14">
        <v>0.7</v>
      </c>
    </row>
    <row r="15" spans="1:6" hidden="1" x14ac:dyDescent="0.2">
      <c r="A15" s="1" t="s">
        <v>212</v>
      </c>
      <c r="B15" t="s">
        <v>121</v>
      </c>
      <c r="C15">
        <v>0.5</v>
      </c>
      <c r="D15">
        <v>0.95</v>
      </c>
      <c r="E15">
        <v>0.3</v>
      </c>
      <c r="F15">
        <v>0.5</v>
      </c>
    </row>
    <row r="16" spans="1:6" hidden="1" x14ac:dyDescent="0.2">
      <c r="A16" s="1" t="s">
        <v>224</v>
      </c>
      <c r="B16" t="s">
        <v>264</v>
      </c>
      <c r="C16">
        <v>0.6</v>
      </c>
      <c r="D16">
        <v>0.85</v>
      </c>
      <c r="E16">
        <v>0.75</v>
      </c>
      <c r="F16">
        <v>3</v>
      </c>
    </row>
    <row r="17" spans="1:6" ht="19" hidden="1" x14ac:dyDescent="0.2">
      <c r="A17" s="1" t="s">
        <v>222</v>
      </c>
      <c r="B17" t="s">
        <v>307</v>
      </c>
      <c r="C17">
        <v>0.5</v>
      </c>
      <c r="D17">
        <v>1.1000000000000001</v>
      </c>
      <c r="E17">
        <v>1</v>
      </c>
      <c r="F17">
        <v>3</v>
      </c>
    </row>
    <row r="18" spans="1:6" ht="19" hidden="1" x14ac:dyDescent="0.2">
      <c r="A18" s="1" t="s">
        <v>222</v>
      </c>
      <c r="B18" t="s">
        <v>308</v>
      </c>
      <c r="C18">
        <v>1</v>
      </c>
      <c r="D18">
        <v>1.2</v>
      </c>
      <c r="E18">
        <v>1.1000000000000001</v>
      </c>
      <c r="F18">
        <v>4</v>
      </c>
    </row>
    <row r="19" spans="1:6" hidden="1" x14ac:dyDescent="0.2">
      <c r="A19" s="1" t="s">
        <v>215</v>
      </c>
      <c r="B19" t="s">
        <v>253</v>
      </c>
      <c r="C19" s="1">
        <v>0.3</v>
      </c>
      <c r="D19">
        <v>1.1499999999999999</v>
      </c>
      <c r="E19">
        <v>0.25</v>
      </c>
      <c r="F19">
        <v>1</v>
      </c>
    </row>
    <row r="20" spans="1:6" hidden="1" x14ac:dyDescent="0.2">
      <c r="A20" s="1" t="s">
        <v>211</v>
      </c>
      <c r="B20" t="s">
        <v>242</v>
      </c>
      <c r="C20">
        <v>0.4</v>
      </c>
      <c r="D20">
        <v>1.1499999999999999</v>
      </c>
      <c r="E20">
        <v>0.35</v>
      </c>
      <c r="F20">
        <v>0.4</v>
      </c>
    </row>
    <row r="21" spans="1:6" hidden="1" x14ac:dyDescent="0.2">
      <c r="A21" s="1" t="s">
        <v>211</v>
      </c>
      <c r="B21" t="s">
        <v>241</v>
      </c>
      <c r="C21">
        <v>0.5</v>
      </c>
      <c r="D21">
        <v>1.05</v>
      </c>
      <c r="E21">
        <v>0.9</v>
      </c>
      <c r="F21">
        <v>0.4</v>
      </c>
    </row>
    <row r="22" spans="1:6" hidden="1" x14ac:dyDescent="0.2">
      <c r="A22" s="1" t="s">
        <v>209</v>
      </c>
      <c r="B22" t="s">
        <v>76</v>
      </c>
      <c r="C22" s="1">
        <v>0.5</v>
      </c>
      <c r="D22">
        <v>1.05</v>
      </c>
      <c r="E22">
        <v>0.95</v>
      </c>
      <c r="F22">
        <v>0.4</v>
      </c>
    </row>
    <row r="23" spans="1:6" x14ac:dyDescent="0.2">
      <c r="A23" s="1" t="s">
        <v>216</v>
      </c>
      <c r="B23" t="s">
        <v>296</v>
      </c>
      <c r="C23">
        <v>0.55000000000000004</v>
      </c>
      <c r="D23">
        <v>1</v>
      </c>
      <c r="E23">
        <v>0.85</v>
      </c>
      <c r="F23">
        <v>0.35</v>
      </c>
    </row>
    <row r="24" spans="1:6" x14ac:dyDescent="0.2">
      <c r="A24" s="1" t="s">
        <v>216</v>
      </c>
      <c r="B24" t="s">
        <v>297</v>
      </c>
      <c r="C24">
        <v>0.35</v>
      </c>
      <c r="D24">
        <v>0.9</v>
      </c>
      <c r="E24">
        <v>0.65</v>
      </c>
      <c r="F24">
        <v>0.4</v>
      </c>
    </row>
    <row r="25" spans="1:6" hidden="1" x14ac:dyDescent="0.2">
      <c r="A25" t="s">
        <v>223</v>
      </c>
      <c r="B25" t="s">
        <v>262</v>
      </c>
      <c r="C25">
        <v>0.3</v>
      </c>
      <c r="D25">
        <v>1.05</v>
      </c>
      <c r="E25">
        <v>0.5</v>
      </c>
      <c r="F25">
        <v>1.5</v>
      </c>
    </row>
    <row r="26" spans="1:6" hidden="1" x14ac:dyDescent="0.2">
      <c r="A26" s="1" t="s">
        <v>203</v>
      </c>
      <c r="B26" t="s">
        <v>8</v>
      </c>
      <c r="C26" s="1">
        <v>0.7</v>
      </c>
      <c r="D26">
        <v>1.05</v>
      </c>
      <c r="E26">
        <v>0.95</v>
      </c>
      <c r="F26">
        <v>0.3</v>
      </c>
    </row>
    <row r="27" spans="1:6" hidden="1" x14ac:dyDescent="0.2">
      <c r="A27" s="1" t="s">
        <v>203</v>
      </c>
      <c r="B27" t="s">
        <v>229</v>
      </c>
      <c r="C27" s="1">
        <v>0.7</v>
      </c>
      <c r="D27">
        <v>1.05</v>
      </c>
      <c r="E27">
        <v>0.95</v>
      </c>
      <c r="F27">
        <v>0.4</v>
      </c>
    </row>
    <row r="28" spans="1:6" hidden="1" x14ac:dyDescent="0.2">
      <c r="A28" s="1" t="s">
        <v>203</v>
      </c>
      <c r="B28" t="s">
        <v>11</v>
      </c>
      <c r="C28" s="1">
        <v>0.7</v>
      </c>
      <c r="D28">
        <v>1.05</v>
      </c>
      <c r="E28">
        <v>0.95</v>
      </c>
      <c r="F28">
        <v>0.4</v>
      </c>
    </row>
    <row r="29" spans="1:6" hidden="1" x14ac:dyDescent="0.2">
      <c r="A29" s="1" t="s">
        <v>222</v>
      </c>
      <c r="B29" t="s">
        <v>258</v>
      </c>
      <c r="C29">
        <v>1</v>
      </c>
      <c r="D29">
        <v>1.05</v>
      </c>
      <c r="E29">
        <v>1.05</v>
      </c>
      <c r="F29">
        <v>3</v>
      </c>
    </row>
    <row r="30" spans="1:6" hidden="1" x14ac:dyDescent="0.2">
      <c r="A30" s="1" t="s">
        <v>208</v>
      </c>
      <c r="B30" t="s">
        <v>57</v>
      </c>
      <c r="C30">
        <v>0.5</v>
      </c>
      <c r="D30">
        <v>0.85</v>
      </c>
      <c r="E30">
        <v>0.6</v>
      </c>
      <c r="F30">
        <v>0.3</v>
      </c>
    </row>
    <row r="31" spans="1:6" hidden="1" x14ac:dyDescent="0.2">
      <c r="A31" s="1" t="s">
        <v>203</v>
      </c>
      <c r="B31" t="s">
        <v>12</v>
      </c>
      <c r="C31" s="1">
        <v>0.7</v>
      </c>
      <c r="D31">
        <v>1.05</v>
      </c>
      <c r="E31">
        <v>0.95</v>
      </c>
      <c r="F31">
        <v>0.3</v>
      </c>
    </row>
    <row r="32" spans="1:6" hidden="1" x14ac:dyDescent="0.2">
      <c r="A32" s="1" t="s">
        <v>209</v>
      </c>
      <c r="B32" t="s">
        <v>283</v>
      </c>
      <c r="C32">
        <v>0.3</v>
      </c>
      <c r="D32">
        <v>0.8</v>
      </c>
      <c r="E32">
        <v>0.3</v>
      </c>
      <c r="F32">
        <v>1</v>
      </c>
    </row>
    <row r="33" spans="1:6" hidden="1" x14ac:dyDescent="0.2">
      <c r="A33" s="1" t="s">
        <v>209</v>
      </c>
      <c r="B33" t="s">
        <v>284</v>
      </c>
      <c r="C33">
        <v>0.3</v>
      </c>
      <c r="D33">
        <v>1.1000000000000001</v>
      </c>
      <c r="E33">
        <v>0.5</v>
      </c>
      <c r="F33">
        <v>1.5</v>
      </c>
    </row>
    <row r="34" spans="1:6" hidden="1" x14ac:dyDescent="0.2">
      <c r="A34" s="1" t="s">
        <v>214</v>
      </c>
      <c r="B34" t="s">
        <v>251</v>
      </c>
      <c r="C34" s="1">
        <v>0.35</v>
      </c>
      <c r="D34">
        <v>1.1499999999999999</v>
      </c>
      <c r="E34">
        <v>0.55000000000000004</v>
      </c>
      <c r="F34">
        <v>0.3</v>
      </c>
    </row>
    <row r="35" spans="1:6" hidden="1" x14ac:dyDescent="0.2">
      <c r="A35" s="1" t="s">
        <v>331</v>
      </c>
      <c r="B35" t="s">
        <v>270</v>
      </c>
      <c r="C35">
        <v>0.3</v>
      </c>
      <c r="D35">
        <v>1.2</v>
      </c>
      <c r="E35">
        <v>0.3</v>
      </c>
      <c r="F35">
        <v>2</v>
      </c>
    </row>
    <row r="36" spans="1:6" hidden="1" x14ac:dyDescent="0.2">
      <c r="A36" s="1" t="s">
        <v>331</v>
      </c>
      <c r="B36" t="s">
        <v>271</v>
      </c>
      <c r="C36">
        <v>0.6</v>
      </c>
      <c r="D36">
        <v>1.2</v>
      </c>
      <c r="E36">
        <v>0.6</v>
      </c>
      <c r="F36">
        <v>2</v>
      </c>
    </row>
    <row r="37" spans="1:6" hidden="1" x14ac:dyDescent="0.2">
      <c r="A37" s="1" t="s">
        <v>203</v>
      </c>
      <c r="B37" t="s">
        <v>19</v>
      </c>
      <c r="C37" s="1">
        <v>0.7</v>
      </c>
      <c r="D37">
        <v>1.05</v>
      </c>
      <c r="E37">
        <v>0.95</v>
      </c>
      <c r="F37">
        <v>0.4</v>
      </c>
    </row>
    <row r="38" spans="1:6" hidden="1" x14ac:dyDescent="0.2">
      <c r="A38" s="1" t="s">
        <v>203</v>
      </c>
      <c r="B38" t="s">
        <v>20</v>
      </c>
      <c r="C38" s="1">
        <v>0.7</v>
      </c>
      <c r="D38">
        <v>1.05</v>
      </c>
      <c r="E38">
        <v>1</v>
      </c>
      <c r="F38">
        <v>0.6</v>
      </c>
    </row>
    <row r="39" spans="1:6" hidden="1" x14ac:dyDescent="0.2">
      <c r="A39" s="1" t="s">
        <v>215</v>
      </c>
      <c r="B39" s="1" t="s">
        <v>215</v>
      </c>
      <c r="C39" s="1">
        <v>0.3</v>
      </c>
      <c r="D39" s="1">
        <v>1.1499999999999999</v>
      </c>
      <c r="E39" s="1">
        <v>0.4</v>
      </c>
    </row>
    <row r="40" spans="1:6" hidden="1" x14ac:dyDescent="0.2">
      <c r="A40" s="1" t="s">
        <v>211</v>
      </c>
      <c r="B40" t="s">
        <v>243</v>
      </c>
      <c r="D40">
        <v>1</v>
      </c>
      <c r="E40">
        <v>0.35</v>
      </c>
      <c r="F40">
        <v>0.4</v>
      </c>
    </row>
    <row r="41" spans="1:6" hidden="1" x14ac:dyDescent="0.2">
      <c r="A41" s="1" t="s">
        <v>224</v>
      </c>
      <c r="B41" t="s">
        <v>327</v>
      </c>
      <c r="C41">
        <v>0.5</v>
      </c>
      <c r="D41">
        <v>0.45</v>
      </c>
      <c r="E41">
        <v>0.55000000000000004</v>
      </c>
      <c r="F41">
        <v>2</v>
      </c>
    </row>
    <row r="42" spans="1:6" hidden="1" x14ac:dyDescent="0.2">
      <c r="A42" s="1" t="s">
        <v>224</v>
      </c>
      <c r="B42" t="s">
        <v>326</v>
      </c>
      <c r="C42">
        <v>0.65</v>
      </c>
      <c r="D42">
        <v>0.6</v>
      </c>
      <c r="E42">
        <v>0.65</v>
      </c>
      <c r="F42">
        <v>3</v>
      </c>
    </row>
    <row r="43" spans="1:6" hidden="1" x14ac:dyDescent="0.2">
      <c r="A43" s="1" t="s">
        <v>224</v>
      </c>
      <c r="B43" t="s">
        <v>325</v>
      </c>
      <c r="C43">
        <v>0.7</v>
      </c>
      <c r="D43">
        <v>0.65</v>
      </c>
      <c r="E43">
        <v>0.7</v>
      </c>
      <c r="F43">
        <v>4</v>
      </c>
    </row>
    <row r="44" spans="1:6" hidden="1" x14ac:dyDescent="0.2">
      <c r="A44" s="1" t="s">
        <v>224</v>
      </c>
      <c r="B44" t="s">
        <v>330</v>
      </c>
      <c r="C44">
        <v>0.85</v>
      </c>
      <c r="D44">
        <v>0.85</v>
      </c>
      <c r="E44">
        <v>0.85</v>
      </c>
      <c r="F44">
        <v>2</v>
      </c>
    </row>
    <row r="45" spans="1:6" hidden="1" x14ac:dyDescent="0.2">
      <c r="A45" s="1" t="s">
        <v>224</v>
      </c>
      <c r="B45" t="s">
        <v>329</v>
      </c>
      <c r="C45">
        <v>0.8</v>
      </c>
      <c r="D45">
        <v>0.8</v>
      </c>
      <c r="E45">
        <v>0.8</v>
      </c>
      <c r="F45">
        <v>3</v>
      </c>
    </row>
    <row r="46" spans="1:6" hidden="1" x14ac:dyDescent="0.2">
      <c r="A46" s="1" t="s">
        <v>224</v>
      </c>
      <c r="B46" t="s">
        <v>328</v>
      </c>
      <c r="C46">
        <v>0.75</v>
      </c>
      <c r="D46">
        <v>0.7</v>
      </c>
      <c r="E46">
        <v>0.75</v>
      </c>
      <c r="F46">
        <v>4</v>
      </c>
    </row>
    <row r="47" spans="1:6" x14ac:dyDescent="0.2">
      <c r="A47" s="1" t="s">
        <v>216</v>
      </c>
      <c r="B47" t="s">
        <v>298</v>
      </c>
      <c r="C47">
        <v>0.4</v>
      </c>
      <c r="D47">
        <v>0.9</v>
      </c>
      <c r="E47">
        <v>0.85</v>
      </c>
      <c r="F47">
        <v>0.6</v>
      </c>
    </row>
    <row r="48" spans="1:6" x14ac:dyDescent="0.2">
      <c r="A48" s="1" t="s">
        <v>216</v>
      </c>
      <c r="B48" t="s">
        <v>299</v>
      </c>
      <c r="C48">
        <v>0.4</v>
      </c>
      <c r="D48">
        <v>1.1499999999999999</v>
      </c>
      <c r="E48">
        <v>1.1000000000000001</v>
      </c>
      <c r="F48">
        <v>0.6</v>
      </c>
    </row>
    <row r="49" spans="1:6" hidden="1" x14ac:dyDescent="0.2">
      <c r="A49" s="1" t="s">
        <v>222</v>
      </c>
      <c r="B49" t="s">
        <v>309</v>
      </c>
      <c r="C49">
        <v>0.9</v>
      </c>
      <c r="D49">
        <v>0.95</v>
      </c>
      <c r="E49">
        <v>0.95</v>
      </c>
      <c r="F49">
        <v>2.5</v>
      </c>
    </row>
    <row r="50" spans="1:6" hidden="1" x14ac:dyDescent="0.2">
      <c r="A50" s="1" t="s">
        <v>222</v>
      </c>
      <c r="B50" t="s">
        <v>310</v>
      </c>
      <c r="C50">
        <v>1.05</v>
      </c>
      <c r="D50">
        <v>1.1000000000000001</v>
      </c>
      <c r="E50">
        <v>1.1000000000000001</v>
      </c>
      <c r="F50">
        <v>2.5</v>
      </c>
    </row>
    <row r="51" spans="1:6" ht="19" hidden="1" x14ac:dyDescent="0.2">
      <c r="A51" s="1" t="s">
        <v>224</v>
      </c>
      <c r="B51" t="s">
        <v>265</v>
      </c>
      <c r="C51">
        <v>1</v>
      </c>
      <c r="D51">
        <v>1</v>
      </c>
      <c r="E51">
        <v>1</v>
      </c>
      <c r="F51">
        <v>10</v>
      </c>
    </row>
    <row r="52" spans="1:6" hidden="1" x14ac:dyDescent="0.2">
      <c r="A52" s="1" t="s">
        <v>213</v>
      </c>
      <c r="B52" t="s">
        <v>123</v>
      </c>
      <c r="C52" s="1">
        <v>0.35</v>
      </c>
      <c r="D52">
        <v>1.18</v>
      </c>
      <c r="E52">
        <v>0.6</v>
      </c>
      <c r="F52">
        <v>1.4</v>
      </c>
    </row>
    <row r="53" spans="1:6" hidden="1" x14ac:dyDescent="0.2">
      <c r="A53" s="1" t="s">
        <v>208</v>
      </c>
      <c r="B53" t="s">
        <v>281</v>
      </c>
      <c r="C53">
        <v>0.6</v>
      </c>
      <c r="D53">
        <v>1</v>
      </c>
      <c r="E53">
        <v>0.75</v>
      </c>
      <c r="F53">
        <v>0.3</v>
      </c>
    </row>
    <row r="54" spans="1:6" hidden="1" x14ac:dyDescent="0.2">
      <c r="A54" s="1" t="s">
        <v>208</v>
      </c>
      <c r="B54" t="s">
        <v>282</v>
      </c>
      <c r="C54">
        <v>0.5</v>
      </c>
      <c r="D54">
        <v>1</v>
      </c>
      <c r="E54">
        <v>0.9</v>
      </c>
      <c r="F54">
        <v>0.3</v>
      </c>
    </row>
    <row r="55" spans="1:6" hidden="1" x14ac:dyDescent="0.2">
      <c r="A55" s="1" t="s">
        <v>222</v>
      </c>
      <c r="B55" t="s">
        <v>259</v>
      </c>
      <c r="C55">
        <v>0.9</v>
      </c>
      <c r="D55">
        <v>0.95</v>
      </c>
      <c r="E55">
        <v>0.95</v>
      </c>
      <c r="F55">
        <v>8</v>
      </c>
    </row>
    <row r="56" spans="1:6" hidden="1" x14ac:dyDescent="0.2">
      <c r="A56" s="1" t="s">
        <v>207</v>
      </c>
      <c r="B56" t="s">
        <v>232</v>
      </c>
      <c r="C56" s="1">
        <v>0.6</v>
      </c>
      <c r="D56">
        <v>1.05</v>
      </c>
      <c r="E56">
        <v>0.9</v>
      </c>
      <c r="F56">
        <v>0.8</v>
      </c>
    </row>
    <row r="57" spans="1:6" hidden="1" x14ac:dyDescent="0.2">
      <c r="A57" s="1" t="s">
        <v>211</v>
      </c>
      <c r="B57" t="s">
        <v>286</v>
      </c>
      <c r="C57">
        <v>0.5</v>
      </c>
      <c r="D57">
        <v>1.1499999999999999</v>
      </c>
      <c r="E57">
        <v>0.3</v>
      </c>
      <c r="F57">
        <v>0.8</v>
      </c>
    </row>
    <row r="58" spans="1:6" hidden="1" x14ac:dyDescent="0.2">
      <c r="A58" s="1" t="s">
        <v>211</v>
      </c>
      <c r="B58" t="s">
        <v>285</v>
      </c>
      <c r="C58">
        <v>0.5</v>
      </c>
      <c r="D58">
        <v>1.1499999999999999</v>
      </c>
      <c r="E58">
        <v>1.1000000000000001</v>
      </c>
      <c r="F58">
        <v>0.8</v>
      </c>
    </row>
    <row r="59" spans="1:6" hidden="1" x14ac:dyDescent="0.2">
      <c r="A59" s="1" t="s">
        <v>213</v>
      </c>
      <c r="B59" s="1" t="s">
        <v>213</v>
      </c>
      <c r="C59" s="1">
        <v>0.35</v>
      </c>
    </row>
    <row r="60" spans="1:6" hidden="1" x14ac:dyDescent="0.2">
      <c r="A60" s="1" t="s">
        <v>213</v>
      </c>
      <c r="B60" t="s">
        <v>129</v>
      </c>
      <c r="C60" s="1">
        <v>0.35</v>
      </c>
      <c r="D60">
        <v>1.1000000000000001</v>
      </c>
      <c r="E60">
        <v>0.25</v>
      </c>
      <c r="F60">
        <v>1.2</v>
      </c>
    </row>
    <row r="61" spans="1:6" hidden="1" x14ac:dyDescent="0.2">
      <c r="A61" s="1" t="s">
        <v>203</v>
      </c>
      <c r="B61" t="s">
        <v>230</v>
      </c>
      <c r="C61" s="1">
        <v>0.7</v>
      </c>
      <c r="D61">
        <v>1</v>
      </c>
      <c r="E61">
        <v>0.7</v>
      </c>
      <c r="F61">
        <v>0.3</v>
      </c>
    </row>
    <row r="62" spans="1:6" hidden="1" x14ac:dyDescent="0.2">
      <c r="A62" s="1" t="s">
        <v>211</v>
      </c>
      <c r="B62" t="s">
        <v>244</v>
      </c>
      <c r="C62">
        <v>0.4</v>
      </c>
      <c r="D62">
        <v>1.1499999999999999</v>
      </c>
      <c r="E62">
        <v>0.35</v>
      </c>
      <c r="F62">
        <v>0.8</v>
      </c>
    </row>
    <row r="63" spans="1:6" hidden="1" x14ac:dyDescent="0.2">
      <c r="A63" t="s">
        <v>223</v>
      </c>
      <c r="B63" t="s">
        <v>315</v>
      </c>
      <c r="C63">
        <v>0.3</v>
      </c>
      <c r="D63">
        <v>0.85</v>
      </c>
      <c r="E63">
        <v>0.45</v>
      </c>
      <c r="F63">
        <v>2</v>
      </c>
    </row>
    <row r="64" spans="1:6" hidden="1" x14ac:dyDescent="0.2">
      <c r="A64" t="s">
        <v>223</v>
      </c>
      <c r="B64" t="s">
        <v>316</v>
      </c>
      <c r="C64">
        <v>0.3</v>
      </c>
      <c r="D64">
        <v>0.7</v>
      </c>
      <c r="E64">
        <v>0.45</v>
      </c>
      <c r="F64">
        <v>1.75</v>
      </c>
    </row>
    <row r="65" spans="1:6" x14ac:dyDescent="0.2">
      <c r="A65" s="1" t="s">
        <v>216</v>
      </c>
      <c r="B65" t="s">
        <v>304</v>
      </c>
      <c r="C65">
        <v>0.3</v>
      </c>
      <c r="D65">
        <v>0.75</v>
      </c>
      <c r="E65">
        <v>0.75</v>
      </c>
      <c r="F65">
        <v>0.1</v>
      </c>
    </row>
    <row r="66" spans="1:6" x14ac:dyDescent="0.2">
      <c r="A66" s="1" t="s">
        <v>216</v>
      </c>
      <c r="B66" t="s">
        <v>303</v>
      </c>
      <c r="C66">
        <v>0.4</v>
      </c>
      <c r="D66">
        <v>0.95</v>
      </c>
      <c r="E66">
        <v>0.85</v>
      </c>
      <c r="F66">
        <v>0.23</v>
      </c>
    </row>
    <row r="67" spans="1:6" hidden="1" x14ac:dyDescent="0.2">
      <c r="A67" s="1" t="s">
        <v>211</v>
      </c>
      <c r="B67" t="s">
        <v>245</v>
      </c>
      <c r="C67">
        <v>0.4</v>
      </c>
      <c r="D67">
        <v>1.05</v>
      </c>
      <c r="E67">
        <v>0.48</v>
      </c>
      <c r="F67">
        <v>0.4</v>
      </c>
    </row>
    <row r="68" spans="1:6" hidden="1" x14ac:dyDescent="0.2">
      <c r="A68" s="1" t="s">
        <v>211</v>
      </c>
      <c r="B68" t="s">
        <v>246</v>
      </c>
      <c r="C68">
        <v>0.4</v>
      </c>
      <c r="D68">
        <v>1.1499999999999999</v>
      </c>
      <c r="E68">
        <v>0.6</v>
      </c>
      <c r="F68">
        <v>0.4</v>
      </c>
    </row>
    <row r="69" spans="1:6" hidden="1" x14ac:dyDescent="0.2">
      <c r="A69" t="s">
        <v>223</v>
      </c>
      <c r="B69" t="s">
        <v>191</v>
      </c>
      <c r="C69">
        <v>0.3</v>
      </c>
      <c r="D69">
        <v>1.05</v>
      </c>
      <c r="E69">
        <v>0.85</v>
      </c>
      <c r="F69">
        <v>5</v>
      </c>
    </row>
    <row r="70" spans="1:6" hidden="1" x14ac:dyDescent="0.2">
      <c r="A70" s="1" t="s">
        <v>224</v>
      </c>
      <c r="B70" t="s">
        <v>266</v>
      </c>
      <c r="C70">
        <v>0.4</v>
      </c>
      <c r="D70">
        <v>1.05</v>
      </c>
      <c r="E70">
        <v>1.05</v>
      </c>
      <c r="F70">
        <v>3</v>
      </c>
    </row>
    <row r="71" spans="1:6" hidden="1" x14ac:dyDescent="0.2">
      <c r="A71" s="1" t="s">
        <v>211</v>
      </c>
      <c r="B71" s="1" t="s">
        <v>211</v>
      </c>
      <c r="C71" s="1">
        <v>0.4</v>
      </c>
      <c r="D71" s="1">
        <v>1.1499999999999999</v>
      </c>
      <c r="E71" s="1">
        <v>0.55000000000000004</v>
      </c>
    </row>
    <row r="72" spans="1:6" hidden="1" x14ac:dyDescent="0.2">
      <c r="A72" s="1" t="s">
        <v>211</v>
      </c>
      <c r="B72" t="s">
        <v>109</v>
      </c>
      <c r="C72">
        <v>0.4</v>
      </c>
      <c r="D72">
        <v>1.1000000000000001</v>
      </c>
      <c r="E72">
        <v>0.3</v>
      </c>
      <c r="F72">
        <v>0.5</v>
      </c>
    </row>
    <row r="73" spans="1:6" hidden="1" x14ac:dyDescent="0.2">
      <c r="A73" s="1" t="s">
        <v>203</v>
      </c>
      <c r="B73" t="s">
        <v>26</v>
      </c>
      <c r="C73" s="1">
        <v>0.7</v>
      </c>
      <c r="D73">
        <v>1</v>
      </c>
      <c r="E73">
        <v>0.95</v>
      </c>
      <c r="F73">
        <v>0.3</v>
      </c>
    </row>
    <row r="74" spans="1:6" hidden="1" x14ac:dyDescent="0.2">
      <c r="A74" s="1" t="s">
        <v>215</v>
      </c>
      <c r="B74" t="s">
        <v>256</v>
      </c>
      <c r="C74">
        <v>0.7</v>
      </c>
      <c r="D74">
        <v>1.2</v>
      </c>
      <c r="E74">
        <v>0.48</v>
      </c>
      <c r="F74">
        <v>2</v>
      </c>
    </row>
    <row r="75" spans="1:6" hidden="1" x14ac:dyDescent="0.2">
      <c r="A75" s="1" t="s">
        <v>215</v>
      </c>
      <c r="B75" t="s">
        <v>257</v>
      </c>
      <c r="C75">
        <v>0.7</v>
      </c>
      <c r="D75">
        <v>1.1499999999999999</v>
      </c>
      <c r="E75">
        <v>1.05</v>
      </c>
      <c r="F75">
        <v>1.5</v>
      </c>
    </row>
    <row r="76" spans="1:6" hidden="1" x14ac:dyDescent="0.2">
      <c r="A76" s="1" t="s">
        <v>215</v>
      </c>
      <c r="B76" t="s">
        <v>161</v>
      </c>
      <c r="C76">
        <v>0.7</v>
      </c>
      <c r="D76">
        <v>1</v>
      </c>
      <c r="E76">
        <v>0.3</v>
      </c>
      <c r="F76">
        <v>1.5</v>
      </c>
    </row>
    <row r="77" spans="1:6" hidden="1" x14ac:dyDescent="0.2">
      <c r="A77" s="1" t="s">
        <v>212</v>
      </c>
      <c r="B77" t="s">
        <v>248</v>
      </c>
      <c r="C77">
        <v>0.6</v>
      </c>
      <c r="D77">
        <v>1.1499999999999999</v>
      </c>
      <c r="E77">
        <v>1.1000000000000001</v>
      </c>
      <c r="F77">
        <v>0.7</v>
      </c>
    </row>
    <row r="78" spans="1:6" hidden="1" x14ac:dyDescent="0.2">
      <c r="A78" s="1" t="s">
        <v>215</v>
      </c>
      <c r="B78" t="s">
        <v>254</v>
      </c>
      <c r="C78" s="1">
        <v>0.3</v>
      </c>
      <c r="D78">
        <v>1.1499999999999999</v>
      </c>
      <c r="E78">
        <v>0.25</v>
      </c>
      <c r="F78">
        <v>1</v>
      </c>
    </row>
    <row r="79" spans="1:6" hidden="1" x14ac:dyDescent="0.2">
      <c r="A79" s="1" t="s">
        <v>214</v>
      </c>
      <c r="B79" s="1" t="s">
        <v>214</v>
      </c>
      <c r="C79" s="1">
        <v>0.35</v>
      </c>
      <c r="D79" s="1">
        <v>1.1499999999999999</v>
      </c>
      <c r="E79" s="1">
        <v>0.35</v>
      </c>
    </row>
    <row r="80" spans="1:6" ht="19" hidden="1" x14ac:dyDescent="0.2">
      <c r="A80" s="1" t="s">
        <v>224</v>
      </c>
      <c r="B80" t="s">
        <v>267</v>
      </c>
      <c r="C80">
        <v>0.65</v>
      </c>
      <c r="D80">
        <v>0.7</v>
      </c>
      <c r="E80">
        <v>0.7</v>
      </c>
      <c r="F80">
        <v>4</v>
      </c>
    </row>
    <row r="81" spans="1:6" hidden="1" x14ac:dyDescent="0.2">
      <c r="A81" s="1" t="s">
        <v>203</v>
      </c>
      <c r="B81" t="s">
        <v>278</v>
      </c>
      <c r="C81" s="1">
        <v>0.7</v>
      </c>
      <c r="D81">
        <v>1.05</v>
      </c>
      <c r="E81">
        <v>0.75</v>
      </c>
      <c r="F81">
        <v>0.4</v>
      </c>
    </row>
    <row r="82" spans="1:6" hidden="1" x14ac:dyDescent="0.2">
      <c r="A82" s="1" t="s">
        <v>203</v>
      </c>
      <c r="B82" t="s">
        <v>279</v>
      </c>
      <c r="C82" s="1">
        <v>0.7</v>
      </c>
      <c r="D82">
        <v>1</v>
      </c>
      <c r="E82">
        <v>1</v>
      </c>
      <c r="F82">
        <v>0.3</v>
      </c>
    </row>
    <row r="83" spans="1:6" hidden="1" x14ac:dyDescent="0.2">
      <c r="A83" s="1" t="s">
        <v>203</v>
      </c>
      <c r="B83" t="s">
        <v>280</v>
      </c>
      <c r="C83" s="1">
        <v>0.7</v>
      </c>
      <c r="D83">
        <v>1.05</v>
      </c>
      <c r="E83">
        <v>0.8</v>
      </c>
      <c r="F83">
        <v>0.5</v>
      </c>
    </row>
    <row r="84" spans="1:6" hidden="1" x14ac:dyDescent="0.2">
      <c r="A84" s="1" t="s">
        <v>332</v>
      </c>
      <c r="B84" t="s">
        <v>275</v>
      </c>
      <c r="D84">
        <v>1.05</v>
      </c>
      <c r="E84">
        <v>1.05</v>
      </c>
    </row>
    <row r="85" spans="1:6" hidden="1" x14ac:dyDescent="0.2">
      <c r="A85" s="1" t="s">
        <v>332</v>
      </c>
      <c r="B85" t="s">
        <v>276</v>
      </c>
      <c r="D85">
        <v>0.65</v>
      </c>
      <c r="E85">
        <v>1.25</v>
      </c>
    </row>
    <row r="86" spans="1:6" hidden="1" x14ac:dyDescent="0.2">
      <c r="A86" s="1" t="s">
        <v>222</v>
      </c>
      <c r="B86" t="s">
        <v>260</v>
      </c>
      <c r="C86">
        <v>0.95</v>
      </c>
      <c r="D86">
        <v>1</v>
      </c>
      <c r="E86">
        <v>1</v>
      </c>
      <c r="F86">
        <v>8</v>
      </c>
    </row>
    <row r="87" spans="1:6" hidden="1" x14ac:dyDescent="0.2">
      <c r="A87" s="1" t="s">
        <v>209</v>
      </c>
      <c r="B87" t="s">
        <v>237</v>
      </c>
      <c r="C87">
        <v>0.5</v>
      </c>
      <c r="D87">
        <v>1.05</v>
      </c>
      <c r="E87">
        <v>0.95</v>
      </c>
      <c r="F87">
        <v>0.4</v>
      </c>
    </row>
    <row r="88" spans="1:6" hidden="1" x14ac:dyDescent="0.2">
      <c r="A88" s="1" t="s">
        <v>211</v>
      </c>
      <c r="B88" t="s">
        <v>288</v>
      </c>
      <c r="C88">
        <v>0.5</v>
      </c>
      <c r="D88">
        <v>1.1499999999999999</v>
      </c>
      <c r="E88">
        <v>0.3</v>
      </c>
      <c r="F88">
        <v>0.5</v>
      </c>
    </row>
    <row r="89" spans="1:6" hidden="1" x14ac:dyDescent="0.2">
      <c r="A89" s="1" t="s">
        <v>211</v>
      </c>
      <c r="B89" t="s">
        <v>287</v>
      </c>
      <c r="C89">
        <v>0.5</v>
      </c>
      <c r="D89">
        <v>1.1499999999999999</v>
      </c>
      <c r="E89">
        <v>1.1000000000000001</v>
      </c>
      <c r="F89">
        <v>0.5</v>
      </c>
    </row>
    <row r="90" spans="1:6" hidden="1" x14ac:dyDescent="0.2">
      <c r="A90" s="1" t="s">
        <v>212</v>
      </c>
      <c r="B90" s="1" t="s">
        <v>212</v>
      </c>
      <c r="C90" s="1">
        <v>0.5</v>
      </c>
      <c r="D90" s="1">
        <v>1</v>
      </c>
      <c r="E90" s="1">
        <v>0.8</v>
      </c>
    </row>
    <row r="91" spans="1:6" hidden="1" x14ac:dyDescent="0.2">
      <c r="A91" s="1" t="s">
        <v>222</v>
      </c>
      <c r="B91" t="s">
        <v>311</v>
      </c>
      <c r="C91">
        <v>0.5</v>
      </c>
      <c r="D91">
        <v>0.3</v>
      </c>
      <c r="E91">
        <v>0.3</v>
      </c>
      <c r="F91">
        <v>0.9</v>
      </c>
    </row>
    <row r="92" spans="1:6" hidden="1" x14ac:dyDescent="0.2">
      <c r="A92" s="1" t="s">
        <v>222</v>
      </c>
      <c r="B92" t="s">
        <v>312</v>
      </c>
      <c r="C92">
        <v>0.5</v>
      </c>
      <c r="D92">
        <v>0.5</v>
      </c>
      <c r="E92">
        <v>0.5</v>
      </c>
      <c r="F92">
        <v>0.9</v>
      </c>
    </row>
    <row r="93" spans="1:6" hidden="1" x14ac:dyDescent="0.2">
      <c r="A93" s="1" t="s">
        <v>224</v>
      </c>
      <c r="B93" t="s">
        <v>268</v>
      </c>
      <c r="C93">
        <v>0.4</v>
      </c>
      <c r="D93">
        <v>1.1000000000000001</v>
      </c>
      <c r="E93">
        <v>0.45</v>
      </c>
      <c r="F93">
        <v>4</v>
      </c>
    </row>
    <row r="94" spans="1:6" hidden="1" x14ac:dyDescent="0.2">
      <c r="A94" s="1" t="s">
        <v>209</v>
      </c>
      <c r="B94" t="s">
        <v>82</v>
      </c>
      <c r="C94">
        <v>0.5</v>
      </c>
      <c r="D94">
        <v>1.1499999999999999</v>
      </c>
      <c r="E94">
        <v>0.75</v>
      </c>
      <c r="F94">
        <v>0.6</v>
      </c>
    </row>
    <row r="95" spans="1:6" hidden="1" x14ac:dyDescent="0.2">
      <c r="A95" s="1" t="s">
        <v>208</v>
      </c>
      <c r="B95" t="s">
        <v>234</v>
      </c>
      <c r="C95">
        <v>0.5</v>
      </c>
      <c r="D95">
        <v>1</v>
      </c>
      <c r="E95">
        <v>0.8</v>
      </c>
      <c r="F95">
        <v>0.4</v>
      </c>
    </row>
    <row r="96" spans="1:6" hidden="1" x14ac:dyDescent="0.2">
      <c r="A96" s="1" t="s">
        <v>203</v>
      </c>
      <c r="B96" t="s">
        <v>44</v>
      </c>
      <c r="C96" s="1">
        <v>0.7</v>
      </c>
      <c r="D96">
        <v>0.9</v>
      </c>
      <c r="E96">
        <v>0.85</v>
      </c>
      <c r="F96">
        <v>0.3</v>
      </c>
    </row>
    <row r="97" spans="1:6" hidden="1" x14ac:dyDescent="0.2">
      <c r="A97" s="1" t="s">
        <v>214</v>
      </c>
      <c r="B97" t="s">
        <v>252</v>
      </c>
      <c r="C97" s="1">
        <v>0.35</v>
      </c>
      <c r="D97">
        <v>1.08</v>
      </c>
      <c r="E97">
        <v>0.35</v>
      </c>
      <c r="F97">
        <v>0.6</v>
      </c>
    </row>
    <row r="98" spans="1:6" hidden="1" x14ac:dyDescent="0.2">
      <c r="A98" s="1" t="s">
        <v>331</v>
      </c>
      <c r="B98" t="s">
        <v>274</v>
      </c>
      <c r="C98">
        <v>0.9</v>
      </c>
      <c r="D98">
        <v>1.2</v>
      </c>
      <c r="E98">
        <v>0.7</v>
      </c>
      <c r="F98">
        <v>2</v>
      </c>
    </row>
    <row r="99" spans="1:6" hidden="1" x14ac:dyDescent="0.2">
      <c r="A99" s="1" t="s">
        <v>331</v>
      </c>
      <c r="B99" t="s">
        <v>273</v>
      </c>
      <c r="C99">
        <v>1</v>
      </c>
      <c r="D99">
        <v>1.2</v>
      </c>
      <c r="E99">
        <v>1</v>
      </c>
      <c r="F99">
        <v>2</v>
      </c>
    </row>
    <row r="100" spans="1:6" hidden="1" x14ac:dyDescent="0.2">
      <c r="A100" s="1" t="s">
        <v>215</v>
      </c>
      <c r="B100" t="s">
        <v>166</v>
      </c>
      <c r="C100">
        <v>1.05</v>
      </c>
      <c r="D100">
        <v>1.2</v>
      </c>
      <c r="E100">
        <v>0.75</v>
      </c>
      <c r="F100">
        <v>1</v>
      </c>
    </row>
    <row r="101" spans="1:6" hidden="1" x14ac:dyDescent="0.2">
      <c r="A101" s="1" t="s">
        <v>209</v>
      </c>
      <c r="B101" s="1" t="s">
        <v>209</v>
      </c>
      <c r="C101" s="1">
        <v>0.5</v>
      </c>
      <c r="D101" s="1">
        <v>1.1000000000000001</v>
      </c>
      <c r="E101" s="1">
        <v>0.95</v>
      </c>
    </row>
    <row r="102" spans="1:6" hidden="1" x14ac:dyDescent="0.2">
      <c r="A102" s="1" t="s">
        <v>222</v>
      </c>
      <c r="B102" t="s">
        <v>261</v>
      </c>
      <c r="C102">
        <v>0.95</v>
      </c>
      <c r="D102">
        <v>1</v>
      </c>
      <c r="E102">
        <v>1</v>
      </c>
      <c r="F102">
        <v>10</v>
      </c>
    </row>
    <row r="103" spans="1:6" x14ac:dyDescent="0.2">
      <c r="A103" s="1" t="s">
        <v>216</v>
      </c>
      <c r="B103" t="s">
        <v>300</v>
      </c>
      <c r="C103">
        <v>0.95</v>
      </c>
      <c r="D103">
        <v>1.05</v>
      </c>
      <c r="E103">
        <v>1</v>
      </c>
      <c r="F103">
        <v>0.3</v>
      </c>
    </row>
    <row r="104" spans="1:6" hidden="1" x14ac:dyDescent="0.2">
      <c r="A104" s="1" t="s">
        <v>214</v>
      </c>
      <c r="B104" t="s">
        <v>135</v>
      </c>
      <c r="C104" s="1">
        <v>0.35</v>
      </c>
      <c r="D104">
        <v>1.08</v>
      </c>
      <c r="E104">
        <v>0.25</v>
      </c>
      <c r="F104">
        <v>0.8</v>
      </c>
    </row>
    <row r="105" spans="1:6" hidden="1" x14ac:dyDescent="0.2">
      <c r="A105" s="1" t="s">
        <v>214</v>
      </c>
      <c r="B105" t="s">
        <v>137</v>
      </c>
      <c r="C105" s="1">
        <v>0.35</v>
      </c>
      <c r="D105">
        <v>1.1000000000000001</v>
      </c>
      <c r="E105">
        <v>0.25</v>
      </c>
      <c r="F105">
        <v>1</v>
      </c>
    </row>
    <row r="106" spans="1:6" hidden="1" x14ac:dyDescent="0.2">
      <c r="A106" s="1" t="s">
        <v>331</v>
      </c>
      <c r="B106" t="s">
        <v>272</v>
      </c>
      <c r="C106">
        <v>1.05</v>
      </c>
      <c r="D106">
        <v>1.1000000000000001</v>
      </c>
      <c r="E106">
        <v>1.1000000000000001</v>
      </c>
      <c r="F106">
        <v>0.3</v>
      </c>
    </row>
    <row r="107" spans="1:6" ht="19" hidden="1" x14ac:dyDescent="0.2">
      <c r="A107" s="1" t="s">
        <v>213</v>
      </c>
      <c r="B107" t="s">
        <v>250</v>
      </c>
      <c r="C107" s="1">
        <v>0.35</v>
      </c>
      <c r="D107">
        <v>0.55000000000000004</v>
      </c>
      <c r="E107">
        <v>0.55000000000000004</v>
      </c>
      <c r="F107">
        <v>1.5</v>
      </c>
    </row>
    <row r="108" spans="1:6" hidden="1" x14ac:dyDescent="0.2">
      <c r="A108" s="1" t="s">
        <v>203</v>
      </c>
      <c r="B108" s="1" t="s">
        <v>203</v>
      </c>
      <c r="C108" s="1">
        <v>0.7</v>
      </c>
      <c r="D108" s="1">
        <v>1.05</v>
      </c>
      <c r="E108" s="1">
        <v>0.95</v>
      </c>
    </row>
    <row r="109" spans="1:6" hidden="1" x14ac:dyDescent="0.2">
      <c r="A109" s="1" t="s">
        <v>215</v>
      </c>
      <c r="B109" t="s">
        <v>291</v>
      </c>
      <c r="C109">
        <v>0.7</v>
      </c>
      <c r="D109">
        <v>1.05</v>
      </c>
      <c r="E109">
        <v>0.55000000000000004</v>
      </c>
      <c r="F109">
        <v>1.5</v>
      </c>
    </row>
    <row r="110" spans="1:6" hidden="1" x14ac:dyDescent="0.2">
      <c r="A110" s="1" t="s">
        <v>215</v>
      </c>
      <c r="B110" t="s">
        <v>292</v>
      </c>
      <c r="C110">
        <v>0.7</v>
      </c>
      <c r="D110">
        <v>1.2</v>
      </c>
      <c r="E110">
        <v>1.05</v>
      </c>
      <c r="F110">
        <v>3</v>
      </c>
    </row>
    <row r="111" spans="1:6" hidden="1" x14ac:dyDescent="0.2">
      <c r="A111" s="1" t="s">
        <v>211</v>
      </c>
      <c r="B111" t="s">
        <v>111</v>
      </c>
      <c r="C111">
        <v>0.5</v>
      </c>
      <c r="D111">
        <v>1.1499999999999999</v>
      </c>
      <c r="E111">
        <v>0.5</v>
      </c>
      <c r="F111">
        <v>0.75</v>
      </c>
    </row>
    <row r="112" spans="1:6" hidden="1" x14ac:dyDescent="0.2">
      <c r="A112" s="1" t="s">
        <v>203</v>
      </c>
      <c r="B112" t="s">
        <v>39</v>
      </c>
      <c r="C112" s="1">
        <v>0.7</v>
      </c>
      <c r="D112">
        <v>1</v>
      </c>
      <c r="E112">
        <v>0.95</v>
      </c>
      <c r="F112">
        <v>0.3</v>
      </c>
    </row>
    <row r="113" spans="1:6" hidden="1" x14ac:dyDescent="0.2">
      <c r="A113" s="1" t="s">
        <v>215</v>
      </c>
      <c r="B113" t="s">
        <v>255</v>
      </c>
      <c r="C113" s="1">
        <v>0.3</v>
      </c>
      <c r="D113">
        <v>1.1499999999999999</v>
      </c>
      <c r="E113">
        <v>0.33</v>
      </c>
      <c r="F113">
        <v>1</v>
      </c>
    </row>
    <row r="114" spans="1:6" hidden="1" x14ac:dyDescent="0.2">
      <c r="A114" s="1" t="s">
        <v>208</v>
      </c>
      <c r="B114" t="s">
        <v>66</v>
      </c>
      <c r="C114">
        <v>0.5</v>
      </c>
      <c r="D114">
        <v>0.95</v>
      </c>
      <c r="E114">
        <v>0.75</v>
      </c>
      <c r="F114">
        <v>0.3</v>
      </c>
    </row>
    <row r="115" spans="1:6" hidden="1" x14ac:dyDescent="0.2">
      <c r="A115" s="1" t="s">
        <v>212</v>
      </c>
      <c r="B115" t="s">
        <v>249</v>
      </c>
      <c r="C115">
        <v>0.4</v>
      </c>
      <c r="D115">
        <v>0.85</v>
      </c>
      <c r="E115">
        <v>0.75</v>
      </c>
      <c r="F115">
        <v>0.2</v>
      </c>
    </row>
    <row r="116" spans="1:6" x14ac:dyDescent="0.2">
      <c r="A116" s="1" t="s">
        <v>216</v>
      </c>
      <c r="B116" t="s">
        <v>301</v>
      </c>
      <c r="C116">
        <v>0.5</v>
      </c>
      <c r="D116">
        <v>0.9</v>
      </c>
      <c r="E116">
        <v>0.85</v>
      </c>
      <c r="F116">
        <v>1.2</v>
      </c>
    </row>
    <row r="117" spans="1:6" x14ac:dyDescent="0.2">
      <c r="A117" s="1" t="s">
        <v>216</v>
      </c>
      <c r="B117" t="s">
        <v>302</v>
      </c>
      <c r="C117">
        <v>0.5</v>
      </c>
      <c r="D117">
        <v>1.1499999999999999</v>
      </c>
      <c r="E117">
        <v>1.1000000000000001</v>
      </c>
      <c r="F117">
        <v>1.2</v>
      </c>
    </row>
    <row r="118" spans="1:6" hidden="1" x14ac:dyDescent="0.2">
      <c r="A118" s="1" t="s">
        <v>209</v>
      </c>
      <c r="B118" t="s">
        <v>240</v>
      </c>
      <c r="C118">
        <v>0.35</v>
      </c>
      <c r="D118">
        <v>1.2</v>
      </c>
      <c r="E118">
        <v>0.7</v>
      </c>
      <c r="F118">
        <v>0.5</v>
      </c>
    </row>
    <row r="119" spans="1:6" hidden="1" x14ac:dyDescent="0.2">
      <c r="A119" s="1" t="s">
        <v>221</v>
      </c>
      <c r="B119" s="1" t="s">
        <v>221</v>
      </c>
      <c r="C119" s="1">
        <v>0.4</v>
      </c>
      <c r="D119" s="1">
        <v>1.25</v>
      </c>
      <c r="E119" s="1">
        <v>0.75</v>
      </c>
      <c r="F119" s="1">
        <v>3</v>
      </c>
    </row>
    <row r="120" spans="1:6" hidden="1" x14ac:dyDescent="0.2">
      <c r="A120" s="1" t="s">
        <v>214</v>
      </c>
      <c r="B120" t="s">
        <v>139</v>
      </c>
      <c r="C120" s="1">
        <v>0.35</v>
      </c>
      <c r="D120">
        <v>1.08</v>
      </c>
      <c r="E120">
        <v>0.35</v>
      </c>
      <c r="F120">
        <v>2</v>
      </c>
    </row>
    <row r="121" spans="1:6" hidden="1" x14ac:dyDescent="0.2">
      <c r="A121" s="1" t="s">
        <v>208</v>
      </c>
      <c r="B121" t="s">
        <v>235</v>
      </c>
      <c r="C121">
        <v>0.5</v>
      </c>
      <c r="D121">
        <v>1.05</v>
      </c>
      <c r="E121">
        <v>0.75</v>
      </c>
      <c r="F121">
        <v>0.4</v>
      </c>
    </row>
    <row r="122" spans="1:6" hidden="1" x14ac:dyDescent="0.2">
      <c r="A122" s="1" t="s">
        <v>207</v>
      </c>
      <c r="B122" t="s">
        <v>233</v>
      </c>
      <c r="C122" s="1">
        <v>0.6</v>
      </c>
      <c r="D122">
        <v>1.05</v>
      </c>
      <c r="E122">
        <v>0.9</v>
      </c>
      <c r="F122">
        <v>0.7</v>
      </c>
    </row>
    <row r="123" spans="1:6" hidden="1" x14ac:dyDescent="0.2">
      <c r="A123" s="1" t="s">
        <v>209</v>
      </c>
      <c r="B123" t="s">
        <v>238</v>
      </c>
      <c r="C123">
        <v>0.5</v>
      </c>
      <c r="D123">
        <v>1.1499999999999999</v>
      </c>
      <c r="E123">
        <v>0.65</v>
      </c>
      <c r="F123">
        <v>0.4</v>
      </c>
    </row>
    <row r="124" spans="1:6" hidden="1" x14ac:dyDescent="0.2">
      <c r="A124" s="1" t="s">
        <v>222</v>
      </c>
      <c r="B124" t="s">
        <v>313</v>
      </c>
      <c r="C124">
        <v>0.95</v>
      </c>
      <c r="D124">
        <v>1</v>
      </c>
      <c r="E124">
        <v>1</v>
      </c>
      <c r="F124">
        <v>1.5</v>
      </c>
    </row>
    <row r="125" spans="1:6" ht="19" hidden="1" x14ac:dyDescent="0.2">
      <c r="A125" s="1" t="s">
        <v>222</v>
      </c>
      <c r="B125" t="s">
        <v>314</v>
      </c>
      <c r="C125">
        <v>1.1000000000000001</v>
      </c>
      <c r="D125">
        <v>1.1499999999999999</v>
      </c>
      <c r="E125">
        <v>1.1499999999999999</v>
      </c>
      <c r="F125">
        <v>2</v>
      </c>
    </row>
    <row r="126" spans="1:6" hidden="1" x14ac:dyDescent="0.2">
      <c r="A126" s="1" t="s">
        <v>207</v>
      </c>
      <c r="B126" t="s">
        <v>54</v>
      </c>
      <c r="C126" s="1">
        <v>0.6</v>
      </c>
      <c r="D126">
        <v>1.1499999999999999</v>
      </c>
      <c r="E126">
        <v>0.8</v>
      </c>
      <c r="F126">
        <v>0.6</v>
      </c>
    </row>
    <row r="127" spans="1:6" ht="19" x14ac:dyDescent="0.2">
      <c r="A127" s="1" t="s">
        <v>216</v>
      </c>
      <c r="B127" t="s">
        <v>305</v>
      </c>
      <c r="C127">
        <v>0.9</v>
      </c>
      <c r="D127">
        <v>0.95</v>
      </c>
      <c r="E127">
        <v>0.95</v>
      </c>
      <c r="F127">
        <v>0.1</v>
      </c>
    </row>
    <row r="128" spans="1:6" ht="19" x14ac:dyDescent="0.2">
      <c r="A128" s="1" t="s">
        <v>216</v>
      </c>
      <c r="B128" t="s">
        <v>306</v>
      </c>
      <c r="C128">
        <v>0.8</v>
      </c>
      <c r="D128">
        <v>0.85</v>
      </c>
      <c r="E128">
        <v>0.85</v>
      </c>
      <c r="F128">
        <v>0.1</v>
      </c>
    </row>
    <row r="129" spans="1:6" hidden="1" x14ac:dyDescent="0.2">
      <c r="A129" s="1" t="s">
        <v>209</v>
      </c>
      <c r="B129" t="s">
        <v>239</v>
      </c>
      <c r="C129">
        <v>0.5</v>
      </c>
      <c r="D129">
        <v>1.1000000000000001</v>
      </c>
      <c r="E129">
        <v>0.95</v>
      </c>
      <c r="F129">
        <v>0.6</v>
      </c>
    </row>
    <row r="130" spans="1:6" hidden="1" x14ac:dyDescent="0.2">
      <c r="A130" s="1" t="s">
        <v>208</v>
      </c>
      <c r="B130" s="1" t="s">
        <v>208</v>
      </c>
      <c r="C130" s="1">
        <v>0.5</v>
      </c>
      <c r="D130" s="1">
        <v>1</v>
      </c>
      <c r="E130" s="1">
        <v>0.8</v>
      </c>
    </row>
    <row r="131" spans="1:6" hidden="1" x14ac:dyDescent="0.2">
      <c r="A131" s="1" t="s">
        <v>207</v>
      </c>
      <c r="B131" s="1" t="s">
        <v>207</v>
      </c>
      <c r="C131" s="1">
        <v>0.6</v>
      </c>
      <c r="D131" s="1">
        <v>1.1499999999999999</v>
      </c>
      <c r="E131" s="1">
        <v>0.8</v>
      </c>
    </row>
    <row r="132" spans="1:6" ht="19" hidden="1" x14ac:dyDescent="0.2">
      <c r="A132" s="1" t="s">
        <v>224</v>
      </c>
      <c r="B132" t="s">
        <v>269</v>
      </c>
      <c r="C132">
        <v>0.5</v>
      </c>
      <c r="D132">
        <v>1.1000000000000001</v>
      </c>
      <c r="E132">
        <v>0.65</v>
      </c>
      <c r="F132">
        <v>4.5</v>
      </c>
    </row>
    <row r="133" spans="1:6" hidden="1" x14ac:dyDescent="0.2">
      <c r="A133" s="1" t="s">
        <v>208</v>
      </c>
      <c r="B133" t="s">
        <v>236</v>
      </c>
      <c r="C133">
        <v>0.4</v>
      </c>
      <c r="D133">
        <v>1</v>
      </c>
      <c r="E133">
        <v>0.75</v>
      </c>
      <c r="F133">
        <v>0.4</v>
      </c>
    </row>
    <row r="134" spans="1:6" hidden="1" x14ac:dyDescent="0.2">
      <c r="A134" s="1" t="s">
        <v>215</v>
      </c>
      <c r="B134" t="s">
        <v>289</v>
      </c>
      <c r="C134">
        <v>0.4</v>
      </c>
      <c r="D134">
        <v>1.1499999999999999</v>
      </c>
      <c r="E134">
        <v>0.33</v>
      </c>
      <c r="F134">
        <v>1</v>
      </c>
    </row>
    <row r="135" spans="1:6" hidden="1" x14ac:dyDescent="0.2">
      <c r="A135" s="1" t="s">
        <v>215</v>
      </c>
      <c r="B135" t="s">
        <v>290</v>
      </c>
      <c r="C135">
        <v>0.7</v>
      </c>
      <c r="D135">
        <v>1.1499999999999999</v>
      </c>
      <c r="E135">
        <v>0.33</v>
      </c>
      <c r="F135">
        <v>1</v>
      </c>
    </row>
  </sheetData>
  <autoFilter ref="A1:F135" xr:uid="{73476378-0035-E541-AE96-BF3BC97F4E41}">
    <filterColumn colId="0">
      <filters>
        <filter val="Forages"/>
      </filters>
    </filterColumn>
    <sortState xmlns:xlrd2="http://schemas.microsoft.com/office/spreadsheetml/2017/richdata2" ref="A2:F135">
      <sortCondition ref="B1:B13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48CE-43C6-7249-8447-DC1C8837BF20}">
  <dimension ref="A1:F45"/>
  <sheetViews>
    <sheetView topLeftCell="A5" workbookViewId="0">
      <selection activeCell="F26" sqref="B23:F26"/>
    </sheetView>
  </sheetViews>
  <sheetFormatPr baseColWidth="10" defaultRowHeight="16" x14ac:dyDescent="0.2"/>
  <cols>
    <col min="2" max="2" width="40" customWidth="1"/>
  </cols>
  <sheetData>
    <row r="1" spans="1:6" x14ac:dyDescent="0.2">
      <c r="A1" t="s">
        <v>523</v>
      </c>
      <c r="B1" t="s">
        <v>524</v>
      </c>
      <c r="C1" t="s">
        <v>548</v>
      </c>
      <c r="D1" t="s">
        <v>549</v>
      </c>
      <c r="E1" t="s">
        <v>550</v>
      </c>
      <c r="F1" t="s">
        <v>551</v>
      </c>
    </row>
    <row r="2" spans="1:6" x14ac:dyDescent="0.2">
      <c r="A2">
        <v>111</v>
      </c>
      <c r="B2" t="s">
        <v>529</v>
      </c>
      <c r="C2">
        <v>0.2</v>
      </c>
      <c r="D2">
        <v>0.4</v>
      </c>
      <c r="E2">
        <v>0.25</v>
      </c>
      <c r="F2" t="s">
        <v>525</v>
      </c>
    </row>
    <row r="3" spans="1:6" x14ac:dyDescent="0.2">
      <c r="A3">
        <v>112</v>
      </c>
      <c r="B3" t="s">
        <v>530</v>
      </c>
      <c r="C3">
        <v>0.1</v>
      </c>
      <c r="D3">
        <v>0.3</v>
      </c>
      <c r="E3">
        <v>0.2</v>
      </c>
      <c r="F3" t="s">
        <v>525</v>
      </c>
    </row>
    <row r="4" spans="1:6" x14ac:dyDescent="0.2">
      <c r="A4">
        <v>121</v>
      </c>
      <c r="B4" t="s">
        <v>531</v>
      </c>
      <c r="C4">
        <v>0.2</v>
      </c>
      <c r="D4">
        <v>0.4</v>
      </c>
      <c r="E4">
        <v>0.3</v>
      </c>
      <c r="F4" t="s">
        <v>525</v>
      </c>
    </row>
    <row r="5" spans="1:6" x14ac:dyDescent="0.2">
      <c r="A5">
        <v>122</v>
      </c>
      <c r="B5" t="s">
        <v>532</v>
      </c>
      <c r="C5">
        <v>0.15</v>
      </c>
      <c r="D5">
        <v>0.35</v>
      </c>
      <c r="E5">
        <v>0.25</v>
      </c>
      <c r="F5" t="s">
        <v>525</v>
      </c>
    </row>
    <row r="6" spans="1:6" x14ac:dyDescent="0.2">
      <c r="A6">
        <v>123</v>
      </c>
      <c r="B6" t="s">
        <v>533</v>
      </c>
      <c r="C6">
        <v>0.3</v>
      </c>
      <c r="D6">
        <v>0.5</v>
      </c>
      <c r="E6">
        <v>0.4</v>
      </c>
      <c r="F6" t="s">
        <v>525</v>
      </c>
    </row>
    <row r="7" spans="1:6" x14ac:dyDescent="0.2">
      <c r="A7">
        <v>124</v>
      </c>
      <c r="B7" t="s">
        <v>526</v>
      </c>
      <c r="C7">
        <v>0.2</v>
      </c>
      <c r="D7">
        <v>0.4</v>
      </c>
      <c r="E7">
        <v>0.3</v>
      </c>
      <c r="F7" t="s">
        <v>525</v>
      </c>
    </row>
    <row r="8" spans="1:6" x14ac:dyDescent="0.2">
      <c r="A8">
        <v>131</v>
      </c>
      <c r="B8" t="s">
        <v>534</v>
      </c>
      <c r="C8">
        <v>0.16</v>
      </c>
      <c r="D8">
        <v>0.36</v>
      </c>
      <c r="E8">
        <v>0.26</v>
      </c>
      <c r="F8" t="s">
        <v>525</v>
      </c>
    </row>
    <row r="9" spans="1:6" x14ac:dyDescent="0.2">
      <c r="A9">
        <v>132</v>
      </c>
      <c r="B9" t="s">
        <v>535</v>
      </c>
      <c r="C9">
        <v>0.16</v>
      </c>
      <c r="D9">
        <v>0.36</v>
      </c>
      <c r="E9">
        <v>0.26</v>
      </c>
      <c r="F9" t="s">
        <v>525</v>
      </c>
    </row>
    <row r="10" spans="1:6" x14ac:dyDescent="0.2">
      <c r="A10">
        <v>133</v>
      </c>
      <c r="B10" t="s">
        <v>536</v>
      </c>
      <c r="C10">
        <v>0.16</v>
      </c>
      <c r="D10">
        <v>0.36</v>
      </c>
      <c r="E10">
        <v>0.26</v>
      </c>
      <c r="F10" t="s">
        <v>525</v>
      </c>
    </row>
    <row r="11" spans="1:6" x14ac:dyDescent="0.2">
      <c r="A11">
        <v>141</v>
      </c>
      <c r="B11" t="s">
        <v>537</v>
      </c>
      <c r="C11">
        <v>0.12</v>
      </c>
      <c r="D11">
        <v>0.32</v>
      </c>
      <c r="E11">
        <v>0.22</v>
      </c>
      <c r="F11" t="s">
        <v>525</v>
      </c>
    </row>
    <row r="12" spans="1:6" x14ac:dyDescent="0.2">
      <c r="A12">
        <v>142</v>
      </c>
      <c r="B12" t="s">
        <v>538</v>
      </c>
      <c r="C12">
        <v>0.1</v>
      </c>
      <c r="D12">
        <v>0.3</v>
      </c>
      <c r="E12">
        <v>0.2</v>
      </c>
      <c r="F12" t="s">
        <v>525</v>
      </c>
    </row>
    <row r="13" spans="1:6" x14ac:dyDescent="0.2">
      <c r="A13">
        <v>211</v>
      </c>
      <c r="B13" t="s">
        <v>539</v>
      </c>
      <c r="C13">
        <v>1.1000000000000001</v>
      </c>
      <c r="D13">
        <v>1.35</v>
      </c>
      <c r="E13">
        <v>1.25</v>
      </c>
      <c r="F13" t="s">
        <v>525</v>
      </c>
    </row>
    <row r="14" spans="1:6" x14ac:dyDescent="0.2">
      <c r="A14">
        <v>212</v>
      </c>
      <c r="B14" t="s">
        <v>540</v>
      </c>
      <c r="C14">
        <v>1.2</v>
      </c>
      <c r="D14">
        <v>1.45</v>
      </c>
      <c r="E14">
        <v>1.35</v>
      </c>
      <c r="F14" t="s">
        <v>525</v>
      </c>
    </row>
    <row r="15" spans="1:6" x14ac:dyDescent="0.2">
      <c r="A15">
        <v>213</v>
      </c>
      <c r="B15" t="s">
        <v>541</v>
      </c>
      <c r="C15">
        <v>1.05</v>
      </c>
      <c r="D15">
        <v>1.2</v>
      </c>
      <c r="E15">
        <v>0.6</v>
      </c>
      <c r="F15" t="s">
        <v>525</v>
      </c>
    </row>
    <row r="16" spans="1:6" x14ac:dyDescent="0.2">
      <c r="A16">
        <v>221</v>
      </c>
      <c r="B16" t="s">
        <v>527</v>
      </c>
      <c r="C16">
        <v>0.3</v>
      </c>
      <c r="D16">
        <v>0.7</v>
      </c>
      <c r="E16">
        <v>0.45</v>
      </c>
      <c r="F16" t="s">
        <v>525</v>
      </c>
    </row>
    <row r="17" spans="1:6" x14ac:dyDescent="0.2">
      <c r="A17">
        <v>222</v>
      </c>
      <c r="B17" t="s">
        <v>542</v>
      </c>
      <c r="C17">
        <v>0.3</v>
      </c>
      <c r="D17">
        <v>1.05</v>
      </c>
      <c r="E17">
        <v>0.5</v>
      </c>
      <c r="F17" t="s">
        <v>525</v>
      </c>
    </row>
    <row r="18" spans="1:6" x14ac:dyDescent="0.2">
      <c r="A18">
        <v>223</v>
      </c>
      <c r="B18" t="s">
        <v>543</v>
      </c>
      <c r="C18">
        <v>0.65</v>
      </c>
      <c r="D18">
        <v>0.7</v>
      </c>
      <c r="E18">
        <v>0.65</v>
      </c>
      <c r="F18">
        <v>0.5</v>
      </c>
    </row>
    <row r="19" spans="1:6" x14ac:dyDescent="0.2">
      <c r="A19">
        <v>231</v>
      </c>
      <c r="B19" t="s">
        <v>528</v>
      </c>
      <c r="C19">
        <v>0.4</v>
      </c>
      <c r="D19">
        <v>0.9</v>
      </c>
      <c r="E19">
        <v>0.8</v>
      </c>
      <c r="F19" t="s">
        <v>525</v>
      </c>
    </row>
    <row r="20" spans="1:6" x14ac:dyDescent="0.2">
      <c r="A20">
        <v>241</v>
      </c>
      <c r="B20" t="s">
        <v>544</v>
      </c>
      <c r="C20">
        <v>0.5</v>
      </c>
      <c r="D20">
        <v>0.8</v>
      </c>
      <c r="E20">
        <v>0.7</v>
      </c>
      <c r="F20" t="s">
        <v>525</v>
      </c>
    </row>
    <row r="21" spans="1:6" x14ac:dyDescent="0.2">
      <c r="A21">
        <v>242</v>
      </c>
      <c r="B21" t="s">
        <v>545</v>
      </c>
      <c r="C21">
        <v>1.1000000000000001</v>
      </c>
      <c r="D21">
        <v>1.35</v>
      </c>
      <c r="E21">
        <v>1.25</v>
      </c>
      <c r="F21" t="s">
        <v>525</v>
      </c>
    </row>
    <row r="22" spans="1:6" x14ac:dyDescent="0.2">
      <c r="A22">
        <v>243</v>
      </c>
      <c r="B22" t="s">
        <v>546</v>
      </c>
      <c r="C22">
        <v>0.7</v>
      </c>
      <c r="D22">
        <v>1.1499999999999999</v>
      </c>
      <c r="E22">
        <v>1</v>
      </c>
      <c r="F22" t="s">
        <v>525</v>
      </c>
    </row>
    <row r="23" spans="1:6" x14ac:dyDescent="0.2">
      <c r="A23">
        <v>244</v>
      </c>
      <c r="B23" t="s">
        <v>547</v>
      </c>
      <c r="C23">
        <v>0.9</v>
      </c>
      <c r="D23">
        <v>1.1000000000000001</v>
      </c>
      <c r="E23">
        <v>1.05</v>
      </c>
      <c r="F23">
        <v>0.3</v>
      </c>
    </row>
    <row r="24" spans="1:6" x14ac:dyDescent="0.2">
      <c r="A24">
        <v>311</v>
      </c>
      <c r="B24" t="s">
        <v>554</v>
      </c>
      <c r="C24">
        <v>1.3</v>
      </c>
      <c r="D24">
        <v>1.6</v>
      </c>
      <c r="E24">
        <v>1.5</v>
      </c>
      <c r="F24">
        <v>0.6</v>
      </c>
    </row>
    <row r="25" spans="1:6" x14ac:dyDescent="0.2">
      <c r="A25">
        <v>312</v>
      </c>
      <c r="B25" t="s">
        <v>555</v>
      </c>
      <c r="C25">
        <v>1</v>
      </c>
      <c r="D25">
        <v>1</v>
      </c>
      <c r="E25">
        <v>1</v>
      </c>
      <c r="F25">
        <v>1</v>
      </c>
    </row>
    <row r="26" spans="1:6" x14ac:dyDescent="0.2">
      <c r="A26">
        <v>313</v>
      </c>
      <c r="B26" t="s">
        <v>386</v>
      </c>
      <c r="C26">
        <v>1.2</v>
      </c>
      <c r="D26">
        <v>1.5</v>
      </c>
      <c r="E26">
        <v>1.3</v>
      </c>
      <c r="F26">
        <v>0.8</v>
      </c>
    </row>
    <row r="27" spans="1:6" x14ac:dyDescent="0.2">
      <c r="A27">
        <v>321</v>
      </c>
      <c r="B27" t="s">
        <v>556</v>
      </c>
      <c r="C27">
        <v>0.3</v>
      </c>
      <c r="D27">
        <v>1.1499999999999999</v>
      </c>
      <c r="E27">
        <v>1.1000000000000001</v>
      </c>
      <c r="F27" t="s">
        <v>525</v>
      </c>
    </row>
    <row r="28" spans="1:6" x14ac:dyDescent="0.2">
      <c r="A28">
        <v>322</v>
      </c>
      <c r="B28" t="s">
        <v>557</v>
      </c>
      <c r="C28">
        <v>0.8</v>
      </c>
      <c r="D28">
        <v>1</v>
      </c>
      <c r="E28">
        <v>0.95</v>
      </c>
      <c r="F28" t="s">
        <v>525</v>
      </c>
    </row>
    <row r="29" spans="1:6" x14ac:dyDescent="0.2">
      <c r="A29">
        <v>323</v>
      </c>
      <c r="B29" t="s">
        <v>558</v>
      </c>
      <c r="C29">
        <v>0.25</v>
      </c>
      <c r="D29">
        <v>0.9</v>
      </c>
      <c r="E29">
        <v>0.8</v>
      </c>
      <c r="F29" t="s">
        <v>525</v>
      </c>
    </row>
    <row r="30" spans="1:6" x14ac:dyDescent="0.2">
      <c r="A30">
        <v>324</v>
      </c>
      <c r="B30" t="s">
        <v>559</v>
      </c>
      <c r="C30">
        <v>0.8</v>
      </c>
      <c r="D30">
        <v>1</v>
      </c>
      <c r="E30">
        <v>0.95</v>
      </c>
      <c r="F30" t="s">
        <v>525</v>
      </c>
    </row>
    <row r="31" spans="1:6" x14ac:dyDescent="0.2">
      <c r="A31">
        <v>331</v>
      </c>
      <c r="B31" t="s">
        <v>560</v>
      </c>
      <c r="C31">
        <v>0.2</v>
      </c>
      <c r="D31">
        <v>0.3</v>
      </c>
      <c r="E31">
        <v>0.25</v>
      </c>
      <c r="F31" t="s">
        <v>525</v>
      </c>
    </row>
    <row r="32" spans="1:6" x14ac:dyDescent="0.2">
      <c r="A32">
        <v>332</v>
      </c>
      <c r="B32" t="s">
        <v>561</v>
      </c>
      <c r="C32">
        <v>0.15</v>
      </c>
      <c r="D32">
        <v>0.2</v>
      </c>
      <c r="E32">
        <v>0.05</v>
      </c>
      <c r="F32" t="s">
        <v>525</v>
      </c>
    </row>
    <row r="33" spans="1:6" x14ac:dyDescent="0.2">
      <c r="A33">
        <v>333</v>
      </c>
      <c r="B33" t="s">
        <v>562</v>
      </c>
      <c r="C33">
        <v>0.4</v>
      </c>
      <c r="D33">
        <v>0.6</v>
      </c>
      <c r="E33">
        <v>0.5</v>
      </c>
      <c r="F33" t="s">
        <v>525</v>
      </c>
    </row>
    <row r="34" spans="1:6" x14ac:dyDescent="0.2">
      <c r="A34">
        <v>334</v>
      </c>
      <c r="B34" t="s">
        <v>563</v>
      </c>
      <c r="C34">
        <v>0.1</v>
      </c>
      <c r="D34">
        <v>0.15</v>
      </c>
      <c r="E34">
        <v>0.05</v>
      </c>
      <c r="F34" t="s">
        <v>525</v>
      </c>
    </row>
    <row r="35" spans="1:6" x14ac:dyDescent="0.2">
      <c r="A35">
        <v>335</v>
      </c>
      <c r="B35" t="s">
        <v>564</v>
      </c>
      <c r="C35">
        <v>0.48</v>
      </c>
      <c r="D35">
        <v>0.52</v>
      </c>
      <c r="E35">
        <v>0.52</v>
      </c>
      <c r="F35">
        <v>0.48</v>
      </c>
    </row>
    <row r="36" spans="1:6" x14ac:dyDescent="0.2">
      <c r="A36">
        <v>411</v>
      </c>
      <c r="B36" t="s">
        <v>565</v>
      </c>
      <c r="C36">
        <v>0.15</v>
      </c>
      <c r="D36">
        <v>0.45</v>
      </c>
      <c r="E36">
        <v>0.8</v>
      </c>
      <c r="F36" t="s">
        <v>525</v>
      </c>
    </row>
    <row r="37" spans="1:6" x14ac:dyDescent="0.2">
      <c r="A37">
        <v>412</v>
      </c>
      <c r="B37" t="s">
        <v>566</v>
      </c>
      <c r="C37">
        <v>0.1</v>
      </c>
      <c r="D37">
        <v>0.4</v>
      </c>
      <c r="E37">
        <v>0.75</v>
      </c>
      <c r="F37" t="s">
        <v>525</v>
      </c>
    </row>
    <row r="38" spans="1:6" x14ac:dyDescent="0.2">
      <c r="A38">
        <v>421</v>
      </c>
      <c r="B38" t="s">
        <v>567</v>
      </c>
      <c r="C38">
        <v>0.1</v>
      </c>
      <c r="D38">
        <v>0.3</v>
      </c>
      <c r="E38">
        <v>0.7</v>
      </c>
      <c r="F38" t="s">
        <v>525</v>
      </c>
    </row>
    <row r="39" spans="1:6" x14ac:dyDescent="0.2">
      <c r="A39">
        <v>422</v>
      </c>
      <c r="B39" t="s">
        <v>552</v>
      </c>
      <c r="C39">
        <v>0.1</v>
      </c>
      <c r="D39">
        <v>0.15</v>
      </c>
      <c r="E39">
        <v>0.05</v>
      </c>
      <c r="F39" t="s">
        <v>525</v>
      </c>
    </row>
    <row r="40" spans="1:6" x14ac:dyDescent="0.2">
      <c r="A40">
        <v>423</v>
      </c>
      <c r="B40" t="s">
        <v>568</v>
      </c>
      <c r="C40">
        <v>0.3</v>
      </c>
      <c r="D40">
        <v>0.7</v>
      </c>
      <c r="E40">
        <v>1.3</v>
      </c>
      <c r="F40" t="s">
        <v>525</v>
      </c>
    </row>
    <row r="41" spans="1:6" x14ac:dyDescent="0.2">
      <c r="A41">
        <v>511</v>
      </c>
      <c r="B41" t="s">
        <v>569</v>
      </c>
      <c r="C41">
        <v>0.25</v>
      </c>
      <c r="D41">
        <v>0.65</v>
      </c>
      <c r="E41">
        <v>1.25</v>
      </c>
      <c r="F41" t="s">
        <v>525</v>
      </c>
    </row>
    <row r="42" spans="1:6" x14ac:dyDescent="0.2">
      <c r="A42">
        <v>512</v>
      </c>
      <c r="B42" t="s">
        <v>570</v>
      </c>
      <c r="C42">
        <v>0.25</v>
      </c>
      <c r="D42">
        <v>0.65</v>
      </c>
      <c r="E42">
        <v>1.25</v>
      </c>
      <c r="F42" t="s">
        <v>525</v>
      </c>
    </row>
    <row r="43" spans="1:6" x14ac:dyDescent="0.2">
      <c r="A43">
        <v>521</v>
      </c>
      <c r="B43" t="s">
        <v>571</v>
      </c>
      <c r="C43">
        <v>0.3</v>
      </c>
      <c r="D43">
        <v>0.7</v>
      </c>
      <c r="E43">
        <v>1.3</v>
      </c>
      <c r="F43" t="s">
        <v>525</v>
      </c>
    </row>
    <row r="44" spans="1:6" x14ac:dyDescent="0.2">
      <c r="A44">
        <v>522</v>
      </c>
      <c r="B44" t="s">
        <v>553</v>
      </c>
      <c r="C44">
        <v>0.25</v>
      </c>
      <c r="D44">
        <v>0.65</v>
      </c>
      <c r="E44">
        <v>1.25</v>
      </c>
      <c r="F44" t="s">
        <v>525</v>
      </c>
    </row>
    <row r="45" spans="1:6" x14ac:dyDescent="0.2">
      <c r="A45">
        <v>523</v>
      </c>
      <c r="B45" t="s">
        <v>572</v>
      </c>
      <c r="C45">
        <v>0.4</v>
      </c>
      <c r="D45">
        <v>0.8</v>
      </c>
      <c r="E45">
        <v>1.4</v>
      </c>
      <c r="F45" t="s">
        <v>525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6E71C-4898-624E-B0EF-3AC2FD4DB7DD}">
  <dimension ref="A1:AF95"/>
  <sheetViews>
    <sheetView tabSelected="1" workbookViewId="0">
      <pane xSplit="5" ySplit="1" topLeftCell="F66" activePane="bottomRight" state="frozen"/>
      <selection pane="topRight" activeCell="F1" sqref="F1"/>
      <selection pane="bottomLeft" activeCell="A2" sqref="A2"/>
      <selection pane="bottomRight" activeCell="E97" sqref="E97"/>
    </sheetView>
  </sheetViews>
  <sheetFormatPr baseColWidth="10" defaultRowHeight="16" x14ac:dyDescent="0.2"/>
  <cols>
    <col min="2" max="2" width="27.5" customWidth="1"/>
    <col min="3" max="4" width="15.83203125" customWidth="1"/>
    <col min="5" max="5" width="18.1640625" customWidth="1"/>
    <col min="6" max="9" width="7.6640625" customWidth="1"/>
    <col min="20" max="20" width="14.1640625" customWidth="1"/>
    <col min="21" max="21" width="15" customWidth="1"/>
    <col min="22" max="24" width="7.6640625" customWidth="1"/>
  </cols>
  <sheetData>
    <row r="1" spans="1:32" ht="18" x14ac:dyDescent="0.25">
      <c r="A1" t="s">
        <v>396</v>
      </c>
      <c r="B1" t="s">
        <v>397</v>
      </c>
      <c r="C1" t="s">
        <v>607</v>
      </c>
      <c r="D1" t="s">
        <v>503</v>
      </c>
      <c r="E1" t="s">
        <v>585</v>
      </c>
      <c r="F1" s="4" t="s">
        <v>335</v>
      </c>
      <c r="G1" s="4" t="s">
        <v>336</v>
      </c>
      <c r="H1" s="4" t="s">
        <v>337</v>
      </c>
      <c r="I1" s="4" t="s">
        <v>574</v>
      </c>
      <c r="J1" s="1" t="s">
        <v>1</v>
      </c>
      <c r="K1" s="1" t="s">
        <v>2</v>
      </c>
      <c r="L1" s="1" t="s">
        <v>3</v>
      </c>
      <c r="M1" s="1" t="s">
        <v>4</v>
      </c>
      <c r="N1" s="1" t="s">
        <v>5</v>
      </c>
      <c r="O1" s="1" t="s">
        <v>605</v>
      </c>
      <c r="P1" s="1" t="s">
        <v>608</v>
      </c>
      <c r="Q1" s="1" t="s">
        <v>609</v>
      </c>
      <c r="R1" s="1" t="s">
        <v>611</v>
      </c>
      <c r="S1" s="1" t="s">
        <v>612</v>
      </c>
      <c r="T1" t="s">
        <v>592</v>
      </c>
      <c r="U1" t="s">
        <v>588</v>
      </c>
      <c r="V1" s="4" t="s">
        <v>589</v>
      </c>
      <c r="W1" s="4" t="s">
        <v>590</v>
      </c>
      <c r="X1" s="4" t="s">
        <v>591</v>
      </c>
      <c r="Y1" s="1" t="s">
        <v>580</v>
      </c>
      <c r="Z1" s="1" t="s">
        <v>581</v>
      </c>
      <c r="AA1" s="1" t="s">
        <v>582</v>
      </c>
      <c r="AB1" s="1" t="s">
        <v>583</v>
      </c>
      <c r="AC1" s="1" t="s">
        <v>584</v>
      </c>
      <c r="AD1" s="1" t="s">
        <v>606</v>
      </c>
      <c r="AE1" s="1" t="s">
        <v>610</v>
      </c>
      <c r="AF1" s="1" t="s">
        <v>615</v>
      </c>
    </row>
    <row r="2" spans="1:32" x14ac:dyDescent="0.2">
      <c r="A2">
        <v>1</v>
      </c>
      <c r="B2" t="s">
        <v>421</v>
      </c>
      <c r="C2" t="s">
        <v>483</v>
      </c>
      <c r="D2" t="s">
        <v>256</v>
      </c>
      <c r="E2" t="s">
        <v>88</v>
      </c>
      <c r="F2">
        <v>0.7</v>
      </c>
      <c r="G2">
        <v>1.2</v>
      </c>
      <c r="H2">
        <v>0.48</v>
      </c>
      <c r="J2">
        <v>30</v>
      </c>
      <c r="K2">
        <v>40</v>
      </c>
      <c r="L2">
        <v>50</v>
      </c>
      <c r="M2">
        <v>50</v>
      </c>
      <c r="N2">
        <v>170</v>
      </c>
      <c r="O2" t="s">
        <v>22</v>
      </c>
      <c r="P2" t="s">
        <v>22</v>
      </c>
      <c r="Q2">
        <v>15</v>
      </c>
    </row>
    <row r="3" spans="1:32" x14ac:dyDescent="0.2">
      <c r="A3">
        <v>2</v>
      </c>
      <c r="B3" t="s">
        <v>123</v>
      </c>
      <c r="C3" t="s">
        <v>483</v>
      </c>
      <c r="D3" t="s">
        <v>516</v>
      </c>
      <c r="E3" t="s">
        <v>125</v>
      </c>
      <c r="F3" s="11">
        <v>0.35</v>
      </c>
      <c r="G3" s="12">
        <v>1.18</v>
      </c>
      <c r="H3" s="12">
        <v>0.6</v>
      </c>
      <c r="I3" s="12"/>
      <c r="J3">
        <v>30</v>
      </c>
      <c r="K3">
        <v>50</v>
      </c>
      <c r="L3">
        <v>60</v>
      </c>
      <c r="M3">
        <v>55</v>
      </c>
      <c r="N3">
        <v>195</v>
      </c>
      <c r="O3" t="s">
        <v>124</v>
      </c>
      <c r="P3" t="s">
        <v>70</v>
      </c>
      <c r="Q3">
        <v>15</v>
      </c>
      <c r="T3" s="12"/>
      <c r="U3" s="12"/>
      <c r="V3" s="12"/>
      <c r="W3" s="12"/>
      <c r="X3" s="12"/>
    </row>
    <row r="4" spans="1:32" x14ac:dyDescent="0.2">
      <c r="A4">
        <v>3</v>
      </c>
      <c r="B4" t="s">
        <v>166</v>
      </c>
      <c r="C4" t="s">
        <v>483</v>
      </c>
      <c r="D4" t="s">
        <v>517</v>
      </c>
      <c r="E4" t="s">
        <v>17</v>
      </c>
      <c r="F4">
        <v>1.05</v>
      </c>
      <c r="G4">
        <v>1.2</v>
      </c>
      <c r="H4">
        <v>0.75</v>
      </c>
      <c r="J4">
        <v>30</v>
      </c>
      <c r="K4">
        <v>30</v>
      </c>
      <c r="L4">
        <v>60</v>
      </c>
      <c r="M4">
        <v>30</v>
      </c>
      <c r="N4">
        <v>150</v>
      </c>
      <c r="O4" t="s">
        <v>70</v>
      </c>
      <c r="P4" t="s">
        <v>70</v>
      </c>
      <c r="Q4">
        <v>15</v>
      </c>
    </row>
    <row r="5" spans="1:32" x14ac:dyDescent="0.2">
      <c r="A5">
        <v>4</v>
      </c>
      <c r="B5" t="s">
        <v>163</v>
      </c>
      <c r="C5" t="s">
        <v>483</v>
      </c>
      <c r="D5" t="s">
        <v>291</v>
      </c>
      <c r="E5" t="s">
        <v>164</v>
      </c>
      <c r="F5">
        <v>0.7</v>
      </c>
      <c r="G5">
        <v>1.05</v>
      </c>
      <c r="H5">
        <v>0.55000000000000004</v>
      </c>
      <c r="J5">
        <v>20</v>
      </c>
      <c r="K5">
        <v>35</v>
      </c>
      <c r="L5">
        <v>40</v>
      </c>
      <c r="M5">
        <v>30</v>
      </c>
      <c r="N5">
        <v>130</v>
      </c>
      <c r="O5" t="s">
        <v>50</v>
      </c>
      <c r="P5" t="s">
        <v>64</v>
      </c>
      <c r="Q5">
        <v>15</v>
      </c>
    </row>
    <row r="6" spans="1:32" x14ac:dyDescent="0.2">
      <c r="A6">
        <v>5</v>
      </c>
      <c r="B6" t="s">
        <v>111</v>
      </c>
      <c r="C6" t="s">
        <v>483</v>
      </c>
      <c r="D6" t="s">
        <v>111</v>
      </c>
      <c r="E6" t="s">
        <v>114</v>
      </c>
      <c r="F6">
        <v>0.5</v>
      </c>
      <c r="G6">
        <v>1.1499999999999999</v>
      </c>
      <c r="H6">
        <v>0.5</v>
      </c>
      <c r="J6">
        <v>20</v>
      </c>
      <c r="K6">
        <v>35</v>
      </c>
      <c r="L6">
        <v>60</v>
      </c>
      <c r="M6">
        <v>25</v>
      </c>
      <c r="N6">
        <v>140</v>
      </c>
      <c r="O6" t="s">
        <v>70</v>
      </c>
      <c r="P6" t="s">
        <v>70</v>
      </c>
      <c r="Q6">
        <v>15</v>
      </c>
    </row>
    <row r="7" spans="1:32" x14ac:dyDescent="0.2">
      <c r="A7">
        <v>6</v>
      </c>
      <c r="B7" t="s">
        <v>139</v>
      </c>
      <c r="C7" t="s">
        <v>483</v>
      </c>
      <c r="E7" t="s">
        <v>140</v>
      </c>
      <c r="F7" s="11">
        <v>0.35</v>
      </c>
      <c r="G7" s="12">
        <v>1.08</v>
      </c>
      <c r="H7" s="12">
        <v>0.35</v>
      </c>
      <c r="I7" s="12"/>
      <c r="J7">
        <v>25</v>
      </c>
      <c r="K7">
        <v>35</v>
      </c>
      <c r="L7">
        <v>45</v>
      </c>
      <c r="M7">
        <v>25</v>
      </c>
      <c r="N7">
        <v>130</v>
      </c>
      <c r="O7" t="s">
        <v>34</v>
      </c>
      <c r="P7" t="s">
        <v>70</v>
      </c>
      <c r="Q7">
        <v>15</v>
      </c>
      <c r="U7" s="12"/>
      <c r="V7" s="12"/>
      <c r="W7" s="12"/>
      <c r="X7" s="12"/>
    </row>
    <row r="8" spans="1:32" x14ac:dyDescent="0.2">
      <c r="A8">
        <v>10</v>
      </c>
      <c r="B8" t="s">
        <v>508</v>
      </c>
      <c r="C8" t="s">
        <v>483</v>
      </c>
      <c r="D8" t="s">
        <v>518</v>
      </c>
      <c r="E8" t="s">
        <v>17</v>
      </c>
      <c r="F8">
        <v>0.4</v>
      </c>
      <c r="G8">
        <v>1.1499999999999999</v>
      </c>
      <c r="H8">
        <v>0.6</v>
      </c>
      <c r="J8">
        <v>35</v>
      </c>
      <c r="K8">
        <v>45</v>
      </c>
      <c r="L8">
        <v>35</v>
      </c>
      <c r="M8">
        <v>25</v>
      </c>
      <c r="N8">
        <v>140</v>
      </c>
      <c r="O8" t="s">
        <v>108</v>
      </c>
      <c r="P8" t="s">
        <v>64</v>
      </c>
      <c r="Q8">
        <v>1</v>
      </c>
    </row>
    <row r="9" spans="1:32" x14ac:dyDescent="0.2">
      <c r="A9">
        <v>11</v>
      </c>
      <c r="B9" t="s">
        <v>487</v>
      </c>
      <c r="C9" t="s">
        <v>483</v>
      </c>
      <c r="D9" s="1" t="s">
        <v>207</v>
      </c>
      <c r="E9" s="1" t="s">
        <v>604</v>
      </c>
      <c r="F9" s="1">
        <v>0.6</v>
      </c>
      <c r="G9" s="1">
        <v>1.1499999999999999</v>
      </c>
      <c r="H9" s="1">
        <v>0.8</v>
      </c>
      <c r="I9" s="6"/>
      <c r="J9">
        <v>35</v>
      </c>
      <c r="K9">
        <v>40</v>
      </c>
      <c r="L9">
        <v>50</v>
      </c>
      <c r="M9">
        <v>30</v>
      </c>
      <c r="N9">
        <v>155</v>
      </c>
      <c r="O9" t="s">
        <v>56</v>
      </c>
      <c r="P9" t="s">
        <v>70</v>
      </c>
      <c r="Q9">
        <v>15</v>
      </c>
      <c r="U9" s="6"/>
      <c r="V9" s="6"/>
      <c r="W9" s="6"/>
      <c r="X9" s="6"/>
    </row>
    <row r="10" spans="1:32" x14ac:dyDescent="0.2">
      <c r="A10">
        <v>12</v>
      </c>
      <c r="B10" t="s">
        <v>463</v>
      </c>
      <c r="C10" t="s">
        <v>483</v>
      </c>
      <c r="E10" t="s">
        <v>88</v>
      </c>
      <c r="F10">
        <v>0.7</v>
      </c>
      <c r="G10">
        <v>1.1499999999999999</v>
      </c>
      <c r="H10">
        <v>1.05</v>
      </c>
      <c r="J10">
        <v>30</v>
      </c>
      <c r="K10">
        <v>30</v>
      </c>
      <c r="L10">
        <v>30</v>
      </c>
      <c r="M10">
        <v>10</v>
      </c>
      <c r="N10">
        <v>110</v>
      </c>
      <c r="O10" t="s">
        <v>22</v>
      </c>
      <c r="P10" t="s">
        <v>22</v>
      </c>
      <c r="Q10">
        <v>15</v>
      </c>
    </row>
    <row r="11" spans="1:32" x14ac:dyDescent="0.2">
      <c r="A11">
        <v>13</v>
      </c>
      <c r="B11" t="s">
        <v>488</v>
      </c>
      <c r="C11" t="s">
        <v>483</v>
      </c>
      <c r="D11" t="s">
        <v>256</v>
      </c>
      <c r="E11" t="s">
        <v>88</v>
      </c>
      <c r="F11">
        <v>0.7</v>
      </c>
      <c r="G11">
        <v>1.2</v>
      </c>
      <c r="H11">
        <v>0.48</v>
      </c>
      <c r="J11">
        <v>30</v>
      </c>
      <c r="K11">
        <v>40</v>
      </c>
      <c r="L11">
        <v>50</v>
      </c>
      <c r="M11">
        <v>50</v>
      </c>
      <c r="N11">
        <v>170</v>
      </c>
      <c r="O11" t="s">
        <v>22</v>
      </c>
      <c r="P11" t="s">
        <v>22</v>
      </c>
      <c r="Q11">
        <v>15</v>
      </c>
    </row>
    <row r="12" spans="1:32" x14ac:dyDescent="0.2">
      <c r="A12">
        <v>14</v>
      </c>
      <c r="B12" t="s">
        <v>248</v>
      </c>
      <c r="C12" t="s">
        <v>483</v>
      </c>
      <c r="E12" t="s">
        <v>597</v>
      </c>
      <c r="F12">
        <v>0.6</v>
      </c>
      <c r="G12">
        <v>1.1499999999999999</v>
      </c>
      <c r="H12">
        <v>1.1000000000000001</v>
      </c>
      <c r="J12">
        <v>25</v>
      </c>
      <c r="K12">
        <v>30</v>
      </c>
      <c r="L12">
        <v>10</v>
      </c>
      <c r="M12">
        <v>5</v>
      </c>
      <c r="N12">
        <v>70</v>
      </c>
      <c r="O12" t="s">
        <v>34</v>
      </c>
      <c r="P12" t="s">
        <v>70</v>
      </c>
      <c r="Q12">
        <v>15</v>
      </c>
    </row>
    <row r="13" spans="1:32" x14ac:dyDescent="0.2">
      <c r="A13">
        <v>21</v>
      </c>
      <c r="B13" t="s">
        <v>253</v>
      </c>
      <c r="C13" t="s">
        <v>483</v>
      </c>
      <c r="D13" t="s">
        <v>253</v>
      </c>
      <c r="E13" t="s">
        <v>586</v>
      </c>
      <c r="F13" s="1">
        <v>0.3</v>
      </c>
      <c r="G13">
        <v>1.1499999999999999</v>
      </c>
      <c r="H13">
        <v>0.25</v>
      </c>
      <c r="J13">
        <v>20</v>
      </c>
      <c r="K13">
        <v>25</v>
      </c>
      <c r="L13">
        <v>60</v>
      </c>
      <c r="M13">
        <v>30</v>
      </c>
      <c r="N13">
        <v>135</v>
      </c>
      <c r="O13" t="s">
        <v>143</v>
      </c>
      <c r="P13" t="s">
        <v>22</v>
      </c>
      <c r="Q13">
        <v>15</v>
      </c>
    </row>
    <row r="14" spans="1:32" x14ac:dyDescent="0.2">
      <c r="A14">
        <v>22</v>
      </c>
      <c r="B14" t="s">
        <v>358</v>
      </c>
      <c r="C14" t="s">
        <v>483</v>
      </c>
      <c r="D14" s="12" t="s">
        <v>255</v>
      </c>
      <c r="E14" t="s">
        <v>586</v>
      </c>
      <c r="F14" s="1">
        <v>0.3</v>
      </c>
      <c r="G14">
        <v>1.1499999999999999</v>
      </c>
      <c r="H14">
        <v>0.33</v>
      </c>
      <c r="J14">
        <v>20</v>
      </c>
      <c r="K14">
        <v>25</v>
      </c>
      <c r="L14">
        <v>60</v>
      </c>
      <c r="M14">
        <v>30</v>
      </c>
      <c r="N14">
        <v>135</v>
      </c>
      <c r="O14" t="s">
        <v>143</v>
      </c>
      <c r="P14" t="s">
        <v>22</v>
      </c>
      <c r="Q14">
        <v>15</v>
      </c>
    </row>
    <row r="15" spans="1:32" x14ac:dyDescent="0.2">
      <c r="A15">
        <v>23</v>
      </c>
      <c r="B15" t="s">
        <v>255</v>
      </c>
      <c r="C15" t="s">
        <v>483</v>
      </c>
      <c r="E15" t="s">
        <v>586</v>
      </c>
      <c r="F15" s="1">
        <v>0.3</v>
      </c>
      <c r="G15">
        <v>1.1499999999999999</v>
      </c>
      <c r="H15">
        <v>0.33</v>
      </c>
      <c r="J15">
        <v>20</v>
      </c>
      <c r="K15">
        <v>25</v>
      </c>
      <c r="L15">
        <v>60</v>
      </c>
      <c r="M15">
        <v>30</v>
      </c>
      <c r="N15">
        <v>135</v>
      </c>
      <c r="O15" t="s">
        <v>143</v>
      </c>
      <c r="P15" t="s">
        <v>22</v>
      </c>
      <c r="Q15">
        <v>15</v>
      </c>
    </row>
    <row r="16" spans="1:32" x14ac:dyDescent="0.2">
      <c r="A16">
        <v>24</v>
      </c>
      <c r="B16" t="s">
        <v>148</v>
      </c>
      <c r="C16" t="s">
        <v>483</v>
      </c>
      <c r="D16" t="s">
        <v>289</v>
      </c>
      <c r="E16" t="s">
        <v>88</v>
      </c>
      <c r="F16">
        <v>0.4</v>
      </c>
      <c r="G16">
        <v>1.1499999999999999</v>
      </c>
      <c r="H16">
        <v>0.33</v>
      </c>
      <c r="J16">
        <v>160</v>
      </c>
      <c r="K16">
        <v>75</v>
      </c>
      <c r="L16">
        <v>75</v>
      </c>
      <c r="M16">
        <v>25</v>
      </c>
      <c r="N16">
        <v>335</v>
      </c>
      <c r="O16" t="s">
        <v>35</v>
      </c>
      <c r="P16" t="s">
        <v>35</v>
      </c>
      <c r="Q16">
        <v>15</v>
      </c>
    </row>
    <row r="17" spans="1:32" x14ac:dyDescent="0.2">
      <c r="A17">
        <v>26</v>
      </c>
      <c r="B17" t="s">
        <v>429</v>
      </c>
      <c r="C17" t="s">
        <v>579</v>
      </c>
      <c r="D17" t="s">
        <v>111</v>
      </c>
      <c r="E17" t="s">
        <v>114</v>
      </c>
      <c r="F17">
        <v>0.5</v>
      </c>
      <c r="G17">
        <v>1.1499999999999999</v>
      </c>
      <c r="H17">
        <v>0.5</v>
      </c>
      <c r="J17">
        <v>20</v>
      </c>
      <c r="K17">
        <v>35</v>
      </c>
      <c r="L17">
        <v>60</v>
      </c>
      <c r="M17">
        <v>25</v>
      </c>
      <c r="N17">
        <v>140</v>
      </c>
      <c r="O17" t="s">
        <v>70</v>
      </c>
      <c r="P17" t="s">
        <v>70</v>
      </c>
      <c r="Q17">
        <v>15</v>
      </c>
      <c r="T17" t="s">
        <v>289</v>
      </c>
      <c r="U17" t="s">
        <v>17</v>
      </c>
      <c r="V17">
        <v>0.4</v>
      </c>
      <c r="W17">
        <v>1.1499999999999999</v>
      </c>
      <c r="X17">
        <v>0.33</v>
      </c>
      <c r="Y17">
        <v>30</v>
      </c>
      <c r="Z17">
        <v>140</v>
      </c>
      <c r="AA17">
        <v>40</v>
      </c>
      <c r="AB17">
        <v>30</v>
      </c>
      <c r="AC17">
        <v>240</v>
      </c>
      <c r="AD17" t="s">
        <v>43</v>
      </c>
      <c r="AE17" t="s">
        <v>35</v>
      </c>
      <c r="AF17">
        <v>15</v>
      </c>
    </row>
    <row r="18" spans="1:32" x14ac:dyDescent="0.2">
      <c r="A18">
        <v>27</v>
      </c>
      <c r="B18" t="s">
        <v>458</v>
      </c>
      <c r="C18" t="s">
        <v>483</v>
      </c>
      <c r="D18" t="s">
        <v>300</v>
      </c>
      <c r="E18" t="s">
        <v>586</v>
      </c>
      <c r="F18">
        <v>0.95</v>
      </c>
      <c r="G18">
        <v>1.05</v>
      </c>
      <c r="H18">
        <v>1</v>
      </c>
      <c r="J18">
        <v>20</v>
      </c>
      <c r="K18">
        <v>25</v>
      </c>
      <c r="L18">
        <v>60</v>
      </c>
      <c r="M18">
        <v>30</v>
      </c>
      <c r="N18">
        <v>135</v>
      </c>
      <c r="O18" t="s">
        <v>143</v>
      </c>
      <c r="P18" t="s">
        <v>22</v>
      </c>
      <c r="Q18">
        <v>15</v>
      </c>
    </row>
    <row r="19" spans="1:32" x14ac:dyDescent="0.2">
      <c r="A19">
        <v>28</v>
      </c>
      <c r="B19" t="s">
        <v>254</v>
      </c>
      <c r="C19" t="s">
        <v>483</v>
      </c>
      <c r="E19" t="s">
        <v>586</v>
      </c>
      <c r="F19" s="1">
        <v>0.3</v>
      </c>
      <c r="G19">
        <v>1.1499999999999999</v>
      </c>
      <c r="H19">
        <v>0.25</v>
      </c>
      <c r="J19">
        <v>20</v>
      </c>
      <c r="K19">
        <v>25</v>
      </c>
      <c r="L19">
        <v>60</v>
      </c>
      <c r="M19">
        <v>30</v>
      </c>
      <c r="N19">
        <v>135</v>
      </c>
      <c r="O19" t="s">
        <v>143</v>
      </c>
      <c r="P19" t="s">
        <v>22</v>
      </c>
      <c r="Q19">
        <v>15</v>
      </c>
    </row>
    <row r="20" spans="1:32" x14ac:dyDescent="0.2">
      <c r="A20">
        <v>29</v>
      </c>
      <c r="B20" t="s">
        <v>161</v>
      </c>
      <c r="C20" t="s">
        <v>483</v>
      </c>
      <c r="E20" t="s">
        <v>587</v>
      </c>
      <c r="F20">
        <v>0.7</v>
      </c>
      <c r="G20">
        <v>1</v>
      </c>
      <c r="H20">
        <v>0.3</v>
      </c>
      <c r="J20">
        <v>20</v>
      </c>
      <c r="K20">
        <v>30</v>
      </c>
      <c r="L20">
        <v>55</v>
      </c>
      <c r="M20">
        <v>35</v>
      </c>
      <c r="N20">
        <v>140</v>
      </c>
      <c r="O20" t="s">
        <v>22</v>
      </c>
      <c r="P20" t="s">
        <v>22</v>
      </c>
      <c r="Q20">
        <v>15</v>
      </c>
    </row>
    <row r="21" spans="1:32" x14ac:dyDescent="0.2">
      <c r="A21">
        <v>30</v>
      </c>
      <c r="B21" t="s">
        <v>489</v>
      </c>
      <c r="C21" t="s">
        <v>483</v>
      </c>
      <c r="D21" t="s">
        <v>254</v>
      </c>
      <c r="E21" t="s">
        <v>586</v>
      </c>
      <c r="F21" s="1">
        <v>0.3</v>
      </c>
      <c r="G21">
        <v>1.1499999999999999</v>
      </c>
      <c r="H21">
        <v>0.25</v>
      </c>
      <c r="I21" s="13"/>
      <c r="J21">
        <v>20</v>
      </c>
      <c r="K21">
        <v>25</v>
      </c>
      <c r="L21">
        <v>60</v>
      </c>
      <c r="M21">
        <v>30</v>
      </c>
      <c r="N21">
        <v>135</v>
      </c>
      <c r="O21" t="s">
        <v>143</v>
      </c>
      <c r="P21" t="s">
        <v>22</v>
      </c>
      <c r="Q21">
        <v>15</v>
      </c>
      <c r="T21" s="13"/>
      <c r="U21" s="13"/>
      <c r="V21" s="13"/>
      <c r="W21" s="13"/>
      <c r="X21" s="13"/>
    </row>
    <row r="22" spans="1:32" x14ac:dyDescent="0.2">
      <c r="A22">
        <v>31</v>
      </c>
      <c r="B22" t="s">
        <v>509</v>
      </c>
      <c r="C22" t="s">
        <v>483</v>
      </c>
      <c r="D22" s="12" t="s">
        <v>252</v>
      </c>
      <c r="E22" t="s">
        <v>594</v>
      </c>
      <c r="F22" s="1">
        <v>0.35</v>
      </c>
      <c r="G22">
        <v>1.08</v>
      </c>
      <c r="H22">
        <v>0.35</v>
      </c>
      <c r="J22">
        <v>20</v>
      </c>
      <c r="K22">
        <v>30</v>
      </c>
      <c r="L22">
        <v>20</v>
      </c>
      <c r="M22">
        <v>10</v>
      </c>
      <c r="N22">
        <v>80</v>
      </c>
      <c r="O22" t="s">
        <v>22</v>
      </c>
      <c r="P22" t="s">
        <v>22</v>
      </c>
      <c r="Q22">
        <v>15</v>
      </c>
    </row>
    <row r="23" spans="1:32" x14ac:dyDescent="0.2">
      <c r="A23">
        <v>34</v>
      </c>
      <c r="B23" t="s">
        <v>490</v>
      </c>
      <c r="C23" t="s">
        <v>483</v>
      </c>
      <c r="D23" t="s">
        <v>252</v>
      </c>
      <c r="E23" t="s">
        <v>594</v>
      </c>
      <c r="F23" s="1">
        <v>0.35</v>
      </c>
      <c r="G23">
        <v>1.08</v>
      </c>
      <c r="H23">
        <v>0.35</v>
      </c>
      <c r="J23">
        <v>20</v>
      </c>
      <c r="K23">
        <v>30</v>
      </c>
      <c r="L23">
        <v>20</v>
      </c>
      <c r="M23">
        <v>10</v>
      </c>
      <c r="N23">
        <v>80</v>
      </c>
      <c r="O23" t="s">
        <v>22</v>
      </c>
      <c r="P23" t="s">
        <v>22</v>
      </c>
      <c r="Q23">
        <v>15</v>
      </c>
    </row>
    <row r="24" spans="1:32" x14ac:dyDescent="0.2">
      <c r="A24">
        <v>35</v>
      </c>
      <c r="B24" t="s">
        <v>450</v>
      </c>
      <c r="C24" t="s">
        <v>483</v>
      </c>
      <c r="D24" t="s">
        <v>252</v>
      </c>
      <c r="E24" t="s">
        <v>594</v>
      </c>
      <c r="F24" s="1">
        <v>0.35</v>
      </c>
      <c r="G24">
        <v>1.08</v>
      </c>
      <c r="H24">
        <v>0.35</v>
      </c>
      <c r="J24">
        <v>20</v>
      </c>
      <c r="K24">
        <v>30</v>
      </c>
      <c r="L24">
        <v>20</v>
      </c>
      <c r="M24">
        <v>10</v>
      </c>
      <c r="N24">
        <v>80</v>
      </c>
      <c r="O24" t="s">
        <v>22</v>
      </c>
      <c r="P24" t="s">
        <v>22</v>
      </c>
      <c r="Q24">
        <v>15</v>
      </c>
    </row>
    <row r="25" spans="1:32" x14ac:dyDescent="0.2">
      <c r="A25">
        <v>36</v>
      </c>
      <c r="B25" t="s">
        <v>411</v>
      </c>
      <c r="C25" t="s">
        <v>483</v>
      </c>
      <c r="D25" t="s">
        <v>293</v>
      </c>
      <c r="E25" t="s">
        <v>217</v>
      </c>
      <c r="F25">
        <v>0.4</v>
      </c>
      <c r="G25">
        <v>0.95</v>
      </c>
      <c r="H25">
        <v>0.9</v>
      </c>
      <c r="J25">
        <v>10</v>
      </c>
      <c r="K25">
        <v>30</v>
      </c>
      <c r="L25" t="s">
        <v>169</v>
      </c>
      <c r="M25" t="s">
        <v>169</v>
      </c>
      <c r="N25" t="s">
        <v>170</v>
      </c>
      <c r="P25" t="s">
        <v>70</v>
      </c>
      <c r="Q25">
        <v>1</v>
      </c>
      <c r="R25" t="s">
        <v>43</v>
      </c>
      <c r="S25">
        <v>1</v>
      </c>
    </row>
    <row r="26" spans="1:32" x14ac:dyDescent="0.2">
      <c r="A26">
        <v>37</v>
      </c>
      <c r="B26" t="s">
        <v>454</v>
      </c>
      <c r="C26" t="s">
        <v>483</v>
      </c>
      <c r="D26" t="s">
        <v>296</v>
      </c>
      <c r="E26" t="s">
        <v>599</v>
      </c>
      <c r="F26">
        <v>0.55000000000000004</v>
      </c>
      <c r="G26">
        <v>1</v>
      </c>
      <c r="H26">
        <v>0.85</v>
      </c>
      <c r="J26">
        <v>10</v>
      </c>
      <c r="K26">
        <v>15</v>
      </c>
      <c r="L26">
        <v>75</v>
      </c>
      <c r="M26">
        <v>35</v>
      </c>
      <c r="N26">
        <v>135</v>
      </c>
      <c r="O26" t="s">
        <v>177</v>
      </c>
      <c r="P26" t="s">
        <v>70</v>
      </c>
      <c r="Q26">
        <v>1</v>
      </c>
    </row>
    <row r="27" spans="1:32" x14ac:dyDescent="0.2">
      <c r="A27">
        <v>39</v>
      </c>
      <c r="B27" t="s">
        <v>418</v>
      </c>
      <c r="C27" t="s">
        <v>483</v>
      </c>
      <c r="D27" t="s">
        <v>161</v>
      </c>
      <c r="E27" t="s">
        <v>587</v>
      </c>
      <c r="F27">
        <v>0.7</v>
      </c>
      <c r="G27">
        <v>1</v>
      </c>
      <c r="H27">
        <v>0.3</v>
      </c>
      <c r="J27">
        <v>20</v>
      </c>
      <c r="K27">
        <v>30</v>
      </c>
      <c r="L27">
        <v>55</v>
      </c>
      <c r="M27">
        <v>35</v>
      </c>
      <c r="N27">
        <v>140</v>
      </c>
      <c r="O27" t="s">
        <v>22</v>
      </c>
      <c r="P27" t="s">
        <v>22</v>
      </c>
      <c r="Q27">
        <v>15</v>
      </c>
    </row>
    <row r="28" spans="1:32" x14ac:dyDescent="0.2">
      <c r="A28">
        <v>41</v>
      </c>
      <c r="B28" t="s">
        <v>462</v>
      </c>
      <c r="C28" t="s">
        <v>483</v>
      </c>
      <c r="D28" t="s">
        <v>240</v>
      </c>
      <c r="E28" t="s">
        <v>88</v>
      </c>
      <c r="F28">
        <v>0.35</v>
      </c>
      <c r="G28">
        <v>1.2</v>
      </c>
      <c r="H28">
        <v>0.7</v>
      </c>
      <c r="J28">
        <v>50</v>
      </c>
      <c r="K28">
        <v>40</v>
      </c>
      <c r="L28">
        <v>50</v>
      </c>
      <c r="M28">
        <v>40</v>
      </c>
      <c r="N28">
        <v>180</v>
      </c>
      <c r="O28" t="s">
        <v>22</v>
      </c>
      <c r="P28" t="s">
        <v>22</v>
      </c>
      <c r="Q28">
        <v>15</v>
      </c>
    </row>
    <row r="29" spans="1:32" x14ac:dyDescent="0.2">
      <c r="A29">
        <v>42</v>
      </c>
      <c r="B29" t="s">
        <v>440</v>
      </c>
      <c r="C29" t="s">
        <v>483</v>
      </c>
      <c r="D29" t="s">
        <v>242</v>
      </c>
      <c r="E29" t="s">
        <v>88</v>
      </c>
      <c r="F29">
        <v>0.4</v>
      </c>
      <c r="G29">
        <v>1.1499999999999999</v>
      </c>
      <c r="H29">
        <v>0.35</v>
      </c>
      <c r="J29">
        <v>25</v>
      </c>
      <c r="K29">
        <v>25</v>
      </c>
      <c r="L29">
        <v>30</v>
      </c>
      <c r="M29">
        <v>20</v>
      </c>
      <c r="N29">
        <v>100</v>
      </c>
      <c r="O29" t="s">
        <v>64</v>
      </c>
      <c r="P29" t="s">
        <v>64</v>
      </c>
      <c r="Q29">
        <v>15</v>
      </c>
    </row>
    <row r="30" spans="1:32" x14ac:dyDescent="0.2">
      <c r="A30">
        <v>43</v>
      </c>
      <c r="B30" t="s">
        <v>456</v>
      </c>
      <c r="C30" t="s">
        <v>483</v>
      </c>
      <c r="D30" t="s">
        <v>82</v>
      </c>
      <c r="E30" t="s">
        <v>87</v>
      </c>
      <c r="F30">
        <v>0.5</v>
      </c>
      <c r="G30">
        <v>1.1499999999999999</v>
      </c>
      <c r="H30">
        <v>0.75</v>
      </c>
      <c r="J30">
        <v>25</v>
      </c>
      <c r="K30">
        <v>30</v>
      </c>
      <c r="L30">
        <v>45</v>
      </c>
      <c r="M30">
        <v>30</v>
      </c>
      <c r="N30">
        <v>130</v>
      </c>
      <c r="O30" t="s">
        <v>70</v>
      </c>
      <c r="P30" t="s">
        <v>70</v>
      </c>
      <c r="Q30">
        <v>15</v>
      </c>
    </row>
    <row r="31" spans="1:32" x14ac:dyDescent="0.2">
      <c r="A31">
        <v>44</v>
      </c>
      <c r="B31" t="s">
        <v>453</v>
      </c>
      <c r="C31" t="s">
        <v>483</v>
      </c>
      <c r="D31" s="1" t="s">
        <v>212</v>
      </c>
      <c r="E31" t="s">
        <v>594</v>
      </c>
      <c r="F31" s="1">
        <v>0.5</v>
      </c>
      <c r="G31" s="1">
        <v>1</v>
      </c>
      <c r="H31" s="1">
        <v>0.8</v>
      </c>
      <c r="I31" s="1"/>
      <c r="J31">
        <v>20</v>
      </c>
      <c r="K31">
        <v>30</v>
      </c>
      <c r="L31">
        <v>20</v>
      </c>
      <c r="M31">
        <v>10</v>
      </c>
      <c r="N31">
        <v>80</v>
      </c>
      <c r="O31" t="s">
        <v>22</v>
      </c>
      <c r="P31" t="s">
        <v>22</v>
      </c>
      <c r="Q31">
        <v>15</v>
      </c>
      <c r="T31" s="1"/>
      <c r="U31" s="1"/>
      <c r="V31" s="1"/>
      <c r="W31" s="1"/>
      <c r="X31" s="1"/>
    </row>
    <row r="32" spans="1:32" x14ac:dyDescent="0.2">
      <c r="A32">
        <v>46</v>
      </c>
      <c r="B32" t="s">
        <v>464</v>
      </c>
      <c r="C32" t="s">
        <v>483</v>
      </c>
      <c r="E32" t="s">
        <v>17</v>
      </c>
      <c r="F32">
        <v>0.5</v>
      </c>
      <c r="G32">
        <v>1.1499999999999999</v>
      </c>
      <c r="H32">
        <v>0.65</v>
      </c>
      <c r="J32">
        <v>20</v>
      </c>
      <c r="K32">
        <v>30</v>
      </c>
      <c r="L32">
        <v>60</v>
      </c>
      <c r="M32">
        <v>40</v>
      </c>
      <c r="N32">
        <v>150</v>
      </c>
      <c r="O32" t="s">
        <v>22</v>
      </c>
      <c r="P32" t="s">
        <v>22</v>
      </c>
      <c r="Q32">
        <v>15</v>
      </c>
    </row>
    <row r="33" spans="1:24" x14ac:dyDescent="0.2">
      <c r="A33">
        <v>47</v>
      </c>
      <c r="B33" t="s">
        <v>448</v>
      </c>
      <c r="C33" t="s">
        <v>483</v>
      </c>
      <c r="D33" s="1" t="s">
        <v>212</v>
      </c>
      <c r="E33" t="s">
        <v>594</v>
      </c>
      <c r="F33" s="1">
        <v>0.5</v>
      </c>
      <c r="G33" s="1">
        <v>1</v>
      </c>
      <c r="H33" s="1">
        <v>0.8</v>
      </c>
      <c r="I33" s="1"/>
      <c r="J33">
        <v>20</v>
      </c>
      <c r="K33">
        <v>30</v>
      </c>
      <c r="L33">
        <v>20</v>
      </c>
      <c r="M33">
        <v>10</v>
      </c>
      <c r="N33">
        <v>80</v>
      </c>
      <c r="O33" t="s">
        <v>22</v>
      </c>
      <c r="P33" t="s">
        <v>22</v>
      </c>
      <c r="Q33">
        <v>15</v>
      </c>
      <c r="T33" s="1"/>
      <c r="U33" s="1"/>
      <c r="V33" s="1"/>
      <c r="W33" s="1"/>
      <c r="X33" s="1"/>
    </row>
    <row r="34" spans="1:24" x14ac:dyDescent="0.2">
      <c r="A34">
        <v>48</v>
      </c>
      <c r="B34" t="s">
        <v>491</v>
      </c>
      <c r="C34" t="s">
        <v>483</v>
      </c>
      <c r="D34" s="12" t="s">
        <v>236</v>
      </c>
      <c r="E34" t="s">
        <v>595</v>
      </c>
      <c r="F34">
        <v>0.4</v>
      </c>
      <c r="G34">
        <v>1</v>
      </c>
      <c r="H34">
        <v>0.75</v>
      </c>
      <c r="J34">
        <v>25</v>
      </c>
      <c r="K34">
        <v>35</v>
      </c>
      <c r="L34">
        <v>40</v>
      </c>
      <c r="M34">
        <v>20</v>
      </c>
      <c r="N34">
        <v>120</v>
      </c>
      <c r="O34" t="s">
        <v>70</v>
      </c>
      <c r="P34" t="s">
        <v>70</v>
      </c>
      <c r="Q34">
        <v>15</v>
      </c>
    </row>
    <row r="35" spans="1:24" x14ac:dyDescent="0.2">
      <c r="A35">
        <v>49</v>
      </c>
      <c r="B35" t="s">
        <v>231</v>
      </c>
      <c r="C35" t="s">
        <v>483</v>
      </c>
      <c r="D35" t="s">
        <v>278</v>
      </c>
      <c r="E35" t="s">
        <v>598</v>
      </c>
      <c r="F35" s="1">
        <v>0.7</v>
      </c>
      <c r="G35">
        <v>1.05</v>
      </c>
      <c r="H35">
        <v>0.75</v>
      </c>
      <c r="J35">
        <v>15</v>
      </c>
      <c r="K35">
        <v>25</v>
      </c>
      <c r="L35">
        <v>70</v>
      </c>
      <c r="M35">
        <v>40</v>
      </c>
      <c r="N35">
        <v>150</v>
      </c>
      <c r="O35" t="s">
        <v>22</v>
      </c>
      <c r="P35" t="s">
        <v>22</v>
      </c>
      <c r="Q35">
        <v>15</v>
      </c>
    </row>
    <row r="36" spans="1:24" x14ac:dyDescent="0.2">
      <c r="A36">
        <v>50</v>
      </c>
      <c r="B36" t="s">
        <v>423</v>
      </c>
      <c r="C36" t="s">
        <v>483</v>
      </c>
      <c r="D36" t="s">
        <v>281</v>
      </c>
      <c r="E36" t="s">
        <v>28</v>
      </c>
      <c r="F36">
        <v>0.6</v>
      </c>
      <c r="G36">
        <v>1</v>
      </c>
      <c r="H36">
        <v>0.75</v>
      </c>
      <c r="J36">
        <v>20</v>
      </c>
      <c r="K36">
        <v>30</v>
      </c>
      <c r="L36">
        <v>40</v>
      </c>
      <c r="M36">
        <v>15</v>
      </c>
      <c r="N36">
        <v>105</v>
      </c>
      <c r="O36" t="s">
        <v>60</v>
      </c>
      <c r="P36" t="s">
        <v>64</v>
      </c>
      <c r="Q36">
        <v>15</v>
      </c>
    </row>
    <row r="37" spans="1:24" x14ac:dyDescent="0.2">
      <c r="A37">
        <v>53</v>
      </c>
      <c r="B37" t="s">
        <v>110</v>
      </c>
      <c r="C37" t="s">
        <v>483</v>
      </c>
      <c r="D37" t="s">
        <v>287</v>
      </c>
      <c r="E37" t="s">
        <v>65</v>
      </c>
      <c r="F37" s="12">
        <v>0.5</v>
      </c>
      <c r="G37" s="12">
        <v>1.1499999999999999</v>
      </c>
      <c r="H37" s="12">
        <v>1.1000000000000001</v>
      </c>
      <c r="I37" s="12"/>
      <c r="J37">
        <v>15</v>
      </c>
      <c r="K37">
        <v>25</v>
      </c>
      <c r="L37">
        <v>35</v>
      </c>
      <c r="M37">
        <v>15</v>
      </c>
      <c r="N37">
        <v>90</v>
      </c>
      <c r="O37" t="s">
        <v>70</v>
      </c>
      <c r="P37" t="s">
        <v>70</v>
      </c>
      <c r="Q37">
        <v>15</v>
      </c>
      <c r="T37" s="12"/>
      <c r="U37" s="12"/>
      <c r="V37" s="12"/>
      <c r="W37" s="12"/>
      <c r="X37" s="12"/>
    </row>
    <row r="38" spans="1:24" x14ac:dyDescent="0.2">
      <c r="A38">
        <v>54</v>
      </c>
      <c r="B38" t="s">
        <v>492</v>
      </c>
      <c r="C38" t="s">
        <v>483</v>
      </c>
      <c r="D38" s="11" t="s">
        <v>506</v>
      </c>
      <c r="E38" t="s">
        <v>37</v>
      </c>
      <c r="F38" s="1">
        <v>0.6</v>
      </c>
      <c r="G38" s="1">
        <v>1.1499999999999999</v>
      </c>
      <c r="H38" s="1">
        <v>0.8</v>
      </c>
      <c r="I38" s="1"/>
      <c r="J38">
        <v>35</v>
      </c>
      <c r="K38">
        <v>40</v>
      </c>
      <c r="L38">
        <v>50</v>
      </c>
      <c r="M38">
        <v>30</v>
      </c>
      <c r="N38">
        <v>155</v>
      </c>
      <c r="O38" t="s">
        <v>56</v>
      </c>
      <c r="P38" t="s">
        <v>70</v>
      </c>
      <c r="Q38">
        <v>15</v>
      </c>
      <c r="U38" s="1"/>
      <c r="V38" s="1"/>
      <c r="W38" s="1"/>
      <c r="X38" s="1"/>
    </row>
    <row r="39" spans="1:24" ht="19" customHeight="1" x14ac:dyDescent="0.2">
      <c r="A39">
        <v>56</v>
      </c>
      <c r="B39" t="s">
        <v>191</v>
      </c>
      <c r="C39" t="s">
        <v>483</v>
      </c>
      <c r="D39" s="12" t="s">
        <v>191</v>
      </c>
      <c r="E39" t="s">
        <v>88</v>
      </c>
      <c r="F39">
        <v>0.3</v>
      </c>
      <c r="G39">
        <v>1.05</v>
      </c>
      <c r="H39">
        <v>0.85</v>
      </c>
      <c r="J39">
        <v>25</v>
      </c>
      <c r="K39">
        <v>40</v>
      </c>
      <c r="L39">
        <v>80</v>
      </c>
      <c r="M39">
        <v>10</v>
      </c>
      <c r="N39">
        <v>155</v>
      </c>
      <c r="O39" t="s">
        <v>22</v>
      </c>
      <c r="P39" t="s">
        <v>22</v>
      </c>
      <c r="Q39">
        <v>15</v>
      </c>
    </row>
    <row r="40" spans="1:24" x14ac:dyDescent="0.2">
      <c r="A40">
        <v>57</v>
      </c>
      <c r="B40" t="s">
        <v>447</v>
      </c>
      <c r="C40" t="s">
        <v>483</v>
      </c>
      <c r="D40" s="1" t="s">
        <v>203</v>
      </c>
      <c r="E40" t="s">
        <v>597</v>
      </c>
      <c r="F40" s="1">
        <v>0.7</v>
      </c>
      <c r="G40" s="1">
        <v>1.05</v>
      </c>
      <c r="H40" s="1">
        <v>0.95</v>
      </c>
      <c r="I40" s="1"/>
      <c r="J40">
        <v>25</v>
      </c>
      <c r="K40">
        <v>30</v>
      </c>
      <c r="L40">
        <v>10</v>
      </c>
      <c r="M40">
        <v>5</v>
      </c>
      <c r="N40">
        <v>70</v>
      </c>
      <c r="O40" t="s">
        <v>34</v>
      </c>
      <c r="P40" t="s">
        <v>70</v>
      </c>
      <c r="Q40">
        <v>15</v>
      </c>
      <c r="T40" s="1"/>
      <c r="U40" s="1"/>
      <c r="V40" s="1"/>
      <c r="W40" s="1"/>
      <c r="X40" s="1"/>
    </row>
    <row r="41" spans="1:24" x14ac:dyDescent="0.2">
      <c r="A41">
        <v>58</v>
      </c>
      <c r="B41" t="s">
        <v>420</v>
      </c>
      <c r="C41" t="s">
        <v>483</v>
      </c>
      <c r="D41" t="s">
        <v>298</v>
      </c>
      <c r="E41" t="s">
        <v>217</v>
      </c>
      <c r="F41">
        <v>0.4</v>
      </c>
      <c r="G41">
        <v>0.9</v>
      </c>
      <c r="H41">
        <v>0.85</v>
      </c>
      <c r="I41" s="6"/>
      <c r="J41">
        <v>10</v>
      </c>
      <c r="K41">
        <v>30</v>
      </c>
      <c r="L41" t="s">
        <v>169</v>
      </c>
      <c r="M41" t="s">
        <v>169</v>
      </c>
      <c r="N41" t="s">
        <v>170</v>
      </c>
      <c r="P41" t="s">
        <v>70</v>
      </c>
      <c r="Q41">
        <v>1</v>
      </c>
      <c r="R41" t="s">
        <v>43</v>
      </c>
      <c r="S41">
        <v>1</v>
      </c>
      <c r="T41" s="6"/>
      <c r="U41" s="6"/>
      <c r="V41" s="6"/>
      <c r="W41" s="6"/>
      <c r="X41" s="6"/>
    </row>
    <row r="42" spans="1:24" x14ac:dyDescent="0.2">
      <c r="A42">
        <v>59</v>
      </c>
      <c r="B42" t="s">
        <v>365</v>
      </c>
      <c r="C42" t="s">
        <v>483</v>
      </c>
      <c r="D42" t="s">
        <v>521</v>
      </c>
      <c r="E42" t="s">
        <v>220</v>
      </c>
      <c r="F42">
        <v>0.9</v>
      </c>
      <c r="G42">
        <v>0.95</v>
      </c>
      <c r="H42">
        <v>0.95</v>
      </c>
      <c r="J42">
        <v>10</v>
      </c>
      <c r="K42">
        <v>20</v>
      </c>
      <c r="L42" t="s">
        <v>178</v>
      </c>
      <c r="M42" t="s">
        <v>178</v>
      </c>
      <c r="N42" t="s">
        <v>179</v>
      </c>
      <c r="P42" t="s">
        <v>22</v>
      </c>
      <c r="Q42">
        <v>15</v>
      </c>
      <c r="R42" t="s">
        <v>43</v>
      </c>
      <c r="S42">
        <v>15</v>
      </c>
    </row>
    <row r="43" spans="1:24" x14ac:dyDescent="0.2">
      <c r="A43">
        <v>60</v>
      </c>
      <c r="B43" t="s">
        <v>465</v>
      </c>
      <c r="C43" t="s">
        <v>483</v>
      </c>
      <c r="D43" t="s">
        <v>522</v>
      </c>
      <c r="E43" t="s">
        <v>217</v>
      </c>
      <c r="F43">
        <v>0.5</v>
      </c>
      <c r="G43">
        <v>0.9</v>
      </c>
      <c r="H43">
        <v>0.85</v>
      </c>
      <c r="J43">
        <v>10</v>
      </c>
      <c r="K43">
        <v>30</v>
      </c>
      <c r="L43" t="s">
        <v>169</v>
      </c>
      <c r="M43" t="s">
        <v>169</v>
      </c>
      <c r="N43" t="s">
        <v>170</v>
      </c>
      <c r="P43" t="s">
        <v>70</v>
      </c>
      <c r="Q43">
        <v>1</v>
      </c>
      <c r="R43" t="s">
        <v>43</v>
      </c>
      <c r="S43">
        <v>1</v>
      </c>
    </row>
    <row r="44" spans="1:24" x14ac:dyDescent="0.2">
      <c r="A44">
        <v>61</v>
      </c>
      <c r="B44" t="s">
        <v>442</v>
      </c>
      <c r="C44" t="s">
        <v>573</v>
      </c>
      <c r="D44" t="s">
        <v>546</v>
      </c>
      <c r="F44">
        <v>0.7</v>
      </c>
      <c r="G44">
        <v>1.1499999999999999</v>
      </c>
      <c r="H44">
        <v>1</v>
      </c>
      <c r="I44" s="13"/>
      <c r="T44" s="13"/>
      <c r="U44" s="13"/>
      <c r="V44" s="13"/>
      <c r="W44" s="13"/>
      <c r="X44" s="13"/>
    </row>
    <row r="45" spans="1:24" x14ac:dyDescent="0.2">
      <c r="A45">
        <v>64</v>
      </c>
      <c r="B45" t="s">
        <v>459</v>
      </c>
      <c r="C45" t="s">
        <v>573</v>
      </c>
      <c r="D45" t="s">
        <v>559</v>
      </c>
      <c r="F45">
        <v>0.8</v>
      </c>
      <c r="G45">
        <v>1</v>
      </c>
      <c r="H45">
        <v>0.95</v>
      </c>
    </row>
    <row r="46" spans="1:24" x14ac:dyDescent="0.2">
      <c r="A46">
        <v>65</v>
      </c>
      <c r="B46" t="s">
        <v>416</v>
      </c>
      <c r="C46" t="s">
        <v>573</v>
      </c>
      <c r="D46" t="s">
        <v>561</v>
      </c>
      <c r="F46">
        <v>0.15</v>
      </c>
      <c r="G46">
        <v>0.2</v>
      </c>
      <c r="H46">
        <v>0.05</v>
      </c>
      <c r="I46" s="13"/>
      <c r="T46" s="13"/>
      <c r="U46" s="13"/>
      <c r="V46" s="13"/>
      <c r="W46" s="13"/>
      <c r="X46" s="13"/>
    </row>
    <row r="47" spans="1:24" x14ac:dyDescent="0.2">
      <c r="A47">
        <v>66</v>
      </c>
      <c r="B47" t="s">
        <v>493</v>
      </c>
      <c r="C47" t="s">
        <v>483</v>
      </c>
      <c r="D47" t="s">
        <v>319</v>
      </c>
      <c r="E47" t="s">
        <v>193</v>
      </c>
      <c r="F47">
        <v>0.5</v>
      </c>
      <c r="G47">
        <v>1.2</v>
      </c>
      <c r="H47">
        <v>0.95</v>
      </c>
      <c r="J47">
        <v>20</v>
      </c>
      <c r="K47">
        <v>70</v>
      </c>
      <c r="L47">
        <v>90</v>
      </c>
      <c r="M47">
        <v>30</v>
      </c>
      <c r="N47">
        <v>210</v>
      </c>
      <c r="O47" t="s">
        <v>36</v>
      </c>
      <c r="P47" t="s">
        <v>36</v>
      </c>
      <c r="Q47">
        <v>15</v>
      </c>
    </row>
    <row r="48" spans="1:24" x14ac:dyDescent="0.2">
      <c r="A48">
        <v>67</v>
      </c>
      <c r="B48" t="s">
        <v>494</v>
      </c>
      <c r="C48" t="s">
        <v>483</v>
      </c>
      <c r="D48" t="s">
        <v>323</v>
      </c>
      <c r="E48" t="s">
        <v>193</v>
      </c>
      <c r="F48">
        <v>0.5</v>
      </c>
      <c r="G48">
        <v>1.1499999999999999</v>
      </c>
      <c r="H48">
        <v>0.9</v>
      </c>
      <c r="J48">
        <v>20</v>
      </c>
      <c r="K48">
        <v>70</v>
      </c>
      <c r="L48">
        <v>90</v>
      </c>
      <c r="M48">
        <v>30</v>
      </c>
      <c r="N48">
        <v>210</v>
      </c>
      <c r="O48" t="s">
        <v>36</v>
      </c>
      <c r="P48" t="s">
        <v>36</v>
      </c>
      <c r="Q48">
        <v>15</v>
      </c>
    </row>
    <row r="49" spans="1:24" x14ac:dyDescent="0.2">
      <c r="A49">
        <v>68</v>
      </c>
      <c r="B49" t="s">
        <v>413</v>
      </c>
      <c r="C49" t="s">
        <v>483</v>
      </c>
      <c r="D49" t="s">
        <v>319</v>
      </c>
      <c r="E49" t="s">
        <v>193</v>
      </c>
      <c r="F49">
        <v>0.5</v>
      </c>
      <c r="G49">
        <v>1.2</v>
      </c>
      <c r="H49">
        <v>0.95</v>
      </c>
      <c r="J49">
        <v>20</v>
      </c>
      <c r="K49">
        <v>70</v>
      </c>
      <c r="L49">
        <v>90</v>
      </c>
      <c r="M49">
        <v>30</v>
      </c>
      <c r="N49">
        <v>210</v>
      </c>
      <c r="O49" t="s">
        <v>36</v>
      </c>
      <c r="P49" t="s">
        <v>36</v>
      </c>
      <c r="Q49">
        <v>15</v>
      </c>
    </row>
    <row r="50" spans="1:24" x14ac:dyDescent="0.2">
      <c r="A50">
        <v>69</v>
      </c>
      <c r="B50" t="s">
        <v>189</v>
      </c>
      <c r="C50" t="s">
        <v>483</v>
      </c>
      <c r="D50" t="s">
        <v>316</v>
      </c>
      <c r="E50" t="s">
        <v>593</v>
      </c>
      <c r="F50">
        <v>0.3</v>
      </c>
      <c r="G50">
        <v>0.7</v>
      </c>
      <c r="H50">
        <v>0.45</v>
      </c>
      <c r="J50">
        <v>20</v>
      </c>
      <c r="K50">
        <v>50</v>
      </c>
      <c r="L50">
        <v>90</v>
      </c>
      <c r="M50">
        <v>20</v>
      </c>
      <c r="N50">
        <v>180</v>
      </c>
      <c r="O50" t="s">
        <v>70</v>
      </c>
      <c r="P50" t="s">
        <v>70</v>
      </c>
      <c r="Q50">
        <v>15</v>
      </c>
    </row>
    <row r="51" spans="1:24" x14ac:dyDescent="0.2">
      <c r="A51">
        <v>70</v>
      </c>
      <c r="B51" t="s">
        <v>364</v>
      </c>
      <c r="C51" t="s">
        <v>573</v>
      </c>
      <c r="D51" t="s">
        <v>555</v>
      </c>
      <c r="F51">
        <v>1</v>
      </c>
      <c r="G51">
        <v>1</v>
      </c>
      <c r="H51">
        <v>1</v>
      </c>
      <c r="I51">
        <v>1</v>
      </c>
    </row>
    <row r="52" spans="1:24" x14ac:dyDescent="0.2">
      <c r="A52">
        <v>71</v>
      </c>
      <c r="B52" t="s">
        <v>510</v>
      </c>
      <c r="C52" t="s">
        <v>483</v>
      </c>
      <c r="D52" t="s">
        <v>319</v>
      </c>
      <c r="E52" t="s">
        <v>193</v>
      </c>
      <c r="F52">
        <v>0.5</v>
      </c>
      <c r="G52">
        <v>1.2</v>
      </c>
      <c r="H52">
        <v>0.95</v>
      </c>
      <c r="J52">
        <v>20</v>
      </c>
      <c r="K52">
        <v>70</v>
      </c>
      <c r="L52">
        <v>90</v>
      </c>
      <c r="M52">
        <v>30</v>
      </c>
      <c r="N52">
        <v>210</v>
      </c>
      <c r="O52" t="s">
        <v>36</v>
      </c>
      <c r="P52" t="s">
        <v>36</v>
      </c>
      <c r="Q52">
        <v>15</v>
      </c>
    </row>
    <row r="53" spans="1:24" x14ac:dyDescent="0.2">
      <c r="A53">
        <v>74</v>
      </c>
      <c r="B53" t="s">
        <v>511</v>
      </c>
      <c r="C53" t="s">
        <v>483</v>
      </c>
      <c r="D53" t="s">
        <v>519</v>
      </c>
      <c r="E53" t="s">
        <v>600</v>
      </c>
      <c r="F53">
        <v>0.5</v>
      </c>
      <c r="G53">
        <v>1.1000000000000001</v>
      </c>
      <c r="H53">
        <v>0.65</v>
      </c>
      <c r="J53">
        <v>20</v>
      </c>
      <c r="K53">
        <v>10</v>
      </c>
      <c r="L53">
        <v>130</v>
      </c>
      <c r="M53">
        <v>30</v>
      </c>
      <c r="N53">
        <v>190</v>
      </c>
      <c r="O53" t="s">
        <v>22</v>
      </c>
      <c r="P53" t="s">
        <v>22</v>
      </c>
      <c r="Q53">
        <v>15</v>
      </c>
    </row>
    <row r="54" spans="1:24" x14ac:dyDescent="0.2">
      <c r="A54">
        <v>76</v>
      </c>
      <c r="B54" t="s">
        <v>196</v>
      </c>
      <c r="C54" t="s">
        <v>483</v>
      </c>
      <c r="D54" t="s">
        <v>519</v>
      </c>
      <c r="F54">
        <v>0.5</v>
      </c>
      <c r="G54">
        <v>1.1000000000000001</v>
      </c>
      <c r="H54">
        <v>0.65</v>
      </c>
      <c r="J54">
        <v>20</v>
      </c>
      <c r="K54">
        <v>10</v>
      </c>
      <c r="L54">
        <v>130</v>
      </c>
      <c r="M54">
        <v>30</v>
      </c>
      <c r="N54">
        <v>190</v>
      </c>
      <c r="O54" t="s">
        <v>22</v>
      </c>
      <c r="P54" t="s">
        <v>22</v>
      </c>
      <c r="Q54">
        <v>15</v>
      </c>
    </row>
    <row r="55" spans="1:24" x14ac:dyDescent="0.2">
      <c r="A55">
        <v>77</v>
      </c>
      <c r="B55" t="s">
        <v>495</v>
      </c>
      <c r="C55" t="s">
        <v>483</v>
      </c>
      <c r="D55" t="s">
        <v>319</v>
      </c>
      <c r="E55" t="s">
        <v>193</v>
      </c>
      <c r="F55">
        <v>0.5</v>
      </c>
      <c r="G55">
        <v>1.2</v>
      </c>
      <c r="H55">
        <v>0.95</v>
      </c>
      <c r="J55">
        <v>20</v>
      </c>
      <c r="K55">
        <v>70</v>
      </c>
      <c r="L55">
        <v>90</v>
      </c>
      <c r="M55">
        <v>30</v>
      </c>
      <c r="N55">
        <v>210</v>
      </c>
      <c r="O55" t="s">
        <v>36</v>
      </c>
      <c r="P55" t="s">
        <v>36</v>
      </c>
      <c r="Q55">
        <v>15</v>
      </c>
    </row>
    <row r="56" spans="1:24" x14ac:dyDescent="0.2">
      <c r="A56">
        <v>111</v>
      </c>
      <c r="B56" t="s">
        <v>451</v>
      </c>
      <c r="C56" t="s">
        <v>573</v>
      </c>
      <c r="D56" t="s">
        <v>570</v>
      </c>
      <c r="F56">
        <v>0.25</v>
      </c>
      <c r="G56" s="6">
        <v>0.65</v>
      </c>
      <c r="H56" s="6">
        <v>1.25</v>
      </c>
      <c r="I56" s="6"/>
      <c r="T56" s="6"/>
      <c r="U56" s="6"/>
      <c r="V56" s="6"/>
      <c r="W56" s="6"/>
      <c r="X56" s="6"/>
    </row>
    <row r="57" spans="1:24" x14ac:dyDescent="0.2">
      <c r="A57">
        <v>121</v>
      </c>
      <c r="B57" t="s">
        <v>438</v>
      </c>
      <c r="C57" t="s">
        <v>573</v>
      </c>
      <c r="D57" t="s">
        <v>537</v>
      </c>
      <c r="F57">
        <v>0.12</v>
      </c>
      <c r="G57">
        <v>0.32</v>
      </c>
      <c r="H57">
        <v>0.22</v>
      </c>
    </row>
    <row r="58" spans="1:24" x14ac:dyDescent="0.2">
      <c r="A58">
        <v>122</v>
      </c>
      <c r="B58" t="s">
        <v>434</v>
      </c>
      <c r="C58" t="s">
        <v>573</v>
      </c>
      <c r="D58" t="s">
        <v>530</v>
      </c>
      <c r="F58">
        <v>0.1</v>
      </c>
      <c r="G58">
        <v>0.3</v>
      </c>
      <c r="H58">
        <v>0.2</v>
      </c>
    </row>
    <row r="59" spans="1:24" x14ac:dyDescent="0.2">
      <c r="A59">
        <v>123</v>
      </c>
      <c r="B59" t="s">
        <v>436</v>
      </c>
      <c r="C59" t="s">
        <v>573</v>
      </c>
      <c r="D59" t="s">
        <v>530</v>
      </c>
      <c r="F59">
        <v>0.1</v>
      </c>
      <c r="G59">
        <v>0.3</v>
      </c>
      <c r="H59">
        <v>0.2</v>
      </c>
    </row>
    <row r="60" spans="1:24" x14ac:dyDescent="0.2">
      <c r="A60">
        <v>124</v>
      </c>
      <c r="B60" t="s">
        <v>432</v>
      </c>
      <c r="C60" t="s">
        <v>573</v>
      </c>
      <c r="D60" t="s">
        <v>529</v>
      </c>
      <c r="F60">
        <v>0.2</v>
      </c>
      <c r="G60">
        <v>0.4</v>
      </c>
      <c r="H60">
        <v>0.25</v>
      </c>
    </row>
    <row r="61" spans="1:24" x14ac:dyDescent="0.2">
      <c r="A61">
        <v>131</v>
      </c>
      <c r="B61" t="s">
        <v>416</v>
      </c>
      <c r="C61" t="s">
        <v>573</v>
      </c>
      <c r="D61" t="s">
        <v>561</v>
      </c>
      <c r="F61">
        <v>0.15</v>
      </c>
      <c r="G61">
        <v>0.2</v>
      </c>
      <c r="H61">
        <v>0.05</v>
      </c>
      <c r="I61" s="13"/>
      <c r="T61" s="13"/>
      <c r="U61" s="13"/>
      <c r="V61" s="13"/>
      <c r="W61" s="13"/>
      <c r="X61" s="13"/>
    </row>
    <row r="62" spans="1:24" x14ac:dyDescent="0.2">
      <c r="A62">
        <v>141</v>
      </c>
      <c r="B62" t="s">
        <v>430</v>
      </c>
      <c r="C62" t="s">
        <v>573</v>
      </c>
      <c r="D62" t="s">
        <v>554</v>
      </c>
      <c r="F62">
        <v>1.3</v>
      </c>
      <c r="G62">
        <v>1.6</v>
      </c>
      <c r="H62">
        <v>1.5</v>
      </c>
      <c r="I62">
        <v>0.6</v>
      </c>
    </row>
    <row r="63" spans="1:24" x14ac:dyDescent="0.2">
      <c r="A63">
        <v>142</v>
      </c>
      <c r="B63" t="s">
        <v>441</v>
      </c>
      <c r="C63" t="s">
        <v>573</v>
      </c>
      <c r="D63" t="s">
        <v>555</v>
      </c>
      <c r="F63">
        <v>1</v>
      </c>
      <c r="G63">
        <v>1</v>
      </c>
      <c r="H63">
        <v>1</v>
      </c>
      <c r="I63">
        <v>1</v>
      </c>
    </row>
    <row r="64" spans="1:24" x14ac:dyDescent="0.2">
      <c r="A64">
        <v>143</v>
      </c>
      <c r="B64" t="s">
        <v>449</v>
      </c>
      <c r="C64" t="s">
        <v>573</v>
      </c>
      <c r="D64" t="s">
        <v>386</v>
      </c>
      <c r="F64">
        <v>1.2</v>
      </c>
      <c r="G64">
        <v>1.5</v>
      </c>
      <c r="H64">
        <v>1.3</v>
      </c>
      <c r="I64">
        <v>0.8</v>
      </c>
    </row>
    <row r="65" spans="1:32" x14ac:dyDescent="0.2">
      <c r="A65">
        <v>152</v>
      </c>
      <c r="B65" t="s">
        <v>459</v>
      </c>
      <c r="C65" t="s">
        <v>573</v>
      </c>
      <c r="D65" t="s">
        <v>559</v>
      </c>
      <c r="F65">
        <v>0.8</v>
      </c>
      <c r="G65">
        <v>1</v>
      </c>
      <c r="H65">
        <v>0.95</v>
      </c>
    </row>
    <row r="66" spans="1:32" x14ac:dyDescent="0.2">
      <c r="A66">
        <v>176</v>
      </c>
      <c r="B66" t="s">
        <v>443</v>
      </c>
      <c r="C66" t="s">
        <v>573</v>
      </c>
      <c r="D66" t="s">
        <v>528</v>
      </c>
      <c r="F66">
        <v>0.4</v>
      </c>
      <c r="G66">
        <v>0.9</v>
      </c>
      <c r="H66">
        <v>0.8</v>
      </c>
      <c r="I66" s="6"/>
      <c r="T66" s="6"/>
      <c r="U66" s="6"/>
      <c r="V66" s="6"/>
      <c r="W66" s="6"/>
      <c r="X66" s="6"/>
    </row>
    <row r="67" spans="1:32" x14ac:dyDescent="0.2">
      <c r="A67">
        <v>190</v>
      </c>
      <c r="B67" t="s">
        <v>467</v>
      </c>
      <c r="C67" t="s">
        <v>573</v>
      </c>
      <c r="D67" t="s">
        <v>554</v>
      </c>
      <c r="F67">
        <v>1.3</v>
      </c>
      <c r="G67">
        <v>1.6</v>
      </c>
      <c r="H67">
        <v>1.5</v>
      </c>
      <c r="I67">
        <v>0.6</v>
      </c>
    </row>
    <row r="68" spans="1:32" x14ac:dyDescent="0.2">
      <c r="A68">
        <v>195</v>
      </c>
      <c r="B68" t="s">
        <v>445</v>
      </c>
      <c r="C68" t="s">
        <v>573</v>
      </c>
      <c r="D68" t="s">
        <v>565</v>
      </c>
      <c r="F68">
        <v>0.15</v>
      </c>
      <c r="G68">
        <v>0.45</v>
      </c>
      <c r="H68">
        <v>0.8</v>
      </c>
      <c r="I68" s="6"/>
      <c r="T68" s="6"/>
      <c r="U68" s="6"/>
      <c r="V68" s="6"/>
      <c r="W68" s="6"/>
      <c r="X68" s="6"/>
    </row>
    <row r="69" spans="1:32" x14ac:dyDescent="0.2">
      <c r="A69">
        <v>205</v>
      </c>
      <c r="B69" t="s">
        <v>466</v>
      </c>
      <c r="C69" t="s">
        <v>483</v>
      </c>
      <c r="D69" t="s">
        <v>255</v>
      </c>
      <c r="E69" t="s">
        <v>586</v>
      </c>
      <c r="F69" s="1">
        <v>0.3</v>
      </c>
      <c r="G69">
        <v>1.1499999999999999</v>
      </c>
      <c r="H69">
        <v>0.33</v>
      </c>
      <c r="I69" s="11"/>
      <c r="J69">
        <v>20</v>
      </c>
      <c r="K69">
        <v>25</v>
      </c>
      <c r="L69">
        <v>60</v>
      </c>
      <c r="M69">
        <v>30</v>
      </c>
      <c r="N69">
        <v>135</v>
      </c>
      <c r="O69" t="s">
        <v>143</v>
      </c>
      <c r="P69" t="s">
        <v>22</v>
      </c>
      <c r="Q69">
        <v>15</v>
      </c>
      <c r="T69" s="11"/>
      <c r="U69" s="11"/>
      <c r="V69" s="11"/>
      <c r="W69" s="11"/>
      <c r="X69" s="11"/>
    </row>
    <row r="70" spans="1:32" x14ac:dyDescent="0.2">
      <c r="A70">
        <v>206</v>
      </c>
      <c r="B70" t="s">
        <v>12</v>
      </c>
      <c r="C70" t="s">
        <v>483</v>
      </c>
      <c r="D70" t="s">
        <v>12</v>
      </c>
      <c r="E70" t="s">
        <v>17</v>
      </c>
      <c r="F70" s="1">
        <v>0.7</v>
      </c>
      <c r="G70">
        <v>1.05</v>
      </c>
      <c r="H70">
        <v>0.95</v>
      </c>
      <c r="I70" s="12"/>
      <c r="J70">
        <v>30</v>
      </c>
      <c r="K70">
        <v>40</v>
      </c>
      <c r="L70">
        <v>60</v>
      </c>
      <c r="M70">
        <v>20</v>
      </c>
      <c r="N70">
        <v>150</v>
      </c>
      <c r="O70" t="s">
        <v>16</v>
      </c>
      <c r="P70" t="s">
        <v>36</v>
      </c>
      <c r="Q70">
        <v>15</v>
      </c>
      <c r="T70" s="12"/>
      <c r="U70" s="12"/>
      <c r="V70" s="12"/>
      <c r="W70" s="12"/>
      <c r="X70" s="12"/>
    </row>
    <row r="71" spans="1:32" x14ac:dyDescent="0.2">
      <c r="A71">
        <v>207</v>
      </c>
      <c r="B71" t="s">
        <v>121</v>
      </c>
      <c r="C71" t="s">
        <v>483</v>
      </c>
      <c r="D71" t="s">
        <v>121</v>
      </c>
      <c r="E71" t="s">
        <v>122</v>
      </c>
      <c r="F71">
        <v>0.5</v>
      </c>
      <c r="G71">
        <v>0.95</v>
      </c>
      <c r="H71">
        <v>0.3</v>
      </c>
      <c r="J71">
        <v>20</v>
      </c>
      <c r="K71">
        <v>70</v>
      </c>
      <c r="L71">
        <v>90</v>
      </c>
      <c r="M71">
        <v>30</v>
      </c>
      <c r="N71">
        <v>210</v>
      </c>
      <c r="O71" t="s">
        <v>36</v>
      </c>
      <c r="P71" t="s">
        <v>36</v>
      </c>
      <c r="Q71">
        <v>15</v>
      </c>
    </row>
    <row r="72" spans="1:32" x14ac:dyDescent="0.2">
      <c r="A72">
        <v>209</v>
      </c>
      <c r="B72" t="s">
        <v>512</v>
      </c>
      <c r="C72" t="s">
        <v>483</v>
      </c>
      <c r="D72" t="s">
        <v>57</v>
      </c>
      <c r="E72" t="s">
        <v>595</v>
      </c>
      <c r="F72">
        <v>0.5</v>
      </c>
      <c r="G72">
        <v>0.85</v>
      </c>
      <c r="H72">
        <v>0.6</v>
      </c>
      <c r="J72">
        <v>25</v>
      </c>
      <c r="K72">
        <v>35</v>
      </c>
      <c r="L72">
        <v>40</v>
      </c>
      <c r="M72">
        <v>20</v>
      </c>
      <c r="N72">
        <v>120</v>
      </c>
      <c r="O72" t="s">
        <v>70</v>
      </c>
      <c r="P72" t="s">
        <v>70</v>
      </c>
      <c r="Q72">
        <v>15</v>
      </c>
    </row>
    <row r="73" spans="1:32" x14ac:dyDescent="0.2">
      <c r="A73">
        <v>214</v>
      </c>
      <c r="B73" t="s">
        <v>8</v>
      </c>
      <c r="C73" t="s">
        <v>483</v>
      </c>
      <c r="D73" t="s">
        <v>8</v>
      </c>
      <c r="E73" t="s">
        <v>594</v>
      </c>
      <c r="F73" s="1">
        <v>0.7</v>
      </c>
      <c r="G73">
        <v>1.05</v>
      </c>
      <c r="H73">
        <v>0.95</v>
      </c>
      <c r="I73" s="13"/>
      <c r="J73">
        <v>20</v>
      </c>
      <c r="K73">
        <v>30</v>
      </c>
      <c r="L73">
        <v>20</v>
      </c>
      <c r="M73">
        <v>10</v>
      </c>
      <c r="N73">
        <v>80</v>
      </c>
      <c r="O73" t="s">
        <v>22</v>
      </c>
      <c r="P73" t="s">
        <v>22</v>
      </c>
      <c r="Q73">
        <v>15</v>
      </c>
      <c r="T73" s="13"/>
      <c r="U73" s="13"/>
      <c r="V73" s="13"/>
      <c r="W73" s="13"/>
      <c r="X73" s="13"/>
    </row>
    <row r="74" spans="1:32" x14ac:dyDescent="0.2">
      <c r="A74">
        <v>216</v>
      </c>
      <c r="B74" t="s">
        <v>455</v>
      </c>
      <c r="C74" t="s">
        <v>483</v>
      </c>
      <c r="D74" t="s">
        <v>233</v>
      </c>
      <c r="E74" t="s">
        <v>601</v>
      </c>
      <c r="F74" s="1">
        <v>0.6</v>
      </c>
      <c r="G74">
        <v>1.05</v>
      </c>
      <c r="H74">
        <v>0.9</v>
      </c>
      <c r="I74" s="12"/>
      <c r="J74">
        <v>25</v>
      </c>
      <c r="K74">
        <v>35</v>
      </c>
      <c r="L74">
        <v>40</v>
      </c>
      <c r="M74">
        <v>20</v>
      </c>
      <c r="N74">
        <v>125</v>
      </c>
      <c r="O74" t="s">
        <v>52</v>
      </c>
      <c r="P74" t="s">
        <v>64</v>
      </c>
      <c r="Q74">
        <v>15</v>
      </c>
      <c r="U74" s="12"/>
      <c r="V74" s="12"/>
      <c r="W74" s="12"/>
      <c r="X74" s="12"/>
    </row>
    <row r="75" spans="1:32" x14ac:dyDescent="0.2">
      <c r="A75">
        <v>219</v>
      </c>
      <c r="B75" t="s">
        <v>496</v>
      </c>
      <c r="C75" t="s">
        <v>483</v>
      </c>
      <c r="D75" s="12" t="s">
        <v>39</v>
      </c>
      <c r="E75" t="s">
        <v>17</v>
      </c>
      <c r="F75" s="1">
        <v>0.7</v>
      </c>
      <c r="G75">
        <v>1</v>
      </c>
      <c r="H75">
        <v>0.95</v>
      </c>
      <c r="J75">
        <v>20</v>
      </c>
      <c r="K75">
        <v>20</v>
      </c>
      <c r="L75">
        <v>15</v>
      </c>
      <c r="M75">
        <v>5</v>
      </c>
      <c r="N75">
        <v>60</v>
      </c>
      <c r="O75" t="s">
        <v>22</v>
      </c>
      <c r="P75" t="s">
        <v>22</v>
      </c>
      <c r="Q75">
        <v>15</v>
      </c>
    </row>
    <row r="76" spans="1:32" x14ac:dyDescent="0.2">
      <c r="A76">
        <v>220</v>
      </c>
      <c r="B76" t="s">
        <v>513</v>
      </c>
      <c r="C76" t="s">
        <v>483</v>
      </c>
      <c r="D76" t="s">
        <v>323</v>
      </c>
      <c r="E76" t="s">
        <v>193</v>
      </c>
      <c r="F76">
        <v>0.5</v>
      </c>
      <c r="G76">
        <v>1.1499999999999999</v>
      </c>
      <c r="H76">
        <v>0.9</v>
      </c>
      <c r="J76">
        <v>20</v>
      </c>
      <c r="K76">
        <v>70</v>
      </c>
      <c r="L76">
        <v>90</v>
      </c>
      <c r="M76">
        <v>30</v>
      </c>
      <c r="N76">
        <v>210</v>
      </c>
      <c r="O76" t="s">
        <v>36</v>
      </c>
      <c r="P76" t="s">
        <v>36</v>
      </c>
      <c r="Q76">
        <v>15</v>
      </c>
    </row>
    <row r="77" spans="1:32" x14ac:dyDescent="0.2">
      <c r="A77">
        <v>221</v>
      </c>
      <c r="B77" t="s">
        <v>249</v>
      </c>
      <c r="C77" t="s">
        <v>483</v>
      </c>
      <c r="D77" s="12" t="s">
        <v>249</v>
      </c>
      <c r="E77" s="12" t="s">
        <v>603</v>
      </c>
      <c r="F77">
        <v>0.4</v>
      </c>
      <c r="G77">
        <v>0.85</v>
      </c>
      <c r="H77">
        <v>0.75</v>
      </c>
      <c r="J77">
        <v>15</v>
      </c>
      <c r="K77">
        <v>25</v>
      </c>
      <c r="L77">
        <v>35</v>
      </c>
      <c r="M77">
        <v>15</v>
      </c>
      <c r="N77">
        <v>90</v>
      </c>
      <c r="O77" t="s">
        <v>70</v>
      </c>
      <c r="P77" t="s">
        <v>70</v>
      </c>
      <c r="Q77">
        <v>15</v>
      </c>
    </row>
    <row r="78" spans="1:32" x14ac:dyDescent="0.2">
      <c r="A78">
        <v>222</v>
      </c>
      <c r="B78" t="s">
        <v>461</v>
      </c>
      <c r="C78" t="s">
        <v>483</v>
      </c>
      <c r="D78" t="s">
        <v>66</v>
      </c>
      <c r="E78" t="s">
        <v>46</v>
      </c>
      <c r="F78">
        <v>0.5</v>
      </c>
      <c r="G78">
        <v>0.95</v>
      </c>
      <c r="H78">
        <v>0.75</v>
      </c>
      <c r="I78" s="12"/>
      <c r="J78">
        <v>20</v>
      </c>
      <c r="K78">
        <v>30</v>
      </c>
      <c r="L78">
        <v>25</v>
      </c>
      <c r="M78">
        <v>15</v>
      </c>
      <c r="N78">
        <v>90</v>
      </c>
      <c r="O78" t="s">
        <v>50</v>
      </c>
      <c r="P78" t="s">
        <v>64</v>
      </c>
      <c r="Q78">
        <v>15</v>
      </c>
      <c r="U78" s="12"/>
      <c r="V78" s="12"/>
      <c r="W78" s="12"/>
      <c r="X78" s="12"/>
    </row>
    <row r="79" spans="1:32" x14ac:dyDescent="0.2">
      <c r="A79">
        <v>225</v>
      </c>
      <c r="B79" t="s">
        <v>428</v>
      </c>
      <c r="C79" t="s">
        <v>579</v>
      </c>
      <c r="D79" t="s">
        <v>256</v>
      </c>
      <c r="E79" t="s">
        <v>88</v>
      </c>
      <c r="F79">
        <v>0.7</v>
      </c>
      <c r="G79">
        <v>1.2</v>
      </c>
      <c r="H79">
        <v>0.48</v>
      </c>
      <c r="J79">
        <v>30</v>
      </c>
      <c r="K79">
        <v>40</v>
      </c>
      <c r="L79">
        <v>50</v>
      </c>
      <c r="M79">
        <v>50</v>
      </c>
      <c r="N79">
        <v>170</v>
      </c>
      <c r="O79" t="s">
        <v>22</v>
      </c>
      <c r="P79" t="s">
        <v>22</v>
      </c>
      <c r="Q79">
        <v>15</v>
      </c>
      <c r="T79" t="s">
        <v>289</v>
      </c>
      <c r="U79" t="s">
        <v>17</v>
      </c>
      <c r="V79">
        <v>0.4</v>
      </c>
      <c r="W79">
        <v>1.1499999999999999</v>
      </c>
      <c r="X79">
        <v>0.33</v>
      </c>
      <c r="Y79">
        <v>30</v>
      </c>
      <c r="Z79">
        <v>140</v>
      </c>
      <c r="AA79">
        <v>40</v>
      </c>
      <c r="AB79">
        <v>30</v>
      </c>
      <c r="AC79">
        <v>240</v>
      </c>
      <c r="AD79" t="s">
        <v>43</v>
      </c>
      <c r="AE79" t="s">
        <v>35</v>
      </c>
      <c r="AF79">
        <v>15</v>
      </c>
    </row>
    <row r="80" spans="1:32" x14ac:dyDescent="0.2">
      <c r="A80">
        <v>226</v>
      </c>
      <c r="B80" t="s">
        <v>426</v>
      </c>
      <c r="C80" t="s">
        <v>579</v>
      </c>
      <c r="D80" t="s">
        <v>256</v>
      </c>
      <c r="E80" t="s">
        <v>88</v>
      </c>
      <c r="F80">
        <v>0.7</v>
      </c>
      <c r="G80">
        <v>1.2</v>
      </c>
      <c r="H80">
        <v>0.48</v>
      </c>
      <c r="J80">
        <v>30</v>
      </c>
      <c r="K80">
        <v>40</v>
      </c>
      <c r="L80">
        <v>50</v>
      </c>
      <c r="M80">
        <v>50</v>
      </c>
      <c r="N80">
        <v>170</v>
      </c>
      <c r="O80" t="s">
        <v>22</v>
      </c>
      <c r="P80" t="s">
        <v>22</v>
      </c>
      <c r="Q80">
        <v>15</v>
      </c>
      <c r="T80" t="s">
        <v>254</v>
      </c>
      <c r="U80" t="s">
        <v>586</v>
      </c>
      <c r="V80" s="1">
        <v>0.3</v>
      </c>
      <c r="W80">
        <v>1.1499999999999999</v>
      </c>
      <c r="X80">
        <v>0.25</v>
      </c>
      <c r="Y80">
        <v>40</v>
      </c>
      <c r="Z80">
        <v>60</v>
      </c>
      <c r="AA80">
        <v>60</v>
      </c>
      <c r="AB80">
        <v>40</v>
      </c>
      <c r="AC80">
        <v>200</v>
      </c>
      <c r="AD80" t="s">
        <v>102</v>
      </c>
      <c r="AE80" t="s">
        <v>35</v>
      </c>
      <c r="AF80">
        <v>15</v>
      </c>
    </row>
    <row r="81" spans="1:32" x14ac:dyDescent="0.2">
      <c r="A81">
        <v>228</v>
      </c>
      <c r="B81" t="s">
        <v>427</v>
      </c>
      <c r="C81" t="s">
        <v>579</v>
      </c>
      <c r="D81" t="s">
        <v>256</v>
      </c>
      <c r="E81" t="s">
        <v>88</v>
      </c>
      <c r="F81">
        <v>0.7</v>
      </c>
      <c r="G81">
        <v>1.2</v>
      </c>
      <c r="H81">
        <v>0.48</v>
      </c>
      <c r="J81">
        <v>30</v>
      </c>
      <c r="K81">
        <v>40</v>
      </c>
      <c r="L81">
        <v>50</v>
      </c>
      <c r="M81">
        <v>50</v>
      </c>
      <c r="N81">
        <v>170</v>
      </c>
      <c r="O81" t="s">
        <v>22</v>
      </c>
      <c r="P81" t="s">
        <v>22</v>
      </c>
      <c r="Q81">
        <v>15</v>
      </c>
      <c r="T81" t="s">
        <v>289</v>
      </c>
      <c r="U81" t="s">
        <v>17</v>
      </c>
      <c r="V81">
        <v>0.4</v>
      </c>
      <c r="W81">
        <v>1.1499999999999999</v>
      </c>
      <c r="X81">
        <v>0.33</v>
      </c>
      <c r="Y81">
        <v>30</v>
      </c>
      <c r="Z81">
        <v>140</v>
      </c>
      <c r="AA81">
        <v>40</v>
      </c>
      <c r="AB81">
        <v>30</v>
      </c>
      <c r="AC81">
        <v>240</v>
      </c>
      <c r="AD81" t="s">
        <v>43</v>
      </c>
      <c r="AE81" t="s">
        <v>35</v>
      </c>
      <c r="AF81">
        <v>15</v>
      </c>
    </row>
    <row r="82" spans="1:32" x14ac:dyDescent="0.2">
      <c r="A82">
        <v>229</v>
      </c>
      <c r="B82" t="s">
        <v>457</v>
      </c>
      <c r="C82" t="s">
        <v>483</v>
      </c>
      <c r="D82" t="s">
        <v>234</v>
      </c>
      <c r="E82" t="s">
        <v>602</v>
      </c>
      <c r="F82">
        <v>0.5</v>
      </c>
      <c r="G82">
        <v>1</v>
      </c>
      <c r="H82">
        <v>0.8</v>
      </c>
      <c r="I82" s="12"/>
      <c r="J82">
        <v>25</v>
      </c>
      <c r="K82">
        <v>35</v>
      </c>
      <c r="L82">
        <v>35</v>
      </c>
      <c r="M82">
        <v>25</v>
      </c>
      <c r="N82">
        <v>120</v>
      </c>
      <c r="O82" t="s">
        <v>64</v>
      </c>
      <c r="P82" t="s">
        <v>64</v>
      </c>
      <c r="Q82">
        <v>15</v>
      </c>
      <c r="T82" s="12"/>
      <c r="U82" s="12"/>
      <c r="V82" s="12"/>
      <c r="W82" s="12"/>
      <c r="X82" s="12"/>
    </row>
    <row r="83" spans="1:32" x14ac:dyDescent="0.2">
      <c r="A83">
        <v>236</v>
      </c>
      <c r="B83" t="s">
        <v>497</v>
      </c>
      <c r="C83" t="s">
        <v>579</v>
      </c>
      <c r="D83" t="s">
        <v>291</v>
      </c>
      <c r="E83" t="s">
        <v>164</v>
      </c>
      <c r="F83">
        <v>0.7</v>
      </c>
      <c r="G83">
        <v>1.05</v>
      </c>
      <c r="H83">
        <v>0.55000000000000004</v>
      </c>
      <c r="J83">
        <v>20</v>
      </c>
      <c r="K83">
        <v>35</v>
      </c>
      <c r="L83">
        <v>40</v>
      </c>
      <c r="M83">
        <v>30</v>
      </c>
      <c r="N83">
        <v>130</v>
      </c>
      <c r="O83" t="s">
        <v>50</v>
      </c>
      <c r="P83" t="s">
        <v>70</v>
      </c>
      <c r="Q83">
        <v>15</v>
      </c>
      <c r="T83" t="s">
        <v>289</v>
      </c>
      <c r="U83" t="s">
        <v>17</v>
      </c>
      <c r="V83">
        <v>0.4</v>
      </c>
      <c r="W83">
        <v>1.1499999999999999</v>
      </c>
      <c r="X83">
        <v>0.33</v>
      </c>
      <c r="Y83">
        <v>30</v>
      </c>
      <c r="Z83">
        <v>140</v>
      </c>
      <c r="AA83">
        <v>40</v>
      </c>
      <c r="AB83">
        <v>30</v>
      </c>
      <c r="AC83">
        <v>240</v>
      </c>
      <c r="AD83" t="s">
        <v>43</v>
      </c>
      <c r="AE83" t="s">
        <v>35</v>
      </c>
      <c r="AF83">
        <v>15</v>
      </c>
    </row>
    <row r="84" spans="1:32" x14ac:dyDescent="0.2">
      <c r="A84">
        <v>237</v>
      </c>
      <c r="B84" t="s">
        <v>424</v>
      </c>
      <c r="C84" t="s">
        <v>579</v>
      </c>
      <c r="D84" t="s">
        <v>256</v>
      </c>
      <c r="E84" t="s">
        <v>88</v>
      </c>
      <c r="F84">
        <v>0.7</v>
      </c>
      <c r="G84">
        <v>1.2</v>
      </c>
      <c r="H84">
        <v>0.48</v>
      </c>
      <c r="J84">
        <v>30</v>
      </c>
      <c r="K84">
        <v>40</v>
      </c>
      <c r="L84">
        <v>50</v>
      </c>
      <c r="M84">
        <v>50</v>
      </c>
      <c r="N84">
        <v>170</v>
      </c>
      <c r="O84" t="s">
        <v>22</v>
      </c>
      <c r="P84" t="s">
        <v>22</v>
      </c>
      <c r="Q84">
        <v>15</v>
      </c>
      <c r="T84" t="s">
        <v>253</v>
      </c>
      <c r="U84" t="s">
        <v>586</v>
      </c>
      <c r="V84" s="1">
        <v>0.3</v>
      </c>
      <c r="W84">
        <v>1.1499999999999999</v>
      </c>
      <c r="X84">
        <v>0.25</v>
      </c>
      <c r="Y84">
        <v>40</v>
      </c>
      <c r="Z84">
        <v>60</v>
      </c>
      <c r="AA84">
        <v>60</v>
      </c>
      <c r="AB84">
        <v>40</v>
      </c>
      <c r="AC84">
        <v>200</v>
      </c>
      <c r="AD84" t="s">
        <v>102</v>
      </c>
      <c r="AE84" t="s">
        <v>35</v>
      </c>
      <c r="AF84">
        <v>15</v>
      </c>
    </row>
    <row r="85" spans="1:32" x14ac:dyDescent="0.2">
      <c r="A85">
        <v>240</v>
      </c>
      <c r="B85" t="s">
        <v>498</v>
      </c>
      <c r="C85" t="s">
        <v>579</v>
      </c>
      <c r="D85" t="s">
        <v>111</v>
      </c>
      <c r="E85" t="s">
        <v>114</v>
      </c>
      <c r="F85">
        <v>0.5</v>
      </c>
      <c r="G85">
        <v>1.1499999999999999</v>
      </c>
      <c r="H85">
        <v>0.5</v>
      </c>
      <c r="J85">
        <v>20</v>
      </c>
      <c r="K85">
        <v>35</v>
      </c>
      <c r="L85">
        <v>60</v>
      </c>
      <c r="M85">
        <v>25</v>
      </c>
      <c r="N85">
        <v>140</v>
      </c>
      <c r="O85" t="s">
        <v>70</v>
      </c>
      <c r="P85" t="s">
        <v>70</v>
      </c>
      <c r="Q85">
        <v>15</v>
      </c>
      <c r="T85" t="s">
        <v>254</v>
      </c>
      <c r="U85" t="s">
        <v>586</v>
      </c>
      <c r="V85" s="1">
        <v>0.3</v>
      </c>
      <c r="W85">
        <v>1.1499999999999999</v>
      </c>
      <c r="X85">
        <v>0.25</v>
      </c>
      <c r="Y85">
        <v>40</v>
      </c>
      <c r="Z85">
        <v>60</v>
      </c>
      <c r="AA85">
        <v>60</v>
      </c>
      <c r="AB85">
        <v>40</v>
      </c>
      <c r="AC85">
        <v>200</v>
      </c>
      <c r="AD85" t="s">
        <v>102</v>
      </c>
      <c r="AE85" t="s">
        <v>35</v>
      </c>
      <c r="AF85">
        <v>15</v>
      </c>
    </row>
    <row r="86" spans="1:32" x14ac:dyDescent="0.2">
      <c r="A86">
        <v>241</v>
      </c>
      <c r="B86" t="s">
        <v>514</v>
      </c>
      <c r="C86" t="s">
        <v>579</v>
      </c>
      <c r="D86" t="s">
        <v>111</v>
      </c>
      <c r="E86" t="s">
        <v>114</v>
      </c>
      <c r="F86">
        <v>0.5</v>
      </c>
      <c r="G86">
        <v>1.1499999999999999</v>
      </c>
      <c r="H86">
        <v>0.5</v>
      </c>
      <c r="J86">
        <v>20</v>
      </c>
      <c r="K86">
        <v>35</v>
      </c>
      <c r="L86">
        <v>60</v>
      </c>
      <c r="M86">
        <v>25</v>
      </c>
      <c r="N86">
        <v>140</v>
      </c>
      <c r="O86" t="s">
        <v>70</v>
      </c>
      <c r="P86" t="s">
        <v>70</v>
      </c>
      <c r="Q86">
        <v>15</v>
      </c>
      <c r="T86" t="s">
        <v>289</v>
      </c>
      <c r="U86" t="s">
        <v>17</v>
      </c>
      <c r="V86">
        <v>0.4</v>
      </c>
      <c r="W86">
        <v>1.1499999999999999</v>
      </c>
      <c r="X86">
        <v>0.33</v>
      </c>
      <c r="Y86">
        <v>30</v>
      </c>
      <c r="Z86">
        <v>140</v>
      </c>
      <c r="AA86">
        <v>40</v>
      </c>
      <c r="AB86">
        <v>30</v>
      </c>
      <c r="AC86">
        <v>240</v>
      </c>
      <c r="AD86" t="s">
        <v>43</v>
      </c>
      <c r="AE86" t="s">
        <v>35</v>
      </c>
      <c r="AF86">
        <v>15</v>
      </c>
    </row>
    <row r="87" spans="1:32" x14ac:dyDescent="0.2">
      <c r="A87">
        <v>242</v>
      </c>
      <c r="B87" t="s">
        <v>499</v>
      </c>
      <c r="C87" t="s">
        <v>483</v>
      </c>
      <c r="D87" t="s">
        <v>262</v>
      </c>
      <c r="E87" t="s">
        <v>593</v>
      </c>
      <c r="F87" s="12">
        <v>0.3</v>
      </c>
      <c r="G87" s="12">
        <v>1.05</v>
      </c>
      <c r="H87" s="12">
        <v>0.5</v>
      </c>
      <c r="I87" s="12"/>
      <c r="J87">
        <v>20</v>
      </c>
      <c r="K87">
        <v>50</v>
      </c>
      <c r="L87">
        <v>90</v>
      </c>
      <c r="M87">
        <v>20</v>
      </c>
      <c r="N87">
        <v>180</v>
      </c>
      <c r="O87" t="s">
        <v>70</v>
      </c>
      <c r="P87" t="s">
        <v>70</v>
      </c>
      <c r="Q87">
        <v>15</v>
      </c>
      <c r="T87" s="12"/>
      <c r="U87" s="12"/>
      <c r="V87" s="12"/>
      <c r="W87" s="12"/>
      <c r="X87" s="12"/>
    </row>
    <row r="88" spans="1:32" x14ac:dyDescent="0.2">
      <c r="A88">
        <v>243</v>
      </c>
      <c r="B88" t="s">
        <v>11</v>
      </c>
      <c r="C88" t="s">
        <v>483</v>
      </c>
      <c r="E88" t="s">
        <v>594</v>
      </c>
      <c r="F88" s="11">
        <v>0.7</v>
      </c>
      <c r="G88" s="12">
        <v>1.05</v>
      </c>
      <c r="H88" s="12">
        <v>0.95</v>
      </c>
      <c r="I88" s="12"/>
      <c r="J88">
        <v>20</v>
      </c>
      <c r="K88">
        <v>30</v>
      </c>
      <c r="L88">
        <v>20</v>
      </c>
      <c r="M88">
        <v>10</v>
      </c>
      <c r="N88">
        <v>80</v>
      </c>
      <c r="O88" t="s">
        <v>22</v>
      </c>
      <c r="P88" t="s">
        <v>22</v>
      </c>
      <c r="Q88">
        <v>15</v>
      </c>
      <c r="T88" s="12"/>
      <c r="U88" s="12"/>
      <c r="V88" s="12"/>
      <c r="W88" s="12"/>
      <c r="X88" s="12"/>
    </row>
    <row r="89" spans="1:32" x14ac:dyDescent="0.2">
      <c r="A89">
        <v>244</v>
      </c>
      <c r="B89" t="s">
        <v>19</v>
      </c>
      <c r="C89" t="s">
        <v>483</v>
      </c>
      <c r="D89" t="s">
        <v>19</v>
      </c>
      <c r="E89" t="s">
        <v>594</v>
      </c>
      <c r="F89" s="1">
        <v>0.7</v>
      </c>
      <c r="G89">
        <v>1.05</v>
      </c>
      <c r="H89">
        <v>0.95</v>
      </c>
      <c r="J89">
        <v>20</v>
      </c>
      <c r="K89">
        <v>30</v>
      </c>
      <c r="L89">
        <v>20</v>
      </c>
      <c r="M89">
        <v>10</v>
      </c>
      <c r="N89">
        <v>80</v>
      </c>
      <c r="O89" t="s">
        <v>22</v>
      </c>
      <c r="P89" t="s">
        <v>22</v>
      </c>
      <c r="Q89">
        <v>15</v>
      </c>
    </row>
    <row r="90" spans="1:32" x14ac:dyDescent="0.2">
      <c r="A90">
        <v>246</v>
      </c>
      <c r="B90" t="s">
        <v>515</v>
      </c>
      <c r="C90" t="s">
        <v>483</v>
      </c>
      <c r="D90" s="12" t="s">
        <v>44</v>
      </c>
      <c r="E90" t="s">
        <v>46</v>
      </c>
      <c r="F90" s="1">
        <v>0.7</v>
      </c>
      <c r="G90">
        <v>0.9</v>
      </c>
      <c r="H90">
        <v>0.85</v>
      </c>
      <c r="J90">
        <v>5</v>
      </c>
      <c r="K90">
        <v>10</v>
      </c>
      <c r="L90">
        <v>15</v>
      </c>
      <c r="M90">
        <v>5</v>
      </c>
      <c r="N90">
        <v>35</v>
      </c>
      <c r="O90" t="s">
        <v>45</v>
      </c>
      <c r="P90" t="s">
        <v>22</v>
      </c>
      <c r="Q90">
        <v>15</v>
      </c>
    </row>
    <row r="91" spans="1:32" x14ac:dyDescent="0.2">
      <c r="A91">
        <v>248</v>
      </c>
      <c r="B91" t="s">
        <v>500</v>
      </c>
      <c r="C91" t="s">
        <v>483</v>
      </c>
      <c r="D91" t="s">
        <v>232</v>
      </c>
      <c r="E91" t="s">
        <v>17</v>
      </c>
      <c r="F91" s="1">
        <v>0.6</v>
      </c>
      <c r="G91">
        <v>1.05</v>
      </c>
      <c r="H91">
        <v>0.9</v>
      </c>
      <c r="J91">
        <v>30</v>
      </c>
      <c r="K91">
        <v>45</v>
      </c>
      <c r="L91">
        <v>40</v>
      </c>
      <c r="M91">
        <v>25</v>
      </c>
      <c r="N91">
        <v>40</v>
      </c>
      <c r="O91" t="s">
        <v>50</v>
      </c>
      <c r="P91" t="s">
        <v>64</v>
      </c>
      <c r="Q91">
        <v>15</v>
      </c>
    </row>
    <row r="92" spans="1:32" x14ac:dyDescent="0.2">
      <c r="A92">
        <v>249</v>
      </c>
      <c r="B92" t="s">
        <v>501</v>
      </c>
      <c r="C92" t="s">
        <v>483</v>
      </c>
      <c r="D92" s="12" t="s">
        <v>66</v>
      </c>
      <c r="E92" t="s">
        <v>596</v>
      </c>
      <c r="F92">
        <v>0.5</v>
      </c>
      <c r="G92">
        <v>0.95</v>
      </c>
      <c r="H92">
        <v>0.75</v>
      </c>
      <c r="J92">
        <v>25</v>
      </c>
      <c r="K92">
        <v>35</v>
      </c>
      <c r="L92">
        <v>35</v>
      </c>
      <c r="M92">
        <v>25</v>
      </c>
      <c r="N92">
        <v>120</v>
      </c>
      <c r="O92" t="s">
        <v>64</v>
      </c>
      <c r="P92" t="s">
        <v>64</v>
      </c>
      <c r="Q92">
        <v>15</v>
      </c>
    </row>
    <row r="93" spans="1:32" x14ac:dyDescent="0.2">
      <c r="A93">
        <v>250</v>
      </c>
      <c r="B93" t="s">
        <v>422</v>
      </c>
      <c r="C93" t="s">
        <v>483</v>
      </c>
      <c r="D93" s="12" t="s">
        <v>262</v>
      </c>
      <c r="E93" t="s">
        <v>593</v>
      </c>
      <c r="F93" s="12">
        <v>0.3</v>
      </c>
      <c r="G93" s="12">
        <v>1.05</v>
      </c>
      <c r="H93" s="12">
        <v>0.5</v>
      </c>
      <c r="I93" s="6"/>
      <c r="J93">
        <v>20</v>
      </c>
      <c r="K93">
        <v>50</v>
      </c>
      <c r="L93">
        <v>90</v>
      </c>
      <c r="M93">
        <v>20</v>
      </c>
      <c r="N93">
        <v>180</v>
      </c>
      <c r="O93" t="s">
        <v>70</v>
      </c>
      <c r="P93" t="s">
        <v>70</v>
      </c>
      <c r="Q93">
        <v>15</v>
      </c>
      <c r="T93" s="6"/>
      <c r="U93" s="6"/>
      <c r="V93" s="6"/>
      <c r="W93" s="6"/>
      <c r="X93" s="6"/>
    </row>
    <row r="94" spans="1:32" x14ac:dyDescent="0.2">
      <c r="A94">
        <v>254</v>
      </c>
      <c r="B94" t="s">
        <v>502</v>
      </c>
      <c r="C94" t="s">
        <v>579</v>
      </c>
      <c r="D94" t="s">
        <v>111</v>
      </c>
      <c r="E94" t="s">
        <v>114</v>
      </c>
      <c r="F94">
        <v>0.5</v>
      </c>
      <c r="G94">
        <v>1.1499999999999999</v>
      </c>
      <c r="H94">
        <v>0.5</v>
      </c>
      <c r="J94">
        <v>20</v>
      </c>
      <c r="K94">
        <v>35</v>
      </c>
      <c r="L94">
        <v>60</v>
      </c>
      <c r="M94">
        <v>25</v>
      </c>
      <c r="N94">
        <v>140</v>
      </c>
      <c r="O94" t="s">
        <v>70</v>
      </c>
      <c r="P94" t="s">
        <v>70</v>
      </c>
      <c r="Q94">
        <v>15</v>
      </c>
      <c r="T94" t="s">
        <v>253</v>
      </c>
      <c r="U94" t="s">
        <v>586</v>
      </c>
      <c r="V94" s="1">
        <v>0.3</v>
      </c>
      <c r="W94">
        <v>1.1499999999999999</v>
      </c>
      <c r="X94">
        <v>0.25</v>
      </c>
      <c r="Y94">
        <v>40</v>
      </c>
      <c r="Z94">
        <v>60</v>
      </c>
      <c r="AA94">
        <v>60</v>
      </c>
      <c r="AB94">
        <v>40</v>
      </c>
      <c r="AC94">
        <v>200</v>
      </c>
      <c r="AD94" t="s">
        <v>102</v>
      </c>
      <c r="AE94" t="s">
        <v>35</v>
      </c>
      <c r="AF94">
        <v>15</v>
      </c>
    </row>
    <row r="95" spans="1:32" x14ac:dyDescent="0.2">
      <c r="A95">
        <v>171</v>
      </c>
      <c r="B95" t="s">
        <v>616</v>
      </c>
      <c r="C95" t="s">
        <v>573</v>
      </c>
      <c r="D95" t="s">
        <v>556</v>
      </c>
      <c r="F95">
        <v>0.3</v>
      </c>
      <c r="G95">
        <v>1.1499999999999999</v>
      </c>
      <c r="H95">
        <v>1.1000000000000001</v>
      </c>
    </row>
  </sheetData>
  <autoFilter ref="A1:AF94" xr:uid="{D4B6E71C-4898-624E-B0EF-3AC2FD4DB7D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A6D4-4BA4-AF40-B829-D7800BD93CAD}">
  <dimension ref="A1:I8"/>
  <sheetViews>
    <sheetView workbookViewId="0">
      <selection activeCell="A8" sqref="A8"/>
    </sheetView>
  </sheetViews>
  <sheetFormatPr baseColWidth="10" defaultRowHeight="16" x14ac:dyDescent="0.2"/>
  <cols>
    <col min="1" max="1" width="27.1640625" customWidth="1"/>
  </cols>
  <sheetData>
    <row r="1" spans="1:9" x14ac:dyDescent="0.2">
      <c r="A1" t="s">
        <v>380</v>
      </c>
      <c r="B1" t="s">
        <v>388</v>
      </c>
      <c r="C1" t="s">
        <v>389</v>
      </c>
      <c r="D1" t="s">
        <v>390</v>
      </c>
      <c r="E1" t="s">
        <v>391</v>
      </c>
      <c r="F1" t="s">
        <v>392</v>
      </c>
      <c r="G1" t="s">
        <v>393</v>
      </c>
      <c r="H1" t="s">
        <v>394</v>
      </c>
      <c r="I1" t="s">
        <v>395</v>
      </c>
    </row>
    <row r="2" spans="1:9" x14ac:dyDescent="0.2">
      <c r="A2" t="s">
        <v>381</v>
      </c>
      <c r="B2">
        <v>0.31</v>
      </c>
      <c r="C2">
        <v>0.56999999999999995</v>
      </c>
      <c r="D2">
        <v>0.48</v>
      </c>
      <c r="E2">
        <v>0.26</v>
      </c>
      <c r="F2" t="s">
        <v>29</v>
      </c>
      <c r="G2" t="s">
        <v>70</v>
      </c>
      <c r="H2" t="s">
        <v>58</v>
      </c>
      <c r="I2" t="s">
        <v>102</v>
      </c>
    </row>
    <row r="3" spans="1:9" x14ac:dyDescent="0.2">
      <c r="A3" t="s">
        <v>382</v>
      </c>
      <c r="B3">
        <v>0.3</v>
      </c>
      <c r="C3">
        <v>0.65</v>
      </c>
      <c r="D3">
        <v>0.6</v>
      </c>
      <c r="E3">
        <v>0.3</v>
      </c>
      <c r="F3" t="s">
        <v>29</v>
      </c>
      <c r="G3" t="s">
        <v>70</v>
      </c>
      <c r="H3" t="s">
        <v>58</v>
      </c>
      <c r="I3" t="s">
        <v>102</v>
      </c>
    </row>
    <row r="4" spans="1:9" x14ac:dyDescent="0.2">
      <c r="A4" t="s">
        <v>383</v>
      </c>
      <c r="B4">
        <v>0.74</v>
      </c>
      <c r="C4">
        <v>0.91</v>
      </c>
      <c r="D4">
        <v>0.8</v>
      </c>
      <c r="E4">
        <v>0.72</v>
      </c>
      <c r="F4" t="s">
        <v>29</v>
      </c>
      <c r="G4" t="s">
        <v>70</v>
      </c>
      <c r="H4" t="s">
        <v>58</v>
      </c>
      <c r="I4" t="s">
        <v>102</v>
      </c>
    </row>
    <row r="5" spans="1:9" x14ac:dyDescent="0.2">
      <c r="A5" t="s">
        <v>384</v>
      </c>
      <c r="B5">
        <v>0.37</v>
      </c>
      <c r="C5">
        <v>0.49</v>
      </c>
      <c r="D5">
        <v>0.52</v>
      </c>
      <c r="E5">
        <v>0.44</v>
      </c>
      <c r="F5" t="s">
        <v>29</v>
      </c>
      <c r="G5" t="s">
        <v>70</v>
      </c>
      <c r="H5" t="s">
        <v>58</v>
      </c>
      <c r="I5" t="s">
        <v>102</v>
      </c>
    </row>
    <row r="6" spans="1:9" x14ac:dyDescent="0.2">
      <c r="A6" t="s">
        <v>385</v>
      </c>
      <c r="B6">
        <v>0.45</v>
      </c>
      <c r="C6">
        <v>0.86</v>
      </c>
      <c r="D6">
        <v>0.76</v>
      </c>
      <c r="E6">
        <v>0.41</v>
      </c>
      <c r="F6" t="s">
        <v>29</v>
      </c>
      <c r="G6" t="s">
        <v>70</v>
      </c>
      <c r="H6" t="s">
        <v>58</v>
      </c>
      <c r="I6" t="s">
        <v>102</v>
      </c>
    </row>
    <row r="7" spans="1:9" x14ac:dyDescent="0.2">
      <c r="A7" t="s">
        <v>386</v>
      </c>
      <c r="B7">
        <v>0.31</v>
      </c>
      <c r="C7">
        <v>0.61</v>
      </c>
      <c r="D7">
        <v>0.57999999999999996</v>
      </c>
      <c r="E7">
        <v>0.33</v>
      </c>
      <c r="F7" t="s">
        <v>29</v>
      </c>
      <c r="G7" t="s">
        <v>70</v>
      </c>
      <c r="H7" t="s">
        <v>58</v>
      </c>
      <c r="I7" t="s">
        <v>102</v>
      </c>
    </row>
    <row r="8" spans="1:9" x14ac:dyDescent="0.2">
      <c r="A8" t="s">
        <v>387</v>
      </c>
      <c r="B8">
        <v>0.23</v>
      </c>
      <c r="C8">
        <v>0.35</v>
      </c>
      <c r="D8">
        <v>0.42</v>
      </c>
      <c r="E8">
        <v>0.14000000000000001</v>
      </c>
      <c r="F8" t="s">
        <v>29</v>
      </c>
      <c r="G8" t="s">
        <v>70</v>
      </c>
      <c r="H8" t="s">
        <v>58</v>
      </c>
      <c r="I8"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FF8EC-1F35-C84E-BCC0-AA7D00E607C3}">
  <dimension ref="A1:X96"/>
  <sheetViews>
    <sheetView workbookViewId="0">
      <pane xSplit="12" ySplit="3" topLeftCell="M46" activePane="bottomRight" state="frozen"/>
      <selection pane="topRight" activeCell="H1" sqref="H1"/>
      <selection pane="bottomLeft" activeCell="A4" sqref="A4"/>
      <selection pane="bottomRight" activeCell="D50" sqref="D50"/>
    </sheetView>
  </sheetViews>
  <sheetFormatPr baseColWidth="10" defaultRowHeight="16" x14ac:dyDescent="0.2"/>
  <cols>
    <col min="2" max="2" width="27.5" customWidth="1"/>
    <col min="3" max="3" width="26.33203125" customWidth="1"/>
    <col min="4" max="5" width="15.83203125" customWidth="1"/>
    <col min="6" max="9" width="9" customWidth="1"/>
    <col min="10" max="12" width="7.6640625" customWidth="1"/>
  </cols>
  <sheetData>
    <row r="1" spans="1:24" x14ac:dyDescent="0.2">
      <c r="L1" s="10" t="s">
        <v>478</v>
      </c>
      <c r="M1" t="s">
        <v>479</v>
      </c>
      <c r="N1" t="s">
        <v>480</v>
      </c>
      <c r="O1" t="s">
        <v>480</v>
      </c>
      <c r="P1" t="s">
        <v>480</v>
      </c>
      <c r="Q1" t="s">
        <v>481</v>
      </c>
      <c r="R1" t="s">
        <v>481</v>
      </c>
      <c r="S1" t="s">
        <v>481</v>
      </c>
      <c r="T1" t="s">
        <v>482</v>
      </c>
      <c r="U1" t="s">
        <v>482</v>
      </c>
      <c r="V1" t="s">
        <v>482</v>
      </c>
      <c r="W1" t="s">
        <v>479</v>
      </c>
      <c r="X1" t="s">
        <v>479</v>
      </c>
    </row>
    <row r="2" spans="1:24" ht="48" x14ac:dyDescent="0.2">
      <c r="L2" s="10" t="s">
        <v>477</v>
      </c>
      <c r="M2" s="6" t="s">
        <v>468</v>
      </c>
      <c r="N2" s="6" t="s">
        <v>469</v>
      </c>
      <c r="O2" s="6" t="s">
        <v>469</v>
      </c>
      <c r="P2" s="6" t="s">
        <v>469</v>
      </c>
      <c r="Q2" s="5" t="s">
        <v>470</v>
      </c>
      <c r="R2" s="5" t="s">
        <v>471</v>
      </c>
      <c r="S2" s="5" t="s">
        <v>472</v>
      </c>
      <c r="T2" s="5" t="s">
        <v>472</v>
      </c>
      <c r="U2" s="5" t="s">
        <v>473</v>
      </c>
      <c r="V2" s="5" t="s">
        <v>473</v>
      </c>
      <c r="W2" s="5" t="s">
        <v>474</v>
      </c>
      <c r="X2" s="6" t="s">
        <v>469</v>
      </c>
    </row>
    <row r="3" spans="1:24" x14ac:dyDescent="0.2">
      <c r="A3" t="s">
        <v>396</v>
      </c>
      <c r="B3" t="s">
        <v>397</v>
      </c>
      <c r="C3" t="s">
        <v>398</v>
      </c>
      <c r="D3" t="s">
        <v>520</v>
      </c>
      <c r="E3" t="s">
        <v>503</v>
      </c>
      <c r="F3" t="s">
        <v>480</v>
      </c>
      <c r="G3" t="s">
        <v>481</v>
      </c>
      <c r="H3" t="s">
        <v>482</v>
      </c>
      <c r="I3" t="s">
        <v>479</v>
      </c>
      <c r="J3" s="4" t="s">
        <v>335</v>
      </c>
      <c r="K3" s="4" t="s">
        <v>336</v>
      </c>
      <c r="L3" s="4" t="s">
        <v>337</v>
      </c>
      <c r="M3" t="s">
        <v>399</v>
      </c>
      <c r="N3" t="s">
        <v>400</v>
      </c>
      <c r="O3" t="s">
        <v>401</v>
      </c>
      <c r="P3" t="s">
        <v>402</v>
      </c>
      <c r="Q3" t="s">
        <v>403</v>
      </c>
      <c r="R3" t="s">
        <v>404</v>
      </c>
      <c r="S3" t="s">
        <v>405</v>
      </c>
      <c r="T3" t="s">
        <v>406</v>
      </c>
      <c r="U3" t="s">
        <v>407</v>
      </c>
      <c r="V3" t="s">
        <v>408</v>
      </c>
      <c r="W3" t="s">
        <v>409</v>
      </c>
      <c r="X3" t="s">
        <v>410</v>
      </c>
    </row>
    <row r="4" spans="1:24" x14ac:dyDescent="0.2">
      <c r="A4">
        <v>1</v>
      </c>
      <c r="B4" t="s">
        <v>421</v>
      </c>
      <c r="C4" t="s">
        <v>419</v>
      </c>
      <c r="D4" t="s">
        <v>483</v>
      </c>
      <c r="E4" t="s">
        <v>256</v>
      </c>
      <c r="J4">
        <v>0.7</v>
      </c>
      <c r="K4">
        <v>1.2</v>
      </c>
      <c r="L4">
        <v>0.48</v>
      </c>
      <c r="M4">
        <f t="shared" ref="M4:M37" si="0">J4</f>
        <v>0.7</v>
      </c>
      <c r="N4">
        <f t="shared" ref="N4:N37" si="1">J4</f>
        <v>0.7</v>
      </c>
      <c r="O4">
        <f t="shared" ref="O4:O37" si="2">J4</f>
        <v>0.7</v>
      </c>
      <c r="P4">
        <f t="shared" ref="P4:P37" si="3">J4</f>
        <v>0.7</v>
      </c>
      <c r="Q4">
        <f t="shared" ref="Q4:Q37" si="4">J4</f>
        <v>0.7</v>
      </c>
      <c r="R4">
        <f t="shared" ref="R4:R37" si="5">AVERAGE(Q4,S4)</f>
        <v>0.95</v>
      </c>
      <c r="S4">
        <f t="shared" ref="S4:S37" si="6">K4</f>
        <v>1.2</v>
      </c>
      <c r="T4">
        <f t="shared" ref="T4:T37" si="7">K4</f>
        <v>1.2</v>
      </c>
      <c r="U4">
        <f t="shared" ref="U4:U37" si="8">T4-((T4-W4)/3)</f>
        <v>0.96</v>
      </c>
      <c r="V4">
        <f t="shared" ref="V4:V37" si="9">T4-(2*(T4-W4)/3)</f>
        <v>0.72</v>
      </c>
      <c r="W4">
        <f t="shared" ref="W4:W37" si="10">L4</f>
        <v>0.48</v>
      </c>
      <c r="X4">
        <f t="shared" ref="X4:X37" si="11">J4</f>
        <v>0.7</v>
      </c>
    </row>
    <row r="5" spans="1:24" x14ac:dyDescent="0.2">
      <c r="A5">
        <v>4</v>
      </c>
      <c r="B5" t="s">
        <v>163</v>
      </c>
      <c r="C5" t="s">
        <v>419</v>
      </c>
      <c r="D5" t="s">
        <v>483</v>
      </c>
      <c r="E5" t="s">
        <v>291</v>
      </c>
      <c r="J5">
        <v>0.7</v>
      </c>
      <c r="K5">
        <v>1.05</v>
      </c>
      <c r="L5">
        <v>0.55000000000000004</v>
      </c>
      <c r="M5">
        <f t="shared" si="0"/>
        <v>0.7</v>
      </c>
      <c r="N5">
        <f t="shared" si="1"/>
        <v>0.7</v>
      </c>
      <c r="O5">
        <f t="shared" si="2"/>
        <v>0.7</v>
      </c>
      <c r="P5">
        <f t="shared" si="3"/>
        <v>0.7</v>
      </c>
      <c r="Q5">
        <f t="shared" si="4"/>
        <v>0.7</v>
      </c>
      <c r="R5">
        <f t="shared" si="5"/>
        <v>0.875</v>
      </c>
      <c r="S5">
        <f t="shared" si="6"/>
        <v>1.05</v>
      </c>
      <c r="T5">
        <f t="shared" si="7"/>
        <v>1.05</v>
      </c>
      <c r="U5">
        <f t="shared" si="8"/>
        <v>0.88333333333333341</v>
      </c>
      <c r="V5">
        <f t="shared" si="9"/>
        <v>0.71666666666666679</v>
      </c>
      <c r="W5">
        <f t="shared" si="10"/>
        <v>0.55000000000000004</v>
      </c>
      <c r="X5">
        <f t="shared" si="11"/>
        <v>0.7</v>
      </c>
    </row>
    <row r="6" spans="1:24" x14ac:dyDescent="0.2">
      <c r="A6">
        <v>5</v>
      </c>
      <c r="B6" t="s">
        <v>111</v>
      </c>
      <c r="C6" t="s">
        <v>419</v>
      </c>
      <c r="D6" t="s">
        <v>483</v>
      </c>
      <c r="E6" t="s">
        <v>111</v>
      </c>
      <c r="J6">
        <v>0.5</v>
      </c>
      <c r="K6">
        <v>1.1499999999999999</v>
      </c>
      <c r="L6">
        <v>0.5</v>
      </c>
      <c r="M6">
        <f t="shared" si="0"/>
        <v>0.5</v>
      </c>
      <c r="N6">
        <f t="shared" si="1"/>
        <v>0.5</v>
      </c>
      <c r="O6">
        <f t="shared" si="2"/>
        <v>0.5</v>
      </c>
      <c r="P6">
        <f t="shared" si="3"/>
        <v>0.5</v>
      </c>
      <c r="Q6">
        <f t="shared" si="4"/>
        <v>0.5</v>
      </c>
      <c r="R6">
        <f t="shared" si="5"/>
        <v>0.82499999999999996</v>
      </c>
      <c r="S6">
        <f t="shared" si="6"/>
        <v>1.1499999999999999</v>
      </c>
      <c r="T6">
        <f t="shared" si="7"/>
        <v>1.1499999999999999</v>
      </c>
      <c r="U6">
        <f t="shared" si="8"/>
        <v>0.93333333333333324</v>
      </c>
      <c r="V6">
        <f t="shared" si="9"/>
        <v>0.71666666666666656</v>
      </c>
      <c r="W6">
        <f t="shared" si="10"/>
        <v>0.5</v>
      </c>
      <c r="X6">
        <f t="shared" si="11"/>
        <v>0.5</v>
      </c>
    </row>
    <row r="7" spans="1:24" x14ac:dyDescent="0.2">
      <c r="A7">
        <v>6</v>
      </c>
      <c r="B7" t="s">
        <v>139</v>
      </c>
      <c r="C7" t="s">
        <v>419</v>
      </c>
      <c r="D7" t="s">
        <v>483</v>
      </c>
      <c r="J7" s="11">
        <v>0.35</v>
      </c>
      <c r="K7" s="12">
        <v>1.08</v>
      </c>
      <c r="L7" s="12">
        <v>0.35</v>
      </c>
      <c r="M7">
        <f t="shared" si="0"/>
        <v>0.35</v>
      </c>
      <c r="N7">
        <f t="shared" si="1"/>
        <v>0.35</v>
      </c>
      <c r="O7">
        <f t="shared" si="2"/>
        <v>0.35</v>
      </c>
      <c r="P7">
        <f t="shared" si="3"/>
        <v>0.35</v>
      </c>
      <c r="Q7">
        <f t="shared" si="4"/>
        <v>0.35</v>
      </c>
      <c r="R7">
        <f t="shared" si="5"/>
        <v>0.71500000000000008</v>
      </c>
      <c r="S7">
        <f t="shared" si="6"/>
        <v>1.08</v>
      </c>
      <c r="T7">
        <f t="shared" si="7"/>
        <v>1.08</v>
      </c>
      <c r="U7">
        <f t="shared" si="8"/>
        <v>0.83666666666666667</v>
      </c>
      <c r="V7">
        <f t="shared" si="9"/>
        <v>0.59333333333333327</v>
      </c>
      <c r="W7">
        <f t="shared" si="10"/>
        <v>0.35</v>
      </c>
      <c r="X7">
        <f t="shared" si="11"/>
        <v>0.35</v>
      </c>
    </row>
    <row r="8" spans="1:24" x14ac:dyDescent="0.2">
      <c r="A8">
        <v>12</v>
      </c>
      <c r="B8" t="s">
        <v>463</v>
      </c>
      <c r="C8" t="s">
        <v>419</v>
      </c>
      <c r="D8" t="s">
        <v>483</v>
      </c>
      <c r="J8">
        <v>0.7</v>
      </c>
      <c r="K8">
        <v>1.1499999999999999</v>
      </c>
      <c r="L8">
        <v>1.05</v>
      </c>
      <c r="M8">
        <f t="shared" si="0"/>
        <v>0.7</v>
      </c>
      <c r="N8">
        <f t="shared" si="1"/>
        <v>0.7</v>
      </c>
      <c r="O8">
        <f t="shared" si="2"/>
        <v>0.7</v>
      </c>
      <c r="P8">
        <f t="shared" si="3"/>
        <v>0.7</v>
      </c>
      <c r="Q8">
        <f t="shared" si="4"/>
        <v>0.7</v>
      </c>
      <c r="R8">
        <f t="shared" si="5"/>
        <v>0.92499999999999993</v>
      </c>
      <c r="S8">
        <f t="shared" si="6"/>
        <v>1.1499999999999999</v>
      </c>
      <c r="T8">
        <f t="shared" si="7"/>
        <v>1.1499999999999999</v>
      </c>
      <c r="U8">
        <f t="shared" si="8"/>
        <v>1.1166666666666667</v>
      </c>
      <c r="V8">
        <f t="shared" si="9"/>
        <v>1.0833333333333333</v>
      </c>
      <c r="W8">
        <f t="shared" si="10"/>
        <v>1.05</v>
      </c>
      <c r="X8">
        <f t="shared" si="11"/>
        <v>0.7</v>
      </c>
    </row>
    <row r="9" spans="1:24" x14ac:dyDescent="0.2">
      <c r="A9">
        <v>14</v>
      </c>
      <c r="B9" t="s">
        <v>248</v>
      </c>
      <c r="C9" t="s">
        <v>419</v>
      </c>
      <c r="D9" t="s">
        <v>483</v>
      </c>
      <c r="J9">
        <v>0.6</v>
      </c>
      <c r="K9">
        <v>1.1499999999999999</v>
      </c>
      <c r="L9">
        <v>1.1000000000000001</v>
      </c>
      <c r="M9">
        <f t="shared" si="0"/>
        <v>0.6</v>
      </c>
      <c r="N9">
        <f t="shared" si="1"/>
        <v>0.6</v>
      </c>
      <c r="O9">
        <f t="shared" si="2"/>
        <v>0.6</v>
      </c>
      <c r="P9">
        <f t="shared" si="3"/>
        <v>0.6</v>
      </c>
      <c r="Q9">
        <f t="shared" si="4"/>
        <v>0.6</v>
      </c>
      <c r="R9">
        <f t="shared" si="5"/>
        <v>0.875</v>
      </c>
      <c r="S9">
        <f t="shared" si="6"/>
        <v>1.1499999999999999</v>
      </c>
      <c r="T9">
        <f t="shared" si="7"/>
        <v>1.1499999999999999</v>
      </c>
      <c r="U9">
        <f t="shared" si="8"/>
        <v>1.1333333333333333</v>
      </c>
      <c r="V9">
        <f t="shared" si="9"/>
        <v>1.1166666666666667</v>
      </c>
      <c r="W9">
        <f t="shared" si="10"/>
        <v>1.1000000000000001</v>
      </c>
      <c r="X9">
        <f t="shared" si="11"/>
        <v>0.6</v>
      </c>
    </row>
    <row r="10" spans="1:24" x14ac:dyDescent="0.2">
      <c r="A10">
        <v>21</v>
      </c>
      <c r="B10" t="s">
        <v>253</v>
      </c>
      <c r="C10" t="s">
        <v>415</v>
      </c>
      <c r="D10" t="s">
        <v>483</v>
      </c>
      <c r="J10" s="1">
        <v>0.3</v>
      </c>
      <c r="K10">
        <v>1.1499999999999999</v>
      </c>
      <c r="L10">
        <v>0.25</v>
      </c>
      <c r="M10">
        <f t="shared" si="0"/>
        <v>0.3</v>
      </c>
      <c r="N10">
        <f t="shared" si="1"/>
        <v>0.3</v>
      </c>
      <c r="O10">
        <f t="shared" si="2"/>
        <v>0.3</v>
      </c>
      <c r="P10">
        <f t="shared" si="3"/>
        <v>0.3</v>
      </c>
      <c r="Q10">
        <f t="shared" si="4"/>
        <v>0.3</v>
      </c>
      <c r="R10">
        <f t="shared" si="5"/>
        <v>0.72499999999999998</v>
      </c>
      <c r="S10">
        <f t="shared" si="6"/>
        <v>1.1499999999999999</v>
      </c>
      <c r="T10">
        <f t="shared" si="7"/>
        <v>1.1499999999999999</v>
      </c>
      <c r="U10">
        <f t="shared" si="8"/>
        <v>0.84999999999999987</v>
      </c>
      <c r="V10">
        <f t="shared" si="9"/>
        <v>0.54999999999999993</v>
      </c>
      <c r="W10">
        <f t="shared" si="10"/>
        <v>0.25</v>
      </c>
      <c r="X10">
        <f t="shared" si="11"/>
        <v>0.3</v>
      </c>
    </row>
    <row r="11" spans="1:24" x14ac:dyDescent="0.2">
      <c r="A11">
        <v>23</v>
      </c>
      <c r="B11" t="s">
        <v>255</v>
      </c>
      <c r="C11" t="s">
        <v>415</v>
      </c>
      <c r="D11" t="s">
        <v>483</v>
      </c>
      <c r="J11" s="1">
        <v>0.3</v>
      </c>
      <c r="K11">
        <v>1.1499999999999999</v>
      </c>
      <c r="L11">
        <v>0.33</v>
      </c>
      <c r="M11">
        <f t="shared" si="0"/>
        <v>0.3</v>
      </c>
      <c r="N11">
        <f t="shared" si="1"/>
        <v>0.3</v>
      </c>
      <c r="O11">
        <f t="shared" si="2"/>
        <v>0.3</v>
      </c>
      <c r="P11">
        <f t="shared" si="3"/>
        <v>0.3</v>
      </c>
      <c r="Q11">
        <f t="shared" si="4"/>
        <v>0.3</v>
      </c>
      <c r="R11">
        <f t="shared" si="5"/>
        <v>0.72499999999999998</v>
      </c>
      <c r="S11">
        <f t="shared" si="6"/>
        <v>1.1499999999999999</v>
      </c>
      <c r="T11">
        <f t="shared" si="7"/>
        <v>1.1499999999999999</v>
      </c>
      <c r="U11">
        <f t="shared" si="8"/>
        <v>0.87666666666666671</v>
      </c>
      <c r="V11">
        <f t="shared" si="9"/>
        <v>0.60333333333333339</v>
      </c>
      <c r="W11">
        <f t="shared" si="10"/>
        <v>0.33</v>
      </c>
      <c r="X11">
        <f t="shared" si="11"/>
        <v>0.3</v>
      </c>
    </row>
    <row r="12" spans="1:24" x14ac:dyDescent="0.2">
      <c r="A12">
        <v>24</v>
      </c>
      <c r="B12" t="s">
        <v>148</v>
      </c>
      <c r="C12" t="s">
        <v>415</v>
      </c>
      <c r="D12" t="s">
        <v>483</v>
      </c>
      <c r="E12" t="s">
        <v>289</v>
      </c>
      <c r="J12">
        <v>0.4</v>
      </c>
      <c r="K12">
        <v>1.1499999999999999</v>
      </c>
      <c r="L12">
        <v>0.33</v>
      </c>
      <c r="M12">
        <f t="shared" si="0"/>
        <v>0.4</v>
      </c>
      <c r="N12">
        <f t="shared" si="1"/>
        <v>0.4</v>
      </c>
      <c r="O12">
        <f t="shared" si="2"/>
        <v>0.4</v>
      </c>
      <c r="P12">
        <f t="shared" si="3"/>
        <v>0.4</v>
      </c>
      <c r="Q12">
        <f t="shared" si="4"/>
        <v>0.4</v>
      </c>
      <c r="R12">
        <f t="shared" si="5"/>
        <v>0.77499999999999991</v>
      </c>
      <c r="S12">
        <f t="shared" si="6"/>
        <v>1.1499999999999999</v>
      </c>
      <c r="T12">
        <f t="shared" si="7"/>
        <v>1.1499999999999999</v>
      </c>
      <c r="U12">
        <f t="shared" si="8"/>
        <v>0.87666666666666671</v>
      </c>
      <c r="V12">
        <f t="shared" si="9"/>
        <v>0.60333333333333339</v>
      </c>
      <c r="W12">
        <f t="shared" si="10"/>
        <v>0.33</v>
      </c>
      <c r="X12">
        <f t="shared" si="11"/>
        <v>0.4</v>
      </c>
    </row>
    <row r="13" spans="1:24" x14ac:dyDescent="0.2">
      <c r="A13">
        <v>26</v>
      </c>
      <c r="B13" t="s">
        <v>429</v>
      </c>
      <c r="C13" t="s">
        <v>425</v>
      </c>
      <c r="D13" t="s">
        <v>332</v>
      </c>
      <c r="J13">
        <v>0.77500000000000002</v>
      </c>
      <c r="K13">
        <v>1.1499999999999999</v>
      </c>
      <c r="L13">
        <v>0.3</v>
      </c>
      <c r="M13">
        <f t="shared" si="0"/>
        <v>0.77500000000000002</v>
      </c>
      <c r="N13">
        <f t="shared" si="1"/>
        <v>0.77500000000000002</v>
      </c>
      <c r="O13">
        <f t="shared" si="2"/>
        <v>0.77500000000000002</v>
      </c>
      <c r="P13">
        <f t="shared" si="3"/>
        <v>0.77500000000000002</v>
      </c>
      <c r="Q13">
        <f t="shared" si="4"/>
        <v>0.77500000000000002</v>
      </c>
      <c r="R13">
        <f t="shared" si="5"/>
        <v>0.96249999999999991</v>
      </c>
      <c r="S13">
        <f t="shared" si="6"/>
        <v>1.1499999999999999</v>
      </c>
      <c r="T13">
        <f t="shared" si="7"/>
        <v>1.1499999999999999</v>
      </c>
      <c r="U13">
        <f t="shared" si="8"/>
        <v>0.8666666666666667</v>
      </c>
      <c r="V13">
        <f t="shared" si="9"/>
        <v>0.58333333333333337</v>
      </c>
      <c r="W13">
        <f t="shared" si="10"/>
        <v>0.3</v>
      </c>
      <c r="X13">
        <f t="shared" si="11"/>
        <v>0.77500000000000002</v>
      </c>
    </row>
    <row r="14" spans="1:24" x14ac:dyDescent="0.2">
      <c r="A14">
        <v>27</v>
      </c>
      <c r="B14" t="s">
        <v>458</v>
      </c>
      <c r="C14" t="s">
        <v>415</v>
      </c>
      <c r="D14" t="s">
        <v>483</v>
      </c>
      <c r="E14" t="s">
        <v>300</v>
      </c>
      <c r="J14">
        <v>0.95</v>
      </c>
      <c r="K14">
        <v>1.05</v>
      </c>
      <c r="L14">
        <v>1</v>
      </c>
      <c r="M14">
        <f t="shared" si="0"/>
        <v>0.95</v>
      </c>
      <c r="N14">
        <f t="shared" si="1"/>
        <v>0.95</v>
      </c>
      <c r="O14">
        <f t="shared" si="2"/>
        <v>0.95</v>
      </c>
      <c r="P14">
        <f t="shared" si="3"/>
        <v>0.95</v>
      </c>
      <c r="Q14">
        <f t="shared" si="4"/>
        <v>0.95</v>
      </c>
      <c r="R14">
        <f t="shared" si="5"/>
        <v>1</v>
      </c>
      <c r="S14">
        <f t="shared" si="6"/>
        <v>1.05</v>
      </c>
      <c r="T14">
        <f t="shared" si="7"/>
        <v>1.05</v>
      </c>
      <c r="U14">
        <f t="shared" si="8"/>
        <v>1.0333333333333334</v>
      </c>
      <c r="V14">
        <f t="shared" si="9"/>
        <v>1.0166666666666666</v>
      </c>
      <c r="W14">
        <f t="shared" si="10"/>
        <v>1</v>
      </c>
      <c r="X14">
        <f t="shared" si="11"/>
        <v>0.95</v>
      </c>
    </row>
    <row r="15" spans="1:24" x14ac:dyDescent="0.2">
      <c r="A15">
        <v>28</v>
      </c>
      <c r="B15" t="s">
        <v>254</v>
      </c>
      <c r="C15" t="s">
        <v>415</v>
      </c>
      <c r="D15" t="s">
        <v>483</v>
      </c>
      <c r="J15" s="1">
        <v>0.3</v>
      </c>
      <c r="K15">
        <v>1.1499999999999999</v>
      </c>
      <c r="L15">
        <v>0.25</v>
      </c>
      <c r="M15">
        <f t="shared" si="0"/>
        <v>0.3</v>
      </c>
      <c r="N15">
        <f t="shared" si="1"/>
        <v>0.3</v>
      </c>
      <c r="O15">
        <f t="shared" si="2"/>
        <v>0.3</v>
      </c>
      <c r="P15">
        <f t="shared" si="3"/>
        <v>0.3</v>
      </c>
      <c r="Q15">
        <f t="shared" si="4"/>
        <v>0.3</v>
      </c>
      <c r="R15">
        <f t="shared" si="5"/>
        <v>0.72499999999999998</v>
      </c>
      <c r="S15">
        <f t="shared" si="6"/>
        <v>1.1499999999999999</v>
      </c>
      <c r="T15">
        <f t="shared" si="7"/>
        <v>1.1499999999999999</v>
      </c>
      <c r="U15">
        <f t="shared" si="8"/>
        <v>0.84999999999999987</v>
      </c>
      <c r="V15">
        <f t="shared" si="9"/>
        <v>0.54999999999999993</v>
      </c>
      <c r="W15">
        <f t="shared" si="10"/>
        <v>0.25</v>
      </c>
      <c r="X15">
        <f t="shared" si="11"/>
        <v>0.3</v>
      </c>
    </row>
    <row r="16" spans="1:24" x14ac:dyDescent="0.2">
      <c r="A16">
        <v>29</v>
      </c>
      <c r="B16" t="s">
        <v>161</v>
      </c>
      <c r="C16" t="s">
        <v>415</v>
      </c>
      <c r="D16" t="s">
        <v>483</v>
      </c>
      <c r="J16">
        <v>0.7</v>
      </c>
      <c r="K16">
        <v>1</v>
      </c>
      <c r="L16">
        <v>0.3</v>
      </c>
      <c r="M16">
        <f t="shared" si="0"/>
        <v>0.7</v>
      </c>
      <c r="N16">
        <f t="shared" si="1"/>
        <v>0.7</v>
      </c>
      <c r="O16">
        <f t="shared" si="2"/>
        <v>0.7</v>
      </c>
      <c r="P16">
        <f t="shared" si="3"/>
        <v>0.7</v>
      </c>
      <c r="Q16">
        <f t="shared" si="4"/>
        <v>0.7</v>
      </c>
      <c r="R16">
        <f t="shared" si="5"/>
        <v>0.85</v>
      </c>
      <c r="S16">
        <f t="shared" si="6"/>
        <v>1</v>
      </c>
      <c r="T16">
        <f t="shared" si="7"/>
        <v>1</v>
      </c>
      <c r="U16">
        <f t="shared" si="8"/>
        <v>0.76666666666666672</v>
      </c>
      <c r="V16">
        <f t="shared" si="9"/>
        <v>0.53333333333333344</v>
      </c>
      <c r="W16">
        <f t="shared" si="10"/>
        <v>0.3</v>
      </c>
      <c r="X16">
        <f t="shared" si="11"/>
        <v>0.7</v>
      </c>
    </row>
    <row r="17" spans="1:24" x14ac:dyDescent="0.2">
      <c r="A17">
        <v>35</v>
      </c>
      <c r="B17" t="s">
        <v>450</v>
      </c>
      <c r="C17" t="s">
        <v>419</v>
      </c>
      <c r="D17" t="s">
        <v>483</v>
      </c>
      <c r="E17" t="s">
        <v>252</v>
      </c>
      <c r="J17" s="1">
        <v>0.35</v>
      </c>
      <c r="K17">
        <v>1.08</v>
      </c>
      <c r="L17">
        <v>0.35</v>
      </c>
      <c r="M17">
        <f t="shared" si="0"/>
        <v>0.35</v>
      </c>
      <c r="N17">
        <f t="shared" si="1"/>
        <v>0.35</v>
      </c>
      <c r="O17">
        <f t="shared" si="2"/>
        <v>0.35</v>
      </c>
      <c r="P17">
        <f t="shared" si="3"/>
        <v>0.35</v>
      </c>
      <c r="Q17">
        <f t="shared" si="4"/>
        <v>0.35</v>
      </c>
      <c r="R17">
        <f t="shared" si="5"/>
        <v>0.71500000000000008</v>
      </c>
      <c r="S17">
        <f t="shared" si="6"/>
        <v>1.08</v>
      </c>
      <c r="T17">
        <f t="shared" si="7"/>
        <v>1.08</v>
      </c>
      <c r="U17">
        <f t="shared" si="8"/>
        <v>0.83666666666666667</v>
      </c>
      <c r="V17">
        <f t="shared" si="9"/>
        <v>0.59333333333333327</v>
      </c>
      <c r="W17">
        <f t="shared" si="10"/>
        <v>0.35</v>
      </c>
      <c r="X17">
        <f t="shared" si="11"/>
        <v>0.35</v>
      </c>
    </row>
    <row r="18" spans="1:24" x14ac:dyDescent="0.2">
      <c r="A18">
        <v>36</v>
      </c>
      <c r="B18" t="s">
        <v>411</v>
      </c>
      <c r="C18" t="s">
        <v>412</v>
      </c>
      <c r="D18" t="s">
        <v>483</v>
      </c>
      <c r="E18" t="s">
        <v>293</v>
      </c>
      <c r="J18">
        <v>0.4</v>
      </c>
      <c r="K18">
        <v>0.95</v>
      </c>
      <c r="L18">
        <v>0.9</v>
      </c>
      <c r="M18">
        <f t="shared" si="0"/>
        <v>0.4</v>
      </c>
      <c r="N18">
        <f t="shared" si="1"/>
        <v>0.4</v>
      </c>
      <c r="O18">
        <f t="shared" si="2"/>
        <v>0.4</v>
      </c>
      <c r="P18">
        <f t="shared" si="3"/>
        <v>0.4</v>
      </c>
      <c r="Q18">
        <f t="shared" si="4"/>
        <v>0.4</v>
      </c>
      <c r="R18">
        <f t="shared" si="5"/>
        <v>0.67500000000000004</v>
      </c>
      <c r="S18">
        <f t="shared" si="6"/>
        <v>0.95</v>
      </c>
      <c r="T18">
        <f t="shared" si="7"/>
        <v>0.95</v>
      </c>
      <c r="U18">
        <f t="shared" si="8"/>
        <v>0.93333333333333335</v>
      </c>
      <c r="V18">
        <f t="shared" si="9"/>
        <v>0.91666666666666663</v>
      </c>
      <c r="W18">
        <f t="shared" si="10"/>
        <v>0.9</v>
      </c>
      <c r="X18">
        <f t="shared" si="11"/>
        <v>0.4</v>
      </c>
    </row>
    <row r="19" spans="1:24" x14ac:dyDescent="0.2">
      <c r="A19">
        <v>37</v>
      </c>
      <c r="B19" t="s">
        <v>454</v>
      </c>
      <c r="C19" t="s">
        <v>444</v>
      </c>
      <c r="D19" t="s">
        <v>483</v>
      </c>
      <c r="E19" t="s">
        <v>296</v>
      </c>
      <c r="J19">
        <v>0.55000000000000004</v>
      </c>
      <c r="K19">
        <v>1</v>
      </c>
      <c r="L19">
        <v>0.85</v>
      </c>
      <c r="M19">
        <f t="shared" si="0"/>
        <v>0.55000000000000004</v>
      </c>
      <c r="N19">
        <f t="shared" si="1"/>
        <v>0.55000000000000004</v>
      </c>
      <c r="O19">
        <f t="shared" si="2"/>
        <v>0.55000000000000004</v>
      </c>
      <c r="P19">
        <f t="shared" si="3"/>
        <v>0.55000000000000004</v>
      </c>
      <c r="Q19">
        <f t="shared" si="4"/>
        <v>0.55000000000000004</v>
      </c>
      <c r="R19">
        <f t="shared" si="5"/>
        <v>0.77500000000000002</v>
      </c>
      <c r="S19">
        <f t="shared" si="6"/>
        <v>1</v>
      </c>
      <c r="T19">
        <f t="shared" si="7"/>
        <v>1</v>
      </c>
      <c r="U19">
        <f t="shared" si="8"/>
        <v>0.95</v>
      </c>
      <c r="V19">
        <f t="shared" si="9"/>
        <v>0.9</v>
      </c>
      <c r="W19">
        <f t="shared" si="10"/>
        <v>0.85</v>
      </c>
      <c r="X19">
        <f t="shared" si="11"/>
        <v>0.55000000000000004</v>
      </c>
    </row>
    <row r="20" spans="1:24" x14ac:dyDescent="0.2">
      <c r="A20">
        <v>39</v>
      </c>
      <c r="B20" t="s">
        <v>418</v>
      </c>
      <c r="C20" t="s">
        <v>415</v>
      </c>
      <c r="D20" t="s">
        <v>483</v>
      </c>
      <c r="E20" t="s">
        <v>161</v>
      </c>
      <c r="J20">
        <v>0.7</v>
      </c>
      <c r="K20">
        <v>1</v>
      </c>
      <c r="L20">
        <v>0.3</v>
      </c>
      <c r="M20">
        <f t="shared" si="0"/>
        <v>0.7</v>
      </c>
      <c r="N20">
        <f t="shared" si="1"/>
        <v>0.7</v>
      </c>
      <c r="O20">
        <f t="shared" si="2"/>
        <v>0.7</v>
      </c>
      <c r="P20">
        <f t="shared" si="3"/>
        <v>0.7</v>
      </c>
      <c r="Q20">
        <f t="shared" si="4"/>
        <v>0.7</v>
      </c>
      <c r="R20">
        <f t="shared" si="5"/>
        <v>0.85</v>
      </c>
      <c r="S20">
        <f t="shared" si="6"/>
        <v>1</v>
      </c>
      <c r="T20">
        <f t="shared" si="7"/>
        <v>1</v>
      </c>
      <c r="U20">
        <f t="shared" si="8"/>
        <v>0.76666666666666672</v>
      </c>
      <c r="V20">
        <f t="shared" si="9"/>
        <v>0.53333333333333344</v>
      </c>
      <c r="W20">
        <f t="shared" si="10"/>
        <v>0.3</v>
      </c>
      <c r="X20">
        <f t="shared" si="11"/>
        <v>0.7</v>
      </c>
    </row>
    <row r="21" spans="1:24" x14ac:dyDescent="0.2">
      <c r="A21">
        <v>41</v>
      </c>
      <c r="B21" t="s">
        <v>462</v>
      </c>
      <c r="C21" t="s">
        <v>419</v>
      </c>
      <c r="D21" t="s">
        <v>483</v>
      </c>
      <c r="E21" t="s">
        <v>240</v>
      </c>
      <c r="J21">
        <v>0.35</v>
      </c>
      <c r="K21">
        <v>1.2</v>
      </c>
      <c r="L21">
        <v>0.7</v>
      </c>
      <c r="M21">
        <f t="shared" si="0"/>
        <v>0.35</v>
      </c>
      <c r="N21">
        <f t="shared" si="1"/>
        <v>0.35</v>
      </c>
      <c r="O21">
        <f t="shared" si="2"/>
        <v>0.35</v>
      </c>
      <c r="P21">
        <f t="shared" si="3"/>
        <v>0.35</v>
      </c>
      <c r="Q21">
        <f t="shared" si="4"/>
        <v>0.35</v>
      </c>
      <c r="R21">
        <f t="shared" si="5"/>
        <v>0.77499999999999991</v>
      </c>
      <c r="S21">
        <f t="shared" si="6"/>
        <v>1.2</v>
      </c>
      <c r="T21">
        <f t="shared" si="7"/>
        <v>1.2</v>
      </c>
      <c r="U21">
        <f t="shared" si="8"/>
        <v>1.0333333333333332</v>
      </c>
      <c r="V21">
        <f t="shared" si="9"/>
        <v>0.8666666666666667</v>
      </c>
      <c r="W21">
        <f t="shared" si="10"/>
        <v>0.7</v>
      </c>
      <c r="X21">
        <f t="shared" si="11"/>
        <v>0.35</v>
      </c>
    </row>
    <row r="22" spans="1:24" x14ac:dyDescent="0.2">
      <c r="A22">
        <v>42</v>
      </c>
      <c r="B22" t="s">
        <v>440</v>
      </c>
      <c r="C22" t="s">
        <v>419</v>
      </c>
      <c r="D22" t="s">
        <v>483</v>
      </c>
      <c r="E22" t="s">
        <v>242</v>
      </c>
      <c r="J22">
        <v>0.4</v>
      </c>
      <c r="K22">
        <v>1.1499999999999999</v>
      </c>
      <c r="L22">
        <v>0.35</v>
      </c>
      <c r="M22">
        <f t="shared" si="0"/>
        <v>0.4</v>
      </c>
      <c r="N22">
        <f t="shared" si="1"/>
        <v>0.4</v>
      </c>
      <c r="O22">
        <f t="shared" si="2"/>
        <v>0.4</v>
      </c>
      <c r="P22">
        <f t="shared" si="3"/>
        <v>0.4</v>
      </c>
      <c r="Q22">
        <f t="shared" si="4"/>
        <v>0.4</v>
      </c>
      <c r="R22">
        <f t="shared" si="5"/>
        <v>0.77499999999999991</v>
      </c>
      <c r="S22">
        <f t="shared" si="6"/>
        <v>1.1499999999999999</v>
      </c>
      <c r="T22">
        <f t="shared" si="7"/>
        <v>1.1499999999999999</v>
      </c>
      <c r="U22">
        <f t="shared" si="8"/>
        <v>0.8833333333333333</v>
      </c>
      <c r="V22">
        <f t="shared" si="9"/>
        <v>0.61666666666666659</v>
      </c>
      <c r="W22">
        <f t="shared" si="10"/>
        <v>0.35</v>
      </c>
      <c r="X22">
        <f t="shared" si="11"/>
        <v>0.4</v>
      </c>
    </row>
    <row r="23" spans="1:24" x14ac:dyDescent="0.2">
      <c r="A23">
        <v>43</v>
      </c>
      <c r="B23" t="s">
        <v>456</v>
      </c>
      <c r="C23" t="s">
        <v>419</v>
      </c>
      <c r="D23" t="s">
        <v>483</v>
      </c>
      <c r="E23" t="s">
        <v>82</v>
      </c>
      <c r="J23">
        <v>0.5</v>
      </c>
      <c r="K23">
        <v>1.1499999999999999</v>
      </c>
      <c r="L23">
        <v>0.75</v>
      </c>
      <c r="M23">
        <f t="shared" si="0"/>
        <v>0.5</v>
      </c>
      <c r="N23">
        <f t="shared" si="1"/>
        <v>0.5</v>
      </c>
      <c r="O23">
        <f t="shared" si="2"/>
        <v>0.5</v>
      </c>
      <c r="P23">
        <f t="shared" si="3"/>
        <v>0.5</v>
      </c>
      <c r="Q23">
        <f t="shared" si="4"/>
        <v>0.5</v>
      </c>
      <c r="R23">
        <f t="shared" si="5"/>
        <v>0.82499999999999996</v>
      </c>
      <c r="S23">
        <f t="shared" si="6"/>
        <v>1.1499999999999999</v>
      </c>
      <c r="T23">
        <f t="shared" si="7"/>
        <v>1.1499999999999999</v>
      </c>
      <c r="U23">
        <f t="shared" si="8"/>
        <v>1.0166666666666666</v>
      </c>
      <c r="V23">
        <f t="shared" si="9"/>
        <v>0.8833333333333333</v>
      </c>
      <c r="W23">
        <f t="shared" si="10"/>
        <v>0.75</v>
      </c>
      <c r="X23">
        <f t="shared" si="11"/>
        <v>0.5</v>
      </c>
    </row>
    <row r="24" spans="1:24" x14ac:dyDescent="0.2">
      <c r="A24">
        <v>44</v>
      </c>
      <c r="B24" t="s">
        <v>453</v>
      </c>
      <c r="C24" t="s">
        <v>419</v>
      </c>
      <c r="D24" t="s">
        <v>483</v>
      </c>
      <c r="E24" s="1" t="s">
        <v>212</v>
      </c>
      <c r="J24" s="1">
        <v>0.5</v>
      </c>
      <c r="K24" s="1">
        <v>1</v>
      </c>
      <c r="L24" s="1">
        <v>0.8</v>
      </c>
      <c r="M24">
        <f t="shared" si="0"/>
        <v>0.5</v>
      </c>
      <c r="N24">
        <f t="shared" si="1"/>
        <v>0.5</v>
      </c>
      <c r="O24">
        <f t="shared" si="2"/>
        <v>0.5</v>
      </c>
      <c r="P24">
        <f t="shared" si="3"/>
        <v>0.5</v>
      </c>
      <c r="Q24">
        <f t="shared" si="4"/>
        <v>0.5</v>
      </c>
      <c r="R24">
        <f t="shared" si="5"/>
        <v>0.75</v>
      </c>
      <c r="S24">
        <f t="shared" si="6"/>
        <v>1</v>
      </c>
      <c r="T24">
        <f t="shared" si="7"/>
        <v>1</v>
      </c>
      <c r="U24">
        <f t="shared" si="8"/>
        <v>0.93333333333333335</v>
      </c>
      <c r="V24">
        <f t="shared" si="9"/>
        <v>0.8666666666666667</v>
      </c>
      <c r="W24">
        <f t="shared" si="10"/>
        <v>0.8</v>
      </c>
      <c r="X24">
        <f t="shared" si="11"/>
        <v>0.5</v>
      </c>
    </row>
    <row r="25" spans="1:24" x14ac:dyDescent="0.2">
      <c r="A25">
        <v>46</v>
      </c>
      <c r="B25" t="s">
        <v>464</v>
      </c>
      <c r="C25" t="s">
        <v>419</v>
      </c>
      <c r="D25" t="s">
        <v>483</v>
      </c>
      <c r="J25">
        <v>0.5</v>
      </c>
      <c r="K25">
        <v>1.1499999999999999</v>
      </c>
      <c r="L25">
        <v>0.65</v>
      </c>
      <c r="M25">
        <f t="shared" si="0"/>
        <v>0.5</v>
      </c>
      <c r="N25">
        <f t="shared" si="1"/>
        <v>0.5</v>
      </c>
      <c r="O25">
        <f t="shared" si="2"/>
        <v>0.5</v>
      </c>
      <c r="P25">
        <f t="shared" si="3"/>
        <v>0.5</v>
      </c>
      <c r="Q25">
        <f t="shared" si="4"/>
        <v>0.5</v>
      </c>
      <c r="R25">
        <f t="shared" si="5"/>
        <v>0.82499999999999996</v>
      </c>
      <c r="S25">
        <f t="shared" si="6"/>
        <v>1.1499999999999999</v>
      </c>
      <c r="T25">
        <f t="shared" si="7"/>
        <v>1.1499999999999999</v>
      </c>
      <c r="U25">
        <f t="shared" si="8"/>
        <v>0.98333333333333328</v>
      </c>
      <c r="V25">
        <f t="shared" si="9"/>
        <v>0.81666666666666665</v>
      </c>
      <c r="W25">
        <f t="shared" si="10"/>
        <v>0.65</v>
      </c>
      <c r="X25">
        <f t="shared" si="11"/>
        <v>0.5</v>
      </c>
    </row>
    <row r="26" spans="1:24" x14ac:dyDescent="0.2">
      <c r="A26">
        <v>47</v>
      </c>
      <c r="B26" t="s">
        <v>448</v>
      </c>
      <c r="C26" t="s">
        <v>419</v>
      </c>
      <c r="D26" t="s">
        <v>483</v>
      </c>
      <c r="E26" s="1" t="s">
        <v>212</v>
      </c>
      <c r="J26" s="1">
        <v>0.5</v>
      </c>
      <c r="K26" s="1">
        <v>1</v>
      </c>
      <c r="L26" s="1">
        <v>0.8</v>
      </c>
      <c r="M26">
        <f t="shared" si="0"/>
        <v>0.5</v>
      </c>
      <c r="N26">
        <f t="shared" si="1"/>
        <v>0.5</v>
      </c>
      <c r="O26">
        <f t="shared" si="2"/>
        <v>0.5</v>
      </c>
      <c r="P26">
        <f t="shared" si="3"/>
        <v>0.5</v>
      </c>
      <c r="Q26">
        <f t="shared" si="4"/>
        <v>0.5</v>
      </c>
      <c r="R26">
        <f t="shared" si="5"/>
        <v>0.75</v>
      </c>
      <c r="S26">
        <f t="shared" si="6"/>
        <v>1</v>
      </c>
      <c r="T26">
        <f t="shared" si="7"/>
        <v>1</v>
      </c>
      <c r="U26">
        <f t="shared" si="8"/>
        <v>0.93333333333333335</v>
      </c>
      <c r="V26">
        <f t="shared" si="9"/>
        <v>0.8666666666666667</v>
      </c>
      <c r="W26">
        <f t="shared" si="10"/>
        <v>0.8</v>
      </c>
      <c r="X26">
        <f t="shared" si="11"/>
        <v>0.5</v>
      </c>
    </row>
    <row r="27" spans="1:24" x14ac:dyDescent="0.2">
      <c r="A27">
        <v>49</v>
      </c>
      <c r="B27" t="s">
        <v>231</v>
      </c>
      <c r="C27" t="s">
        <v>419</v>
      </c>
      <c r="D27" t="s">
        <v>483</v>
      </c>
      <c r="E27" t="s">
        <v>278</v>
      </c>
      <c r="J27" s="1">
        <v>0.7</v>
      </c>
      <c r="K27">
        <v>1.05</v>
      </c>
      <c r="L27">
        <v>0.75</v>
      </c>
      <c r="M27">
        <f t="shared" si="0"/>
        <v>0.7</v>
      </c>
      <c r="N27">
        <f t="shared" si="1"/>
        <v>0.7</v>
      </c>
      <c r="O27">
        <f t="shared" si="2"/>
        <v>0.7</v>
      </c>
      <c r="P27">
        <f t="shared" si="3"/>
        <v>0.7</v>
      </c>
      <c r="Q27">
        <f t="shared" si="4"/>
        <v>0.7</v>
      </c>
      <c r="R27">
        <f t="shared" si="5"/>
        <v>0.875</v>
      </c>
      <c r="S27">
        <f t="shared" si="6"/>
        <v>1.05</v>
      </c>
      <c r="T27">
        <f t="shared" si="7"/>
        <v>1.05</v>
      </c>
      <c r="U27">
        <f t="shared" si="8"/>
        <v>0.95000000000000007</v>
      </c>
      <c r="V27">
        <f t="shared" si="9"/>
        <v>0.85</v>
      </c>
      <c r="W27">
        <f t="shared" si="10"/>
        <v>0.75</v>
      </c>
      <c r="X27">
        <f t="shared" si="11"/>
        <v>0.7</v>
      </c>
    </row>
    <row r="28" spans="1:24" x14ac:dyDescent="0.2">
      <c r="A28">
        <v>50</v>
      </c>
      <c r="B28" t="s">
        <v>423</v>
      </c>
      <c r="C28" t="s">
        <v>419</v>
      </c>
      <c r="D28" t="s">
        <v>483</v>
      </c>
      <c r="E28" t="s">
        <v>281</v>
      </c>
      <c r="J28">
        <v>0.6</v>
      </c>
      <c r="K28">
        <v>1</v>
      </c>
      <c r="L28">
        <v>0.75</v>
      </c>
      <c r="M28">
        <f t="shared" si="0"/>
        <v>0.6</v>
      </c>
      <c r="N28">
        <f t="shared" si="1"/>
        <v>0.6</v>
      </c>
      <c r="O28">
        <f t="shared" si="2"/>
        <v>0.6</v>
      </c>
      <c r="P28">
        <f t="shared" si="3"/>
        <v>0.6</v>
      </c>
      <c r="Q28">
        <f t="shared" si="4"/>
        <v>0.6</v>
      </c>
      <c r="R28">
        <f t="shared" si="5"/>
        <v>0.8</v>
      </c>
      <c r="S28">
        <f t="shared" si="6"/>
        <v>1</v>
      </c>
      <c r="T28">
        <f t="shared" si="7"/>
        <v>1</v>
      </c>
      <c r="U28">
        <f t="shared" si="8"/>
        <v>0.91666666666666663</v>
      </c>
      <c r="V28">
        <f t="shared" si="9"/>
        <v>0.83333333333333337</v>
      </c>
      <c r="W28">
        <f t="shared" si="10"/>
        <v>0.75</v>
      </c>
      <c r="X28">
        <f t="shared" si="11"/>
        <v>0.6</v>
      </c>
    </row>
    <row r="29" spans="1:24" x14ac:dyDescent="0.2">
      <c r="A29">
        <v>53</v>
      </c>
      <c r="B29" t="s">
        <v>110</v>
      </c>
      <c r="C29" t="s">
        <v>419</v>
      </c>
      <c r="D29" t="s">
        <v>483</v>
      </c>
      <c r="E29" t="s">
        <v>287</v>
      </c>
      <c r="J29" s="12">
        <v>0.5</v>
      </c>
      <c r="K29" s="12">
        <v>1.1499999999999999</v>
      </c>
      <c r="L29" s="12">
        <v>1.1000000000000001</v>
      </c>
      <c r="M29">
        <f t="shared" si="0"/>
        <v>0.5</v>
      </c>
      <c r="N29">
        <f t="shared" si="1"/>
        <v>0.5</v>
      </c>
      <c r="O29">
        <f t="shared" si="2"/>
        <v>0.5</v>
      </c>
      <c r="P29">
        <f t="shared" si="3"/>
        <v>0.5</v>
      </c>
      <c r="Q29">
        <f t="shared" si="4"/>
        <v>0.5</v>
      </c>
      <c r="R29">
        <f t="shared" si="5"/>
        <v>0.82499999999999996</v>
      </c>
      <c r="S29">
        <f t="shared" si="6"/>
        <v>1.1499999999999999</v>
      </c>
      <c r="T29">
        <f t="shared" si="7"/>
        <v>1.1499999999999999</v>
      </c>
      <c r="U29">
        <f t="shared" si="8"/>
        <v>1.1333333333333333</v>
      </c>
      <c r="V29">
        <f t="shared" si="9"/>
        <v>1.1166666666666667</v>
      </c>
      <c r="W29">
        <f t="shared" si="10"/>
        <v>1.1000000000000001</v>
      </c>
      <c r="X29">
        <f t="shared" si="11"/>
        <v>0.5</v>
      </c>
    </row>
    <row r="30" spans="1:24" x14ac:dyDescent="0.2">
      <c r="A30">
        <v>57</v>
      </c>
      <c r="B30" t="s">
        <v>447</v>
      </c>
      <c r="C30" t="s">
        <v>419</v>
      </c>
      <c r="D30" t="s">
        <v>483</v>
      </c>
      <c r="E30" s="1" t="s">
        <v>203</v>
      </c>
      <c r="F30" s="1"/>
      <c r="G30" s="1"/>
      <c r="H30" s="1"/>
      <c r="J30" s="1">
        <v>0.7</v>
      </c>
      <c r="K30" s="1">
        <v>1.05</v>
      </c>
      <c r="L30" s="1">
        <v>0.95</v>
      </c>
      <c r="M30">
        <f>J30</f>
        <v>0.7</v>
      </c>
      <c r="N30">
        <f>J30</f>
        <v>0.7</v>
      </c>
      <c r="O30">
        <f>J30</f>
        <v>0.7</v>
      </c>
      <c r="P30">
        <f>J30</f>
        <v>0.7</v>
      </c>
      <c r="Q30">
        <f>J30</f>
        <v>0.7</v>
      </c>
      <c r="R30">
        <f t="shared" si="5"/>
        <v>0.875</v>
      </c>
      <c r="S30">
        <f>K30</f>
        <v>1.05</v>
      </c>
      <c r="T30">
        <f>K30</f>
        <v>1.05</v>
      </c>
      <c r="U30">
        <f t="shared" si="8"/>
        <v>1.0166666666666666</v>
      </c>
      <c r="V30">
        <f t="shared" si="9"/>
        <v>0.98333333333333328</v>
      </c>
      <c r="W30">
        <f>L30</f>
        <v>0.95</v>
      </c>
      <c r="X30">
        <f>J30</f>
        <v>0.7</v>
      </c>
    </row>
    <row r="31" spans="1:24" x14ac:dyDescent="0.2">
      <c r="A31">
        <v>58</v>
      </c>
      <c r="B31" t="s">
        <v>420</v>
      </c>
      <c r="C31" t="s">
        <v>412</v>
      </c>
      <c r="D31" t="s">
        <v>476</v>
      </c>
      <c r="E31" t="s">
        <v>385</v>
      </c>
      <c r="F31">
        <v>0.45</v>
      </c>
      <c r="G31">
        <v>0.86</v>
      </c>
      <c r="H31">
        <v>0.76</v>
      </c>
      <c r="I31">
        <v>0.41</v>
      </c>
      <c r="J31" s="6"/>
      <c r="K31" s="6"/>
      <c r="L31" s="6"/>
      <c r="M31">
        <f>I31</f>
        <v>0.41</v>
      </c>
      <c r="N31">
        <f>F31</f>
        <v>0.45</v>
      </c>
      <c r="O31">
        <f>F31</f>
        <v>0.45</v>
      </c>
      <c r="P31">
        <f t="shared" ref="P31" si="12">F31</f>
        <v>0.45</v>
      </c>
      <c r="Q31">
        <f t="shared" ref="Q31" si="13">G31</f>
        <v>0.86</v>
      </c>
      <c r="R31">
        <f>G31</f>
        <v>0.86</v>
      </c>
      <c r="S31">
        <f t="shared" ref="S31" si="14">G31</f>
        <v>0.86</v>
      </c>
      <c r="T31">
        <f t="shared" ref="T31" si="15">H31</f>
        <v>0.76</v>
      </c>
      <c r="U31">
        <f>H31</f>
        <v>0.76</v>
      </c>
      <c r="V31">
        <f t="shared" ref="V31" si="16">H31</f>
        <v>0.76</v>
      </c>
      <c r="W31">
        <f t="shared" ref="W31" si="17">I31</f>
        <v>0.41</v>
      </c>
      <c r="X31">
        <f>I31</f>
        <v>0.41</v>
      </c>
    </row>
    <row r="32" spans="1:24" x14ac:dyDescent="0.2">
      <c r="A32">
        <v>59</v>
      </c>
      <c r="B32" t="s">
        <v>365</v>
      </c>
      <c r="C32" t="s">
        <v>444</v>
      </c>
      <c r="D32" t="s">
        <v>483</v>
      </c>
      <c r="E32" t="s">
        <v>521</v>
      </c>
      <c r="J32">
        <v>0.9</v>
      </c>
      <c r="K32">
        <v>0.95</v>
      </c>
      <c r="L32">
        <v>0.95</v>
      </c>
      <c r="M32">
        <f t="shared" si="0"/>
        <v>0.9</v>
      </c>
      <c r="N32">
        <f t="shared" si="1"/>
        <v>0.9</v>
      </c>
      <c r="O32">
        <f t="shared" si="2"/>
        <v>0.9</v>
      </c>
      <c r="P32">
        <f t="shared" si="3"/>
        <v>0.9</v>
      </c>
      <c r="Q32">
        <f t="shared" si="4"/>
        <v>0.9</v>
      </c>
      <c r="R32">
        <f t="shared" si="5"/>
        <v>0.92500000000000004</v>
      </c>
      <c r="S32">
        <f t="shared" si="6"/>
        <v>0.95</v>
      </c>
      <c r="T32">
        <f t="shared" si="7"/>
        <v>0.95</v>
      </c>
      <c r="U32">
        <f t="shared" si="8"/>
        <v>0.95</v>
      </c>
      <c r="V32">
        <f t="shared" si="9"/>
        <v>0.95</v>
      </c>
      <c r="W32">
        <f t="shared" si="10"/>
        <v>0.95</v>
      </c>
      <c r="X32">
        <f t="shared" si="11"/>
        <v>0.9</v>
      </c>
    </row>
    <row r="33" spans="1:24" x14ac:dyDescent="0.2">
      <c r="A33">
        <v>60</v>
      </c>
      <c r="B33" t="s">
        <v>465</v>
      </c>
      <c r="C33" t="s">
        <v>444</v>
      </c>
      <c r="D33" t="s">
        <v>483</v>
      </c>
      <c r="E33" t="s">
        <v>522</v>
      </c>
      <c r="J33">
        <v>0.5</v>
      </c>
      <c r="K33">
        <v>0.9</v>
      </c>
      <c r="L33">
        <v>0.85</v>
      </c>
      <c r="M33">
        <f t="shared" si="0"/>
        <v>0.5</v>
      </c>
      <c r="N33">
        <f t="shared" si="1"/>
        <v>0.5</v>
      </c>
      <c r="O33">
        <f t="shared" si="2"/>
        <v>0.5</v>
      </c>
      <c r="P33">
        <f t="shared" si="3"/>
        <v>0.5</v>
      </c>
      <c r="Q33">
        <f t="shared" si="4"/>
        <v>0.5</v>
      </c>
      <c r="R33">
        <f t="shared" si="5"/>
        <v>0.7</v>
      </c>
      <c r="S33">
        <f t="shared" si="6"/>
        <v>0.9</v>
      </c>
      <c r="T33">
        <f t="shared" si="7"/>
        <v>0.9</v>
      </c>
      <c r="U33">
        <f t="shared" si="8"/>
        <v>0.8833333333333333</v>
      </c>
      <c r="V33">
        <f t="shared" si="9"/>
        <v>0.8666666666666667</v>
      </c>
      <c r="W33">
        <f t="shared" si="10"/>
        <v>0.85</v>
      </c>
      <c r="X33">
        <f t="shared" si="11"/>
        <v>0.5</v>
      </c>
    </row>
    <row r="34" spans="1:24" x14ac:dyDescent="0.2">
      <c r="A34">
        <v>61</v>
      </c>
      <c r="B34" t="s">
        <v>442</v>
      </c>
      <c r="C34" t="s">
        <v>417</v>
      </c>
      <c r="D34" t="s">
        <v>476</v>
      </c>
      <c r="E34" t="s">
        <v>385</v>
      </c>
      <c r="F34">
        <v>0.45</v>
      </c>
      <c r="G34">
        <v>0.86</v>
      </c>
      <c r="H34">
        <v>0.76</v>
      </c>
      <c r="I34">
        <v>0.41</v>
      </c>
      <c r="J34" s="13"/>
      <c r="K34" s="13"/>
      <c r="L34" s="13"/>
      <c r="M34">
        <f>I34</f>
        <v>0.41</v>
      </c>
      <c r="N34">
        <f>F34</f>
        <v>0.45</v>
      </c>
      <c r="O34">
        <f>F34</f>
        <v>0.45</v>
      </c>
      <c r="P34">
        <f t="shared" ref="P34" si="18">F34</f>
        <v>0.45</v>
      </c>
      <c r="Q34">
        <f t="shared" ref="Q34" si="19">G34</f>
        <v>0.86</v>
      </c>
      <c r="R34">
        <f>G34</f>
        <v>0.86</v>
      </c>
      <c r="S34">
        <f t="shared" ref="S34" si="20">G34</f>
        <v>0.86</v>
      </c>
      <c r="T34">
        <f t="shared" ref="T34" si="21">H34</f>
        <v>0.76</v>
      </c>
      <c r="U34">
        <f>H34</f>
        <v>0.76</v>
      </c>
      <c r="V34">
        <f t="shared" ref="V34" si="22">H34</f>
        <v>0.76</v>
      </c>
      <c r="W34">
        <f t="shared" ref="W34" si="23">I34</f>
        <v>0.41</v>
      </c>
      <c r="X34">
        <f>I34</f>
        <v>0.41</v>
      </c>
    </row>
    <row r="35" spans="1:24" x14ac:dyDescent="0.2">
      <c r="A35">
        <v>64</v>
      </c>
      <c r="B35" t="s">
        <v>459</v>
      </c>
      <c r="C35" t="s">
        <v>460</v>
      </c>
      <c r="D35" t="s">
        <v>476</v>
      </c>
      <c r="E35" t="s">
        <v>387</v>
      </c>
      <c r="F35">
        <v>0.23</v>
      </c>
      <c r="G35">
        <v>0.35</v>
      </c>
      <c r="H35">
        <v>0.42</v>
      </c>
      <c r="I35">
        <v>0.14000000000000001</v>
      </c>
      <c r="M35">
        <f>I35</f>
        <v>0.14000000000000001</v>
      </c>
      <c r="N35">
        <f>F35</f>
        <v>0.23</v>
      </c>
      <c r="O35">
        <f>F35</f>
        <v>0.23</v>
      </c>
      <c r="P35">
        <f t="shared" ref="P35" si="24">F35</f>
        <v>0.23</v>
      </c>
      <c r="Q35">
        <f t="shared" ref="Q35" si="25">G35</f>
        <v>0.35</v>
      </c>
      <c r="R35">
        <f>G35</f>
        <v>0.35</v>
      </c>
      <c r="S35">
        <f t="shared" ref="S35" si="26">G35</f>
        <v>0.35</v>
      </c>
      <c r="T35">
        <f t="shared" ref="T35" si="27">H35</f>
        <v>0.42</v>
      </c>
      <c r="U35">
        <f>H35</f>
        <v>0.42</v>
      </c>
      <c r="V35">
        <f t="shared" ref="V35" si="28">H35</f>
        <v>0.42</v>
      </c>
      <c r="W35">
        <f t="shared" ref="W35" si="29">I35</f>
        <v>0.14000000000000001</v>
      </c>
      <c r="X35">
        <f>I35</f>
        <v>0.14000000000000001</v>
      </c>
    </row>
    <row r="36" spans="1:24" x14ac:dyDescent="0.2">
      <c r="A36">
        <v>65</v>
      </c>
      <c r="B36" t="s">
        <v>416</v>
      </c>
      <c r="C36" t="s">
        <v>417</v>
      </c>
      <c r="D36" t="s">
        <v>475</v>
      </c>
      <c r="J36" s="13">
        <v>0.4</v>
      </c>
      <c r="K36" s="13">
        <v>0.95</v>
      </c>
      <c r="L36" s="13">
        <v>0.9</v>
      </c>
      <c r="M36">
        <f>J36</f>
        <v>0.4</v>
      </c>
      <c r="N36">
        <f>J36</f>
        <v>0.4</v>
      </c>
      <c r="O36">
        <f>J36</f>
        <v>0.4</v>
      </c>
      <c r="P36">
        <f>J36</f>
        <v>0.4</v>
      </c>
      <c r="Q36">
        <f>J36</f>
        <v>0.4</v>
      </c>
      <c r="R36">
        <f>AVERAGE(Q36,S36)</f>
        <v>0.67500000000000004</v>
      </c>
      <c r="S36">
        <f>K36</f>
        <v>0.95</v>
      </c>
      <c r="T36">
        <f>K36</f>
        <v>0.95</v>
      </c>
      <c r="U36">
        <f>T36-((T36-W36)/3)</f>
        <v>0.93333333333333335</v>
      </c>
      <c r="V36">
        <f>T36-(2*(T36-W36)/3)</f>
        <v>0.91666666666666663</v>
      </c>
      <c r="W36">
        <f>L36</f>
        <v>0.9</v>
      </c>
      <c r="X36">
        <f>J36</f>
        <v>0.4</v>
      </c>
    </row>
    <row r="37" spans="1:24" x14ac:dyDescent="0.2">
      <c r="A37">
        <v>68</v>
      </c>
      <c r="B37" t="s">
        <v>413</v>
      </c>
      <c r="C37" t="s">
        <v>414</v>
      </c>
      <c r="D37" t="s">
        <v>483</v>
      </c>
      <c r="E37" t="s">
        <v>319</v>
      </c>
      <c r="J37">
        <v>0.5</v>
      </c>
      <c r="K37">
        <v>1.2</v>
      </c>
      <c r="L37">
        <v>0.95</v>
      </c>
      <c r="M37">
        <f t="shared" si="0"/>
        <v>0.5</v>
      </c>
      <c r="N37">
        <f t="shared" si="1"/>
        <v>0.5</v>
      </c>
      <c r="O37">
        <f t="shared" si="2"/>
        <v>0.5</v>
      </c>
      <c r="P37">
        <f t="shared" si="3"/>
        <v>0.5</v>
      </c>
      <c r="Q37">
        <f t="shared" si="4"/>
        <v>0.5</v>
      </c>
      <c r="R37">
        <f t="shared" si="5"/>
        <v>0.85</v>
      </c>
      <c r="S37">
        <f t="shared" si="6"/>
        <v>1.2</v>
      </c>
      <c r="T37">
        <f t="shared" si="7"/>
        <v>1.2</v>
      </c>
      <c r="U37">
        <f t="shared" si="8"/>
        <v>1.1166666666666667</v>
      </c>
      <c r="V37">
        <f t="shared" si="9"/>
        <v>1.0333333333333332</v>
      </c>
      <c r="W37">
        <f t="shared" si="10"/>
        <v>0.95</v>
      </c>
      <c r="X37">
        <f t="shared" si="11"/>
        <v>0.5</v>
      </c>
    </row>
    <row r="38" spans="1:24" x14ac:dyDescent="0.2">
      <c r="A38">
        <v>70</v>
      </c>
      <c r="B38" t="s">
        <v>364</v>
      </c>
      <c r="C38" t="s">
        <v>414</v>
      </c>
      <c r="D38" t="s">
        <v>476</v>
      </c>
      <c r="F38">
        <v>0.37</v>
      </c>
      <c r="G38">
        <v>0.49</v>
      </c>
      <c r="H38">
        <v>0.52</v>
      </c>
      <c r="I38">
        <v>0.44</v>
      </c>
      <c r="M38">
        <f>I38</f>
        <v>0.44</v>
      </c>
      <c r="N38">
        <f>F38</f>
        <v>0.37</v>
      </c>
      <c r="O38">
        <f>F38</f>
        <v>0.37</v>
      </c>
      <c r="P38">
        <f>F38</f>
        <v>0.37</v>
      </c>
      <c r="Q38">
        <f>G38</f>
        <v>0.49</v>
      </c>
      <c r="R38">
        <f>G38</f>
        <v>0.49</v>
      </c>
      <c r="S38">
        <f>G38</f>
        <v>0.49</v>
      </c>
      <c r="T38">
        <f>H38</f>
        <v>0.52</v>
      </c>
      <c r="U38">
        <f>H38</f>
        <v>0.52</v>
      </c>
      <c r="V38">
        <f>H38</f>
        <v>0.52</v>
      </c>
      <c r="W38">
        <f>I38</f>
        <v>0.44</v>
      </c>
      <c r="X38">
        <f>I38</f>
        <v>0.44</v>
      </c>
    </row>
    <row r="39" spans="1:24" x14ac:dyDescent="0.2">
      <c r="A39">
        <v>111</v>
      </c>
      <c r="B39" t="s">
        <v>451</v>
      </c>
      <c r="C39" t="s">
        <v>452</v>
      </c>
      <c r="D39" t="s">
        <v>332</v>
      </c>
      <c r="K39" s="6">
        <v>0.65</v>
      </c>
      <c r="L39" s="6">
        <v>1.25</v>
      </c>
      <c r="M39" s="6">
        <v>1.25</v>
      </c>
      <c r="N39" s="6">
        <v>1.25</v>
      </c>
      <c r="O39" s="6">
        <v>1.25</v>
      </c>
      <c r="P39" s="6">
        <v>1.25</v>
      </c>
      <c r="Q39" s="6">
        <v>0.65</v>
      </c>
      <c r="R39" s="6">
        <v>0.65</v>
      </c>
      <c r="S39" s="6">
        <v>0.65</v>
      </c>
      <c r="T39" s="6">
        <v>0.65</v>
      </c>
      <c r="U39" s="6">
        <v>0.65</v>
      </c>
      <c r="V39" s="6">
        <v>0.65</v>
      </c>
      <c r="W39" s="6">
        <v>1.25</v>
      </c>
      <c r="X39" s="6">
        <v>1.25</v>
      </c>
    </row>
    <row r="40" spans="1:24" x14ac:dyDescent="0.2">
      <c r="A40">
        <v>121</v>
      </c>
      <c r="B40" t="s">
        <v>438</v>
      </c>
      <c r="C40" t="s">
        <v>439</v>
      </c>
      <c r="D40" t="s">
        <v>483</v>
      </c>
      <c r="E40" t="s">
        <v>521</v>
      </c>
      <c r="J40">
        <v>0.9</v>
      </c>
      <c r="K40">
        <v>0.95</v>
      </c>
      <c r="L40">
        <v>0.95</v>
      </c>
      <c r="M40">
        <f>J40</f>
        <v>0.9</v>
      </c>
      <c r="N40">
        <f>J40</f>
        <v>0.9</v>
      </c>
      <c r="O40">
        <f>J40</f>
        <v>0.9</v>
      </c>
      <c r="P40">
        <f>J40</f>
        <v>0.9</v>
      </c>
      <c r="Q40">
        <f>J40</f>
        <v>0.9</v>
      </c>
      <c r="R40">
        <f>AVERAGE(Q40,S40)</f>
        <v>0.92500000000000004</v>
      </c>
      <c r="S40">
        <f>K40</f>
        <v>0.95</v>
      </c>
      <c r="T40">
        <f>K40</f>
        <v>0.95</v>
      </c>
      <c r="U40">
        <f>T40-((T40-W40)/3)</f>
        <v>0.95</v>
      </c>
      <c r="V40">
        <f>T40-(2*(T40-W40)/3)</f>
        <v>0.95</v>
      </c>
      <c r="W40">
        <f>L40</f>
        <v>0.95</v>
      </c>
      <c r="X40">
        <f>J40</f>
        <v>0.9</v>
      </c>
    </row>
    <row r="41" spans="1:24" ht="19" customHeight="1" x14ac:dyDescent="0.2">
      <c r="A41">
        <v>122</v>
      </c>
      <c r="B41" t="s">
        <v>434</v>
      </c>
      <c r="C41" t="s">
        <v>435</v>
      </c>
      <c r="D41" t="s">
        <v>484</v>
      </c>
      <c r="J41">
        <f>(0.6*J40) + (0.3*0.3)</f>
        <v>0.63</v>
      </c>
      <c r="K41">
        <f t="shared" ref="K41:L41" si="30">(0.6*K40) + (0.3*0.3)</f>
        <v>0.65999999999999992</v>
      </c>
      <c r="L41">
        <f t="shared" si="30"/>
        <v>0.65999999999999992</v>
      </c>
      <c r="M41">
        <f>J41</f>
        <v>0.63</v>
      </c>
      <c r="N41">
        <f>J41</f>
        <v>0.63</v>
      </c>
      <c r="O41">
        <f>J41</f>
        <v>0.63</v>
      </c>
      <c r="P41">
        <f>J41</f>
        <v>0.63</v>
      </c>
      <c r="Q41">
        <f>J41</f>
        <v>0.63</v>
      </c>
      <c r="R41">
        <f>AVERAGE(Q41,S41)</f>
        <v>0.64500000000000002</v>
      </c>
      <c r="S41">
        <f>K41</f>
        <v>0.65999999999999992</v>
      </c>
      <c r="T41">
        <f>K41</f>
        <v>0.65999999999999992</v>
      </c>
      <c r="U41">
        <f>T41-((T41-W41)/3)</f>
        <v>0.65999999999999992</v>
      </c>
      <c r="V41">
        <f>T41-(2*(T41-W41)/3)</f>
        <v>0.65999999999999992</v>
      </c>
      <c r="W41">
        <f>L41</f>
        <v>0.65999999999999992</v>
      </c>
      <c r="X41">
        <f>J41</f>
        <v>0.63</v>
      </c>
    </row>
    <row r="42" spans="1:24" x14ac:dyDescent="0.2">
      <c r="A42">
        <v>123</v>
      </c>
      <c r="B42" t="s">
        <v>436</v>
      </c>
      <c r="C42" t="s">
        <v>437</v>
      </c>
      <c r="D42" t="s">
        <v>486</v>
      </c>
      <c r="J42">
        <f>(0.35*J40) + (0.65*0.3)</f>
        <v>0.51</v>
      </c>
      <c r="K42">
        <f t="shared" ref="K42:L42" si="31">(0.35*K40) + (0.65*0.3)</f>
        <v>0.52749999999999997</v>
      </c>
      <c r="L42">
        <f t="shared" si="31"/>
        <v>0.52749999999999997</v>
      </c>
      <c r="M42">
        <f>J42</f>
        <v>0.51</v>
      </c>
      <c r="N42">
        <f>J42</f>
        <v>0.51</v>
      </c>
      <c r="O42">
        <f>J42</f>
        <v>0.51</v>
      </c>
      <c r="P42">
        <f>J42</f>
        <v>0.51</v>
      </c>
      <c r="Q42">
        <f>J42</f>
        <v>0.51</v>
      </c>
      <c r="R42">
        <f>AVERAGE(Q42,S42)</f>
        <v>0.51875000000000004</v>
      </c>
      <c r="S42">
        <f>K42</f>
        <v>0.52749999999999997</v>
      </c>
      <c r="T42">
        <f>K42</f>
        <v>0.52749999999999997</v>
      </c>
      <c r="U42">
        <f>T42-((T42-W42)/3)</f>
        <v>0.52749999999999997</v>
      </c>
      <c r="V42">
        <f>T42-(2*(T42-W42)/3)</f>
        <v>0.52749999999999997</v>
      </c>
      <c r="W42">
        <f>L42</f>
        <v>0.52749999999999997</v>
      </c>
      <c r="X42">
        <f>J42</f>
        <v>0.51</v>
      </c>
    </row>
    <row r="43" spans="1:24" x14ac:dyDescent="0.2">
      <c r="A43">
        <v>124</v>
      </c>
      <c r="B43" t="s">
        <v>432</v>
      </c>
      <c r="C43" t="s">
        <v>433</v>
      </c>
      <c r="D43" t="s">
        <v>485</v>
      </c>
      <c r="J43">
        <f>(0.15*J40) + (0.85*0.3)</f>
        <v>0.39</v>
      </c>
      <c r="K43">
        <f t="shared" ref="K43:L43" si="32">(0.15*K40) + (0.85*0.3)</f>
        <v>0.39749999999999996</v>
      </c>
      <c r="L43">
        <f t="shared" si="32"/>
        <v>0.39749999999999996</v>
      </c>
      <c r="M43">
        <f>J43</f>
        <v>0.39</v>
      </c>
      <c r="N43">
        <f>J43</f>
        <v>0.39</v>
      </c>
      <c r="O43">
        <f>J43</f>
        <v>0.39</v>
      </c>
      <c r="P43">
        <f>J43</f>
        <v>0.39</v>
      </c>
      <c r="Q43">
        <f>J43</f>
        <v>0.39</v>
      </c>
      <c r="R43">
        <f>AVERAGE(Q43,S43)</f>
        <v>0.39374999999999999</v>
      </c>
      <c r="S43">
        <f>K43</f>
        <v>0.39749999999999996</v>
      </c>
      <c r="T43">
        <f>K43</f>
        <v>0.39749999999999996</v>
      </c>
      <c r="U43">
        <f>T43-((T43-W43)/3)</f>
        <v>0.39749999999999996</v>
      </c>
      <c r="V43">
        <f>T43-(2*(T43-W43)/3)</f>
        <v>0.39749999999999996</v>
      </c>
      <c r="W43">
        <f>L43</f>
        <v>0.39749999999999996</v>
      </c>
      <c r="X43">
        <f>J43</f>
        <v>0.39</v>
      </c>
    </row>
    <row r="44" spans="1:24" x14ac:dyDescent="0.2">
      <c r="A44">
        <v>131</v>
      </c>
      <c r="B44" t="s">
        <v>416</v>
      </c>
      <c r="C44" t="s">
        <v>417</v>
      </c>
      <c r="D44" t="s">
        <v>475</v>
      </c>
      <c r="J44" s="13">
        <v>0.4</v>
      </c>
      <c r="K44" s="13">
        <v>0.95</v>
      </c>
      <c r="L44" s="13">
        <v>0.9</v>
      </c>
      <c r="M44">
        <f>J44</f>
        <v>0.4</v>
      </c>
      <c r="N44">
        <f>J44</f>
        <v>0.4</v>
      </c>
      <c r="O44">
        <f>J44</f>
        <v>0.4</v>
      </c>
      <c r="P44">
        <f>J44</f>
        <v>0.4</v>
      </c>
      <c r="Q44">
        <f>J44</f>
        <v>0.4</v>
      </c>
      <c r="R44">
        <f>AVERAGE(Q44,S44)</f>
        <v>0.67500000000000004</v>
      </c>
      <c r="S44">
        <f>K44</f>
        <v>0.95</v>
      </c>
      <c r="T44">
        <f>K44</f>
        <v>0.95</v>
      </c>
      <c r="U44">
        <f>T44-((T44-W44)/3)</f>
        <v>0.93333333333333335</v>
      </c>
      <c r="V44">
        <f>T44-(2*(T44-W44)/3)</f>
        <v>0.91666666666666663</v>
      </c>
      <c r="W44">
        <f>L44</f>
        <v>0.9</v>
      </c>
      <c r="X44">
        <f>J44</f>
        <v>0.4</v>
      </c>
    </row>
    <row r="45" spans="1:24" x14ac:dyDescent="0.2">
      <c r="A45">
        <v>141</v>
      </c>
      <c r="B45" t="s">
        <v>430</v>
      </c>
      <c r="C45" t="s">
        <v>431</v>
      </c>
      <c r="D45" t="s">
        <v>476</v>
      </c>
      <c r="F45">
        <v>0.3</v>
      </c>
      <c r="G45">
        <v>0.65</v>
      </c>
      <c r="H45">
        <v>0.6</v>
      </c>
      <c r="I45">
        <v>0.3</v>
      </c>
      <c r="M45">
        <f>I45</f>
        <v>0.3</v>
      </c>
      <c r="N45">
        <f>F45</f>
        <v>0.3</v>
      </c>
      <c r="O45">
        <f>F45</f>
        <v>0.3</v>
      </c>
      <c r="P45">
        <f t="shared" ref="P45:Q48" si="33">F45</f>
        <v>0.3</v>
      </c>
      <c r="Q45">
        <f t="shared" si="33"/>
        <v>0.65</v>
      </c>
      <c r="R45">
        <f>G45</f>
        <v>0.65</v>
      </c>
      <c r="S45">
        <f t="shared" ref="S45:T48" si="34">G45</f>
        <v>0.65</v>
      </c>
      <c r="T45">
        <f t="shared" si="34"/>
        <v>0.6</v>
      </c>
      <c r="U45">
        <f>H45</f>
        <v>0.6</v>
      </c>
      <c r="V45">
        <f t="shared" ref="V45:W48" si="35">H45</f>
        <v>0.6</v>
      </c>
      <c r="W45">
        <f t="shared" si="35"/>
        <v>0.3</v>
      </c>
      <c r="X45">
        <f>I45</f>
        <v>0.3</v>
      </c>
    </row>
    <row r="46" spans="1:24" x14ac:dyDescent="0.2">
      <c r="A46">
        <v>142</v>
      </c>
      <c r="B46" t="s">
        <v>441</v>
      </c>
      <c r="C46" t="s">
        <v>431</v>
      </c>
      <c r="D46" t="s">
        <v>476</v>
      </c>
      <c r="F46">
        <v>0.37</v>
      </c>
      <c r="G46">
        <v>0.49</v>
      </c>
      <c r="H46">
        <v>0.52</v>
      </c>
      <c r="I46">
        <v>0.44</v>
      </c>
      <c r="M46">
        <f>I46</f>
        <v>0.44</v>
      </c>
      <c r="N46">
        <f>F46</f>
        <v>0.37</v>
      </c>
      <c r="O46">
        <f>F46</f>
        <v>0.37</v>
      </c>
      <c r="P46">
        <f t="shared" si="33"/>
        <v>0.37</v>
      </c>
      <c r="Q46">
        <f t="shared" si="33"/>
        <v>0.49</v>
      </c>
      <c r="R46">
        <f>G46</f>
        <v>0.49</v>
      </c>
      <c r="S46">
        <f t="shared" si="34"/>
        <v>0.49</v>
      </c>
      <c r="T46">
        <f t="shared" si="34"/>
        <v>0.52</v>
      </c>
      <c r="U46">
        <f>H46</f>
        <v>0.52</v>
      </c>
      <c r="V46">
        <f t="shared" si="35"/>
        <v>0.52</v>
      </c>
      <c r="W46">
        <f t="shared" si="35"/>
        <v>0.44</v>
      </c>
      <c r="X46">
        <f>I46</f>
        <v>0.44</v>
      </c>
    </row>
    <row r="47" spans="1:24" x14ac:dyDescent="0.2">
      <c r="A47">
        <v>143</v>
      </c>
      <c r="B47" t="s">
        <v>449</v>
      </c>
      <c r="C47" t="s">
        <v>431</v>
      </c>
      <c r="D47" t="s">
        <v>476</v>
      </c>
      <c r="F47">
        <v>0.31</v>
      </c>
      <c r="G47">
        <v>0.61</v>
      </c>
      <c r="H47">
        <v>0.57999999999999996</v>
      </c>
      <c r="I47">
        <v>0.33</v>
      </c>
      <c r="M47">
        <f>I47</f>
        <v>0.33</v>
      </c>
      <c r="N47">
        <f>F47</f>
        <v>0.31</v>
      </c>
      <c r="O47">
        <f>F47</f>
        <v>0.31</v>
      </c>
      <c r="P47">
        <f t="shared" si="33"/>
        <v>0.31</v>
      </c>
      <c r="Q47">
        <f t="shared" si="33"/>
        <v>0.61</v>
      </c>
      <c r="R47">
        <f>G47</f>
        <v>0.61</v>
      </c>
      <c r="S47">
        <f t="shared" si="34"/>
        <v>0.61</v>
      </c>
      <c r="T47">
        <f t="shared" si="34"/>
        <v>0.57999999999999996</v>
      </c>
      <c r="U47">
        <f>H47</f>
        <v>0.57999999999999996</v>
      </c>
      <c r="V47">
        <f t="shared" si="35"/>
        <v>0.57999999999999996</v>
      </c>
      <c r="W47">
        <f t="shared" si="35"/>
        <v>0.33</v>
      </c>
      <c r="X47">
        <f>I47</f>
        <v>0.33</v>
      </c>
    </row>
    <row r="48" spans="1:24" x14ac:dyDescent="0.2">
      <c r="A48">
        <v>152</v>
      </c>
      <c r="B48" t="s">
        <v>459</v>
      </c>
      <c r="C48" t="s">
        <v>460</v>
      </c>
      <c r="D48" t="s">
        <v>476</v>
      </c>
      <c r="F48">
        <v>0.23</v>
      </c>
      <c r="G48">
        <v>0.35</v>
      </c>
      <c r="H48">
        <v>0.42</v>
      </c>
      <c r="I48">
        <v>0.14000000000000001</v>
      </c>
      <c r="M48">
        <f>I48</f>
        <v>0.14000000000000001</v>
      </c>
      <c r="N48">
        <f>F48</f>
        <v>0.23</v>
      </c>
      <c r="O48">
        <f>F48</f>
        <v>0.23</v>
      </c>
      <c r="P48">
        <f t="shared" si="33"/>
        <v>0.23</v>
      </c>
      <c r="Q48">
        <f t="shared" si="33"/>
        <v>0.35</v>
      </c>
      <c r="R48">
        <f>G48</f>
        <v>0.35</v>
      </c>
      <c r="S48">
        <f t="shared" si="34"/>
        <v>0.35</v>
      </c>
      <c r="T48">
        <f t="shared" si="34"/>
        <v>0.42</v>
      </c>
      <c r="U48">
        <f>H48</f>
        <v>0.42</v>
      </c>
      <c r="V48">
        <f t="shared" si="35"/>
        <v>0.42</v>
      </c>
      <c r="W48">
        <f t="shared" si="35"/>
        <v>0.14000000000000001</v>
      </c>
      <c r="X48">
        <f>I48</f>
        <v>0.14000000000000001</v>
      </c>
    </row>
    <row r="49" spans="1:24" x14ac:dyDescent="0.2">
      <c r="A49">
        <v>176</v>
      </c>
      <c r="B49" t="s">
        <v>443</v>
      </c>
      <c r="C49" t="s">
        <v>444</v>
      </c>
      <c r="D49" t="s">
        <v>475</v>
      </c>
      <c r="J49" s="6">
        <v>0.4</v>
      </c>
      <c r="K49" s="6">
        <v>0.95</v>
      </c>
      <c r="L49" s="6">
        <v>0.9</v>
      </c>
      <c r="M49">
        <f>J49</f>
        <v>0.4</v>
      </c>
      <c r="N49">
        <f>J49</f>
        <v>0.4</v>
      </c>
      <c r="O49">
        <f>J49</f>
        <v>0.4</v>
      </c>
      <c r="P49">
        <f>J49</f>
        <v>0.4</v>
      </c>
      <c r="Q49">
        <f>J49</f>
        <v>0.4</v>
      </c>
      <c r="R49">
        <f>AVERAGE(Q49,S49)</f>
        <v>0.67500000000000004</v>
      </c>
      <c r="S49">
        <f>K49</f>
        <v>0.95</v>
      </c>
      <c r="T49">
        <f>K49</f>
        <v>0.95</v>
      </c>
      <c r="U49">
        <f>T49-((T49-W49)/3)</f>
        <v>0.93333333333333335</v>
      </c>
      <c r="V49">
        <f>T49-(2*(T49-W49)/3)</f>
        <v>0.91666666666666663</v>
      </c>
      <c r="W49">
        <f>L49</f>
        <v>0.9</v>
      </c>
      <c r="X49">
        <f>J49</f>
        <v>0.4</v>
      </c>
    </row>
    <row r="50" spans="1:24" x14ac:dyDescent="0.2">
      <c r="A50">
        <v>190</v>
      </c>
      <c r="B50" t="s">
        <v>467</v>
      </c>
      <c r="C50" t="s">
        <v>431</v>
      </c>
      <c r="D50" t="s">
        <v>476</v>
      </c>
      <c r="F50">
        <v>0.3</v>
      </c>
      <c r="G50">
        <v>0.65</v>
      </c>
      <c r="H50">
        <v>0.6</v>
      </c>
      <c r="I50">
        <v>0.3</v>
      </c>
      <c r="M50">
        <f>I50</f>
        <v>0.3</v>
      </c>
      <c r="N50">
        <f>F50</f>
        <v>0.3</v>
      </c>
      <c r="O50">
        <f>F50</f>
        <v>0.3</v>
      </c>
      <c r="P50">
        <f>F50</f>
        <v>0.3</v>
      </c>
      <c r="Q50">
        <f>G50</f>
        <v>0.65</v>
      </c>
      <c r="R50">
        <f>G50</f>
        <v>0.65</v>
      </c>
      <c r="S50">
        <f>G50</f>
        <v>0.65</v>
      </c>
      <c r="T50">
        <f>H50</f>
        <v>0.6</v>
      </c>
      <c r="U50">
        <f>H50</f>
        <v>0.6</v>
      </c>
      <c r="V50">
        <f>H50</f>
        <v>0.6</v>
      </c>
      <c r="W50">
        <f>I50</f>
        <v>0.3</v>
      </c>
      <c r="X50">
        <f>I50</f>
        <v>0.3</v>
      </c>
    </row>
    <row r="51" spans="1:24" x14ac:dyDescent="0.2">
      <c r="A51">
        <v>195</v>
      </c>
      <c r="B51" t="s">
        <v>445</v>
      </c>
      <c r="C51" t="s">
        <v>446</v>
      </c>
      <c r="D51" t="s">
        <v>475</v>
      </c>
      <c r="J51" s="6">
        <v>0.3</v>
      </c>
      <c r="K51" s="6">
        <v>1.2</v>
      </c>
      <c r="L51" s="6">
        <v>0.3</v>
      </c>
      <c r="M51">
        <f t="shared" ref="M51:M62" si="36">J51</f>
        <v>0.3</v>
      </c>
      <c r="N51">
        <f t="shared" ref="N51:N62" si="37">J51</f>
        <v>0.3</v>
      </c>
      <c r="O51">
        <f t="shared" ref="O51:O62" si="38">J51</f>
        <v>0.3</v>
      </c>
      <c r="P51">
        <f t="shared" ref="P51:P62" si="39">J51</f>
        <v>0.3</v>
      </c>
      <c r="Q51">
        <f t="shared" ref="Q51:Q62" si="40">J51</f>
        <v>0.3</v>
      </c>
      <c r="R51">
        <f t="shared" ref="R51:R62" si="41">AVERAGE(Q51,S51)</f>
        <v>0.75</v>
      </c>
      <c r="S51">
        <f t="shared" ref="S51:S62" si="42">K51</f>
        <v>1.2</v>
      </c>
      <c r="T51">
        <f t="shared" ref="T51:T62" si="43">K51</f>
        <v>1.2</v>
      </c>
      <c r="U51">
        <f t="shared" ref="U51:U62" si="44">T51-((T51-W51)/3)</f>
        <v>0.89999999999999991</v>
      </c>
      <c r="V51">
        <f t="shared" ref="V51:V62" si="45">T51-(2*(T51-W51)/3)</f>
        <v>0.6</v>
      </c>
      <c r="W51">
        <f t="shared" ref="W51:W62" si="46">L51</f>
        <v>0.3</v>
      </c>
      <c r="X51">
        <f t="shared" ref="X51:X62" si="47">J51</f>
        <v>0.3</v>
      </c>
    </row>
    <row r="52" spans="1:24" x14ac:dyDescent="0.2">
      <c r="A52">
        <v>205</v>
      </c>
      <c r="B52" t="s">
        <v>466</v>
      </c>
      <c r="C52" t="s">
        <v>415</v>
      </c>
      <c r="D52" t="s">
        <v>475</v>
      </c>
      <c r="J52" s="11">
        <v>0.3</v>
      </c>
      <c r="K52" s="11">
        <v>1.1499999999999999</v>
      </c>
      <c r="L52" s="11">
        <v>0.4</v>
      </c>
      <c r="M52">
        <f t="shared" si="36"/>
        <v>0.3</v>
      </c>
      <c r="N52">
        <f t="shared" si="37"/>
        <v>0.3</v>
      </c>
      <c r="O52">
        <f t="shared" si="38"/>
        <v>0.3</v>
      </c>
      <c r="P52">
        <f t="shared" si="39"/>
        <v>0.3</v>
      </c>
      <c r="Q52">
        <f t="shared" si="40"/>
        <v>0.3</v>
      </c>
      <c r="R52">
        <f t="shared" si="41"/>
        <v>0.72499999999999998</v>
      </c>
      <c r="S52">
        <f t="shared" si="42"/>
        <v>1.1499999999999999</v>
      </c>
      <c r="T52">
        <f t="shared" si="43"/>
        <v>1.1499999999999999</v>
      </c>
      <c r="U52">
        <f t="shared" si="44"/>
        <v>0.89999999999999991</v>
      </c>
      <c r="V52">
        <f t="shared" si="45"/>
        <v>0.64999999999999991</v>
      </c>
      <c r="W52">
        <f t="shared" si="46"/>
        <v>0.4</v>
      </c>
      <c r="X52">
        <f t="shared" si="47"/>
        <v>0.3</v>
      </c>
    </row>
    <row r="53" spans="1:24" x14ac:dyDescent="0.2">
      <c r="A53">
        <v>206</v>
      </c>
      <c r="B53" t="s">
        <v>12</v>
      </c>
      <c r="C53" t="s">
        <v>419</v>
      </c>
      <c r="D53" t="s">
        <v>475</v>
      </c>
      <c r="J53" s="11">
        <v>0.7</v>
      </c>
      <c r="K53" s="12">
        <v>1.05</v>
      </c>
      <c r="L53" s="12">
        <v>0.95</v>
      </c>
      <c r="M53">
        <f t="shared" si="36"/>
        <v>0.7</v>
      </c>
      <c r="N53">
        <f t="shared" si="37"/>
        <v>0.7</v>
      </c>
      <c r="O53">
        <f t="shared" si="38"/>
        <v>0.7</v>
      </c>
      <c r="P53">
        <f t="shared" si="39"/>
        <v>0.7</v>
      </c>
      <c r="Q53">
        <f t="shared" si="40"/>
        <v>0.7</v>
      </c>
      <c r="R53">
        <f t="shared" si="41"/>
        <v>0.875</v>
      </c>
      <c r="S53">
        <f t="shared" si="42"/>
        <v>1.05</v>
      </c>
      <c r="T53">
        <f t="shared" si="43"/>
        <v>1.05</v>
      </c>
      <c r="U53">
        <f t="shared" si="44"/>
        <v>1.0166666666666666</v>
      </c>
      <c r="V53">
        <f t="shared" si="45"/>
        <v>0.98333333333333328</v>
      </c>
      <c r="W53">
        <f t="shared" si="46"/>
        <v>0.95</v>
      </c>
      <c r="X53">
        <f t="shared" si="47"/>
        <v>0.7</v>
      </c>
    </row>
    <row r="54" spans="1:24" x14ac:dyDescent="0.2">
      <c r="A54">
        <v>216</v>
      </c>
      <c r="B54" t="s">
        <v>455</v>
      </c>
      <c r="C54" t="s">
        <v>419</v>
      </c>
      <c r="D54" t="s">
        <v>483</v>
      </c>
      <c r="J54" s="11">
        <v>0.6</v>
      </c>
      <c r="K54" s="12">
        <v>1.05</v>
      </c>
      <c r="L54" s="12">
        <v>0.9</v>
      </c>
      <c r="M54">
        <f t="shared" si="36"/>
        <v>0.6</v>
      </c>
      <c r="N54">
        <f t="shared" si="37"/>
        <v>0.6</v>
      </c>
      <c r="O54">
        <f t="shared" si="38"/>
        <v>0.6</v>
      </c>
      <c r="P54">
        <f t="shared" si="39"/>
        <v>0.6</v>
      </c>
      <c r="Q54">
        <f t="shared" si="40"/>
        <v>0.6</v>
      </c>
      <c r="R54">
        <f t="shared" si="41"/>
        <v>0.82499999999999996</v>
      </c>
      <c r="S54">
        <f t="shared" si="42"/>
        <v>1.05</v>
      </c>
      <c r="T54">
        <f t="shared" si="43"/>
        <v>1.05</v>
      </c>
      <c r="U54">
        <f t="shared" si="44"/>
        <v>1</v>
      </c>
      <c r="V54">
        <f t="shared" si="45"/>
        <v>0.95000000000000007</v>
      </c>
      <c r="W54">
        <f t="shared" si="46"/>
        <v>0.9</v>
      </c>
      <c r="X54">
        <f t="shared" si="47"/>
        <v>0.6</v>
      </c>
    </row>
    <row r="55" spans="1:24" x14ac:dyDescent="0.2">
      <c r="A55">
        <v>222</v>
      </c>
      <c r="B55" t="s">
        <v>461</v>
      </c>
      <c r="C55" t="s">
        <v>419</v>
      </c>
      <c r="D55" t="s">
        <v>483</v>
      </c>
      <c r="J55" s="12">
        <v>0.5</v>
      </c>
      <c r="K55" s="12">
        <v>0.95</v>
      </c>
      <c r="L55" s="12">
        <v>0.75</v>
      </c>
      <c r="M55">
        <f t="shared" si="36"/>
        <v>0.5</v>
      </c>
      <c r="N55">
        <f t="shared" si="37"/>
        <v>0.5</v>
      </c>
      <c r="O55">
        <f t="shared" si="38"/>
        <v>0.5</v>
      </c>
      <c r="P55">
        <f t="shared" si="39"/>
        <v>0.5</v>
      </c>
      <c r="Q55">
        <f t="shared" si="40"/>
        <v>0.5</v>
      </c>
      <c r="R55">
        <f t="shared" si="41"/>
        <v>0.72499999999999998</v>
      </c>
      <c r="S55">
        <f t="shared" si="42"/>
        <v>0.95</v>
      </c>
      <c r="T55">
        <f t="shared" si="43"/>
        <v>0.95</v>
      </c>
      <c r="U55">
        <f t="shared" si="44"/>
        <v>0.8833333333333333</v>
      </c>
      <c r="V55">
        <f t="shared" si="45"/>
        <v>0.81666666666666665</v>
      </c>
      <c r="W55">
        <f t="shared" si="46"/>
        <v>0.75</v>
      </c>
      <c r="X55">
        <f t="shared" si="47"/>
        <v>0.5</v>
      </c>
    </row>
    <row r="56" spans="1:24" x14ac:dyDescent="0.2">
      <c r="A56">
        <v>225</v>
      </c>
      <c r="B56" t="s">
        <v>428</v>
      </c>
      <c r="C56" t="s">
        <v>425</v>
      </c>
      <c r="D56" t="s">
        <v>332</v>
      </c>
      <c r="J56">
        <v>0.77500000000000002</v>
      </c>
      <c r="K56" s="6">
        <v>1.2</v>
      </c>
      <c r="L56">
        <v>0.3</v>
      </c>
      <c r="M56">
        <f t="shared" si="36"/>
        <v>0.77500000000000002</v>
      </c>
      <c r="N56">
        <f t="shared" si="37"/>
        <v>0.77500000000000002</v>
      </c>
      <c r="O56">
        <f t="shared" si="38"/>
        <v>0.77500000000000002</v>
      </c>
      <c r="P56">
        <f t="shared" si="39"/>
        <v>0.77500000000000002</v>
      </c>
      <c r="Q56">
        <f t="shared" si="40"/>
        <v>0.77500000000000002</v>
      </c>
      <c r="R56">
        <f t="shared" si="41"/>
        <v>0.98750000000000004</v>
      </c>
      <c r="S56">
        <f t="shared" si="42"/>
        <v>1.2</v>
      </c>
      <c r="T56">
        <f t="shared" si="43"/>
        <v>1.2</v>
      </c>
      <c r="U56">
        <f t="shared" si="44"/>
        <v>0.89999999999999991</v>
      </c>
      <c r="V56">
        <f t="shared" si="45"/>
        <v>0.6</v>
      </c>
      <c r="W56">
        <f t="shared" si="46"/>
        <v>0.3</v>
      </c>
      <c r="X56">
        <f t="shared" si="47"/>
        <v>0.77500000000000002</v>
      </c>
    </row>
    <row r="57" spans="1:24" x14ac:dyDescent="0.2">
      <c r="A57">
        <v>226</v>
      </c>
      <c r="B57" t="s">
        <v>426</v>
      </c>
      <c r="C57" t="s">
        <v>425</v>
      </c>
      <c r="D57" t="s">
        <v>332</v>
      </c>
      <c r="J57">
        <v>0.77500000000000002</v>
      </c>
      <c r="K57" s="6">
        <v>1.2</v>
      </c>
      <c r="L57">
        <v>0.3</v>
      </c>
      <c r="M57">
        <f t="shared" si="36"/>
        <v>0.77500000000000002</v>
      </c>
      <c r="N57">
        <f t="shared" si="37"/>
        <v>0.77500000000000002</v>
      </c>
      <c r="O57">
        <f t="shared" si="38"/>
        <v>0.77500000000000002</v>
      </c>
      <c r="P57">
        <f t="shared" si="39"/>
        <v>0.77500000000000002</v>
      </c>
      <c r="Q57">
        <f t="shared" si="40"/>
        <v>0.77500000000000002</v>
      </c>
      <c r="R57">
        <f t="shared" si="41"/>
        <v>0.98750000000000004</v>
      </c>
      <c r="S57">
        <f t="shared" si="42"/>
        <v>1.2</v>
      </c>
      <c r="T57">
        <f t="shared" si="43"/>
        <v>1.2</v>
      </c>
      <c r="U57">
        <f t="shared" si="44"/>
        <v>0.89999999999999991</v>
      </c>
      <c r="V57">
        <f t="shared" si="45"/>
        <v>0.6</v>
      </c>
      <c r="W57">
        <f t="shared" si="46"/>
        <v>0.3</v>
      </c>
      <c r="X57">
        <f t="shared" si="47"/>
        <v>0.77500000000000002</v>
      </c>
    </row>
    <row r="58" spans="1:24" x14ac:dyDescent="0.2">
      <c r="A58">
        <v>228</v>
      </c>
      <c r="B58" t="s">
        <v>427</v>
      </c>
      <c r="C58" t="s">
        <v>425</v>
      </c>
      <c r="D58" t="s">
        <v>332</v>
      </c>
      <c r="J58">
        <v>0.77500000000000002</v>
      </c>
      <c r="K58" s="6">
        <v>1.2</v>
      </c>
      <c r="L58">
        <v>0.3</v>
      </c>
      <c r="M58">
        <f t="shared" si="36"/>
        <v>0.77500000000000002</v>
      </c>
      <c r="N58">
        <f t="shared" si="37"/>
        <v>0.77500000000000002</v>
      </c>
      <c r="O58">
        <f t="shared" si="38"/>
        <v>0.77500000000000002</v>
      </c>
      <c r="P58">
        <f t="shared" si="39"/>
        <v>0.77500000000000002</v>
      </c>
      <c r="Q58">
        <f t="shared" si="40"/>
        <v>0.77500000000000002</v>
      </c>
      <c r="R58">
        <f t="shared" si="41"/>
        <v>0.98750000000000004</v>
      </c>
      <c r="S58">
        <f t="shared" si="42"/>
        <v>1.2</v>
      </c>
      <c r="T58">
        <f t="shared" si="43"/>
        <v>1.2</v>
      </c>
      <c r="U58">
        <f t="shared" si="44"/>
        <v>0.89999999999999991</v>
      </c>
      <c r="V58">
        <f t="shared" si="45"/>
        <v>0.6</v>
      </c>
      <c r="W58">
        <f t="shared" si="46"/>
        <v>0.3</v>
      </c>
      <c r="X58">
        <f t="shared" si="47"/>
        <v>0.77500000000000002</v>
      </c>
    </row>
    <row r="59" spans="1:24" x14ac:dyDescent="0.2">
      <c r="A59">
        <v>229</v>
      </c>
      <c r="B59" t="s">
        <v>457</v>
      </c>
      <c r="C59" t="s">
        <v>419</v>
      </c>
      <c r="D59" t="s">
        <v>483</v>
      </c>
      <c r="J59" s="12">
        <v>0.5</v>
      </c>
      <c r="K59" s="12">
        <v>1</v>
      </c>
      <c r="L59" s="12">
        <v>0.8</v>
      </c>
      <c r="M59">
        <f t="shared" si="36"/>
        <v>0.5</v>
      </c>
      <c r="N59">
        <f t="shared" si="37"/>
        <v>0.5</v>
      </c>
      <c r="O59">
        <f t="shared" si="38"/>
        <v>0.5</v>
      </c>
      <c r="P59">
        <f t="shared" si="39"/>
        <v>0.5</v>
      </c>
      <c r="Q59">
        <f t="shared" si="40"/>
        <v>0.5</v>
      </c>
      <c r="R59">
        <f t="shared" si="41"/>
        <v>0.75</v>
      </c>
      <c r="S59">
        <f t="shared" si="42"/>
        <v>1</v>
      </c>
      <c r="T59">
        <f t="shared" si="43"/>
        <v>1</v>
      </c>
      <c r="U59">
        <f t="shared" si="44"/>
        <v>0.93333333333333335</v>
      </c>
      <c r="V59">
        <f t="shared" si="45"/>
        <v>0.8666666666666667</v>
      </c>
      <c r="W59">
        <f t="shared" si="46"/>
        <v>0.8</v>
      </c>
      <c r="X59">
        <f t="shared" si="47"/>
        <v>0.5</v>
      </c>
    </row>
    <row r="60" spans="1:24" x14ac:dyDescent="0.2">
      <c r="A60">
        <v>237</v>
      </c>
      <c r="B60" t="s">
        <v>424</v>
      </c>
      <c r="C60" t="s">
        <v>425</v>
      </c>
      <c r="D60" t="s">
        <v>332</v>
      </c>
      <c r="J60">
        <v>0.77500000000000002</v>
      </c>
      <c r="K60" s="6">
        <v>1.2</v>
      </c>
      <c r="L60">
        <v>0.3</v>
      </c>
      <c r="M60">
        <f t="shared" si="36"/>
        <v>0.77500000000000002</v>
      </c>
      <c r="N60">
        <f t="shared" si="37"/>
        <v>0.77500000000000002</v>
      </c>
      <c r="O60">
        <f t="shared" si="38"/>
        <v>0.77500000000000002</v>
      </c>
      <c r="P60">
        <f t="shared" si="39"/>
        <v>0.77500000000000002</v>
      </c>
      <c r="Q60">
        <f t="shared" si="40"/>
        <v>0.77500000000000002</v>
      </c>
      <c r="R60">
        <f t="shared" si="41"/>
        <v>0.98750000000000004</v>
      </c>
      <c r="S60">
        <f t="shared" si="42"/>
        <v>1.2</v>
      </c>
      <c r="T60">
        <f t="shared" si="43"/>
        <v>1.2</v>
      </c>
      <c r="U60">
        <f t="shared" si="44"/>
        <v>0.89999999999999991</v>
      </c>
      <c r="V60">
        <f t="shared" si="45"/>
        <v>0.6</v>
      </c>
      <c r="W60">
        <f t="shared" si="46"/>
        <v>0.3</v>
      </c>
      <c r="X60">
        <f t="shared" si="47"/>
        <v>0.77500000000000002</v>
      </c>
    </row>
    <row r="61" spans="1:24" x14ac:dyDescent="0.2">
      <c r="A61">
        <v>243</v>
      </c>
      <c r="B61" t="s">
        <v>11</v>
      </c>
      <c r="C61" t="s">
        <v>419</v>
      </c>
      <c r="D61" t="s">
        <v>483</v>
      </c>
      <c r="J61" s="11">
        <v>0.7</v>
      </c>
      <c r="K61" s="12">
        <v>1.05</v>
      </c>
      <c r="L61" s="12">
        <v>0.95</v>
      </c>
      <c r="M61">
        <f t="shared" si="36"/>
        <v>0.7</v>
      </c>
      <c r="N61">
        <f t="shared" si="37"/>
        <v>0.7</v>
      </c>
      <c r="O61">
        <f t="shared" si="38"/>
        <v>0.7</v>
      </c>
      <c r="P61">
        <f t="shared" si="39"/>
        <v>0.7</v>
      </c>
      <c r="Q61">
        <f t="shared" si="40"/>
        <v>0.7</v>
      </c>
      <c r="R61">
        <f t="shared" si="41"/>
        <v>0.875</v>
      </c>
      <c r="S61">
        <f t="shared" si="42"/>
        <v>1.05</v>
      </c>
      <c r="T61">
        <f t="shared" si="43"/>
        <v>1.05</v>
      </c>
      <c r="U61">
        <f t="shared" si="44"/>
        <v>1.0166666666666666</v>
      </c>
      <c r="V61">
        <f t="shared" si="45"/>
        <v>0.98333333333333328</v>
      </c>
      <c r="W61">
        <f t="shared" si="46"/>
        <v>0.95</v>
      </c>
      <c r="X61">
        <f t="shared" si="47"/>
        <v>0.7</v>
      </c>
    </row>
    <row r="62" spans="1:24" x14ac:dyDescent="0.2">
      <c r="A62">
        <v>250</v>
      </c>
      <c r="B62" t="s">
        <v>422</v>
      </c>
      <c r="C62" t="s">
        <v>419</v>
      </c>
      <c r="D62" t="s">
        <v>475</v>
      </c>
      <c r="J62" s="6">
        <v>0.3</v>
      </c>
      <c r="K62" s="6">
        <v>1.05</v>
      </c>
      <c r="L62" s="6">
        <v>0.5</v>
      </c>
      <c r="M62">
        <f t="shared" si="36"/>
        <v>0.3</v>
      </c>
      <c r="N62">
        <f t="shared" si="37"/>
        <v>0.3</v>
      </c>
      <c r="O62">
        <f t="shared" si="38"/>
        <v>0.3</v>
      </c>
      <c r="P62">
        <f t="shared" si="39"/>
        <v>0.3</v>
      </c>
      <c r="Q62">
        <f t="shared" si="40"/>
        <v>0.3</v>
      </c>
      <c r="R62">
        <f t="shared" si="41"/>
        <v>0.67500000000000004</v>
      </c>
      <c r="S62">
        <f t="shared" si="42"/>
        <v>1.05</v>
      </c>
      <c r="T62">
        <f t="shared" si="43"/>
        <v>1.05</v>
      </c>
      <c r="U62">
        <f t="shared" si="44"/>
        <v>0.8666666666666667</v>
      </c>
      <c r="V62">
        <f t="shared" si="45"/>
        <v>0.68333333333333335</v>
      </c>
      <c r="W62">
        <f t="shared" si="46"/>
        <v>0.5</v>
      </c>
      <c r="X62">
        <f t="shared" si="47"/>
        <v>0.3</v>
      </c>
    </row>
    <row r="63" spans="1:24" x14ac:dyDescent="0.2">
      <c r="A63">
        <v>11</v>
      </c>
      <c r="B63" t="s">
        <v>487</v>
      </c>
      <c r="C63" s="12" t="s">
        <v>419</v>
      </c>
      <c r="D63" t="s">
        <v>475</v>
      </c>
      <c r="J63" s="6">
        <v>0.5</v>
      </c>
      <c r="K63" s="6">
        <v>1.1499999999999999</v>
      </c>
      <c r="L63" s="6">
        <v>0.8</v>
      </c>
      <c r="M63">
        <f t="shared" ref="M63:M65" si="48">J63</f>
        <v>0.5</v>
      </c>
      <c r="N63">
        <f t="shared" ref="N63:N65" si="49">J63</f>
        <v>0.5</v>
      </c>
      <c r="O63">
        <f t="shared" ref="O63:O65" si="50">J63</f>
        <v>0.5</v>
      </c>
      <c r="P63">
        <f t="shared" ref="P63:P65" si="51">J63</f>
        <v>0.5</v>
      </c>
      <c r="Q63">
        <f t="shared" ref="Q63:Q65" si="52">J63</f>
        <v>0.5</v>
      </c>
      <c r="R63">
        <f t="shared" ref="R63:R65" si="53">AVERAGE(Q63,S63)</f>
        <v>0.82499999999999996</v>
      </c>
      <c r="S63">
        <f t="shared" ref="S63:S65" si="54">K63</f>
        <v>1.1499999999999999</v>
      </c>
      <c r="T63">
        <f t="shared" ref="T63:T65" si="55">K63</f>
        <v>1.1499999999999999</v>
      </c>
      <c r="U63">
        <f t="shared" ref="U63:U65" si="56">T63-((T63-W63)/3)</f>
        <v>1.0333333333333332</v>
      </c>
      <c r="V63">
        <f t="shared" ref="V63:V65" si="57">T63-(2*(T63-W63)/3)</f>
        <v>0.91666666666666663</v>
      </c>
      <c r="W63">
        <f t="shared" ref="W63:W65" si="58">L63</f>
        <v>0.8</v>
      </c>
      <c r="X63">
        <f t="shared" ref="X63:X65" si="59">J63</f>
        <v>0.5</v>
      </c>
    </row>
    <row r="64" spans="1:24" x14ac:dyDescent="0.2">
      <c r="A64">
        <v>13</v>
      </c>
      <c r="B64" t="s">
        <v>488</v>
      </c>
      <c r="C64" s="12" t="s">
        <v>419</v>
      </c>
      <c r="D64" t="s">
        <v>483</v>
      </c>
      <c r="J64">
        <v>0.7</v>
      </c>
      <c r="K64">
        <v>1.1499999999999999</v>
      </c>
      <c r="L64">
        <v>1.05</v>
      </c>
      <c r="M64">
        <f t="shared" si="48"/>
        <v>0.7</v>
      </c>
      <c r="N64">
        <f t="shared" si="49"/>
        <v>0.7</v>
      </c>
      <c r="O64">
        <f t="shared" si="50"/>
        <v>0.7</v>
      </c>
      <c r="P64">
        <f t="shared" si="51"/>
        <v>0.7</v>
      </c>
      <c r="Q64">
        <f t="shared" si="52"/>
        <v>0.7</v>
      </c>
      <c r="R64">
        <f t="shared" si="53"/>
        <v>0.92499999999999993</v>
      </c>
      <c r="S64">
        <f t="shared" si="54"/>
        <v>1.1499999999999999</v>
      </c>
      <c r="T64">
        <f t="shared" si="55"/>
        <v>1.1499999999999999</v>
      </c>
      <c r="U64">
        <f t="shared" si="56"/>
        <v>1.1166666666666667</v>
      </c>
      <c r="V64">
        <f t="shared" si="57"/>
        <v>1.0833333333333333</v>
      </c>
      <c r="W64">
        <f t="shared" si="58"/>
        <v>1.05</v>
      </c>
      <c r="X64">
        <f t="shared" si="59"/>
        <v>0.7</v>
      </c>
    </row>
    <row r="65" spans="1:24" x14ac:dyDescent="0.2">
      <c r="A65">
        <v>30</v>
      </c>
      <c r="B65" t="s">
        <v>489</v>
      </c>
      <c r="C65" s="12" t="s">
        <v>415</v>
      </c>
      <c r="D65" t="s">
        <v>475</v>
      </c>
      <c r="E65" t="s">
        <v>350</v>
      </c>
      <c r="J65" s="13">
        <v>0.3</v>
      </c>
      <c r="K65" s="13">
        <v>1.1499999999999999</v>
      </c>
      <c r="L65" s="13">
        <v>0.4</v>
      </c>
      <c r="M65">
        <f t="shared" si="48"/>
        <v>0.3</v>
      </c>
      <c r="N65">
        <f t="shared" si="49"/>
        <v>0.3</v>
      </c>
      <c r="O65">
        <f t="shared" si="50"/>
        <v>0.3</v>
      </c>
      <c r="P65">
        <f t="shared" si="51"/>
        <v>0.3</v>
      </c>
      <c r="Q65">
        <f t="shared" si="52"/>
        <v>0.3</v>
      </c>
      <c r="R65">
        <f t="shared" si="53"/>
        <v>0.72499999999999998</v>
      </c>
      <c r="S65">
        <f t="shared" si="54"/>
        <v>1.1499999999999999</v>
      </c>
      <c r="T65">
        <f t="shared" si="55"/>
        <v>1.1499999999999999</v>
      </c>
      <c r="U65">
        <f t="shared" si="56"/>
        <v>0.89999999999999991</v>
      </c>
      <c r="V65">
        <f t="shared" si="57"/>
        <v>0.64999999999999991</v>
      </c>
      <c r="W65">
        <f t="shared" si="58"/>
        <v>0.4</v>
      </c>
      <c r="X65">
        <f t="shared" si="59"/>
        <v>0.3</v>
      </c>
    </row>
    <row r="66" spans="1:24" x14ac:dyDescent="0.2">
      <c r="A66">
        <v>34</v>
      </c>
      <c r="B66" t="s">
        <v>490</v>
      </c>
      <c r="C66" s="12" t="s">
        <v>419</v>
      </c>
      <c r="D66" t="s">
        <v>483</v>
      </c>
      <c r="E66" t="s">
        <v>252</v>
      </c>
      <c r="J66" s="1">
        <v>0.35</v>
      </c>
      <c r="K66">
        <v>1.08</v>
      </c>
      <c r="L66">
        <v>0.35</v>
      </c>
      <c r="M66">
        <f t="shared" ref="M66" si="60">J66</f>
        <v>0.35</v>
      </c>
      <c r="N66">
        <f t="shared" ref="N66" si="61">J66</f>
        <v>0.35</v>
      </c>
      <c r="O66">
        <f t="shared" ref="O66" si="62">J66</f>
        <v>0.35</v>
      </c>
      <c r="P66">
        <f t="shared" ref="P66" si="63">J66</f>
        <v>0.35</v>
      </c>
      <c r="Q66">
        <f t="shared" ref="Q66" si="64">J66</f>
        <v>0.35</v>
      </c>
      <c r="R66">
        <f t="shared" ref="R66" si="65">AVERAGE(Q66,S66)</f>
        <v>0.71500000000000008</v>
      </c>
      <c r="S66">
        <f t="shared" ref="S66" si="66">K66</f>
        <v>1.08</v>
      </c>
      <c r="T66">
        <f t="shared" ref="T66" si="67">K66</f>
        <v>1.08</v>
      </c>
      <c r="U66">
        <f t="shared" ref="U66" si="68">T66-((T66-W66)/3)</f>
        <v>0.83666666666666667</v>
      </c>
      <c r="V66">
        <f t="shared" ref="V66" si="69">T66-(2*(T66-W66)/3)</f>
        <v>0.59333333333333327</v>
      </c>
      <c r="W66">
        <f t="shared" ref="W66" si="70">L66</f>
        <v>0.35</v>
      </c>
      <c r="X66">
        <f t="shared" ref="X66" si="71">J66</f>
        <v>0.35</v>
      </c>
    </row>
    <row r="67" spans="1:24" x14ac:dyDescent="0.2">
      <c r="A67">
        <v>48</v>
      </c>
      <c r="B67" t="s">
        <v>491</v>
      </c>
      <c r="C67" s="12" t="s">
        <v>419</v>
      </c>
      <c r="D67" t="s">
        <v>483</v>
      </c>
      <c r="E67" s="12" t="s">
        <v>236</v>
      </c>
      <c r="J67">
        <v>0.4</v>
      </c>
      <c r="K67">
        <v>1</v>
      </c>
      <c r="L67">
        <v>0.75</v>
      </c>
      <c r="M67">
        <f t="shared" ref="M67" si="72">J67</f>
        <v>0.4</v>
      </c>
      <c r="N67">
        <f t="shared" ref="N67" si="73">J67</f>
        <v>0.4</v>
      </c>
      <c r="O67">
        <f t="shared" ref="O67" si="74">J67</f>
        <v>0.4</v>
      </c>
      <c r="P67">
        <f t="shared" ref="P67" si="75">J67</f>
        <v>0.4</v>
      </c>
      <c r="Q67">
        <f t="shared" ref="Q67" si="76">J67</f>
        <v>0.4</v>
      </c>
      <c r="R67">
        <f t="shared" ref="R67" si="77">AVERAGE(Q67,S67)</f>
        <v>0.7</v>
      </c>
      <c r="S67">
        <f t="shared" ref="S67" si="78">K67</f>
        <v>1</v>
      </c>
      <c r="T67">
        <f t="shared" ref="T67" si="79">K67</f>
        <v>1</v>
      </c>
      <c r="U67">
        <f t="shared" ref="U67" si="80">T67-((T67-W67)/3)</f>
        <v>0.91666666666666663</v>
      </c>
      <c r="V67">
        <f t="shared" ref="V67" si="81">T67-(2*(T67-W67)/3)</f>
        <v>0.83333333333333337</v>
      </c>
      <c r="W67">
        <f t="shared" ref="W67" si="82">L67</f>
        <v>0.75</v>
      </c>
      <c r="X67">
        <f t="shared" ref="X67" si="83">J67</f>
        <v>0.4</v>
      </c>
    </row>
    <row r="68" spans="1:24" x14ac:dyDescent="0.2">
      <c r="A68">
        <v>54</v>
      </c>
      <c r="B68" t="s">
        <v>492</v>
      </c>
      <c r="C68" s="12" t="s">
        <v>419</v>
      </c>
      <c r="D68" t="s">
        <v>483</v>
      </c>
      <c r="E68" s="11" t="s">
        <v>506</v>
      </c>
      <c r="J68" s="1">
        <v>0.6</v>
      </c>
      <c r="K68" s="1">
        <v>1.1499999999999999</v>
      </c>
      <c r="L68" s="1">
        <v>0.8</v>
      </c>
      <c r="M68">
        <f t="shared" ref="M68" si="84">J68</f>
        <v>0.6</v>
      </c>
      <c r="N68">
        <f t="shared" ref="N68" si="85">J68</f>
        <v>0.6</v>
      </c>
      <c r="O68">
        <f t="shared" ref="O68" si="86">J68</f>
        <v>0.6</v>
      </c>
      <c r="P68">
        <f t="shared" ref="P68" si="87">J68</f>
        <v>0.6</v>
      </c>
      <c r="Q68">
        <f t="shared" ref="Q68" si="88">J68</f>
        <v>0.6</v>
      </c>
      <c r="R68">
        <f t="shared" ref="R68" si="89">AVERAGE(Q68,S68)</f>
        <v>0.875</v>
      </c>
      <c r="S68">
        <f t="shared" ref="S68" si="90">K68</f>
        <v>1.1499999999999999</v>
      </c>
      <c r="T68">
        <f t="shared" ref="T68" si="91">K68</f>
        <v>1.1499999999999999</v>
      </c>
      <c r="U68">
        <f t="shared" ref="U68" si="92">T68-((T68-W68)/3)</f>
        <v>1.0333333333333332</v>
      </c>
      <c r="V68">
        <f t="shared" ref="V68" si="93">T68-(2*(T68-W68)/3)</f>
        <v>0.91666666666666663</v>
      </c>
      <c r="W68">
        <f t="shared" ref="W68" si="94">L68</f>
        <v>0.8</v>
      </c>
      <c r="X68">
        <f t="shared" ref="X68" si="95">J68</f>
        <v>0.6</v>
      </c>
    </row>
    <row r="69" spans="1:24" x14ac:dyDescent="0.2">
      <c r="A69">
        <v>56</v>
      </c>
      <c r="B69" t="s">
        <v>191</v>
      </c>
      <c r="C69" s="12" t="s">
        <v>419</v>
      </c>
      <c r="D69" t="s">
        <v>483</v>
      </c>
      <c r="E69" s="12" t="s">
        <v>191</v>
      </c>
      <c r="J69">
        <v>0.3</v>
      </c>
      <c r="K69">
        <v>1.05</v>
      </c>
      <c r="L69">
        <v>0.85</v>
      </c>
      <c r="M69">
        <f t="shared" ref="M69" si="96">J69</f>
        <v>0.3</v>
      </c>
      <c r="N69">
        <f t="shared" ref="N69" si="97">J69</f>
        <v>0.3</v>
      </c>
      <c r="O69">
        <f t="shared" ref="O69" si="98">J69</f>
        <v>0.3</v>
      </c>
      <c r="P69">
        <f t="shared" ref="P69" si="99">J69</f>
        <v>0.3</v>
      </c>
      <c r="Q69">
        <f t="shared" ref="Q69" si="100">J69</f>
        <v>0.3</v>
      </c>
      <c r="R69">
        <f t="shared" ref="R69" si="101">AVERAGE(Q69,S69)</f>
        <v>0.67500000000000004</v>
      </c>
      <c r="S69">
        <f t="shared" ref="S69" si="102">K69</f>
        <v>1.05</v>
      </c>
      <c r="T69">
        <f t="shared" ref="T69" si="103">K69</f>
        <v>1.05</v>
      </c>
      <c r="U69">
        <f t="shared" ref="U69" si="104">T69-((T69-W69)/3)</f>
        <v>0.98333333333333339</v>
      </c>
      <c r="V69">
        <f t="shared" ref="V69" si="105">T69-(2*(T69-W69)/3)</f>
        <v>0.91666666666666663</v>
      </c>
      <c r="W69">
        <f t="shared" ref="W69" si="106">L69</f>
        <v>0.85</v>
      </c>
      <c r="X69">
        <f t="shared" ref="X69" si="107">J69</f>
        <v>0.3</v>
      </c>
    </row>
    <row r="70" spans="1:24" x14ac:dyDescent="0.2">
      <c r="A70">
        <v>66</v>
      </c>
      <c r="B70" t="s">
        <v>493</v>
      </c>
      <c r="C70" s="12" t="s">
        <v>414</v>
      </c>
      <c r="D70" t="s">
        <v>483</v>
      </c>
      <c r="E70" t="s">
        <v>319</v>
      </c>
      <c r="J70">
        <v>0.5</v>
      </c>
      <c r="K70">
        <v>1.2</v>
      </c>
      <c r="L70">
        <v>0.95</v>
      </c>
      <c r="M70">
        <f t="shared" ref="M70" si="108">J70</f>
        <v>0.5</v>
      </c>
      <c r="N70">
        <f t="shared" ref="N70" si="109">J70</f>
        <v>0.5</v>
      </c>
      <c r="O70">
        <f t="shared" ref="O70" si="110">J70</f>
        <v>0.5</v>
      </c>
      <c r="P70">
        <f t="shared" ref="P70" si="111">J70</f>
        <v>0.5</v>
      </c>
      <c r="Q70">
        <f t="shared" ref="Q70" si="112">J70</f>
        <v>0.5</v>
      </c>
      <c r="R70">
        <f t="shared" ref="R70" si="113">AVERAGE(Q70,S70)</f>
        <v>0.85</v>
      </c>
      <c r="S70">
        <f t="shared" ref="S70" si="114">K70</f>
        <v>1.2</v>
      </c>
      <c r="T70">
        <f t="shared" ref="T70" si="115">K70</f>
        <v>1.2</v>
      </c>
      <c r="U70">
        <f t="shared" ref="U70" si="116">T70-((T70-W70)/3)</f>
        <v>1.1166666666666667</v>
      </c>
      <c r="V70">
        <f t="shared" ref="V70" si="117">T70-(2*(T70-W70)/3)</f>
        <v>1.0333333333333332</v>
      </c>
      <c r="W70">
        <f t="shared" ref="W70" si="118">L70</f>
        <v>0.95</v>
      </c>
      <c r="X70">
        <f t="shared" ref="X70" si="119">J70</f>
        <v>0.5</v>
      </c>
    </row>
    <row r="71" spans="1:24" x14ac:dyDescent="0.2">
      <c r="A71">
        <v>67</v>
      </c>
      <c r="B71" t="s">
        <v>494</v>
      </c>
      <c r="C71" s="12" t="s">
        <v>414</v>
      </c>
      <c r="D71" t="s">
        <v>483</v>
      </c>
      <c r="E71" t="s">
        <v>323</v>
      </c>
      <c r="J71">
        <v>0.5</v>
      </c>
      <c r="K71">
        <v>1.1499999999999999</v>
      </c>
      <c r="L71">
        <v>0.9</v>
      </c>
      <c r="M71">
        <f t="shared" ref="M71" si="120">J71</f>
        <v>0.5</v>
      </c>
      <c r="N71">
        <f t="shared" ref="N71" si="121">J71</f>
        <v>0.5</v>
      </c>
      <c r="O71">
        <f t="shared" ref="O71" si="122">J71</f>
        <v>0.5</v>
      </c>
      <c r="P71">
        <f t="shared" ref="P71" si="123">J71</f>
        <v>0.5</v>
      </c>
      <c r="Q71">
        <f t="shared" ref="Q71" si="124">J71</f>
        <v>0.5</v>
      </c>
      <c r="R71">
        <f t="shared" ref="R71" si="125">AVERAGE(Q71,S71)</f>
        <v>0.82499999999999996</v>
      </c>
      <c r="S71">
        <f t="shared" ref="S71" si="126">K71</f>
        <v>1.1499999999999999</v>
      </c>
      <c r="T71">
        <f t="shared" ref="T71" si="127">K71</f>
        <v>1.1499999999999999</v>
      </c>
      <c r="U71">
        <f t="shared" ref="U71" si="128">T71-((T71-W71)/3)</f>
        <v>1.0666666666666667</v>
      </c>
      <c r="V71">
        <f t="shared" ref="V71" si="129">T71-(2*(T71-W71)/3)</f>
        <v>0.98333333333333328</v>
      </c>
      <c r="W71">
        <f t="shared" ref="W71" si="130">L71</f>
        <v>0.9</v>
      </c>
      <c r="X71">
        <f t="shared" ref="X71" si="131">J71</f>
        <v>0.5</v>
      </c>
    </row>
    <row r="72" spans="1:24" x14ac:dyDescent="0.2">
      <c r="A72">
        <v>69</v>
      </c>
      <c r="B72" t="s">
        <v>189</v>
      </c>
      <c r="C72" s="12" t="s">
        <v>414</v>
      </c>
      <c r="D72" t="s">
        <v>483</v>
      </c>
      <c r="E72" t="s">
        <v>316</v>
      </c>
      <c r="J72">
        <v>0.3</v>
      </c>
      <c r="K72">
        <v>0.7</v>
      </c>
      <c r="L72">
        <v>0.45</v>
      </c>
      <c r="M72">
        <f t="shared" ref="M72:M73" si="132">J72</f>
        <v>0.3</v>
      </c>
      <c r="N72">
        <f t="shared" ref="N72:N73" si="133">J72</f>
        <v>0.3</v>
      </c>
      <c r="O72">
        <f t="shared" ref="O72:O73" si="134">J72</f>
        <v>0.3</v>
      </c>
      <c r="P72">
        <f t="shared" ref="P72:P73" si="135">J72</f>
        <v>0.3</v>
      </c>
      <c r="Q72">
        <f t="shared" ref="Q72:Q73" si="136">J72</f>
        <v>0.3</v>
      </c>
      <c r="R72">
        <f t="shared" ref="R72:R73" si="137">AVERAGE(Q72,S72)</f>
        <v>0.5</v>
      </c>
      <c r="S72">
        <f t="shared" ref="S72:S73" si="138">K72</f>
        <v>0.7</v>
      </c>
      <c r="T72">
        <f t="shared" ref="T72:T73" si="139">K72</f>
        <v>0.7</v>
      </c>
      <c r="U72">
        <f t="shared" ref="U72:U73" si="140">T72-((T72-W72)/3)</f>
        <v>0.6166666666666667</v>
      </c>
      <c r="V72">
        <f t="shared" ref="V72:V73" si="141">T72-(2*(T72-W72)/3)</f>
        <v>0.53333333333333333</v>
      </c>
      <c r="W72">
        <f t="shared" ref="W72:W73" si="142">L72</f>
        <v>0.45</v>
      </c>
      <c r="X72">
        <f t="shared" ref="X72:X73" si="143">J72</f>
        <v>0.3</v>
      </c>
    </row>
    <row r="73" spans="1:24" x14ac:dyDescent="0.2">
      <c r="A73">
        <v>77</v>
      </c>
      <c r="B73" t="s">
        <v>495</v>
      </c>
      <c r="C73" s="12" t="s">
        <v>414</v>
      </c>
      <c r="D73" t="s">
        <v>483</v>
      </c>
      <c r="E73" t="s">
        <v>319</v>
      </c>
      <c r="J73">
        <v>0.5</v>
      </c>
      <c r="K73">
        <v>1.2</v>
      </c>
      <c r="L73">
        <v>0.95</v>
      </c>
      <c r="M73">
        <f t="shared" si="132"/>
        <v>0.5</v>
      </c>
      <c r="N73">
        <f t="shared" si="133"/>
        <v>0.5</v>
      </c>
      <c r="O73">
        <f t="shared" si="134"/>
        <v>0.5</v>
      </c>
      <c r="P73">
        <f t="shared" si="135"/>
        <v>0.5</v>
      </c>
      <c r="Q73">
        <f t="shared" si="136"/>
        <v>0.5</v>
      </c>
      <c r="R73">
        <f t="shared" si="137"/>
        <v>0.85</v>
      </c>
      <c r="S73">
        <f t="shared" si="138"/>
        <v>1.2</v>
      </c>
      <c r="T73">
        <f t="shared" si="139"/>
        <v>1.2</v>
      </c>
      <c r="U73">
        <f t="shared" si="140"/>
        <v>1.1166666666666667</v>
      </c>
      <c r="V73">
        <f t="shared" si="141"/>
        <v>1.0333333333333332</v>
      </c>
      <c r="W73">
        <f t="shared" si="142"/>
        <v>0.95</v>
      </c>
      <c r="X73">
        <f t="shared" si="143"/>
        <v>0.5</v>
      </c>
    </row>
    <row r="74" spans="1:24" x14ac:dyDescent="0.2">
      <c r="A74">
        <v>207</v>
      </c>
      <c r="B74" t="s">
        <v>121</v>
      </c>
      <c r="C74" s="12" t="s">
        <v>419</v>
      </c>
      <c r="D74" t="s">
        <v>483</v>
      </c>
      <c r="E74" t="s">
        <v>121</v>
      </c>
      <c r="J74">
        <v>0.5</v>
      </c>
      <c r="K74">
        <v>0.95</v>
      </c>
      <c r="L74">
        <v>0.3</v>
      </c>
      <c r="M74">
        <f t="shared" ref="M74" si="144">J74</f>
        <v>0.5</v>
      </c>
      <c r="N74">
        <f t="shared" ref="N74" si="145">J74</f>
        <v>0.5</v>
      </c>
      <c r="O74">
        <f t="shared" ref="O74" si="146">J74</f>
        <v>0.5</v>
      </c>
      <c r="P74">
        <f t="shared" ref="P74" si="147">J74</f>
        <v>0.5</v>
      </c>
      <c r="Q74">
        <f t="shared" ref="Q74" si="148">J74</f>
        <v>0.5</v>
      </c>
      <c r="R74">
        <f t="shared" ref="R74" si="149">AVERAGE(Q74,S74)</f>
        <v>0.72499999999999998</v>
      </c>
      <c r="S74">
        <f t="shared" ref="S74" si="150">K74</f>
        <v>0.95</v>
      </c>
      <c r="T74">
        <f t="shared" ref="T74" si="151">K74</f>
        <v>0.95</v>
      </c>
      <c r="U74">
        <f t="shared" ref="U74" si="152">T74-((T74-W74)/3)</f>
        <v>0.73333333333333328</v>
      </c>
      <c r="V74">
        <f t="shared" ref="V74" si="153">T74-(2*(T74-W74)/3)</f>
        <v>0.51666666666666661</v>
      </c>
      <c r="W74">
        <f t="shared" ref="W74" si="154">L74</f>
        <v>0.3</v>
      </c>
      <c r="X74">
        <f t="shared" ref="X74" si="155">J74</f>
        <v>0.5</v>
      </c>
    </row>
    <row r="75" spans="1:24" x14ac:dyDescent="0.2">
      <c r="A75">
        <v>214</v>
      </c>
      <c r="B75" t="s">
        <v>8</v>
      </c>
      <c r="C75" s="12" t="s">
        <v>419</v>
      </c>
      <c r="D75" t="s">
        <v>475</v>
      </c>
      <c r="E75" t="s">
        <v>356</v>
      </c>
      <c r="J75" s="13">
        <v>0.7</v>
      </c>
      <c r="K75" s="13">
        <v>1.05</v>
      </c>
      <c r="L75" s="13">
        <v>0.95</v>
      </c>
      <c r="M75">
        <f t="shared" ref="M75" si="156">J75</f>
        <v>0.7</v>
      </c>
      <c r="N75">
        <f t="shared" ref="N75" si="157">J75</f>
        <v>0.7</v>
      </c>
      <c r="O75">
        <f t="shared" ref="O75" si="158">J75</f>
        <v>0.7</v>
      </c>
      <c r="P75">
        <f t="shared" ref="P75" si="159">J75</f>
        <v>0.7</v>
      </c>
      <c r="Q75">
        <f t="shared" ref="Q75" si="160">J75</f>
        <v>0.7</v>
      </c>
      <c r="R75">
        <f t="shared" ref="R75" si="161">AVERAGE(Q75,S75)</f>
        <v>0.875</v>
      </c>
      <c r="S75">
        <f t="shared" ref="S75" si="162">K75</f>
        <v>1.05</v>
      </c>
      <c r="T75">
        <f t="shared" ref="T75" si="163">K75</f>
        <v>1.05</v>
      </c>
      <c r="U75">
        <f t="shared" ref="U75" si="164">T75-((T75-W75)/3)</f>
        <v>1.0166666666666666</v>
      </c>
      <c r="V75">
        <f t="shared" ref="V75" si="165">T75-(2*(T75-W75)/3)</f>
        <v>0.98333333333333328</v>
      </c>
      <c r="W75">
        <f t="shared" ref="W75" si="166">L75</f>
        <v>0.95</v>
      </c>
      <c r="X75">
        <f t="shared" ref="X75" si="167">J75</f>
        <v>0.7</v>
      </c>
    </row>
    <row r="76" spans="1:24" x14ac:dyDescent="0.2">
      <c r="A76">
        <v>219</v>
      </c>
      <c r="B76" t="s">
        <v>496</v>
      </c>
      <c r="C76" s="12" t="s">
        <v>419</v>
      </c>
      <c r="D76" t="s">
        <v>483</v>
      </c>
      <c r="E76" s="12" t="s">
        <v>39</v>
      </c>
      <c r="J76" s="1">
        <v>0.7</v>
      </c>
      <c r="K76">
        <v>1</v>
      </c>
      <c r="L76">
        <v>0.95</v>
      </c>
      <c r="M76">
        <f t="shared" ref="M76:M78" si="168">J76</f>
        <v>0.7</v>
      </c>
      <c r="N76">
        <f t="shared" ref="N76:N78" si="169">J76</f>
        <v>0.7</v>
      </c>
      <c r="O76">
        <f t="shared" ref="O76:O78" si="170">J76</f>
        <v>0.7</v>
      </c>
      <c r="P76">
        <f t="shared" ref="P76:P78" si="171">J76</f>
        <v>0.7</v>
      </c>
      <c r="Q76">
        <f t="shared" ref="Q76:Q78" si="172">J76</f>
        <v>0.7</v>
      </c>
      <c r="R76">
        <f t="shared" ref="R76:R78" si="173">AVERAGE(Q76,S76)</f>
        <v>0.85</v>
      </c>
      <c r="S76">
        <f t="shared" ref="S76:S78" si="174">K76</f>
        <v>1</v>
      </c>
      <c r="T76">
        <f t="shared" ref="T76:T78" si="175">K76</f>
        <v>1</v>
      </c>
      <c r="U76">
        <f t="shared" ref="U76:U78" si="176">T76-((T76-W76)/3)</f>
        <v>0.98333333333333328</v>
      </c>
      <c r="V76">
        <f t="shared" ref="V76:V78" si="177">T76-(2*(T76-W76)/3)</f>
        <v>0.96666666666666667</v>
      </c>
      <c r="W76">
        <f t="shared" ref="W76:W78" si="178">L76</f>
        <v>0.95</v>
      </c>
      <c r="X76">
        <f t="shared" ref="X76:X78" si="179">J76</f>
        <v>0.7</v>
      </c>
    </row>
    <row r="77" spans="1:24" x14ac:dyDescent="0.2">
      <c r="A77">
        <v>236</v>
      </c>
      <c r="B77" t="s">
        <v>497</v>
      </c>
      <c r="C77" s="12" t="s">
        <v>425</v>
      </c>
      <c r="D77" t="s">
        <v>332</v>
      </c>
      <c r="E77" t="s">
        <v>163</v>
      </c>
      <c r="J77">
        <v>0.77500000000000002</v>
      </c>
      <c r="K77">
        <v>1.05</v>
      </c>
      <c r="L77">
        <v>0.3</v>
      </c>
      <c r="M77">
        <f t="shared" si="168"/>
        <v>0.77500000000000002</v>
      </c>
      <c r="N77">
        <f t="shared" si="169"/>
        <v>0.77500000000000002</v>
      </c>
      <c r="O77">
        <f t="shared" si="170"/>
        <v>0.77500000000000002</v>
      </c>
      <c r="P77">
        <f t="shared" si="171"/>
        <v>0.77500000000000002</v>
      </c>
      <c r="Q77">
        <f t="shared" si="172"/>
        <v>0.77500000000000002</v>
      </c>
      <c r="R77">
        <f t="shared" si="173"/>
        <v>0.91250000000000009</v>
      </c>
      <c r="S77">
        <f t="shared" si="174"/>
        <v>1.05</v>
      </c>
      <c r="T77">
        <f t="shared" si="175"/>
        <v>1.05</v>
      </c>
      <c r="U77">
        <f t="shared" si="176"/>
        <v>0.8</v>
      </c>
      <c r="V77">
        <f t="shared" si="177"/>
        <v>0.55000000000000004</v>
      </c>
      <c r="W77">
        <f t="shared" si="178"/>
        <v>0.3</v>
      </c>
      <c r="X77">
        <f t="shared" si="179"/>
        <v>0.77500000000000002</v>
      </c>
    </row>
    <row r="78" spans="1:24" x14ac:dyDescent="0.2">
      <c r="A78">
        <v>240</v>
      </c>
      <c r="B78" t="s">
        <v>498</v>
      </c>
      <c r="C78" s="12" t="s">
        <v>425</v>
      </c>
      <c r="D78" t="s">
        <v>332</v>
      </c>
      <c r="E78" t="s">
        <v>507</v>
      </c>
      <c r="J78">
        <v>0.77500000000000002</v>
      </c>
      <c r="K78">
        <v>1.1499999999999999</v>
      </c>
      <c r="L78">
        <v>0.3</v>
      </c>
      <c r="M78">
        <f t="shared" si="168"/>
        <v>0.77500000000000002</v>
      </c>
      <c r="N78">
        <f t="shared" si="169"/>
        <v>0.77500000000000002</v>
      </c>
      <c r="O78">
        <f t="shared" si="170"/>
        <v>0.77500000000000002</v>
      </c>
      <c r="P78">
        <f t="shared" si="171"/>
        <v>0.77500000000000002</v>
      </c>
      <c r="Q78">
        <f t="shared" si="172"/>
        <v>0.77500000000000002</v>
      </c>
      <c r="R78">
        <f t="shared" si="173"/>
        <v>0.96249999999999991</v>
      </c>
      <c r="S78">
        <f t="shared" si="174"/>
        <v>1.1499999999999999</v>
      </c>
      <c r="T78">
        <f t="shared" si="175"/>
        <v>1.1499999999999999</v>
      </c>
      <c r="U78">
        <f t="shared" si="176"/>
        <v>0.8666666666666667</v>
      </c>
      <c r="V78">
        <f t="shared" si="177"/>
        <v>0.58333333333333337</v>
      </c>
      <c r="W78">
        <f t="shared" si="178"/>
        <v>0.3</v>
      </c>
      <c r="X78">
        <f t="shared" si="179"/>
        <v>0.77500000000000002</v>
      </c>
    </row>
    <row r="79" spans="1:24" x14ac:dyDescent="0.2">
      <c r="A79">
        <v>242</v>
      </c>
      <c r="B79" t="s">
        <v>499</v>
      </c>
      <c r="C79" s="12" t="s">
        <v>419</v>
      </c>
      <c r="D79" t="s">
        <v>483</v>
      </c>
      <c r="E79" t="s">
        <v>262</v>
      </c>
      <c r="J79" s="12">
        <v>0.3</v>
      </c>
      <c r="K79" s="12">
        <v>1.05</v>
      </c>
      <c r="L79" s="12">
        <v>0.5</v>
      </c>
      <c r="M79">
        <f t="shared" ref="M79" si="180">J79</f>
        <v>0.3</v>
      </c>
      <c r="N79">
        <f t="shared" ref="N79" si="181">J79</f>
        <v>0.3</v>
      </c>
      <c r="O79">
        <f t="shared" ref="O79" si="182">J79</f>
        <v>0.3</v>
      </c>
      <c r="P79">
        <f t="shared" ref="P79" si="183">J79</f>
        <v>0.3</v>
      </c>
      <c r="Q79">
        <f t="shared" ref="Q79" si="184">J79</f>
        <v>0.3</v>
      </c>
      <c r="R79">
        <f t="shared" ref="R79" si="185">AVERAGE(Q79,S79)</f>
        <v>0.67500000000000004</v>
      </c>
      <c r="S79">
        <f t="shared" ref="S79" si="186">K79</f>
        <v>1.05</v>
      </c>
      <c r="T79">
        <f t="shared" ref="T79" si="187">K79</f>
        <v>1.05</v>
      </c>
      <c r="U79">
        <f t="shared" ref="U79" si="188">T79-((T79-W79)/3)</f>
        <v>0.8666666666666667</v>
      </c>
      <c r="V79">
        <f t="shared" ref="V79" si="189">T79-(2*(T79-W79)/3)</f>
        <v>0.68333333333333335</v>
      </c>
      <c r="W79">
        <f t="shared" ref="W79" si="190">L79</f>
        <v>0.5</v>
      </c>
      <c r="X79">
        <f t="shared" ref="X79" si="191">J79</f>
        <v>0.3</v>
      </c>
    </row>
    <row r="80" spans="1:24" x14ac:dyDescent="0.2">
      <c r="A80">
        <v>244</v>
      </c>
      <c r="B80" t="s">
        <v>19</v>
      </c>
      <c r="C80" s="12" t="s">
        <v>419</v>
      </c>
      <c r="D80" t="s">
        <v>483</v>
      </c>
      <c r="E80" t="s">
        <v>19</v>
      </c>
      <c r="J80" s="1">
        <v>0.7</v>
      </c>
      <c r="K80">
        <v>1.05</v>
      </c>
      <c r="L80">
        <v>0.95</v>
      </c>
      <c r="M80">
        <f t="shared" ref="M80" si="192">J80</f>
        <v>0.7</v>
      </c>
      <c r="N80">
        <f t="shared" ref="N80" si="193">J80</f>
        <v>0.7</v>
      </c>
      <c r="O80">
        <f t="shared" ref="O80" si="194">J80</f>
        <v>0.7</v>
      </c>
      <c r="P80">
        <f t="shared" ref="P80" si="195">J80</f>
        <v>0.7</v>
      </c>
      <c r="Q80">
        <f t="shared" ref="Q80" si="196">J80</f>
        <v>0.7</v>
      </c>
      <c r="R80">
        <f t="shared" ref="R80" si="197">AVERAGE(Q80,S80)</f>
        <v>0.875</v>
      </c>
      <c r="S80">
        <f t="shared" ref="S80" si="198">K80</f>
        <v>1.05</v>
      </c>
      <c r="T80">
        <f t="shared" ref="T80" si="199">K80</f>
        <v>1.05</v>
      </c>
      <c r="U80">
        <f t="shared" ref="U80" si="200">T80-((T80-W80)/3)</f>
        <v>1.0166666666666666</v>
      </c>
      <c r="V80">
        <f t="shared" ref="V80" si="201">T80-(2*(T80-W80)/3)</f>
        <v>0.98333333333333328</v>
      </c>
      <c r="W80">
        <f t="shared" ref="W80" si="202">L80</f>
        <v>0.95</v>
      </c>
      <c r="X80">
        <f t="shared" ref="X80" si="203">J80</f>
        <v>0.7</v>
      </c>
    </row>
    <row r="81" spans="1:24" x14ac:dyDescent="0.2">
      <c r="A81">
        <v>248</v>
      </c>
      <c r="B81" t="s">
        <v>500</v>
      </c>
      <c r="C81" s="12" t="s">
        <v>419</v>
      </c>
      <c r="D81" t="s">
        <v>483</v>
      </c>
      <c r="E81" t="s">
        <v>232</v>
      </c>
      <c r="J81" s="1">
        <v>0.6</v>
      </c>
      <c r="K81">
        <v>1.05</v>
      </c>
      <c r="L81">
        <v>0.9</v>
      </c>
      <c r="M81">
        <f t="shared" ref="M81" si="204">J81</f>
        <v>0.6</v>
      </c>
      <c r="N81">
        <f t="shared" ref="N81" si="205">J81</f>
        <v>0.6</v>
      </c>
      <c r="O81">
        <f t="shared" ref="O81" si="206">J81</f>
        <v>0.6</v>
      </c>
      <c r="P81">
        <f t="shared" ref="P81" si="207">J81</f>
        <v>0.6</v>
      </c>
      <c r="Q81">
        <f t="shared" ref="Q81" si="208">J81</f>
        <v>0.6</v>
      </c>
      <c r="R81">
        <f t="shared" ref="R81" si="209">AVERAGE(Q81,S81)</f>
        <v>0.82499999999999996</v>
      </c>
      <c r="S81">
        <f t="shared" ref="S81" si="210">K81</f>
        <v>1.05</v>
      </c>
      <c r="T81">
        <f t="shared" ref="T81" si="211">K81</f>
        <v>1.05</v>
      </c>
      <c r="U81">
        <f t="shared" ref="U81" si="212">T81-((T81-W81)/3)</f>
        <v>1</v>
      </c>
      <c r="V81">
        <f t="shared" ref="V81" si="213">T81-(2*(T81-W81)/3)</f>
        <v>0.95000000000000007</v>
      </c>
      <c r="W81">
        <f t="shared" ref="W81" si="214">L81</f>
        <v>0.9</v>
      </c>
      <c r="X81">
        <f t="shared" ref="X81" si="215">J81</f>
        <v>0.6</v>
      </c>
    </row>
    <row r="82" spans="1:24" x14ac:dyDescent="0.2">
      <c r="A82">
        <v>249</v>
      </c>
      <c r="B82" t="s">
        <v>501</v>
      </c>
      <c r="C82" s="12" t="s">
        <v>419</v>
      </c>
      <c r="D82" t="s">
        <v>483</v>
      </c>
      <c r="E82" s="12" t="s">
        <v>66</v>
      </c>
      <c r="J82">
        <v>0.5</v>
      </c>
      <c r="K82">
        <v>0.95</v>
      </c>
      <c r="L82">
        <v>0.75</v>
      </c>
      <c r="M82">
        <f t="shared" ref="M82:M83" si="216">J82</f>
        <v>0.5</v>
      </c>
      <c r="N82">
        <f t="shared" ref="N82:N83" si="217">J82</f>
        <v>0.5</v>
      </c>
      <c r="O82">
        <f t="shared" ref="O82:O83" si="218">J82</f>
        <v>0.5</v>
      </c>
      <c r="P82">
        <f t="shared" ref="P82:P83" si="219">J82</f>
        <v>0.5</v>
      </c>
      <c r="Q82">
        <f t="shared" ref="Q82:Q83" si="220">J82</f>
        <v>0.5</v>
      </c>
      <c r="R82">
        <f t="shared" ref="R82:R83" si="221">AVERAGE(Q82,S82)</f>
        <v>0.72499999999999998</v>
      </c>
      <c r="S82">
        <f t="shared" ref="S82:S83" si="222">K82</f>
        <v>0.95</v>
      </c>
      <c r="T82">
        <f t="shared" ref="T82:T83" si="223">K82</f>
        <v>0.95</v>
      </c>
      <c r="U82">
        <f t="shared" ref="U82:U83" si="224">T82-((T82-W82)/3)</f>
        <v>0.8833333333333333</v>
      </c>
      <c r="V82">
        <f t="shared" ref="V82:V83" si="225">T82-(2*(T82-W82)/3)</f>
        <v>0.81666666666666665</v>
      </c>
      <c r="W82">
        <f t="shared" ref="W82:W83" si="226">L82</f>
        <v>0.75</v>
      </c>
      <c r="X82">
        <f t="shared" ref="X82:X83" si="227">J82</f>
        <v>0.5</v>
      </c>
    </row>
    <row r="83" spans="1:24" x14ac:dyDescent="0.2">
      <c r="A83">
        <v>254</v>
      </c>
      <c r="B83" t="s">
        <v>502</v>
      </c>
      <c r="C83" s="12" t="s">
        <v>425</v>
      </c>
      <c r="D83" t="s">
        <v>332</v>
      </c>
      <c r="E83" t="s">
        <v>507</v>
      </c>
      <c r="J83">
        <v>0.77500000000000002</v>
      </c>
      <c r="K83">
        <v>1.1499999999999999</v>
      </c>
      <c r="L83">
        <v>0.3</v>
      </c>
      <c r="M83">
        <f t="shared" si="216"/>
        <v>0.77500000000000002</v>
      </c>
      <c r="N83">
        <f t="shared" si="217"/>
        <v>0.77500000000000002</v>
      </c>
      <c r="O83">
        <f t="shared" si="218"/>
        <v>0.77500000000000002</v>
      </c>
      <c r="P83">
        <f t="shared" si="219"/>
        <v>0.77500000000000002</v>
      </c>
      <c r="Q83">
        <f t="shared" si="220"/>
        <v>0.77500000000000002</v>
      </c>
      <c r="R83">
        <f t="shared" si="221"/>
        <v>0.96249999999999991</v>
      </c>
      <c r="S83">
        <f t="shared" si="222"/>
        <v>1.1499999999999999</v>
      </c>
      <c r="T83">
        <f t="shared" si="223"/>
        <v>1.1499999999999999</v>
      </c>
      <c r="U83">
        <f t="shared" si="224"/>
        <v>0.8666666666666667</v>
      </c>
      <c r="V83">
        <f t="shared" si="225"/>
        <v>0.58333333333333337</v>
      </c>
      <c r="W83">
        <f t="shared" si="226"/>
        <v>0.3</v>
      </c>
      <c r="X83">
        <f t="shared" si="227"/>
        <v>0.77500000000000002</v>
      </c>
    </row>
    <row r="84" spans="1:24" x14ac:dyDescent="0.2">
      <c r="A84">
        <v>2</v>
      </c>
      <c r="B84" t="s">
        <v>123</v>
      </c>
      <c r="C84" s="12" t="s">
        <v>419</v>
      </c>
      <c r="D84" t="s">
        <v>483</v>
      </c>
      <c r="E84" t="s">
        <v>516</v>
      </c>
      <c r="J84" s="11">
        <v>0.35</v>
      </c>
      <c r="K84" s="12">
        <v>1.18</v>
      </c>
      <c r="L84" s="12">
        <v>0.6</v>
      </c>
      <c r="M84">
        <f t="shared" ref="M84:M94" si="228">J84</f>
        <v>0.35</v>
      </c>
      <c r="N84">
        <f t="shared" ref="N84:N94" si="229">J84</f>
        <v>0.35</v>
      </c>
      <c r="O84">
        <f t="shared" ref="O84:O94" si="230">J84</f>
        <v>0.35</v>
      </c>
      <c r="P84">
        <f t="shared" ref="P84:P94" si="231">J84</f>
        <v>0.35</v>
      </c>
      <c r="Q84">
        <f t="shared" ref="Q84:Q94" si="232">J84</f>
        <v>0.35</v>
      </c>
      <c r="R84">
        <f t="shared" ref="R84:R94" si="233">AVERAGE(Q84,S84)</f>
        <v>0.7649999999999999</v>
      </c>
      <c r="S84">
        <f t="shared" ref="S84:S94" si="234">K84</f>
        <v>1.18</v>
      </c>
      <c r="T84">
        <f t="shared" ref="T84:T94" si="235">K84</f>
        <v>1.18</v>
      </c>
      <c r="U84">
        <f t="shared" ref="U84:U94" si="236">T84-((T84-W84)/3)</f>
        <v>0.98666666666666658</v>
      </c>
      <c r="V84">
        <f t="shared" ref="V84:V94" si="237">T84-(2*(T84-W84)/3)</f>
        <v>0.79333333333333322</v>
      </c>
      <c r="W84">
        <f t="shared" ref="W84:W94" si="238">L84</f>
        <v>0.6</v>
      </c>
      <c r="X84">
        <f t="shared" ref="X84:X94" si="239">J84</f>
        <v>0.35</v>
      </c>
    </row>
    <row r="85" spans="1:24" x14ac:dyDescent="0.2">
      <c r="A85">
        <v>3</v>
      </c>
      <c r="B85" t="s">
        <v>166</v>
      </c>
      <c r="C85" s="12" t="s">
        <v>419</v>
      </c>
      <c r="D85" t="s">
        <v>483</v>
      </c>
      <c r="E85" t="s">
        <v>517</v>
      </c>
      <c r="J85">
        <v>1.05</v>
      </c>
      <c r="K85">
        <v>1.2</v>
      </c>
      <c r="L85">
        <v>0.75</v>
      </c>
      <c r="M85">
        <f t="shared" si="228"/>
        <v>1.05</v>
      </c>
      <c r="N85">
        <f t="shared" si="229"/>
        <v>1.05</v>
      </c>
      <c r="O85">
        <f t="shared" si="230"/>
        <v>1.05</v>
      </c>
      <c r="P85">
        <f t="shared" si="231"/>
        <v>1.05</v>
      </c>
      <c r="Q85">
        <f t="shared" si="232"/>
        <v>1.05</v>
      </c>
      <c r="R85">
        <f t="shared" si="233"/>
        <v>1.125</v>
      </c>
      <c r="S85">
        <f t="shared" si="234"/>
        <v>1.2</v>
      </c>
      <c r="T85">
        <f t="shared" si="235"/>
        <v>1.2</v>
      </c>
      <c r="U85">
        <f t="shared" si="236"/>
        <v>1.05</v>
      </c>
      <c r="V85">
        <f t="shared" si="237"/>
        <v>0.89999999999999991</v>
      </c>
      <c r="W85">
        <f t="shared" si="238"/>
        <v>0.75</v>
      </c>
      <c r="X85">
        <f t="shared" si="239"/>
        <v>1.05</v>
      </c>
    </row>
    <row r="86" spans="1:24" x14ac:dyDescent="0.2">
      <c r="A86">
        <v>10</v>
      </c>
      <c r="B86" t="s">
        <v>508</v>
      </c>
      <c r="C86" s="12" t="s">
        <v>419</v>
      </c>
      <c r="D86" t="s">
        <v>483</v>
      </c>
      <c r="E86" t="s">
        <v>518</v>
      </c>
      <c r="J86">
        <v>0.4</v>
      </c>
      <c r="K86">
        <v>1.1499999999999999</v>
      </c>
      <c r="L86">
        <v>0.6</v>
      </c>
      <c r="M86">
        <f t="shared" si="228"/>
        <v>0.4</v>
      </c>
      <c r="N86">
        <f t="shared" si="229"/>
        <v>0.4</v>
      </c>
      <c r="O86">
        <f t="shared" si="230"/>
        <v>0.4</v>
      </c>
      <c r="P86">
        <f t="shared" si="231"/>
        <v>0.4</v>
      </c>
      <c r="Q86">
        <f t="shared" si="232"/>
        <v>0.4</v>
      </c>
      <c r="R86">
        <f t="shared" si="233"/>
        <v>0.77499999999999991</v>
      </c>
      <c r="S86">
        <f t="shared" si="234"/>
        <v>1.1499999999999999</v>
      </c>
      <c r="T86">
        <f t="shared" si="235"/>
        <v>1.1499999999999999</v>
      </c>
      <c r="U86">
        <f t="shared" si="236"/>
        <v>0.96666666666666656</v>
      </c>
      <c r="V86">
        <f t="shared" si="237"/>
        <v>0.78333333333333321</v>
      </c>
      <c r="W86">
        <f t="shared" si="238"/>
        <v>0.6</v>
      </c>
      <c r="X86">
        <f t="shared" si="239"/>
        <v>0.4</v>
      </c>
    </row>
    <row r="87" spans="1:24" x14ac:dyDescent="0.2">
      <c r="A87">
        <v>22</v>
      </c>
      <c r="B87" t="s">
        <v>358</v>
      </c>
      <c r="C87" s="12" t="s">
        <v>419</v>
      </c>
      <c r="D87" t="s">
        <v>483</v>
      </c>
      <c r="E87" s="12" t="s">
        <v>255</v>
      </c>
      <c r="J87" s="1">
        <v>0.3</v>
      </c>
      <c r="K87">
        <v>1.1499999999999999</v>
      </c>
      <c r="L87">
        <v>0.33</v>
      </c>
      <c r="M87">
        <f t="shared" si="228"/>
        <v>0.3</v>
      </c>
      <c r="N87">
        <f t="shared" si="229"/>
        <v>0.3</v>
      </c>
      <c r="O87">
        <f t="shared" si="230"/>
        <v>0.3</v>
      </c>
      <c r="P87">
        <f t="shared" si="231"/>
        <v>0.3</v>
      </c>
      <c r="Q87">
        <f t="shared" si="232"/>
        <v>0.3</v>
      </c>
      <c r="R87">
        <f t="shared" si="233"/>
        <v>0.72499999999999998</v>
      </c>
      <c r="S87">
        <f t="shared" si="234"/>
        <v>1.1499999999999999</v>
      </c>
      <c r="T87">
        <f t="shared" si="235"/>
        <v>1.1499999999999999</v>
      </c>
      <c r="U87">
        <f t="shared" si="236"/>
        <v>0.87666666666666671</v>
      </c>
      <c r="V87">
        <f t="shared" si="237"/>
        <v>0.60333333333333339</v>
      </c>
      <c r="W87">
        <f t="shared" si="238"/>
        <v>0.33</v>
      </c>
      <c r="X87">
        <f t="shared" si="239"/>
        <v>0.3</v>
      </c>
    </row>
    <row r="88" spans="1:24" x14ac:dyDescent="0.2">
      <c r="A88">
        <v>31</v>
      </c>
      <c r="B88" t="s">
        <v>509</v>
      </c>
      <c r="C88" s="12" t="s">
        <v>419</v>
      </c>
      <c r="D88" t="s">
        <v>483</v>
      </c>
      <c r="E88" s="12" t="s">
        <v>252</v>
      </c>
      <c r="J88" s="1">
        <v>0.35</v>
      </c>
      <c r="K88">
        <v>1.08</v>
      </c>
      <c r="L88">
        <v>0.35</v>
      </c>
      <c r="M88">
        <f t="shared" si="228"/>
        <v>0.35</v>
      </c>
      <c r="N88">
        <f t="shared" si="229"/>
        <v>0.35</v>
      </c>
      <c r="O88">
        <f t="shared" si="230"/>
        <v>0.35</v>
      </c>
      <c r="P88">
        <f t="shared" si="231"/>
        <v>0.35</v>
      </c>
      <c r="Q88">
        <f t="shared" si="232"/>
        <v>0.35</v>
      </c>
      <c r="R88">
        <f t="shared" si="233"/>
        <v>0.71500000000000008</v>
      </c>
      <c r="S88">
        <f t="shared" si="234"/>
        <v>1.08</v>
      </c>
      <c r="T88">
        <f t="shared" si="235"/>
        <v>1.08</v>
      </c>
      <c r="U88">
        <f t="shared" si="236"/>
        <v>0.83666666666666667</v>
      </c>
      <c r="V88">
        <f t="shared" si="237"/>
        <v>0.59333333333333327</v>
      </c>
      <c r="W88">
        <f t="shared" si="238"/>
        <v>0.35</v>
      </c>
      <c r="X88">
        <f t="shared" si="239"/>
        <v>0.35</v>
      </c>
    </row>
    <row r="89" spans="1:24" x14ac:dyDescent="0.2">
      <c r="A89">
        <v>71</v>
      </c>
      <c r="B89" t="s">
        <v>510</v>
      </c>
      <c r="C89" s="12" t="s">
        <v>414</v>
      </c>
      <c r="D89" t="s">
        <v>483</v>
      </c>
      <c r="E89" t="s">
        <v>319</v>
      </c>
      <c r="J89">
        <v>0.5</v>
      </c>
      <c r="K89">
        <v>1.2</v>
      </c>
      <c r="L89">
        <v>0.95</v>
      </c>
      <c r="M89">
        <f t="shared" si="228"/>
        <v>0.5</v>
      </c>
      <c r="N89">
        <f t="shared" si="229"/>
        <v>0.5</v>
      </c>
      <c r="O89">
        <f t="shared" si="230"/>
        <v>0.5</v>
      </c>
      <c r="P89">
        <f t="shared" si="231"/>
        <v>0.5</v>
      </c>
      <c r="Q89">
        <f t="shared" si="232"/>
        <v>0.5</v>
      </c>
      <c r="R89">
        <f t="shared" si="233"/>
        <v>0.85</v>
      </c>
      <c r="S89">
        <f t="shared" si="234"/>
        <v>1.2</v>
      </c>
      <c r="T89">
        <f t="shared" si="235"/>
        <v>1.2</v>
      </c>
      <c r="U89">
        <f t="shared" si="236"/>
        <v>1.1166666666666667</v>
      </c>
      <c r="V89">
        <f t="shared" si="237"/>
        <v>1.0333333333333332</v>
      </c>
      <c r="W89">
        <f t="shared" si="238"/>
        <v>0.95</v>
      </c>
      <c r="X89">
        <f t="shared" si="239"/>
        <v>0.5</v>
      </c>
    </row>
    <row r="90" spans="1:24" x14ac:dyDescent="0.2">
      <c r="A90">
        <v>74</v>
      </c>
      <c r="B90" t="s">
        <v>511</v>
      </c>
      <c r="C90" s="12" t="s">
        <v>414</v>
      </c>
      <c r="D90" t="s">
        <v>483</v>
      </c>
      <c r="E90" t="s">
        <v>519</v>
      </c>
      <c r="J90">
        <v>0.5</v>
      </c>
      <c r="K90">
        <v>1.1000000000000001</v>
      </c>
      <c r="L90">
        <v>0.65</v>
      </c>
      <c r="M90">
        <f t="shared" si="228"/>
        <v>0.5</v>
      </c>
      <c r="N90">
        <f t="shared" si="229"/>
        <v>0.5</v>
      </c>
      <c r="O90">
        <f t="shared" si="230"/>
        <v>0.5</v>
      </c>
      <c r="P90">
        <f t="shared" si="231"/>
        <v>0.5</v>
      </c>
      <c r="Q90">
        <f t="shared" si="232"/>
        <v>0.5</v>
      </c>
      <c r="R90">
        <f t="shared" si="233"/>
        <v>0.8</v>
      </c>
      <c r="S90">
        <f t="shared" si="234"/>
        <v>1.1000000000000001</v>
      </c>
      <c r="T90">
        <f t="shared" si="235"/>
        <v>1.1000000000000001</v>
      </c>
      <c r="U90">
        <f t="shared" si="236"/>
        <v>0.95000000000000007</v>
      </c>
      <c r="V90">
        <f t="shared" si="237"/>
        <v>0.8</v>
      </c>
      <c r="W90">
        <f t="shared" si="238"/>
        <v>0.65</v>
      </c>
      <c r="X90">
        <f t="shared" si="239"/>
        <v>0.5</v>
      </c>
    </row>
    <row r="91" spans="1:24" x14ac:dyDescent="0.2">
      <c r="A91">
        <v>76</v>
      </c>
      <c r="B91" t="s">
        <v>196</v>
      </c>
      <c r="C91" s="12" t="s">
        <v>414</v>
      </c>
      <c r="D91" t="s">
        <v>483</v>
      </c>
      <c r="E91" t="s">
        <v>519</v>
      </c>
      <c r="J91">
        <v>0.5</v>
      </c>
      <c r="K91">
        <v>1.1000000000000001</v>
      </c>
      <c r="L91">
        <v>0.65</v>
      </c>
      <c r="M91">
        <f t="shared" si="228"/>
        <v>0.5</v>
      </c>
      <c r="N91">
        <f t="shared" si="229"/>
        <v>0.5</v>
      </c>
      <c r="O91">
        <f t="shared" si="230"/>
        <v>0.5</v>
      </c>
      <c r="P91">
        <f t="shared" si="231"/>
        <v>0.5</v>
      </c>
      <c r="Q91">
        <f t="shared" si="232"/>
        <v>0.5</v>
      </c>
      <c r="R91">
        <f t="shared" si="233"/>
        <v>0.8</v>
      </c>
      <c r="S91">
        <f t="shared" si="234"/>
        <v>1.1000000000000001</v>
      </c>
      <c r="T91">
        <f t="shared" si="235"/>
        <v>1.1000000000000001</v>
      </c>
      <c r="U91">
        <f t="shared" si="236"/>
        <v>0.95000000000000007</v>
      </c>
      <c r="V91">
        <f t="shared" si="237"/>
        <v>0.8</v>
      </c>
      <c r="W91">
        <f t="shared" si="238"/>
        <v>0.65</v>
      </c>
      <c r="X91">
        <f t="shared" si="239"/>
        <v>0.5</v>
      </c>
    </row>
    <row r="92" spans="1:24" x14ac:dyDescent="0.2">
      <c r="A92">
        <v>209</v>
      </c>
      <c r="B92" t="s">
        <v>512</v>
      </c>
      <c r="C92" s="12" t="s">
        <v>419</v>
      </c>
      <c r="D92" t="s">
        <v>483</v>
      </c>
      <c r="E92" t="s">
        <v>57</v>
      </c>
      <c r="J92">
        <v>0.5</v>
      </c>
      <c r="K92">
        <v>0.85</v>
      </c>
      <c r="L92">
        <v>0.6</v>
      </c>
      <c r="M92">
        <f t="shared" si="228"/>
        <v>0.5</v>
      </c>
      <c r="N92">
        <f t="shared" si="229"/>
        <v>0.5</v>
      </c>
      <c r="O92">
        <f t="shared" si="230"/>
        <v>0.5</v>
      </c>
      <c r="P92">
        <f t="shared" si="231"/>
        <v>0.5</v>
      </c>
      <c r="Q92">
        <f t="shared" si="232"/>
        <v>0.5</v>
      </c>
      <c r="R92">
        <f t="shared" si="233"/>
        <v>0.67500000000000004</v>
      </c>
      <c r="S92">
        <f t="shared" si="234"/>
        <v>0.85</v>
      </c>
      <c r="T92">
        <f t="shared" si="235"/>
        <v>0.85</v>
      </c>
      <c r="U92">
        <f t="shared" si="236"/>
        <v>0.76666666666666661</v>
      </c>
      <c r="V92">
        <f t="shared" si="237"/>
        <v>0.68333333333333335</v>
      </c>
      <c r="W92">
        <f t="shared" si="238"/>
        <v>0.6</v>
      </c>
      <c r="X92">
        <f t="shared" si="239"/>
        <v>0.5</v>
      </c>
    </row>
    <row r="93" spans="1:24" x14ac:dyDescent="0.2">
      <c r="A93">
        <v>220</v>
      </c>
      <c r="B93" t="s">
        <v>513</v>
      </c>
      <c r="C93" s="12" t="s">
        <v>414</v>
      </c>
      <c r="D93" t="s">
        <v>483</v>
      </c>
      <c r="E93" t="s">
        <v>323</v>
      </c>
      <c r="J93">
        <v>0.5</v>
      </c>
      <c r="K93">
        <v>1.1499999999999999</v>
      </c>
      <c r="L93">
        <v>0.9</v>
      </c>
      <c r="M93">
        <f t="shared" si="228"/>
        <v>0.5</v>
      </c>
      <c r="N93">
        <f t="shared" si="229"/>
        <v>0.5</v>
      </c>
      <c r="O93">
        <f t="shared" si="230"/>
        <v>0.5</v>
      </c>
      <c r="P93">
        <f t="shared" si="231"/>
        <v>0.5</v>
      </c>
      <c r="Q93">
        <f t="shared" si="232"/>
        <v>0.5</v>
      </c>
      <c r="R93">
        <f t="shared" si="233"/>
        <v>0.82499999999999996</v>
      </c>
      <c r="S93">
        <f t="shared" si="234"/>
        <v>1.1499999999999999</v>
      </c>
      <c r="T93">
        <f t="shared" si="235"/>
        <v>1.1499999999999999</v>
      </c>
      <c r="U93">
        <f t="shared" si="236"/>
        <v>1.0666666666666667</v>
      </c>
      <c r="V93">
        <f t="shared" si="237"/>
        <v>0.98333333333333328</v>
      </c>
      <c r="W93">
        <f t="shared" si="238"/>
        <v>0.9</v>
      </c>
      <c r="X93">
        <f t="shared" si="239"/>
        <v>0.5</v>
      </c>
    </row>
    <row r="94" spans="1:24" x14ac:dyDescent="0.2">
      <c r="A94">
        <v>221</v>
      </c>
      <c r="B94" t="s">
        <v>249</v>
      </c>
      <c r="C94" s="12" t="s">
        <v>419</v>
      </c>
      <c r="D94" t="s">
        <v>483</v>
      </c>
      <c r="E94" s="12" t="s">
        <v>249</v>
      </c>
      <c r="J94">
        <v>0.4</v>
      </c>
      <c r="K94">
        <v>0.85</v>
      </c>
      <c r="L94">
        <v>0.75</v>
      </c>
      <c r="M94">
        <f t="shared" si="228"/>
        <v>0.4</v>
      </c>
      <c r="N94">
        <f t="shared" si="229"/>
        <v>0.4</v>
      </c>
      <c r="O94">
        <f t="shared" si="230"/>
        <v>0.4</v>
      </c>
      <c r="P94">
        <f t="shared" si="231"/>
        <v>0.4</v>
      </c>
      <c r="Q94">
        <f t="shared" si="232"/>
        <v>0.4</v>
      </c>
      <c r="R94">
        <f t="shared" si="233"/>
        <v>0.625</v>
      </c>
      <c r="S94">
        <f t="shared" si="234"/>
        <v>0.85</v>
      </c>
      <c r="T94">
        <f t="shared" si="235"/>
        <v>0.85</v>
      </c>
      <c r="U94">
        <f t="shared" si="236"/>
        <v>0.81666666666666665</v>
      </c>
      <c r="V94">
        <f t="shared" si="237"/>
        <v>0.78333333333333333</v>
      </c>
      <c r="W94">
        <f t="shared" si="238"/>
        <v>0.75</v>
      </c>
      <c r="X94">
        <f t="shared" si="239"/>
        <v>0.4</v>
      </c>
    </row>
    <row r="95" spans="1:24" x14ac:dyDescent="0.2">
      <c r="A95">
        <v>241</v>
      </c>
      <c r="B95" t="s">
        <v>514</v>
      </c>
      <c r="C95" s="12" t="s">
        <v>425</v>
      </c>
      <c r="D95" t="s">
        <v>332</v>
      </c>
      <c r="J95">
        <v>0.77500000000000002</v>
      </c>
      <c r="K95">
        <v>1.1499999999999999</v>
      </c>
      <c r="L95">
        <v>0.3</v>
      </c>
      <c r="M95">
        <f t="shared" ref="M95:M96" si="240">J95</f>
        <v>0.77500000000000002</v>
      </c>
      <c r="N95">
        <f t="shared" ref="N95:N96" si="241">J95</f>
        <v>0.77500000000000002</v>
      </c>
      <c r="O95">
        <f t="shared" ref="O95:O96" si="242">J95</f>
        <v>0.77500000000000002</v>
      </c>
      <c r="P95">
        <f t="shared" ref="P95:P96" si="243">J95</f>
        <v>0.77500000000000002</v>
      </c>
      <c r="Q95">
        <f t="shared" ref="Q95:Q96" si="244">J95</f>
        <v>0.77500000000000002</v>
      </c>
      <c r="R95">
        <f t="shared" ref="R95:R96" si="245">AVERAGE(Q95,S95)</f>
        <v>0.96249999999999991</v>
      </c>
      <c r="S95">
        <f t="shared" ref="S95:S96" si="246">K95</f>
        <v>1.1499999999999999</v>
      </c>
      <c r="T95">
        <f t="shared" ref="T95:T96" si="247">K95</f>
        <v>1.1499999999999999</v>
      </c>
      <c r="U95">
        <f t="shared" ref="U95:U96" si="248">T95-((T95-W95)/3)</f>
        <v>0.8666666666666667</v>
      </c>
      <c r="V95">
        <f t="shared" ref="V95:V96" si="249">T95-(2*(T95-W95)/3)</f>
        <v>0.58333333333333337</v>
      </c>
      <c r="W95">
        <f t="shared" ref="W95:W96" si="250">L95</f>
        <v>0.3</v>
      </c>
      <c r="X95">
        <f t="shared" ref="X95:X96" si="251">J95</f>
        <v>0.77500000000000002</v>
      </c>
    </row>
    <row r="96" spans="1:24" x14ac:dyDescent="0.2">
      <c r="A96">
        <v>246</v>
      </c>
      <c r="B96" t="s">
        <v>515</v>
      </c>
      <c r="C96" s="12" t="s">
        <v>419</v>
      </c>
      <c r="D96" t="s">
        <v>483</v>
      </c>
      <c r="E96" s="12" t="s">
        <v>44</v>
      </c>
      <c r="J96" s="1">
        <v>0.7</v>
      </c>
      <c r="K96">
        <v>0.9</v>
      </c>
      <c r="L96">
        <v>0.85</v>
      </c>
      <c r="M96">
        <f t="shared" si="240"/>
        <v>0.7</v>
      </c>
      <c r="N96">
        <f t="shared" si="241"/>
        <v>0.7</v>
      </c>
      <c r="O96">
        <f t="shared" si="242"/>
        <v>0.7</v>
      </c>
      <c r="P96">
        <f t="shared" si="243"/>
        <v>0.7</v>
      </c>
      <c r="Q96">
        <f t="shared" si="244"/>
        <v>0.7</v>
      </c>
      <c r="R96">
        <f t="shared" si="245"/>
        <v>0.8</v>
      </c>
      <c r="S96">
        <f t="shared" si="246"/>
        <v>0.9</v>
      </c>
      <c r="T96">
        <f t="shared" si="247"/>
        <v>0.9</v>
      </c>
      <c r="U96">
        <f t="shared" si="248"/>
        <v>0.8833333333333333</v>
      </c>
      <c r="V96">
        <f t="shared" si="249"/>
        <v>0.8666666666666667</v>
      </c>
      <c r="W96">
        <f t="shared" si="250"/>
        <v>0.85</v>
      </c>
      <c r="X96">
        <f t="shared" si="251"/>
        <v>0.7</v>
      </c>
    </row>
  </sheetData>
  <autoFilter ref="A3:X62" xr:uid="{2D9FF8EC-1F35-C84E-BCC0-AA7D00E607C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B5D07-BB7F-CF4D-8BCF-8D4DA935AE79}">
  <dimension ref="A1:K36"/>
  <sheetViews>
    <sheetView workbookViewId="0">
      <pane ySplit="1" topLeftCell="A2" activePane="bottomLeft" state="frozen"/>
      <selection pane="bottomLeft" activeCell="K2" sqref="K2"/>
    </sheetView>
  </sheetViews>
  <sheetFormatPr baseColWidth="10" defaultRowHeight="16" x14ac:dyDescent="0.2"/>
  <cols>
    <col min="1" max="1" width="29.83203125" customWidth="1"/>
  </cols>
  <sheetData>
    <row r="1" spans="1:11" x14ac:dyDescent="0.2">
      <c r="A1" s="3" t="s">
        <v>334</v>
      </c>
      <c r="B1" s="4" t="s">
        <v>335</v>
      </c>
      <c r="C1" s="4" t="s">
        <v>336</v>
      </c>
      <c r="D1" s="4" t="s">
        <v>337</v>
      </c>
      <c r="E1" s="4" t="s">
        <v>335</v>
      </c>
      <c r="F1" s="4" t="s">
        <v>338</v>
      </c>
      <c r="G1" s="4" t="s">
        <v>336</v>
      </c>
      <c r="H1" s="4" t="s">
        <v>339</v>
      </c>
      <c r="I1" s="4" t="s">
        <v>340</v>
      </c>
      <c r="J1" s="4" t="s">
        <v>341</v>
      </c>
      <c r="K1" s="4" t="s">
        <v>578</v>
      </c>
    </row>
    <row r="2" spans="1:11" x14ac:dyDescent="0.2">
      <c r="A2" s="5" t="s">
        <v>362</v>
      </c>
      <c r="B2" s="6">
        <v>0.3</v>
      </c>
      <c r="C2" s="6">
        <v>1.05</v>
      </c>
      <c r="D2" s="6">
        <v>0.5</v>
      </c>
      <c r="E2" s="6">
        <v>20</v>
      </c>
      <c r="F2" s="6">
        <v>40</v>
      </c>
      <c r="G2" s="6">
        <v>120</v>
      </c>
      <c r="H2" s="6">
        <v>60</v>
      </c>
      <c r="I2" s="7">
        <v>41061</v>
      </c>
      <c r="J2" s="6">
        <f t="shared" ref="J2:J35" si="0">((E2+F2)+G2)+H2</f>
        <v>240</v>
      </c>
    </row>
    <row r="3" spans="1:11" x14ac:dyDescent="0.2">
      <c r="A3" s="5" t="s">
        <v>350</v>
      </c>
      <c r="B3" s="6">
        <v>0.3</v>
      </c>
      <c r="C3" s="6">
        <v>1.1499999999999999</v>
      </c>
      <c r="D3" s="6">
        <v>0.4</v>
      </c>
      <c r="E3" s="6">
        <v>15</v>
      </c>
      <c r="F3" s="6">
        <v>20</v>
      </c>
      <c r="G3" s="6">
        <v>35</v>
      </c>
      <c r="H3" s="6">
        <v>20</v>
      </c>
      <c r="I3" s="7">
        <v>41044</v>
      </c>
      <c r="J3" s="6">
        <f t="shared" si="0"/>
        <v>90</v>
      </c>
    </row>
    <row r="4" spans="1:11" x14ac:dyDescent="0.2">
      <c r="A4" s="5" t="s">
        <v>364</v>
      </c>
      <c r="B4" s="6"/>
      <c r="C4" s="6"/>
      <c r="D4" s="6"/>
      <c r="E4" s="6"/>
      <c r="F4" s="6"/>
      <c r="G4" s="6"/>
      <c r="H4" s="6"/>
      <c r="I4" s="6"/>
      <c r="J4" s="6">
        <f t="shared" si="0"/>
        <v>0</v>
      </c>
    </row>
    <row r="5" spans="1:11" x14ac:dyDescent="0.2">
      <c r="A5" s="5" t="s">
        <v>342</v>
      </c>
      <c r="B5" s="6">
        <v>0.3</v>
      </c>
      <c r="C5" s="6">
        <v>1.2</v>
      </c>
      <c r="D5" s="6">
        <v>0.5</v>
      </c>
      <c r="E5" s="6">
        <v>30</v>
      </c>
      <c r="F5" s="6">
        <v>40</v>
      </c>
      <c r="G5" s="6">
        <v>50</v>
      </c>
      <c r="H5" s="6">
        <v>30</v>
      </c>
      <c r="I5" s="7">
        <v>41044</v>
      </c>
      <c r="J5" s="6">
        <f t="shared" si="0"/>
        <v>150</v>
      </c>
    </row>
    <row r="6" spans="1:11" x14ac:dyDescent="0.2">
      <c r="A6" s="5" t="s">
        <v>123</v>
      </c>
      <c r="B6" s="6">
        <v>0.35</v>
      </c>
      <c r="C6" s="6">
        <v>1.2</v>
      </c>
      <c r="D6" s="6">
        <v>0.6</v>
      </c>
      <c r="E6" s="6">
        <v>30</v>
      </c>
      <c r="F6" s="6">
        <v>50</v>
      </c>
      <c r="G6" s="6">
        <v>60</v>
      </c>
      <c r="H6" s="6">
        <v>55</v>
      </c>
      <c r="I6" s="7">
        <v>41044</v>
      </c>
      <c r="J6" s="6">
        <f t="shared" si="0"/>
        <v>195</v>
      </c>
    </row>
    <row r="7" spans="1:11" x14ac:dyDescent="0.2">
      <c r="A7" s="5" t="s">
        <v>361</v>
      </c>
      <c r="B7" s="6">
        <v>0.5</v>
      </c>
      <c r="C7" s="6">
        <v>1.1499999999999999</v>
      </c>
      <c r="D7" s="6">
        <v>0.8</v>
      </c>
      <c r="E7" s="6">
        <v>20</v>
      </c>
      <c r="F7" s="6">
        <v>30</v>
      </c>
      <c r="G7" s="6">
        <v>30</v>
      </c>
      <c r="H7" s="6">
        <v>30</v>
      </c>
      <c r="I7" s="7">
        <v>41044</v>
      </c>
      <c r="J7" s="6">
        <f t="shared" si="0"/>
        <v>110</v>
      </c>
    </row>
    <row r="8" spans="1:11" x14ac:dyDescent="0.2">
      <c r="A8" s="5" t="s">
        <v>360</v>
      </c>
      <c r="B8" s="6">
        <v>0.4</v>
      </c>
      <c r="C8" s="6">
        <v>1.1499999999999999</v>
      </c>
      <c r="D8" s="6">
        <v>0.5</v>
      </c>
      <c r="E8" s="6">
        <v>20</v>
      </c>
      <c r="F8" s="6">
        <v>25</v>
      </c>
      <c r="G8" s="6">
        <v>75</v>
      </c>
      <c r="H8" s="6">
        <v>30</v>
      </c>
      <c r="I8" s="7">
        <v>41030</v>
      </c>
      <c r="J8" s="6">
        <f t="shared" si="0"/>
        <v>150</v>
      </c>
    </row>
    <row r="9" spans="1:11" x14ac:dyDescent="0.2">
      <c r="A9" s="5" t="s">
        <v>359</v>
      </c>
      <c r="B9" s="6">
        <v>0.7</v>
      </c>
      <c r="C9" s="6">
        <v>1.1499999999999999</v>
      </c>
      <c r="D9" s="6">
        <v>0.3</v>
      </c>
      <c r="E9" s="6">
        <v>20</v>
      </c>
      <c r="F9" s="6">
        <v>60</v>
      </c>
      <c r="G9" s="6">
        <v>70</v>
      </c>
      <c r="H9" s="6">
        <v>30</v>
      </c>
      <c r="I9" s="7"/>
      <c r="J9" s="6">
        <f t="shared" si="0"/>
        <v>180</v>
      </c>
    </row>
    <row r="10" spans="1:11" x14ac:dyDescent="0.2">
      <c r="A10" s="5" t="s">
        <v>358</v>
      </c>
      <c r="B10" s="6">
        <v>0.7</v>
      </c>
      <c r="C10" s="6">
        <v>1.1499999999999999</v>
      </c>
      <c r="D10" s="6">
        <v>0.3</v>
      </c>
      <c r="E10" s="6">
        <v>20</v>
      </c>
      <c r="F10" s="6">
        <v>60</v>
      </c>
      <c r="G10" s="6">
        <v>70</v>
      </c>
      <c r="H10" s="6">
        <v>30</v>
      </c>
      <c r="I10" s="7"/>
      <c r="J10" s="6">
        <f t="shared" si="0"/>
        <v>180</v>
      </c>
    </row>
    <row r="11" spans="1:11" x14ac:dyDescent="0.2">
      <c r="A11" s="5" t="s">
        <v>370</v>
      </c>
      <c r="B11" s="6">
        <v>0.4</v>
      </c>
      <c r="C11" s="6">
        <v>0.95</v>
      </c>
      <c r="D11" s="6">
        <v>0.9</v>
      </c>
      <c r="E11" s="6"/>
      <c r="F11" s="6"/>
      <c r="G11" s="6"/>
      <c r="H11" s="6"/>
      <c r="I11" s="6"/>
      <c r="J11" s="6">
        <f t="shared" si="0"/>
        <v>0</v>
      </c>
    </row>
    <row r="12" spans="1:11" x14ac:dyDescent="0.2">
      <c r="A12" s="5" t="s">
        <v>368</v>
      </c>
      <c r="B12" s="6">
        <v>0.4</v>
      </c>
      <c r="C12" s="6">
        <v>0.95</v>
      </c>
      <c r="D12" s="6">
        <v>0.9</v>
      </c>
      <c r="E12" s="6"/>
      <c r="F12" s="6"/>
      <c r="G12" s="6"/>
      <c r="H12" s="6"/>
      <c r="I12" s="6"/>
      <c r="J12" s="6">
        <f t="shared" si="0"/>
        <v>0</v>
      </c>
    </row>
    <row r="13" spans="1:11" x14ac:dyDescent="0.2">
      <c r="A13" s="5" t="s">
        <v>367</v>
      </c>
      <c r="B13" s="6">
        <v>0.4</v>
      </c>
      <c r="C13" s="6">
        <v>0.95</v>
      </c>
      <c r="D13" s="6">
        <v>0.4</v>
      </c>
      <c r="E13" s="6">
        <v>10</v>
      </c>
      <c r="F13" s="6">
        <v>15</v>
      </c>
      <c r="G13" s="6">
        <v>75</v>
      </c>
      <c r="H13" s="6">
        <v>35</v>
      </c>
      <c r="I13" s="7">
        <v>41014</v>
      </c>
      <c r="J13" s="6">
        <f t="shared" si="0"/>
        <v>135</v>
      </c>
    </row>
    <row r="14" spans="1:11" x14ac:dyDescent="0.2">
      <c r="A14" s="5" t="s">
        <v>355</v>
      </c>
      <c r="B14" s="6">
        <v>0.4</v>
      </c>
      <c r="C14" s="6">
        <v>1.1499999999999999</v>
      </c>
      <c r="D14" s="6">
        <v>0.6</v>
      </c>
      <c r="E14" s="6">
        <v>35</v>
      </c>
      <c r="F14" s="6">
        <v>45</v>
      </c>
      <c r="G14" s="6">
        <v>35</v>
      </c>
      <c r="H14" s="6">
        <v>25</v>
      </c>
      <c r="I14" s="7">
        <v>41061</v>
      </c>
      <c r="J14" s="6">
        <f t="shared" si="0"/>
        <v>140</v>
      </c>
    </row>
    <row r="15" spans="1:11" x14ac:dyDescent="0.2">
      <c r="A15" s="5" t="s">
        <v>349</v>
      </c>
      <c r="B15" s="6">
        <v>0.3</v>
      </c>
      <c r="C15" s="6">
        <v>1.1000000000000001</v>
      </c>
      <c r="D15" s="6">
        <v>0.3</v>
      </c>
      <c r="E15" s="6">
        <v>20</v>
      </c>
      <c r="F15" s="6">
        <v>30</v>
      </c>
      <c r="G15" s="6">
        <v>50</v>
      </c>
      <c r="H15" s="6">
        <v>30</v>
      </c>
      <c r="I15" s="7">
        <v>41044</v>
      </c>
      <c r="J15" s="6">
        <f t="shared" si="0"/>
        <v>130</v>
      </c>
    </row>
    <row r="16" spans="1:11" x14ac:dyDescent="0.2">
      <c r="A16" s="5" t="s">
        <v>347</v>
      </c>
      <c r="B16" s="6">
        <v>0.3</v>
      </c>
      <c r="C16" s="6">
        <v>1.1499999999999999</v>
      </c>
      <c r="D16" s="6">
        <v>0.25</v>
      </c>
      <c r="E16" s="6">
        <v>20</v>
      </c>
      <c r="F16" s="6">
        <v>60</v>
      </c>
      <c r="G16" s="6">
        <v>70</v>
      </c>
      <c r="H16" s="6">
        <v>30</v>
      </c>
      <c r="I16" s="7">
        <v>41244</v>
      </c>
      <c r="J16" s="6">
        <f t="shared" si="0"/>
        <v>180</v>
      </c>
    </row>
    <row r="17" spans="1:10" x14ac:dyDescent="0.2">
      <c r="A17" s="5" t="s">
        <v>354</v>
      </c>
      <c r="B17" s="6">
        <v>0.35</v>
      </c>
      <c r="C17" s="6">
        <v>1.1499999999999999</v>
      </c>
      <c r="D17" s="6">
        <v>0.35</v>
      </c>
      <c r="E17" s="6">
        <v>25</v>
      </c>
      <c r="F17" s="6">
        <v>35</v>
      </c>
      <c r="G17" s="6">
        <v>45</v>
      </c>
      <c r="H17" s="6">
        <v>25</v>
      </c>
      <c r="I17" s="7">
        <v>41030</v>
      </c>
      <c r="J17" s="6">
        <f t="shared" si="0"/>
        <v>130</v>
      </c>
    </row>
    <row r="18" spans="1:10" ht="32" x14ac:dyDescent="0.2">
      <c r="A18" s="5" t="s">
        <v>373</v>
      </c>
      <c r="B18" s="6"/>
      <c r="C18" s="6">
        <v>0.65</v>
      </c>
      <c r="D18" s="6">
        <v>1.25</v>
      </c>
      <c r="E18" s="6"/>
      <c r="F18" s="6"/>
      <c r="G18" s="6"/>
      <c r="H18" s="6"/>
      <c r="I18" s="6"/>
      <c r="J18" s="6">
        <f t="shared" si="0"/>
        <v>0</v>
      </c>
    </row>
    <row r="19" spans="1:10" ht="48" x14ac:dyDescent="0.2">
      <c r="A19" s="5" t="s">
        <v>363</v>
      </c>
      <c r="B19" s="6">
        <v>0.5</v>
      </c>
      <c r="C19" s="6">
        <v>1.2</v>
      </c>
      <c r="D19" s="6">
        <v>0.95</v>
      </c>
      <c r="E19" s="6">
        <v>60</v>
      </c>
      <c r="F19" s="6">
        <v>90</v>
      </c>
      <c r="G19" s="6">
        <v>120</v>
      </c>
      <c r="H19" s="6">
        <v>95</v>
      </c>
      <c r="I19" s="7">
        <v>40923</v>
      </c>
      <c r="J19" s="6">
        <f t="shared" si="0"/>
        <v>365</v>
      </c>
    </row>
    <row r="20" spans="1:10" x14ac:dyDescent="0.2">
      <c r="A20" s="5" t="s">
        <v>369</v>
      </c>
      <c r="B20" s="6">
        <v>0.4</v>
      </c>
      <c r="C20" s="6">
        <v>0.95</v>
      </c>
      <c r="D20" s="6">
        <v>0.9</v>
      </c>
      <c r="E20" s="6">
        <v>10</v>
      </c>
      <c r="F20" s="6">
        <v>20</v>
      </c>
      <c r="G20" s="6">
        <v>75</v>
      </c>
      <c r="H20" s="6">
        <v>35</v>
      </c>
      <c r="I20" s="6"/>
      <c r="J20" s="6">
        <f t="shared" si="0"/>
        <v>140</v>
      </c>
    </row>
    <row r="21" spans="1:10" x14ac:dyDescent="0.2">
      <c r="A21" s="5" t="s">
        <v>366</v>
      </c>
      <c r="B21" s="6">
        <v>0.4</v>
      </c>
      <c r="C21" s="6">
        <v>0.95</v>
      </c>
      <c r="D21" s="6">
        <v>0.9</v>
      </c>
      <c r="E21" s="6"/>
      <c r="F21" s="6"/>
      <c r="G21" s="6"/>
      <c r="H21" s="6"/>
      <c r="I21" s="6"/>
      <c r="J21" s="6">
        <f t="shared" si="0"/>
        <v>0</v>
      </c>
    </row>
    <row r="22" spans="1:10" x14ac:dyDescent="0.2">
      <c r="A22" s="5" t="s">
        <v>351</v>
      </c>
      <c r="B22" s="6">
        <v>0.5</v>
      </c>
      <c r="C22" s="6">
        <v>1.1499999999999999</v>
      </c>
      <c r="D22" s="6">
        <v>0.75</v>
      </c>
      <c r="E22" s="6">
        <v>25</v>
      </c>
      <c r="F22" s="6">
        <v>30</v>
      </c>
      <c r="G22" s="6">
        <v>45</v>
      </c>
      <c r="H22" s="6">
        <v>30</v>
      </c>
      <c r="I22" s="7">
        <v>41030</v>
      </c>
      <c r="J22" s="6">
        <f t="shared" si="0"/>
        <v>130</v>
      </c>
    </row>
    <row r="23" spans="1:10" x14ac:dyDescent="0.2">
      <c r="A23" s="5" t="s">
        <v>345</v>
      </c>
      <c r="B23" s="6">
        <v>1.05</v>
      </c>
      <c r="C23" s="6">
        <v>1.2</v>
      </c>
      <c r="D23" s="6">
        <v>0.9</v>
      </c>
      <c r="E23" s="6">
        <v>30</v>
      </c>
      <c r="F23" s="6">
        <v>30</v>
      </c>
      <c r="G23" s="6">
        <v>60</v>
      </c>
      <c r="H23" s="6">
        <v>30</v>
      </c>
      <c r="I23" s="7">
        <v>41044</v>
      </c>
      <c r="J23" s="6">
        <f t="shared" si="0"/>
        <v>150</v>
      </c>
    </row>
    <row r="24" spans="1:10" x14ac:dyDescent="0.2">
      <c r="A24" s="5" t="s">
        <v>346</v>
      </c>
      <c r="B24" s="6">
        <v>0.3</v>
      </c>
      <c r="C24" s="6">
        <v>1.1499999999999999</v>
      </c>
      <c r="D24" s="6">
        <v>0.25</v>
      </c>
      <c r="E24" s="6">
        <v>40</v>
      </c>
      <c r="F24" s="6">
        <v>30</v>
      </c>
      <c r="G24" s="6">
        <v>40</v>
      </c>
      <c r="H24" s="6">
        <v>20</v>
      </c>
      <c r="I24" s="7">
        <v>41197</v>
      </c>
      <c r="J24" s="6">
        <f t="shared" si="0"/>
        <v>130</v>
      </c>
    </row>
    <row r="25" spans="1:10" ht="32" x14ac:dyDescent="0.2">
      <c r="A25" s="5" t="s">
        <v>357</v>
      </c>
      <c r="B25" s="6">
        <v>0.3</v>
      </c>
      <c r="C25" s="6">
        <v>1.1125</v>
      </c>
      <c r="D25" s="6">
        <v>0.26</v>
      </c>
      <c r="E25" s="6">
        <v>25</v>
      </c>
      <c r="F25" s="6">
        <v>45</v>
      </c>
      <c r="G25" s="6">
        <v>59</v>
      </c>
      <c r="H25" s="6">
        <v>29</v>
      </c>
      <c r="I25" s="7">
        <v>41244</v>
      </c>
      <c r="J25" s="6">
        <f t="shared" si="0"/>
        <v>158</v>
      </c>
    </row>
    <row r="26" spans="1:10" x14ac:dyDescent="0.2">
      <c r="A26" s="5" t="s">
        <v>365</v>
      </c>
      <c r="B26" s="6">
        <v>0.85</v>
      </c>
      <c r="C26" s="6">
        <v>0.85</v>
      </c>
      <c r="D26" s="6">
        <v>0.85</v>
      </c>
      <c r="E26" s="6"/>
      <c r="F26" s="6"/>
      <c r="G26" s="6"/>
      <c r="H26" s="6"/>
      <c r="I26" s="6"/>
      <c r="J26" s="6">
        <f t="shared" si="0"/>
        <v>0</v>
      </c>
    </row>
    <row r="27" spans="1:10" x14ac:dyDescent="0.2">
      <c r="A27" s="5" t="s">
        <v>348</v>
      </c>
      <c r="B27" s="6">
        <v>0.3</v>
      </c>
      <c r="C27" s="6">
        <v>1</v>
      </c>
      <c r="D27" s="6">
        <v>0.55000000000000004</v>
      </c>
      <c r="E27" s="6">
        <v>20</v>
      </c>
      <c r="F27" s="6">
        <v>35</v>
      </c>
      <c r="G27" s="6">
        <v>45</v>
      </c>
      <c r="H27" s="6">
        <v>30</v>
      </c>
      <c r="I27" s="7">
        <v>41061</v>
      </c>
      <c r="J27" s="6">
        <f t="shared" si="0"/>
        <v>130</v>
      </c>
    </row>
    <row r="28" spans="1:10" x14ac:dyDescent="0.2">
      <c r="A28" s="5" t="s">
        <v>343</v>
      </c>
      <c r="B28" s="6">
        <v>0.4</v>
      </c>
      <c r="C28" s="6">
        <v>1.1499999999999999</v>
      </c>
      <c r="D28" s="6">
        <v>0.5</v>
      </c>
      <c r="E28" s="6">
        <v>20</v>
      </c>
      <c r="F28" s="6">
        <v>25</v>
      </c>
      <c r="G28" s="6">
        <v>75</v>
      </c>
      <c r="H28" s="6">
        <v>30</v>
      </c>
      <c r="I28" s="7">
        <v>41030</v>
      </c>
      <c r="J28" s="6">
        <f t="shared" si="0"/>
        <v>150</v>
      </c>
    </row>
    <row r="29" spans="1:10" x14ac:dyDescent="0.2">
      <c r="A29" s="5" t="s">
        <v>255</v>
      </c>
      <c r="B29" s="6">
        <v>0.7</v>
      </c>
      <c r="C29" s="6">
        <v>1.1499999999999999</v>
      </c>
      <c r="D29" s="6">
        <v>0.3</v>
      </c>
      <c r="E29" s="6">
        <v>20</v>
      </c>
      <c r="F29" s="6">
        <v>60</v>
      </c>
      <c r="G29" s="6">
        <v>70</v>
      </c>
      <c r="H29" s="6">
        <v>30</v>
      </c>
      <c r="I29" s="7"/>
      <c r="J29" s="6">
        <f t="shared" si="0"/>
        <v>180</v>
      </c>
    </row>
    <row r="30" spans="1:10" x14ac:dyDescent="0.2">
      <c r="A30" s="5" t="s">
        <v>353</v>
      </c>
      <c r="B30" s="6">
        <v>0.35</v>
      </c>
      <c r="C30" s="6">
        <v>1.2</v>
      </c>
      <c r="D30" s="6">
        <v>0.7</v>
      </c>
      <c r="E30" s="6">
        <v>50</v>
      </c>
      <c r="F30" s="6">
        <v>40</v>
      </c>
      <c r="G30" s="6">
        <v>50</v>
      </c>
      <c r="H30" s="6">
        <v>40</v>
      </c>
      <c r="I30" s="7">
        <v>41044</v>
      </c>
      <c r="J30" s="6">
        <f t="shared" si="0"/>
        <v>180</v>
      </c>
    </row>
    <row r="31" spans="1:10" x14ac:dyDescent="0.2">
      <c r="A31" s="5" t="s">
        <v>352</v>
      </c>
      <c r="B31" s="6">
        <v>0.4</v>
      </c>
      <c r="C31" s="6">
        <v>1.25</v>
      </c>
      <c r="D31" s="6">
        <v>0.75</v>
      </c>
      <c r="E31" s="6">
        <v>30</v>
      </c>
      <c r="F31" s="6">
        <v>60</v>
      </c>
      <c r="G31" s="6">
        <v>180</v>
      </c>
      <c r="H31" s="6">
        <v>95</v>
      </c>
      <c r="I31" s="7">
        <v>40983</v>
      </c>
      <c r="J31" s="6">
        <f t="shared" si="0"/>
        <v>365</v>
      </c>
    </row>
    <row r="32" spans="1:10" x14ac:dyDescent="0.2">
      <c r="A32" s="5" t="s">
        <v>356</v>
      </c>
      <c r="B32" s="6">
        <v>0.7</v>
      </c>
      <c r="C32" s="6">
        <v>1.05</v>
      </c>
      <c r="D32" s="6">
        <v>0.95</v>
      </c>
      <c r="E32" s="6">
        <v>35</v>
      </c>
      <c r="F32" s="6">
        <v>45</v>
      </c>
      <c r="G32" s="6">
        <v>40</v>
      </c>
      <c r="H32" s="6">
        <v>15</v>
      </c>
      <c r="I32" s="7">
        <v>41044</v>
      </c>
      <c r="J32" s="6">
        <f t="shared" si="0"/>
        <v>135</v>
      </c>
    </row>
    <row r="33" spans="1:10" ht="32" x14ac:dyDescent="0.2">
      <c r="A33" s="5" t="s">
        <v>371</v>
      </c>
      <c r="B33" s="6">
        <v>0.3</v>
      </c>
      <c r="C33" s="6">
        <v>1.2</v>
      </c>
      <c r="D33" s="6">
        <v>0.3</v>
      </c>
      <c r="E33" s="6">
        <v>10</v>
      </c>
      <c r="F33" s="6">
        <v>30</v>
      </c>
      <c r="G33" s="6">
        <v>80</v>
      </c>
      <c r="H33" s="6">
        <v>20</v>
      </c>
      <c r="I33" s="6" t="s">
        <v>372</v>
      </c>
      <c r="J33" s="6">
        <f t="shared" si="0"/>
        <v>140</v>
      </c>
    </row>
    <row r="34" spans="1:10" x14ac:dyDescent="0.2">
      <c r="A34" s="5" t="s">
        <v>344</v>
      </c>
      <c r="B34" s="6">
        <v>0.7</v>
      </c>
      <c r="C34" s="6">
        <v>1.1499999999999999</v>
      </c>
      <c r="D34" s="6">
        <v>0.3</v>
      </c>
      <c r="E34" s="6">
        <v>20</v>
      </c>
      <c r="F34" s="6">
        <v>60</v>
      </c>
      <c r="G34" s="6">
        <v>70</v>
      </c>
      <c r="H34" s="6">
        <v>30</v>
      </c>
      <c r="I34" s="7">
        <v>41244</v>
      </c>
      <c r="J34" s="6">
        <f t="shared" si="0"/>
        <v>180</v>
      </c>
    </row>
    <row r="35" spans="1:10" x14ac:dyDescent="0.2">
      <c r="A35" s="5" t="s">
        <v>148</v>
      </c>
      <c r="B35" s="6">
        <v>0.7</v>
      </c>
      <c r="C35" s="6">
        <v>1.1499999999999999</v>
      </c>
      <c r="D35" s="6">
        <v>0.3</v>
      </c>
      <c r="E35" s="6">
        <v>20</v>
      </c>
      <c r="F35" s="6">
        <v>60</v>
      </c>
      <c r="G35" s="6">
        <v>70</v>
      </c>
      <c r="H35" s="6">
        <v>30</v>
      </c>
      <c r="I35" s="7"/>
      <c r="J35" s="6">
        <f t="shared" si="0"/>
        <v>180</v>
      </c>
    </row>
    <row r="36" spans="1:10" x14ac:dyDescent="0.2">
      <c r="D36" s="8"/>
    </row>
  </sheetData>
  <autoFilter ref="A1:J35" xr:uid="{AE7B5D07-BB7F-CF4D-8BCF-8D4DA935AE7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B94A2-2F84-444A-902B-8F62775CED2D}">
  <dimension ref="A1:B7"/>
  <sheetViews>
    <sheetView workbookViewId="0">
      <selection activeCell="B8" sqref="B8"/>
    </sheetView>
  </sheetViews>
  <sheetFormatPr baseColWidth="10" defaultRowHeight="16" x14ac:dyDescent="0.2"/>
  <cols>
    <col min="1" max="1" width="144.5" style="9" customWidth="1"/>
    <col min="2" max="2" width="73.6640625" customWidth="1"/>
  </cols>
  <sheetData>
    <row r="1" spans="1:2" ht="17" x14ac:dyDescent="0.2">
      <c r="A1" s="14" t="s">
        <v>374</v>
      </c>
      <c r="B1" t="s">
        <v>377</v>
      </c>
    </row>
    <row r="2" spans="1:2" ht="17" x14ac:dyDescent="0.2">
      <c r="A2" s="14" t="s">
        <v>375</v>
      </c>
      <c r="B2" t="s">
        <v>378</v>
      </c>
    </row>
    <row r="3" spans="1:2" ht="34" x14ac:dyDescent="0.2">
      <c r="A3" s="9" t="s">
        <v>376</v>
      </c>
      <c r="B3" t="s">
        <v>379</v>
      </c>
    </row>
    <row r="4" spans="1:2" ht="17" x14ac:dyDescent="0.2">
      <c r="A4" s="9" t="s">
        <v>505</v>
      </c>
      <c r="B4" t="s">
        <v>504</v>
      </c>
    </row>
    <row r="5" spans="1:2" x14ac:dyDescent="0.2">
      <c r="A5" t="s">
        <v>575</v>
      </c>
      <c r="B5" t="s">
        <v>577</v>
      </c>
    </row>
    <row r="6" spans="1:2" x14ac:dyDescent="0.2">
      <c r="A6" t="s">
        <v>576</v>
      </c>
    </row>
    <row r="7" spans="1:2" x14ac:dyDescent="0.2">
      <c r="A7" s="9" t="s">
        <v>613</v>
      </c>
      <c r="B7" t="s">
        <v>614</v>
      </c>
    </row>
  </sheetData>
  <hyperlinks>
    <hyperlink ref="A2" r:id="rId1" location="Contents" xr:uid="{1732BF93-186A-494F-8614-A4A588880186}"/>
    <hyperlink ref="A1" r:id="rId2" xr:uid="{30B8A8AD-1967-8E4C-90B9-B8DC1A2A87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FAO Crop development stages</vt:lpstr>
      <vt:lpstr>FAO Kc values</vt:lpstr>
      <vt:lpstr>Nistor 2018</vt:lpstr>
      <vt:lpstr>FAO Nistor CDL</vt:lpstr>
      <vt:lpstr>Liu et al.</vt:lpstr>
      <vt:lpstr>FAO Liu CDL</vt:lpstr>
      <vt:lpstr>InVEST FAO</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Li</dc:creator>
  <cp:lastModifiedBy>Li, Kevin (CTR) - REE-ARS</cp:lastModifiedBy>
  <dcterms:created xsi:type="dcterms:W3CDTF">2023-04-26T22:50:56Z</dcterms:created>
  <dcterms:modified xsi:type="dcterms:W3CDTF">2024-12-04T20:28:33Z</dcterms:modified>
</cp:coreProperties>
</file>