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24"/>
  <workbookPr/>
  <mc:AlternateContent xmlns:mc="http://schemas.openxmlformats.org/markup-compatibility/2006">
    <mc:Choice Requires="x15">
      <x15ac:absPath xmlns:x15ac="http://schemas.microsoft.com/office/spreadsheetml/2010/11/ac" url="C:\Users\wcamaro\OneDrive - University College Cork\CSRI\CSRI2020_Deliverables_SharedFolder\Status_Tool\Atmospheric_Domain\2.1SurfaceAirTemperature\Figure2.1\"/>
    </mc:Choice>
  </mc:AlternateContent>
  <xr:revisionPtr revIDLastSave="0" documentId="11_1B3BB5D0829F161CC67A7C7FB2ED828958DED117" xr6:coauthVersionLast="45" xr6:coauthVersionMax="45" xr10:uidLastSave="{00000000-0000-0000-0000-000000000000}"/>
  <bookViews>
    <workbookView xWindow="0" yWindow="0" windowWidth="28800" windowHeight="11745" xr2:uid="{00000000-000D-0000-FFFF-FFFF00000000}"/>
  </bookViews>
  <sheets>
    <sheet name="Chart1" sheetId="2" r:id="rId1"/>
    <sheet name="Sheet1" sheetId="1" r:id="rId2"/>
  </sheets>
  <definedNames>
    <definedName name="_xlnm._FilterDatabase" localSheetId="1" hidden="1">Sheet1!$O$2:$O$2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7" i="1" l="1"/>
  <c r="M117" i="1"/>
  <c r="N117" i="1" s="1"/>
  <c r="K117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3" i="1"/>
  <c r="I1" i="1" l="1"/>
  <c r="Q4" i="1" l="1"/>
  <c r="Q3" i="1"/>
  <c r="M21" i="1"/>
  <c r="M77" i="1"/>
  <c r="M101" i="1"/>
  <c r="M109" i="1"/>
  <c r="M112" i="1" l="1"/>
  <c r="N112" i="1" s="1"/>
  <c r="M104" i="1"/>
  <c r="N104" i="1" s="1"/>
  <c r="M96" i="1"/>
  <c r="N96" i="1" s="1"/>
  <c r="M88" i="1"/>
  <c r="M80" i="1"/>
  <c r="M72" i="1"/>
  <c r="N72" i="1" s="1"/>
  <c r="M64" i="1"/>
  <c r="M56" i="1"/>
  <c r="N56" i="1" s="1"/>
  <c r="M48" i="1"/>
  <c r="N48" i="1" s="1"/>
  <c r="M40" i="1"/>
  <c r="N40" i="1" s="1"/>
  <c r="M32" i="1"/>
  <c r="N32" i="1" s="1"/>
  <c r="M24" i="1"/>
  <c r="M16" i="1"/>
  <c r="N16" i="1" s="1"/>
  <c r="M8" i="1"/>
  <c r="M111" i="1"/>
  <c r="M103" i="1"/>
  <c r="N103" i="1" s="1"/>
  <c r="M95" i="1"/>
  <c r="N95" i="1" s="1"/>
  <c r="M87" i="1"/>
  <c r="N87" i="1" s="1"/>
  <c r="M79" i="1"/>
  <c r="N79" i="1" s="1"/>
  <c r="M71" i="1"/>
  <c r="N71" i="1" s="1"/>
  <c r="M63" i="1"/>
  <c r="N63" i="1" s="1"/>
  <c r="M55" i="1"/>
  <c r="M47" i="1"/>
  <c r="N47" i="1" s="1"/>
  <c r="M39" i="1"/>
  <c r="M31" i="1"/>
  <c r="N31" i="1" s="1"/>
  <c r="M23" i="1"/>
  <c r="N23" i="1" s="1"/>
  <c r="M15" i="1"/>
  <c r="N15" i="1" s="1"/>
  <c r="M110" i="1"/>
  <c r="N110" i="1" s="1"/>
  <c r="M102" i="1"/>
  <c r="M94" i="1"/>
  <c r="M86" i="1"/>
  <c r="N86" i="1" s="1"/>
  <c r="M78" i="1"/>
  <c r="M70" i="1"/>
  <c r="N70" i="1" s="1"/>
  <c r="M62" i="1"/>
  <c r="N62" i="1" s="1"/>
  <c r="M54" i="1"/>
  <c r="N54" i="1" s="1"/>
  <c r="M46" i="1"/>
  <c r="M38" i="1"/>
  <c r="N38" i="1" s="1"/>
  <c r="M30" i="1"/>
  <c r="M22" i="1"/>
  <c r="N22" i="1" s="1"/>
  <c r="M14" i="1"/>
  <c r="M93" i="1"/>
  <c r="N93" i="1" s="1"/>
  <c r="M85" i="1"/>
  <c r="N85" i="1" s="1"/>
  <c r="M69" i="1"/>
  <c r="N69" i="1" s="1"/>
  <c r="M61" i="1"/>
  <c r="M53" i="1"/>
  <c r="N53" i="1" s="1"/>
  <c r="M45" i="1"/>
  <c r="M37" i="1"/>
  <c r="M29" i="1"/>
  <c r="M13" i="1"/>
  <c r="N13" i="1" s="1"/>
  <c r="M116" i="1"/>
  <c r="N116" i="1" s="1"/>
  <c r="M100" i="1"/>
  <c r="N100" i="1" s="1"/>
  <c r="M84" i="1"/>
  <c r="M68" i="1"/>
  <c r="M52" i="1"/>
  <c r="M44" i="1"/>
  <c r="N44" i="1" s="1"/>
  <c r="M28" i="1"/>
  <c r="N28" i="1" s="1"/>
  <c r="M20" i="1"/>
  <c r="N20" i="1" s="1"/>
  <c r="M115" i="1"/>
  <c r="N115" i="1" s="1"/>
  <c r="M107" i="1"/>
  <c r="N107" i="1" s="1"/>
  <c r="M99" i="1"/>
  <c r="N99" i="1" s="1"/>
  <c r="M91" i="1"/>
  <c r="N91" i="1" s="1"/>
  <c r="M83" i="1"/>
  <c r="N83" i="1" s="1"/>
  <c r="M75" i="1"/>
  <c r="N75" i="1" s="1"/>
  <c r="M67" i="1"/>
  <c r="N67" i="1" s="1"/>
  <c r="M59" i="1"/>
  <c r="N59" i="1" s="1"/>
  <c r="M51" i="1"/>
  <c r="M43" i="1"/>
  <c r="N43" i="1" s="1"/>
  <c r="M35" i="1"/>
  <c r="M27" i="1"/>
  <c r="N27" i="1" s="1"/>
  <c r="M19" i="1"/>
  <c r="N19" i="1" s="1"/>
  <c r="M11" i="1"/>
  <c r="M114" i="1"/>
  <c r="N114" i="1" s="1"/>
  <c r="M106" i="1"/>
  <c r="N106" i="1" s="1"/>
  <c r="M98" i="1"/>
  <c r="N98" i="1" s="1"/>
  <c r="M90" i="1"/>
  <c r="N90" i="1" s="1"/>
  <c r="M82" i="1"/>
  <c r="M74" i="1"/>
  <c r="M66" i="1"/>
  <c r="M58" i="1"/>
  <c r="M50" i="1"/>
  <c r="M42" i="1"/>
  <c r="M34" i="1"/>
  <c r="N34" i="1" s="1"/>
  <c r="M26" i="1"/>
  <c r="N26" i="1" s="1"/>
  <c r="M18" i="1"/>
  <c r="M10" i="1"/>
  <c r="M108" i="1"/>
  <c r="N108" i="1" s="1"/>
  <c r="M92" i="1"/>
  <c r="M76" i="1"/>
  <c r="N76" i="1" s="1"/>
  <c r="M60" i="1"/>
  <c r="N60" i="1" s="1"/>
  <c r="M36" i="1"/>
  <c r="N36" i="1" s="1"/>
  <c r="M12" i="1"/>
  <c r="N12" i="1" s="1"/>
  <c r="M113" i="1"/>
  <c r="N113" i="1" s="1"/>
  <c r="M105" i="1"/>
  <c r="N105" i="1" s="1"/>
  <c r="M97" i="1"/>
  <c r="N97" i="1" s="1"/>
  <c r="M89" i="1"/>
  <c r="N89" i="1" s="1"/>
  <c r="M81" i="1"/>
  <c r="M73" i="1"/>
  <c r="M65" i="1"/>
  <c r="N65" i="1" s="1"/>
  <c r="M57" i="1"/>
  <c r="N57" i="1" s="1"/>
  <c r="M49" i="1"/>
  <c r="M41" i="1"/>
  <c r="N41" i="1" s="1"/>
  <c r="M33" i="1"/>
  <c r="N33" i="1" s="1"/>
  <c r="M25" i="1"/>
  <c r="N25" i="1" s="1"/>
  <c r="M17" i="1"/>
  <c r="N17" i="1" s="1"/>
  <c r="M9" i="1"/>
  <c r="N9" i="1" s="1"/>
  <c r="N51" i="1"/>
  <c r="N73" i="1"/>
  <c r="N55" i="1"/>
  <c r="N102" i="1"/>
  <c r="N78" i="1"/>
  <c r="N14" i="1"/>
  <c r="N66" i="1"/>
  <c r="N49" i="1"/>
  <c r="N101" i="1"/>
  <c r="N61" i="1"/>
  <c r="N29" i="1"/>
  <c r="N21" i="1"/>
  <c r="N8" i="1"/>
  <c r="N84" i="1"/>
  <c r="N52" i="1"/>
  <c r="N88" i="1"/>
  <c r="N64" i="1"/>
  <c r="N94" i="1"/>
  <c r="N109" i="1"/>
  <c r="N37" i="1"/>
  <c r="N35" i="1"/>
  <c r="N11" i="1"/>
  <c r="N24" i="1"/>
  <c r="N111" i="1"/>
  <c r="N39" i="1"/>
  <c r="N46" i="1"/>
  <c r="N45" i="1"/>
  <c r="N92" i="1"/>
  <c r="N68" i="1"/>
  <c r="N82" i="1"/>
  <c r="N74" i="1"/>
  <c r="N58" i="1"/>
  <c r="N50" i="1"/>
  <c r="N42" i="1"/>
  <c r="N18" i="1"/>
  <c r="N10" i="1"/>
  <c r="N80" i="1"/>
  <c r="N30" i="1"/>
  <c r="N77" i="1"/>
  <c r="N81" i="1"/>
  <c r="K68" i="1" l="1"/>
  <c r="K40" i="1"/>
  <c r="K47" i="1"/>
  <c r="L9" i="1"/>
  <c r="L12" i="1"/>
  <c r="K20" i="1"/>
  <c r="K18" i="1"/>
  <c r="K17" i="1"/>
  <c r="L31" i="1"/>
  <c r="L16" i="1"/>
  <c r="L62" i="1"/>
  <c r="L53" i="1"/>
  <c r="L66" i="1"/>
  <c r="K65" i="1"/>
  <c r="K55" i="1"/>
  <c r="K60" i="1"/>
  <c r="L63" i="1"/>
  <c r="K63" i="1"/>
  <c r="K28" i="1"/>
  <c r="K34" i="1"/>
  <c r="L38" i="1"/>
  <c r="L51" i="1"/>
  <c r="K51" i="1"/>
  <c r="K59" i="1"/>
  <c r="K46" i="1"/>
  <c r="L48" i="1"/>
  <c r="K64" i="1"/>
  <c r="K61" i="1"/>
  <c r="K67" i="1"/>
  <c r="K10" i="1"/>
  <c r="L10" i="1"/>
  <c r="P4" i="1" l="1"/>
  <c r="P3" i="1"/>
  <c r="K8" i="1"/>
  <c r="L85" i="1"/>
  <c r="K73" i="1"/>
  <c r="K75" i="1"/>
  <c r="L105" i="1"/>
  <c r="K76" i="1"/>
  <c r="K114" i="1"/>
  <c r="K88" i="1"/>
  <c r="L71" i="1"/>
  <c r="K77" i="1"/>
  <c r="K111" i="1"/>
  <c r="L75" i="1"/>
  <c r="L74" i="1"/>
  <c r="L106" i="1"/>
  <c r="K105" i="1"/>
  <c r="K110" i="1"/>
  <c r="K83" i="1"/>
  <c r="L77" i="1"/>
  <c r="K36" i="1"/>
  <c r="K90" i="1"/>
  <c r="L89" i="1"/>
  <c r="K26" i="1"/>
  <c r="L42" i="1"/>
  <c r="K109" i="1"/>
  <c r="L50" i="1"/>
  <c r="K86" i="1"/>
  <c r="L107" i="1"/>
  <c r="L72" i="1"/>
  <c r="L76" i="1"/>
  <c r="L22" i="1"/>
  <c r="L80" i="1"/>
  <c r="L78" i="1"/>
  <c r="K11" i="1"/>
  <c r="L44" i="1"/>
  <c r="L43" i="1"/>
  <c r="L46" i="1"/>
  <c r="L23" i="1"/>
  <c r="K57" i="1"/>
  <c r="K99" i="1"/>
  <c r="K82" i="1"/>
  <c r="K53" i="1"/>
  <c r="L41" i="1"/>
  <c r="L92" i="1"/>
  <c r="K44" i="1"/>
  <c r="L17" i="1"/>
  <c r="K14" i="1"/>
  <c r="K115" i="1"/>
  <c r="K19" i="1"/>
  <c r="K112" i="1"/>
  <c r="L21" i="1"/>
  <c r="L97" i="1"/>
  <c r="L96" i="1"/>
  <c r="L95" i="1"/>
  <c r="K96" i="1"/>
  <c r="L93" i="1"/>
  <c r="K92" i="1"/>
  <c r="K95" i="1"/>
  <c r="L29" i="1"/>
  <c r="L61" i="1"/>
  <c r="K62" i="1"/>
  <c r="K30" i="1"/>
  <c r="K89" i="1"/>
  <c r="K103" i="1"/>
  <c r="K93" i="1"/>
  <c r="K97" i="1"/>
  <c r="L34" i="1"/>
  <c r="L110" i="1"/>
  <c r="K102" i="1"/>
  <c r="L58" i="1"/>
  <c r="K91" i="1"/>
  <c r="L26" i="1"/>
  <c r="L102" i="1"/>
  <c r="L109" i="1"/>
  <c r="L86" i="1"/>
  <c r="K39" i="1"/>
  <c r="L37" i="1"/>
  <c r="L90" i="1"/>
  <c r="L108" i="1"/>
  <c r="L47" i="1"/>
  <c r="K48" i="1"/>
  <c r="K38" i="1"/>
  <c r="K43" i="1"/>
  <c r="L103" i="1"/>
  <c r="L56" i="1"/>
  <c r="K56" i="1"/>
  <c r="K58" i="1"/>
  <c r="L55" i="1"/>
  <c r="L57" i="1"/>
  <c r="K16" i="1"/>
  <c r="L14" i="1"/>
  <c r="K15" i="1"/>
  <c r="K106" i="1"/>
  <c r="K80" i="1"/>
  <c r="L114" i="1"/>
  <c r="L111" i="1"/>
  <c r="K116" i="1"/>
  <c r="L116" i="1"/>
  <c r="L115" i="1"/>
  <c r="K37" i="1"/>
  <c r="K13" i="1"/>
  <c r="L91" i="1"/>
  <c r="K42" i="1"/>
  <c r="K50" i="1"/>
  <c r="L52" i="1"/>
  <c r="L67" i="1"/>
  <c r="K107" i="1"/>
  <c r="K23" i="1"/>
  <c r="L99" i="1"/>
  <c r="K54" i="1"/>
  <c r="L60" i="1"/>
  <c r="L13" i="1"/>
  <c r="K41" i="1"/>
  <c r="L32" i="1"/>
  <c r="L45" i="1"/>
  <c r="K94" i="1"/>
  <c r="L98" i="1"/>
  <c r="L19" i="1"/>
  <c r="K35" i="1"/>
  <c r="K52" i="1"/>
  <c r="K66" i="1"/>
  <c r="L64" i="1"/>
  <c r="L68" i="1"/>
  <c r="L59" i="1"/>
  <c r="K21" i="1"/>
  <c r="L49" i="1"/>
  <c r="L54" i="1"/>
  <c r="L28" i="1"/>
  <c r="K24" i="1"/>
  <c r="K25" i="1"/>
  <c r="L24" i="1"/>
  <c r="L25" i="1"/>
  <c r="L27" i="1"/>
  <c r="K27" i="1"/>
  <c r="K33" i="1"/>
  <c r="L83" i="1"/>
  <c r="L101" i="1"/>
  <c r="L100" i="1"/>
  <c r="K100" i="1"/>
  <c r="K45" i="1"/>
  <c r="K12" i="1"/>
  <c r="K9" i="1"/>
  <c r="K98" i="1"/>
  <c r="K71" i="1"/>
  <c r="K69" i="1"/>
  <c r="K70" i="1"/>
  <c r="L70" i="1"/>
  <c r="L35" i="1"/>
  <c r="L94" i="1"/>
  <c r="K32" i="1"/>
  <c r="L30" i="1"/>
  <c r="K31" i="1"/>
  <c r="K101" i="1"/>
  <c r="K87" i="1"/>
  <c r="L88" i="1"/>
  <c r="L87" i="1"/>
  <c r="L104" i="1"/>
  <c r="L39" i="1"/>
  <c r="L40" i="1"/>
  <c r="K84" i="1"/>
  <c r="K81" i="1"/>
  <c r="L79" i="1"/>
  <c r="L84" i="1"/>
  <c r="K85" i="1"/>
  <c r="L18" i="1"/>
  <c r="L20" i="1"/>
  <c r="K113" i="1"/>
  <c r="K104" i="1"/>
  <c r="K22" i="1"/>
  <c r="K79" i="1"/>
  <c r="L73" i="1"/>
  <c r="K74" i="1"/>
  <c r="L33" i="1"/>
  <c r="L65" i="1"/>
  <c r="L81" i="1"/>
  <c r="L112" i="1"/>
  <c r="K72" i="1"/>
  <c r="L11" i="1"/>
  <c r="K108" i="1"/>
  <c r="L69" i="1"/>
  <c r="L8" i="1"/>
  <c r="K49" i="1"/>
  <c r="L82" i="1"/>
  <c r="L36" i="1"/>
  <c r="K29" i="1"/>
  <c r="L15" i="1"/>
  <c r="L113" i="1"/>
  <c r="K78" i="1"/>
</calcChain>
</file>

<file path=xl/sharedStrings.xml><?xml version="1.0" encoding="utf-8"?>
<sst xmlns="http://schemas.openxmlformats.org/spreadsheetml/2006/main" count="14" uniqueCount="14">
  <si>
    <t>Year</t>
  </si>
  <si>
    <t>Valentia</t>
  </si>
  <si>
    <t>Birr/Gureen</t>
  </si>
  <si>
    <t>Phoenix Park</t>
  </si>
  <si>
    <t>Malin Head</t>
  </si>
  <si>
    <t>Armagh</t>
  </si>
  <si>
    <t>Tmean</t>
  </si>
  <si>
    <t>1961-1990 Normal</t>
  </si>
  <si>
    <t>filter11</t>
  </si>
  <si>
    <t>Std Dev (11 year average)</t>
  </si>
  <si>
    <t>Stdev 11 year temps</t>
  </si>
  <si>
    <t>95%confidence</t>
  </si>
  <si>
    <t>Anom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</si>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</sst>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/>
    <xf numFmtId="0" fontId="0" fillId="0" borderId="0" xfId="0" applyNumberFormat="1"/>
    <xf numFmtId="2" fontId="0" fillId="0" borderId="2" xfId="0" applyNumberFormat="1" applyBorder="1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>
                <a:latin typeface="+mn-lt"/>
              </a:defRPr>
            </a:pPr>
            <a:r>
              <a:rPr lang="en-US" sz="1800" b="1">
                <a:latin typeface="+mn-lt"/>
              </a:rPr>
              <a:t>Mean Surface Air Temperature (1900 - 2019)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Annual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Simple linear trend</c:name>
            <c:spPr>
              <a:ln w="28575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Sheet1!$A$3:$A$123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xVal>
          <c:yVal>
            <c:numRef>
              <c:f>Sheet1!$H$3:$H$123</c:f>
              <c:numCache>
                <c:formatCode>0.00</c:formatCode>
                <c:ptCount val="121"/>
                <c:pt idx="0">
                  <c:v>-0.21933333333333493</c:v>
                </c:pt>
                <c:pt idx="1">
                  <c:v>-0.41933333333333422</c:v>
                </c:pt>
                <c:pt idx="2">
                  <c:v>-0.37933333333333508</c:v>
                </c:pt>
                <c:pt idx="3">
                  <c:v>-0.42933333333333579</c:v>
                </c:pt>
                <c:pt idx="4">
                  <c:v>-0.46933333333333493</c:v>
                </c:pt>
                <c:pt idx="5">
                  <c:v>-0.24933333333333429</c:v>
                </c:pt>
                <c:pt idx="6">
                  <c:v>-0.24933333333333429</c:v>
                </c:pt>
                <c:pt idx="7">
                  <c:v>-0.54933333333333501</c:v>
                </c:pt>
                <c:pt idx="8">
                  <c:v>0.12066666666666492</c:v>
                </c:pt>
                <c:pt idx="9">
                  <c:v>-0.64933333333333465</c:v>
                </c:pt>
                <c:pt idx="10">
                  <c:v>-0.40933333333333444</c:v>
                </c:pt>
                <c:pt idx="11">
                  <c:v>6.0666666666664426E-2</c:v>
                </c:pt>
                <c:pt idx="12">
                  <c:v>-0.38933333333333486</c:v>
                </c:pt>
                <c:pt idx="13">
                  <c:v>-0.15933333333333444</c:v>
                </c:pt>
                <c:pt idx="14">
                  <c:v>5.0666666666664639E-2</c:v>
                </c:pt>
                <c:pt idx="15">
                  <c:v>-0.6093333333333355</c:v>
                </c:pt>
                <c:pt idx="16">
                  <c:v>-0.26933333333333564</c:v>
                </c:pt>
                <c:pt idx="17">
                  <c:v>-0.78933333333333522</c:v>
                </c:pt>
                <c:pt idx="18">
                  <c:v>-4.9333333333335005E-2</c:v>
                </c:pt>
                <c:pt idx="19">
                  <c:v>-0.81933333333333458</c:v>
                </c:pt>
                <c:pt idx="20">
                  <c:v>-4.9333333333335005E-2</c:v>
                </c:pt>
                <c:pt idx="21">
                  <c:v>0.92066666666666563</c:v>
                </c:pt>
                <c:pt idx="22">
                  <c:v>-0.56933333333333458</c:v>
                </c:pt>
                <c:pt idx="23">
                  <c:v>-0.34933333333333572</c:v>
                </c:pt>
                <c:pt idx="24">
                  <c:v>-0.15933333333333444</c:v>
                </c:pt>
                <c:pt idx="25">
                  <c:v>-0.42933333333333579</c:v>
                </c:pt>
                <c:pt idx="26">
                  <c:v>0.27066666666666528</c:v>
                </c:pt>
                <c:pt idx="27">
                  <c:v>-0.17933333333333579</c:v>
                </c:pt>
                <c:pt idx="28">
                  <c:v>2.0666666666665279E-2</c:v>
                </c:pt>
                <c:pt idx="29">
                  <c:v>-9.9333333333335716E-2</c:v>
                </c:pt>
                <c:pt idx="30">
                  <c:v>-0.3593333333333355</c:v>
                </c:pt>
                <c:pt idx="31">
                  <c:v>-2.9333333333335432E-2</c:v>
                </c:pt>
                <c:pt idx="32">
                  <c:v>0.16066666666666585</c:v>
                </c:pt>
                <c:pt idx="33">
                  <c:v>0.49066666666666414</c:v>
                </c:pt>
                <c:pt idx="34">
                  <c:v>0.46066666666666478</c:v>
                </c:pt>
                <c:pt idx="35">
                  <c:v>6.0666666666664426E-2</c:v>
                </c:pt>
                <c:pt idx="36">
                  <c:v>5.0666666666664639E-2</c:v>
                </c:pt>
                <c:pt idx="37">
                  <c:v>-7.9333333333334366E-2</c:v>
                </c:pt>
                <c:pt idx="38">
                  <c:v>0.44066666666666521</c:v>
                </c:pt>
                <c:pt idx="39">
                  <c:v>0.21066666666666478</c:v>
                </c:pt>
                <c:pt idx="40">
                  <c:v>0.12066666666666492</c:v>
                </c:pt>
                <c:pt idx="41">
                  <c:v>-0.20933333333333515</c:v>
                </c:pt>
                <c:pt idx="42">
                  <c:v>4.0666666666664852E-2</c:v>
                </c:pt>
                <c:pt idx="43">
                  <c:v>0.60066666666666535</c:v>
                </c:pt>
                <c:pt idx="44">
                  <c:v>0.37066666666666492</c:v>
                </c:pt>
                <c:pt idx="45">
                  <c:v>1.1006666666666653</c:v>
                </c:pt>
                <c:pt idx="46">
                  <c:v>8.0666666666665776E-2</c:v>
                </c:pt>
                <c:pt idx="47">
                  <c:v>1.0666666666665492E-2</c:v>
                </c:pt>
                <c:pt idx="48">
                  <c:v>0.56066666666666443</c:v>
                </c:pt>
                <c:pt idx="49">
                  <c:v>1.0706666666666642</c:v>
                </c:pt>
                <c:pt idx="50">
                  <c:v>-2.9333333333335432E-2</c:v>
                </c:pt>
                <c:pt idx="51">
                  <c:v>-0.26933333333333564</c:v>
                </c:pt>
                <c:pt idx="52">
                  <c:v>-0.12933333333333508</c:v>
                </c:pt>
                <c:pt idx="53">
                  <c:v>0.57066666666666421</c:v>
                </c:pt>
                <c:pt idx="54">
                  <c:v>-7.9333333333334366E-2</c:v>
                </c:pt>
                <c:pt idx="55">
                  <c:v>0.11066666666666514</c:v>
                </c:pt>
                <c:pt idx="56">
                  <c:v>-0.1093333333333355</c:v>
                </c:pt>
                <c:pt idx="57">
                  <c:v>0.52066666666666528</c:v>
                </c:pt>
                <c:pt idx="58">
                  <c:v>0.17066666666666563</c:v>
                </c:pt>
                <c:pt idx="59">
                  <c:v>0.8906666666666645</c:v>
                </c:pt>
                <c:pt idx="60">
                  <c:v>0.11066666666666514</c:v>
                </c:pt>
                <c:pt idx="61">
                  <c:v>0.33066666666666578</c:v>
                </c:pt>
                <c:pt idx="62">
                  <c:v>-0.44933333333333536</c:v>
                </c:pt>
                <c:pt idx="63">
                  <c:v>-0.68933333333333557</c:v>
                </c:pt>
                <c:pt idx="64">
                  <c:v>0.24066666666666414</c:v>
                </c:pt>
                <c:pt idx="65">
                  <c:v>-0.38933333333333486</c:v>
                </c:pt>
                <c:pt idx="66">
                  <c:v>0.10066666666666535</c:v>
                </c:pt>
                <c:pt idx="67">
                  <c:v>-9.3333333333358581E-3</c:v>
                </c:pt>
                <c:pt idx="68">
                  <c:v>6.6666666666570507E-4</c:v>
                </c:pt>
                <c:pt idx="69">
                  <c:v>-0.25933333333333586</c:v>
                </c:pt>
                <c:pt idx="70">
                  <c:v>4.0666666666664852E-2</c:v>
                </c:pt>
                <c:pt idx="71">
                  <c:v>0.53066666666666507</c:v>
                </c:pt>
                <c:pt idx="72">
                  <c:v>-0.42933333333333579</c:v>
                </c:pt>
                <c:pt idx="73">
                  <c:v>0.22066666666666457</c:v>
                </c:pt>
                <c:pt idx="74">
                  <c:v>-0.13933333333333486</c:v>
                </c:pt>
                <c:pt idx="75">
                  <c:v>0.48066666666666436</c:v>
                </c:pt>
                <c:pt idx="76">
                  <c:v>0.27066666666666528</c:v>
                </c:pt>
                <c:pt idx="77">
                  <c:v>-8.9333333333334153E-2</c:v>
                </c:pt>
                <c:pt idx="78">
                  <c:v>4.0666666666664852E-2</c:v>
                </c:pt>
                <c:pt idx="79">
                  <c:v>-0.74933333333333429</c:v>
                </c:pt>
                <c:pt idx="80">
                  <c:v>-8.9333333333334153E-2</c:v>
                </c:pt>
                <c:pt idx="81">
                  <c:v>-2.9333333333335432E-2</c:v>
                </c:pt>
                <c:pt idx="82">
                  <c:v>0.20066666666666499</c:v>
                </c:pt>
                <c:pt idx="83">
                  <c:v>0.46066666666666478</c:v>
                </c:pt>
                <c:pt idx="84">
                  <c:v>9.0666666666665563E-2</c:v>
                </c:pt>
                <c:pt idx="85">
                  <c:v>-0.39933333333333465</c:v>
                </c:pt>
                <c:pt idx="86">
                  <c:v>-0.78933333333333522</c:v>
                </c:pt>
                <c:pt idx="87">
                  <c:v>-0.15933333333333444</c:v>
                </c:pt>
                <c:pt idx="88">
                  <c:v>0.26066666666666549</c:v>
                </c:pt>
                <c:pt idx="89">
                  <c:v>0.68066666666666542</c:v>
                </c:pt>
                <c:pt idx="90">
                  <c:v>0.72066666666666457</c:v>
                </c:pt>
                <c:pt idx="91">
                  <c:v>0.22066666666666457</c:v>
                </c:pt>
                <c:pt idx="92">
                  <c:v>0.22066666666666457</c:v>
                </c:pt>
                <c:pt idx="93">
                  <c:v>3.0666666666665066E-2</c:v>
                </c:pt>
                <c:pt idx="94">
                  <c:v>0.31066666666666443</c:v>
                </c:pt>
                <c:pt idx="95">
                  <c:v>0.91066666666666585</c:v>
                </c:pt>
                <c:pt idx="96">
                  <c:v>1.0666666666665492E-2</c:v>
                </c:pt>
                <c:pt idx="97">
                  <c:v>1.1006666666666653</c:v>
                </c:pt>
                <c:pt idx="98">
                  <c:v>0.88066666666666471</c:v>
                </c:pt>
                <c:pt idx="99">
                  <c:v>0.86066666666666514</c:v>
                </c:pt>
                <c:pt idx="100">
                  <c:v>0.46066666666666478</c:v>
                </c:pt>
                <c:pt idx="101">
                  <c:v>0.40066666666666428</c:v>
                </c:pt>
                <c:pt idx="102">
                  <c:v>0.86066666666666514</c:v>
                </c:pt>
                <c:pt idx="103">
                  <c:v>0.93066666666666542</c:v>
                </c:pt>
                <c:pt idx="104">
                  <c:v>0.90066666666666428</c:v>
                </c:pt>
                <c:pt idx="105">
                  <c:v>1.0206666666666653</c:v>
                </c:pt>
                <c:pt idx="106">
                  <c:v>1.1206666666666649</c:v>
                </c:pt>
                <c:pt idx="107">
                  <c:v>1.2706666666666653</c:v>
                </c:pt>
                <c:pt idx="108">
                  <c:v>0.60066666666666535</c:v>
                </c:pt>
                <c:pt idx="109">
                  <c:v>0.60066666666666535</c:v>
                </c:pt>
                <c:pt idx="110">
                  <c:v>-0.41933333333333422</c:v>
                </c:pt>
                <c:pt idx="111">
                  <c:v>0.82066666666666421</c:v>
                </c:pt>
                <c:pt idx="112">
                  <c:v>0.45066666666666499</c:v>
                </c:pt>
                <c:pt idx="113">
                  <c:v>0.46066666666666478</c:v>
                </c:pt>
                <c:pt idx="114">
                  <c:v>0.95066666666666499</c:v>
                </c:pt>
                <c:pt idx="115">
                  <c:v>0.34066666666666556</c:v>
                </c:pt>
                <c:pt idx="116">
                  <c:v>0.74066666666666414</c:v>
                </c:pt>
                <c:pt idx="117">
                  <c:v>0.98066666666666436</c:v>
                </c:pt>
                <c:pt idx="118">
                  <c:v>0.70066666666666499</c:v>
                </c:pt>
                <c:pt idx="119">
                  <c:v>0.92066666666666563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9-455A-9E06-9ECCF5C98D15}"/>
            </c:ext>
          </c:extLst>
        </c:ser>
        <c:ser>
          <c:idx val="1"/>
          <c:order val="1"/>
          <c:tx>
            <c:v>11 year moving average</c:v>
          </c:tx>
          <c:spPr>
            <a:ln w="635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Sheet1!$A$3:$A$123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xVal>
          <c:yVal>
            <c:numRef>
              <c:f>Sheet1!$K$3:$K$123</c:f>
              <c:numCache>
                <c:formatCode>General</c:formatCode>
                <c:ptCount val="121"/>
                <c:pt idx="5">
                  <c:v>-0.35478787878788026</c:v>
                </c:pt>
                <c:pt idx="6">
                  <c:v>-0.32933333333333487</c:v>
                </c:pt>
                <c:pt idx="7">
                  <c:v>-0.32660606060606218</c:v>
                </c:pt>
                <c:pt idx="8">
                  <c:v>-0.3066060606060621</c:v>
                </c:pt>
                <c:pt idx="9">
                  <c:v>-0.26296969696969846</c:v>
                </c:pt>
                <c:pt idx="10">
                  <c:v>-0.27569696969697122</c:v>
                </c:pt>
                <c:pt idx="11">
                  <c:v>-0.27751515151515316</c:v>
                </c:pt>
                <c:pt idx="12">
                  <c:v>-0.32660606060606234</c:v>
                </c:pt>
                <c:pt idx="13">
                  <c:v>-0.28115151515151687</c:v>
                </c:pt>
                <c:pt idx="14">
                  <c:v>-0.36660606060606232</c:v>
                </c:pt>
                <c:pt idx="15">
                  <c:v>-0.31206060606060776</c:v>
                </c:pt>
                <c:pt idx="16">
                  <c:v>-0.19115151515151688</c:v>
                </c:pt>
                <c:pt idx="17">
                  <c:v>-0.24842424242424405</c:v>
                </c:pt>
                <c:pt idx="18">
                  <c:v>-0.2447878787878805</c:v>
                </c:pt>
                <c:pt idx="19">
                  <c:v>-0.2447878787878805</c:v>
                </c:pt>
                <c:pt idx="20">
                  <c:v>-0.28842424242424419</c:v>
                </c:pt>
                <c:pt idx="21">
                  <c:v>-0.20842424242424409</c:v>
                </c:pt>
                <c:pt idx="22">
                  <c:v>-0.20024242424242591</c:v>
                </c:pt>
                <c:pt idx="23">
                  <c:v>-0.12660606060606225</c:v>
                </c:pt>
                <c:pt idx="24">
                  <c:v>-0.13115151515151685</c:v>
                </c:pt>
                <c:pt idx="25">
                  <c:v>-8.9333333333335124E-2</c:v>
                </c:pt>
                <c:pt idx="26">
                  <c:v>-8.7515151515153336E-2</c:v>
                </c:pt>
                <c:pt idx="27">
                  <c:v>-0.15660606060606241</c:v>
                </c:pt>
                <c:pt idx="28">
                  <c:v>-6.0242424242426165E-2</c:v>
                </c:pt>
                <c:pt idx="29">
                  <c:v>1.3393939393937515E-2</c:v>
                </c:pt>
                <c:pt idx="30">
                  <c:v>3.3393939393937415E-2</c:v>
                </c:pt>
                <c:pt idx="31">
                  <c:v>7.7030303030301089E-2</c:v>
                </c:pt>
                <c:pt idx="32">
                  <c:v>4.5212121212119302E-2</c:v>
                </c:pt>
                <c:pt idx="33">
                  <c:v>0.10157575757575575</c:v>
                </c:pt>
                <c:pt idx="34">
                  <c:v>0.11884848484848298</c:v>
                </c:pt>
                <c:pt idx="35">
                  <c:v>0.13884848484848303</c:v>
                </c:pt>
                <c:pt idx="36">
                  <c:v>0.1524848484848467</c:v>
                </c:pt>
                <c:pt idx="37">
                  <c:v>0.1588484848484831</c:v>
                </c:pt>
                <c:pt idx="38">
                  <c:v>0.19884848484848305</c:v>
                </c:pt>
                <c:pt idx="39">
                  <c:v>0.18793939393939221</c:v>
                </c:pt>
                <c:pt idx="40">
                  <c:v>0.24612121212121044</c:v>
                </c:pt>
                <c:pt idx="41">
                  <c:v>0.24793939393939238</c:v>
                </c:pt>
                <c:pt idx="42">
                  <c:v>0.24430303030302883</c:v>
                </c:pt>
                <c:pt idx="43">
                  <c:v>0.30248484848484691</c:v>
                </c:pt>
                <c:pt idx="44">
                  <c:v>0.35975757575757411</c:v>
                </c:pt>
                <c:pt idx="45">
                  <c:v>0.33793939393939226</c:v>
                </c:pt>
                <c:pt idx="46">
                  <c:v>0.30248484848484675</c:v>
                </c:pt>
                <c:pt idx="47">
                  <c:v>0.30975757575757401</c:v>
                </c:pt>
                <c:pt idx="48">
                  <c:v>0.35793939393939217</c:v>
                </c:pt>
                <c:pt idx="49">
                  <c:v>0.29612121212121034</c:v>
                </c:pt>
                <c:pt idx="50">
                  <c:v>0.27248484848484672</c:v>
                </c:pt>
                <c:pt idx="51">
                  <c:v>0.16248484848484665</c:v>
                </c:pt>
                <c:pt idx="52">
                  <c:v>0.2024848484848466</c:v>
                </c:pt>
                <c:pt idx="53">
                  <c:v>0.21703030303030116</c:v>
                </c:pt>
                <c:pt idx="54">
                  <c:v>0.24703030303030118</c:v>
                </c:pt>
                <c:pt idx="55">
                  <c:v>0.15975757575757399</c:v>
                </c:pt>
                <c:pt idx="56">
                  <c:v>0.19248484848484682</c:v>
                </c:pt>
                <c:pt idx="57">
                  <c:v>0.17612121212121049</c:v>
                </c:pt>
                <c:pt idx="58">
                  <c:v>0.12521212121211953</c:v>
                </c:pt>
                <c:pt idx="59">
                  <c:v>9.5212121212119527E-2</c:v>
                </c:pt>
                <c:pt idx="60">
                  <c:v>6.7030303030301303E-2</c:v>
                </c:pt>
                <c:pt idx="61">
                  <c:v>6.6121212121210415E-2</c:v>
                </c:pt>
                <c:pt idx="62">
                  <c:v>7.5212121212119468E-2</c:v>
                </c:pt>
                <c:pt idx="63">
                  <c:v>2.7939393939392234E-2</c:v>
                </c:pt>
                <c:pt idx="64">
                  <c:v>-1.1151515151516992E-2</c:v>
                </c:pt>
                <c:pt idx="65">
                  <c:v>-8.8424242424244237E-2</c:v>
                </c:pt>
                <c:pt idx="66">
                  <c:v>-5.0242424242426059E-2</c:v>
                </c:pt>
                <c:pt idx="67">
                  <c:v>-0.11933333333333529</c:v>
                </c:pt>
                <c:pt idx="68">
                  <c:v>-5.8424242424244384E-2</c:v>
                </c:pt>
                <c:pt idx="69">
                  <c:v>-8.4242424242443222E-3</c:v>
                </c:pt>
                <c:pt idx="70">
                  <c:v>1.3393939393937515E-2</c:v>
                </c:pt>
                <c:pt idx="71">
                  <c:v>7.3393939393937527E-2</c:v>
                </c:pt>
                <c:pt idx="72">
                  <c:v>5.6121212121210302E-2</c:v>
                </c:pt>
                <c:pt idx="73">
                  <c:v>6.0666666666664912E-2</c:v>
                </c:pt>
                <c:pt idx="74">
                  <c:v>-7.515151515153271E-3</c:v>
                </c:pt>
                <c:pt idx="75">
                  <c:v>7.9393939393923377E-3</c:v>
                </c:pt>
                <c:pt idx="76">
                  <c:v>1.5757575757559489E-3</c:v>
                </c:pt>
                <c:pt idx="77">
                  <c:v>-2.8424242424244059E-2</c:v>
                </c:pt>
                <c:pt idx="78">
                  <c:v>5.2484848484846906E-2</c:v>
                </c:pt>
                <c:pt idx="79">
                  <c:v>4.0666666666665179E-2</c:v>
                </c:pt>
                <c:pt idx="80">
                  <c:v>1.703030303030156E-2</c:v>
                </c:pt>
                <c:pt idx="81">
                  <c:v>-9.8424242424243857E-2</c:v>
                </c:pt>
                <c:pt idx="82">
                  <c:v>-0.13751515151515292</c:v>
                </c:pt>
                <c:pt idx="83">
                  <c:v>-0.10569696969697114</c:v>
                </c:pt>
                <c:pt idx="84">
                  <c:v>-4.7515151515152905E-2</c:v>
                </c:pt>
                <c:pt idx="85">
                  <c:v>8.6121212121210627E-2</c:v>
                </c:pt>
                <c:pt idx="86">
                  <c:v>0.1143030303030287</c:v>
                </c:pt>
                <c:pt idx="87">
                  <c:v>0.13703030303030142</c:v>
                </c:pt>
                <c:pt idx="88">
                  <c:v>0.12157575757575598</c:v>
                </c:pt>
                <c:pt idx="89">
                  <c:v>0.10793939393939231</c:v>
                </c:pt>
                <c:pt idx="90">
                  <c:v>0.18248484848484689</c:v>
                </c:pt>
                <c:pt idx="91">
                  <c:v>0.21975757575757415</c:v>
                </c:pt>
                <c:pt idx="92">
                  <c:v>0.39157575757575602</c:v>
                </c:pt>
                <c:pt idx="93">
                  <c:v>0.48612121212121051</c:v>
                </c:pt>
                <c:pt idx="94">
                  <c:v>0.54066666666666496</c:v>
                </c:pt>
                <c:pt idx="95">
                  <c:v>0.52066666666666495</c:v>
                </c:pt>
                <c:pt idx="96">
                  <c:v>0.49157575757575583</c:v>
                </c:pt>
                <c:pt idx="97">
                  <c:v>0.54975757575757411</c:v>
                </c:pt>
                <c:pt idx="98">
                  <c:v>0.61430303030302869</c:v>
                </c:pt>
                <c:pt idx="99">
                  <c:v>0.69339393939393767</c:v>
                </c:pt>
                <c:pt idx="100">
                  <c:v>0.75793939393939236</c:v>
                </c:pt>
                <c:pt idx="101">
                  <c:v>0.77703030303030129</c:v>
                </c:pt>
                <c:pt idx="102">
                  <c:v>0.89157575757575591</c:v>
                </c:pt>
                <c:pt idx="103">
                  <c:v>0.84612121212121039</c:v>
                </c:pt>
                <c:pt idx="104">
                  <c:v>0.82066666666666499</c:v>
                </c:pt>
                <c:pt idx="105">
                  <c:v>0.70430303030302877</c:v>
                </c:pt>
                <c:pt idx="106">
                  <c:v>0.73703030303030137</c:v>
                </c:pt>
                <c:pt idx="107">
                  <c:v>0.741575757575756</c:v>
                </c:pt>
                <c:pt idx="108">
                  <c:v>0.70521212121211962</c:v>
                </c:pt>
                <c:pt idx="109">
                  <c:v>0.70703030303030134</c:v>
                </c:pt>
                <c:pt idx="110">
                  <c:v>0.65612121212121055</c:v>
                </c:pt>
                <c:pt idx="111">
                  <c:v>0.63066666666666504</c:v>
                </c:pt>
                <c:pt idx="112">
                  <c:v>0.61793939393939223</c:v>
                </c:pt>
                <c:pt idx="113">
                  <c:v>0.56612121212121036</c:v>
                </c:pt>
                <c:pt idx="114">
                  <c:v>0.59521212121211953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B9-455A-9E06-9ECCF5C98D15}"/>
            </c:ext>
          </c:extLst>
        </c:ser>
        <c:ser>
          <c:idx val="2"/>
          <c:order val="3"/>
          <c:tx>
            <c:strRef>
              <c:f>Sheet1!$H$1</c:f>
              <c:strCache>
                <c:ptCount val="1"/>
                <c:pt idx="0">
                  <c:v>1961-1990 Normal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Sheet1!$A$3:$A$123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xVal>
          <c:yVal>
            <c:numRef>
              <c:f>Sheet1!$I$3:$I$123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B9-455A-9E06-9ECCF5C98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95608"/>
        <c:axId val="1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88197336"/>
        <c:axId val="58820291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Tmean</c:v>
                      </c:pt>
                    </c:strCache>
                  </c:strRef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Sheet1!$A$3:$A$123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  <c:pt idx="111">
                        <c:v>2011</c:v>
                      </c:pt>
                      <c:pt idx="112">
                        <c:v>2012</c:v>
                      </c:pt>
                      <c:pt idx="113">
                        <c:v>2013</c:v>
                      </c:pt>
                      <c:pt idx="114">
                        <c:v>2014</c:v>
                      </c:pt>
                      <c:pt idx="115">
                        <c:v>2015</c:v>
                      </c:pt>
                      <c:pt idx="116">
                        <c:v>2016</c:v>
                      </c:pt>
                      <c:pt idx="117">
                        <c:v>2017</c:v>
                      </c:pt>
                      <c:pt idx="118">
                        <c:v>2018</c:v>
                      </c:pt>
                      <c:pt idx="119">
                        <c:v>2019</c:v>
                      </c:pt>
                      <c:pt idx="120">
                        <c:v>2020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Sheet1!$G$3:$G$123</c15:sqref>
                        </c15:formulaRef>
                      </c:ext>
                    </c:extLst>
                    <c:numCache>
                      <c:formatCode>0.00</c:formatCode>
                      <c:ptCount val="121"/>
                      <c:pt idx="0">
                        <c:v>9.33</c:v>
                      </c:pt>
                      <c:pt idx="1">
                        <c:v>9.1300000000000008</c:v>
                      </c:pt>
                      <c:pt idx="2">
                        <c:v>9.17</c:v>
                      </c:pt>
                      <c:pt idx="3">
                        <c:v>9.1199999999999992</c:v>
                      </c:pt>
                      <c:pt idx="4">
                        <c:v>9.08</c:v>
                      </c:pt>
                      <c:pt idx="5">
                        <c:v>9.3000000000000007</c:v>
                      </c:pt>
                      <c:pt idx="6">
                        <c:v>9.3000000000000007</c:v>
                      </c:pt>
                      <c:pt idx="7">
                        <c:v>9</c:v>
                      </c:pt>
                      <c:pt idx="8">
                        <c:v>9.67</c:v>
                      </c:pt>
                      <c:pt idx="9">
                        <c:v>8.9</c:v>
                      </c:pt>
                      <c:pt idx="10">
                        <c:v>9.14</c:v>
                      </c:pt>
                      <c:pt idx="11">
                        <c:v>9.61</c:v>
                      </c:pt>
                      <c:pt idx="12">
                        <c:v>9.16</c:v>
                      </c:pt>
                      <c:pt idx="13">
                        <c:v>9.39</c:v>
                      </c:pt>
                      <c:pt idx="14">
                        <c:v>9.6</c:v>
                      </c:pt>
                      <c:pt idx="15">
                        <c:v>8.94</c:v>
                      </c:pt>
                      <c:pt idx="16">
                        <c:v>9.2799999999999994</c:v>
                      </c:pt>
                      <c:pt idx="17">
                        <c:v>8.76</c:v>
                      </c:pt>
                      <c:pt idx="18">
                        <c:v>9.5</c:v>
                      </c:pt>
                      <c:pt idx="19">
                        <c:v>8.73</c:v>
                      </c:pt>
                      <c:pt idx="20">
                        <c:v>9.5</c:v>
                      </c:pt>
                      <c:pt idx="21">
                        <c:v>10.47</c:v>
                      </c:pt>
                      <c:pt idx="22">
                        <c:v>8.98</c:v>
                      </c:pt>
                      <c:pt idx="23">
                        <c:v>9.1999999999999993</c:v>
                      </c:pt>
                      <c:pt idx="24">
                        <c:v>9.39</c:v>
                      </c:pt>
                      <c:pt idx="25">
                        <c:v>9.1199999999999992</c:v>
                      </c:pt>
                      <c:pt idx="26">
                        <c:v>9.82</c:v>
                      </c:pt>
                      <c:pt idx="27">
                        <c:v>9.3699999999999992</c:v>
                      </c:pt>
                      <c:pt idx="28">
                        <c:v>9.57</c:v>
                      </c:pt>
                      <c:pt idx="29">
                        <c:v>9.4499999999999993</c:v>
                      </c:pt>
                      <c:pt idx="30">
                        <c:v>9.19</c:v>
                      </c:pt>
                      <c:pt idx="31">
                        <c:v>9.52</c:v>
                      </c:pt>
                      <c:pt idx="32">
                        <c:v>9.7100000000000009</c:v>
                      </c:pt>
                      <c:pt idx="33">
                        <c:v>10.039999999999999</c:v>
                      </c:pt>
                      <c:pt idx="34">
                        <c:v>10.01</c:v>
                      </c:pt>
                      <c:pt idx="35">
                        <c:v>9.61</c:v>
                      </c:pt>
                      <c:pt idx="36">
                        <c:v>9.6</c:v>
                      </c:pt>
                      <c:pt idx="37">
                        <c:v>9.4700000000000006</c:v>
                      </c:pt>
                      <c:pt idx="38">
                        <c:v>9.99</c:v>
                      </c:pt>
                      <c:pt idx="39">
                        <c:v>9.76</c:v>
                      </c:pt>
                      <c:pt idx="40">
                        <c:v>9.67</c:v>
                      </c:pt>
                      <c:pt idx="41">
                        <c:v>9.34</c:v>
                      </c:pt>
                      <c:pt idx="42">
                        <c:v>9.59</c:v>
                      </c:pt>
                      <c:pt idx="43">
                        <c:v>10.15</c:v>
                      </c:pt>
                      <c:pt idx="44">
                        <c:v>9.92</c:v>
                      </c:pt>
                      <c:pt idx="45">
                        <c:v>10.65</c:v>
                      </c:pt>
                      <c:pt idx="46">
                        <c:v>9.6300000000000008</c:v>
                      </c:pt>
                      <c:pt idx="47">
                        <c:v>9.56</c:v>
                      </c:pt>
                      <c:pt idx="48">
                        <c:v>10.11</c:v>
                      </c:pt>
                      <c:pt idx="49">
                        <c:v>10.62</c:v>
                      </c:pt>
                      <c:pt idx="50">
                        <c:v>9.52</c:v>
                      </c:pt>
                      <c:pt idx="51">
                        <c:v>9.2799999999999994</c:v>
                      </c:pt>
                      <c:pt idx="52">
                        <c:v>9.42</c:v>
                      </c:pt>
                      <c:pt idx="53">
                        <c:v>10.119999999999999</c:v>
                      </c:pt>
                      <c:pt idx="54">
                        <c:v>9.4700000000000006</c:v>
                      </c:pt>
                      <c:pt idx="55">
                        <c:v>9.66</c:v>
                      </c:pt>
                      <c:pt idx="56">
                        <c:v>9.44</c:v>
                      </c:pt>
                      <c:pt idx="57">
                        <c:v>10.07</c:v>
                      </c:pt>
                      <c:pt idx="58">
                        <c:v>9.7200000000000006</c:v>
                      </c:pt>
                      <c:pt idx="59">
                        <c:v>10.44</c:v>
                      </c:pt>
                      <c:pt idx="60">
                        <c:v>9.66</c:v>
                      </c:pt>
                      <c:pt idx="61">
                        <c:v>9.8800000000000008</c:v>
                      </c:pt>
                      <c:pt idx="62">
                        <c:v>9.1</c:v>
                      </c:pt>
                      <c:pt idx="63">
                        <c:v>8.86</c:v>
                      </c:pt>
                      <c:pt idx="64">
                        <c:v>9.7899999999999991</c:v>
                      </c:pt>
                      <c:pt idx="65">
                        <c:v>9.16</c:v>
                      </c:pt>
                      <c:pt idx="66">
                        <c:v>9.65</c:v>
                      </c:pt>
                      <c:pt idx="67">
                        <c:v>9.5399999999999991</c:v>
                      </c:pt>
                      <c:pt idx="68">
                        <c:v>9.5500000000000007</c:v>
                      </c:pt>
                      <c:pt idx="69">
                        <c:v>9.2899999999999991</c:v>
                      </c:pt>
                      <c:pt idx="70">
                        <c:v>9.59</c:v>
                      </c:pt>
                      <c:pt idx="71">
                        <c:v>10.08</c:v>
                      </c:pt>
                      <c:pt idx="72">
                        <c:v>9.1199999999999992</c:v>
                      </c:pt>
                      <c:pt idx="73">
                        <c:v>9.77</c:v>
                      </c:pt>
                      <c:pt idx="74">
                        <c:v>9.41</c:v>
                      </c:pt>
                      <c:pt idx="75">
                        <c:v>10.029999999999999</c:v>
                      </c:pt>
                      <c:pt idx="76">
                        <c:v>9.82</c:v>
                      </c:pt>
                      <c:pt idx="77">
                        <c:v>9.4600000000000009</c:v>
                      </c:pt>
                      <c:pt idx="78">
                        <c:v>9.59</c:v>
                      </c:pt>
                      <c:pt idx="79">
                        <c:v>8.8000000000000007</c:v>
                      </c:pt>
                      <c:pt idx="80">
                        <c:v>9.4600000000000009</c:v>
                      </c:pt>
                      <c:pt idx="81">
                        <c:v>9.52</c:v>
                      </c:pt>
                      <c:pt idx="82">
                        <c:v>9.75</c:v>
                      </c:pt>
                      <c:pt idx="83">
                        <c:v>10.01</c:v>
                      </c:pt>
                      <c:pt idx="84">
                        <c:v>9.64</c:v>
                      </c:pt>
                      <c:pt idx="85">
                        <c:v>9.15</c:v>
                      </c:pt>
                      <c:pt idx="86">
                        <c:v>8.76</c:v>
                      </c:pt>
                      <c:pt idx="87">
                        <c:v>9.39</c:v>
                      </c:pt>
                      <c:pt idx="88">
                        <c:v>9.81</c:v>
                      </c:pt>
                      <c:pt idx="89">
                        <c:v>10.23</c:v>
                      </c:pt>
                      <c:pt idx="90">
                        <c:v>10.27</c:v>
                      </c:pt>
                      <c:pt idx="91">
                        <c:v>9.77</c:v>
                      </c:pt>
                      <c:pt idx="92">
                        <c:v>9.77</c:v>
                      </c:pt>
                      <c:pt idx="93">
                        <c:v>9.58</c:v>
                      </c:pt>
                      <c:pt idx="94">
                        <c:v>9.86</c:v>
                      </c:pt>
                      <c:pt idx="95">
                        <c:v>10.46</c:v>
                      </c:pt>
                      <c:pt idx="96">
                        <c:v>9.56</c:v>
                      </c:pt>
                      <c:pt idx="97">
                        <c:v>10.65</c:v>
                      </c:pt>
                      <c:pt idx="98">
                        <c:v>10.43</c:v>
                      </c:pt>
                      <c:pt idx="99">
                        <c:v>10.41</c:v>
                      </c:pt>
                      <c:pt idx="100">
                        <c:v>10.01</c:v>
                      </c:pt>
                      <c:pt idx="101">
                        <c:v>9.9499999999999993</c:v>
                      </c:pt>
                      <c:pt idx="102">
                        <c:v>10.41</c:v>
                      </c:pt>
                      <c:pt idx="103">
                        <c:v>10.48</c:v>
                      </c:pt>
                      <c:pt idx="104">
                        <c:v>10.45</c:v>
                      </c:pt>
                      <c:pt idx="105">
                        <c:v>10.57</c:v>
                      </c:pt>
                      <c:pt idx="106">
                        <c:v>10.67</c:v>
                      </c:pt>
                      <c:pt idx="107">
                        <c:v>10.82</c:v>
                      </c:pt>
                      <c:pt idx="108">
                        <c:v>10.15</c:v>
                      </c:pt>
                      <c:pt idx="109">
                        <c:v>10.15</c:v>
                      </c:pt>
                      <c:pt idx="110">
                        <c:v>9.1300000000000008</c:v>
                      </c:pt>
                      <c:pt idx="111">
                        <c:v>10.37</c:v>
                      </c:pt>
                      <c:pt idx="112">
                        <c:v>10</c:v>
                      </c:pt>
                      <c:pt idx="113">
                        <c:v>10.01</c:v>
                      </c:pt>
                      <c:pt idx="114">
                        <c:v>10.5</c:v>
                      </c:pt>
                      <c:pt idx="115">
                        <c:v>9.89</c:v>
                      </c:pt>
                      <c:pt idx="116">
                        <c:v>10.29</c:v>
                      </c:pt>
                      <c:pt idx="117">
                        <c:v>10.53</c:v>
                      </c:pt>
                      <c:pt idx="118">
                        <c:v>10.25</c:v>
                      </c:pt>
                      <c:pt idx="119">
                        <c:v>10.47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A2B9-455A-9E06-9ECCF5C98D15}"/>
                  </c:ext>
                </c:extLst>
              </c15:ser>
            </c15:filteredScatterSeries>
          </c:ext>
        </c:extLst>
      </c:scatterChart>
      <c:valAx>
        <c:axId val="476295608"/>
        <c:scaling>
          <c:orientation val="minMax"/>
          <c:max val="2020"/>
          <c:min val="1900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+mn-lt"/>
                  </a:defRPr>
                </a:pPr>
                <a:r>
                  <a:rPr lang="en-US" sz="1600" b="1"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0"/>
        <c:majorTickMark val="out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-1.5"/>
        <c:crossBetween val="midCat"/>
        <c:majorUnit val="8"/>
        <c:minorUnit val="5"/>
      </c:valAx>
      <c:valAx>
        <c:axId val="1"/>
        <c:scaling>
          <c:orientation val="minMax"/>
          <c:max val="1.4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 b="1">
                    <a:latin typeface="+mn-lt"/>
                  </a:defRPr>
                </a:pPr>
                <a:r>
                  <a:rPr lang="en-GB" sz="1600" b="1">
                    <a:latin typeface="+mn-lt"/>
                  </a:rPr>
                  <a:t>Difference (°C)</a:t>
                </a:r>
                <a:r>
                  <a:rPr lang="en-GB" sz="1600" b="1" baseline="0">
                    <a:latin typeface="+mn-lt"/>
                  </a:rPr>
                  <a:t> from 1961 - 1990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6295608"/>
        <c:crossesAt val="1890"/>
        <c:crossBetween val="midCat"/>
        <c:majorUnit val="0.2"/>
      </c:valAx>
      <c:valAx>
        <c:axId val="588202912"/>
        <c:scaling>
          <c:orientation val="minMax"/>
          <c:max val="10.950000000000001"/>
          <c:min val="8.5500000000000007"/>
        </c:scaling>
        <c:delete val="0"/>
        <c:axPos val="r"/>
        <c:majorGridlines/>
        <c:title>
          <c:tx>
            <c:rich>
              <a:bodyPr rot="5400000" vert="horz"/>
              <a:lstStyle/>
              <a:p>
                <a:pPr>
                  <a:defRPr sz="1600" b="1">
                    <a:latin typeface="+mn-lt"/>
                  </a:defRPr>
                </a:pPr>
                <a:r>
                  <a:rPr lang="en-US" sz="1600" b="1">
                    <a:latin typeface="+mn-lt"/>
                  </a:rPr>
                  <a:t>Mean Annual Temperature (°C)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588197336"/>
        <c:crosses val="max"/>
        <c:crossBetween val="midCat"/>
        <c:majorUnit val="0.2"/>
      </c:valAx>
      <c:valAx>
        <c:axId val="588197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820291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6"/>
  <sheetViews>
    <sheetView topLeftCell="A104" workbookViewId="0">
      <selection activeCell="G122" sqref="G122"/>
    </sheetView>
  </sheetViews>
  <sheetFormatPr defaultRowHeight="15"/>
  <cols>
    <col min="2" max="2" width="0.7109375" hidden="1" customWidth="1"/>
    <col min="3" max="3" width="11.5703125" hidden="1" customWidth="1"/>
    <col min="4" max="4" width="12.5703125" hidden="1" customWidth="1"/>
    <col min="5" max="5" width="11" hidden="1" customWidth="1"/>
    <col min="6" max="6" width="7.85546875" hidden="1" customWidth="1"/>
    <col min="7" max="7" width="8.42578125" bestFit="1" customWidth="1"/>
    <col min="8" max="8" width="18.42578125" bestFit="1" customWidth="1"/>
    <col min="12" max="12" width="23.7109375" bestFit="1" customWidth="1"/>
    <col min="13" max="13" width="19" bestFit="1" customWidth="1"/>
    <col min="14" max="14" width="14.5703125" bestFit="1" customWidth="1"/>
  </cols>
  <sheetData>
    <row r="1" spans="1:19" ht="15.75" thickBo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2" t="s">
        <v>7</v>
      </c>
      <c r="I1" s="7">
        <f>AVERAGE(G64:G93)</f>
        <v>9.5493333333333332</v>
      </c>
      <c r="K1" s="8" t="s">
        <v>8</v>
      </c>
      <c r="L1" s="8" t="s">
        <v>9</v>
      </c>
      <c r="M1" s="8" t="s">
        <v>10</v>
      </c>
      <c r="N1" s="8" t="s">
        <v>11</v>
      </c>
    </row>
    <row r="2" spans="1:19" ht="15.75" thickBot="1">
      <c r="A2" s="8"/>
      <c r="B2" s="8"/>
      <c r="C2" s="8"/>
      <c r="D2" s="8"/>
      <c r="E2" s="8"/>
      <c r="F2" s="8"/>
      <c r="G2" s="8"/>
      <c r="H2" s="3" t="s">
        <v>12</v>
      </c>
      <c r="I2" s="4" t="s">
        <v>13</v>
      </c>
      <c r="K2" s="8"/>
      <c r="L2" s="8"/>
      <c r="M2" s="8"/>
      <c r="N2" s="8"/>
      <c r="P2" s="5"/>
      <c r="Q2" s="5"/>
      <c r="R2" s="5"/>
    </row>
    <row r="3" spans="1:19">
      <c r="A3">
        <v>1900</v>
      </c>
      <c r="B3" s="1">
        <v>10.375</v>
      </c>
      <c r="C3" s="1">
        <v>9.0166666666666675</v>
      </c>
      <c r="D3" s="1">
        <v>8.9333333333333318</v>
      </c>
      <c r="E3" s="1">
        <v>9.2029999999999994</v>
      </c>
      <c r="F3" s="1">
        <v>9.11</v>
      </c>
      <c r="G3" s="5">
        <v>9.33</v>
      </c>
      <c r="H3" s="5">
        <v>-0.21933333333333493</v>
      </c>
      <c r="I3" s="6">
        <v>0</v>
      </c>
      <c r="J3" s="5">
        <f>G3-H3</f>
        <v>9.549333333333335</v>
      </c>
      <c r="P3" s="5">
        <f>MAX(H3:H121)</f>
        <v>1.2706666666666653</v>
      </c>
      <c r="Q3" s="5">
        <f>I1+1.3</f>
        <v>10.849333333333334</v>
      </c>
      <c r="R3" s="5"/>
      <c r="S3" s="5"/>
    </row>
    <row r="4" spans="1:19">
      <c r="A4">
        <v>1901</v>
      </c>
      <c r="B4" s="1">
        <v>10.108333333333334</v>
      </c>
      <c r="C4" s="1">
        <v>8.8583333333333325</v>
      </c>
      <c r="D4" s="1">
        <v>8.6666666666666679</v>
      </c>
      <c r="E4" s="1">
        <v>9.011333333333333</v>
      </c>
      <c r="F4" s="1">
        <v>8.9700000000000006</v>
      </c>
      <c r="G4" s="5">
        <v>9.1300000000000008</v>
      </c>
      <c r="H4" s="5">
        <v>-0.41933333333333422</v>
      </c>
      <c r="I4" s="6">
        <v>0</v>
      </c>
      <c r="J4" s="5">
        <f t="shared" ref="J4:J67" si="0">G4-H4</f>
        <v>9.549333333333335</v>
      </c>
      <c r="P4" s="5">
        <f>MIN(H3:H121)</f>
        <v>-0.81933333333333458</v>
      </c>
      <c r="Q4" s="5">
        <f>I1-0.9</f>
        <v>8.6493333333333329</v>
      </c>
      <c r="R4" s="5"/>
      <c r="S4" s="5"/>
    </row>
    <row r="5" spans="1:19">
      <c r="A5">
        <v>1902</v>
      </c>
      <c r="B5" s="1">
        <v>10.475</v>
      </c>
      <c r="C5" s="1">
        <v>9.1</v>
      </c>
      <c r="D5" s="1">
        <v>8.8333333333333339</v>
      </c>
      <c r="E5" s="1">
        <v>8.6696666666666662</v>
      </c>
      <c r="F5" s="1">
        <v>8.76</v>
      </c>
      <c r="G5" s="5">
        <v>9.17</v>
      </c>
      <c r="H5" s="5">
        <v>-0.37933333333333508</v>
      </c>
      <c r="I5" s="6">
        <v>0</v>
      </c>
      <c r="J5" s="5">
        <f t="shared" si="0"/>
        <v>9.549333333333335</v>
      </c>
      <c r="R5" s="5"/>
      <c r="S5" s="5"/>
    </row>
    <row r="6" spans="1:19">
      <c r="A6">
        <v>1903</v>
      </c>
      <c r="B6" s="1">
        <v>10.291666666666666</v>
      </c>
      <c r="C6" s="1">
        <v>8.9416666666666664</v>
      </c>
      <c r="D6" s="1">
        <v>8.7166666666666668</v>
      </c>
      <c r="E6" s="1">
        <v>8.6863333333333337</v>
      </c>
      <c r="F6" s="1">
        <v>8.91</v>
      </c>
      <c r="G6" s="5">
        <v>9.1199999999999992</v>
      </c>
      <c r="H6" s="5">
        <v>-0.42933333333333579</v>
      </c>
      <c r="I6" s="6">
        <v>0</v>
      </c>
      <c r="J6" s="5">
        <f t="shared" si="0"/>
        <v>9.549333333333335</v>
      </c>
      <c r="R6" s="5"/>
      <c r="S6" s="5"/>
    </row>
    <row r="7" spans="1:19">
      <c r="A7">
        <v>1904</v>
      </c>
      <c r="B7" s="1">
        <v>10.158333333333333</v>
      </c>
      <c r="C7" s="1">
        <v>8.9749999999999996</v>
      </c>
      <c r="D7" s="1">
        <v>8.8916666666666675</v>
      </c>
      <c r="E7" s="1">
        <v>8.427999999999999</v>
      </c>
      <c r="F7" s="1">
        <v>8.9</v>
      </c>
      <c r="G7" s="5">
        <v>9.08</v>
      </c>
      <c r="H7" s="5">
        <v>-0.46933333333333493</v>
      </c>
      <c r="I7" s="6">
        <v>0</v>
      </c>
      <c r="J7" s="5">
        <f t="shared" si="0"/>
        <v>9.549333333333335</v>
      </c>
      <c r="R7" s="5"/>
      <c r="S7" s="5"/>
    </row>
    <row r="8" spans="1:19">
      <c r="A8">
        <v>1905</v>
      </c>
      <c r="B8" s="1">
        <v>10.308333333333332</v>
      </c>
      <c r="C8" s="1">
        <v>9.1166666666666671</v>
      </c>
      <c r="D8" s="1">
        <v>9.0833333333333339</v>
      </c>
      <c r="E8" s="1">
        <v>8.7863333333333333</v>
      </c>
      <c r="F8" s="1">
        <v>9.15</v>
      </c>
      <c r="G8" s="5">
        <v>9.3000000000000007</v>
      </c>
      <c r="H8" s="5">
        <v>-0.24933333333333429</v>
      </c>
      <c r="I8" s="6">
        <v>0</v>
      </c>
      <c r="J8" s="5">
        <f t="shared" si="0"/>
        <v>9.549333333333335</v>
      </c>
      <c r="K8" s="6">
        <f>AVERAGE(H3:H13)</f>
        <v>-0.35478787878788026</v>
      </c>
      <c r="L8" s="6">
        <f>STDEV(H3:H13)*1</f>
        <v>0.20437043016853673</v>
      </c>
      <c r="M8" s="6">
        <f>STDEV(G3:G13)*1</f>
        <v>0.20437043016853668</v>
      </c>
      <c r="N8" s="6">
        <f>CONFIDENCE(0.05,M8,11)</f>
        <v>0.12077298698366397</v>
      </c>
      <c r="R8" s="5"/>
      <c r="S8" s="5"/>
    </row>
    <row r="9" spans="1:19">
      <c r="A9">
        <v>1906</v>
      </c>
      <c r="B9" s="1">
        <v>10.491666666666667</v>
      </c>
      <c r="C9" s="1">
        <v>9.0833333333333321</v>
      </c>
      <c r="D9" s="1">
        <v>9.0166666666666657</v>
      </c>
      <c r="E9" s="1">
        <v>8.8113333333333337</v>
      </c>
      <c r="F9" s="1">
        <v>9.1</v>
      </c>
      <c r="G9" s="5">
        <v>9.3000000000000007</v>
      </c>
      <c r="H9" s="5">
        <v>-0.24933333333333429</v>
      </c>
      <c r="I9" s="6">
        <v>0</v>
      </c>
      <c r="J9" s="5">
        <f t="shared" si="0"/>
        <v>9.549333333333335</v>
      </c>
      <c r="K9" s="6">
        <f t="shared" ref="K9:K72" si="1">AVERAGE(H4:H14)</f>
        <v>-0.32933333333333487</v>
      </c>
      <c r="L9" s="6">
        <f t="shared" ref="L9:L72" si="2">STDEV(H4:H14)*1</f>
        <v>0.23765521244020701</v>
      </c>
      <c r="M9" s="6">
        <f t="shared" ref="M9:M72" si="3">STDEV(G4:G14)*1</f>
        <v>0.23765521244020704</v>
      </c>
      <c r="N9" s="6">
        <f t="shared" ref="N9:N72" si="4">CONFIDENCE(0.05,M9,11)</f>
        <v>0.14044267487704204</v>
      </c>
      <c r="R9" s="5"/>
      <c r="S9" s="5"/>
    </row>
    <row r="10" spans="1:19">
      <c r="A10">
        <v>1907</v>
      </c>
      <c r="B10" s="1">
        <v>10.15</v>
      </c>
      <c r="C10" s="1">
        <v>8.7916666666666679</v>
      </c>
      <c r="D10" s="1">
        <v>8.6916666666666682</v>
      </c>
      <c r="E10" s="1">
        <v>8.5613333333333337</v>
      </c>
      <c r="F10" s="1">
        <v>8.75</v>
      </c>
      <c r="G10" s="5">
        <v>9</v>
      </c>
      <c r="H10" s="5">
        <v>-0.54933333333333501</v>
      </c>
      <c r="I10" s="6">
        <v>0</v>
      </c>
      <c r="J10" s="5">
        <f t="shared" si="0"/>
        <v>9.549333333333335</v>
      </c>
      <c r="K10" s="6">
        <f t="shared" si="1"/>
        <v>-0.32660606060606218</v>
      </c>
      <c r="L10" s="6">
        <f t="shared" si="2"/>
        <v>0.23668928615765053</v>
      </c>
      <c r="M10" s="6">
        <f t="shared" si="3"/>
        <v>0.23668928615765045</v>
      </c>
      <c r="N10" s="6">
        <f t="shared" si="4"/>
        <v>0.13987185941095828</v>
      </c>
      <c r="R10" s="5"/>
      <c r="S10" s="5"/>
    </row>
    <row r="11" spans="1:19">
      <c r="A11">
        <v>1908</v>
      </c>
      <c r="B11" s="1">
        <v>10.866666666666665</v>
      </c>
      <c r="C11" s="1">
        <v>9.5833333333333321</v>
      </c>
      <c r="D11" s="1">
        <v>9.3583333333333343</v>
      </c>
      <c r="E11" s="1">
        <v>9.0446666666666662</v>
      </c>
      <c r="F11" s="1">
        <v>9.48</v>
      </c>
      <c r="G11" s="5">
        <v>9.67</v>
      </c>
      <c r="H11" s="5">
        <v>0.12066666666666492</v>
      </c>
      <c r="I11" s="6">
        <v>0</v>
      </c>
      <c r="J11" s="5">
        <f t="shared" si="0"/>
        <v>9.549333333333335</v>
      </c>
      <c r="K11" s="6">
        <f t="shared" si="1"/>
        <v>-0.3066060606060621</v>
      </c>
      <c r="L11" s="6">
        <f t="shared" si="2"/>
        <v>0.24104318737898017</v>
      </c>
      <c r="M11" s="6">
        <f t="shared" si="3"/>
        <v>0.24104318737898017</v>
      </c>
      <c r="N11" s="6">
        <f t="shared" si="4"/>
        <v>0.14244480332998896</v>
      </c>
      <c r="R11" s="5"/>
      <c r="S11" s="5"/>
    </row>
    <row r="12" spans="1:19">
      <c r="A12">
        <v>1909</v>
      </c>
      <c r="B12" s="1">
        <v>10.033333333333333</v>
      </c>
      <c r="C12" s="1">
        <v>8.6750000000000007</v>
      </c>
      <c r="D12" s="1">
        <v>8.5749999999999993</v>
      </c>
      <c r="E12" s="1">
        <v>8.6613333333333333</v>
      </c>
      <c r="F12" s="1">
        <v>8.49</v>
      </c>
      <c r="G12" s="5">
        <v>8.9</v>
      </c>
      <c r="H12" s="5">
        <v>-0.64933333333333465</v>
      </c>
      <c r="I12" s="6">
        <v>0</v>
      </c>
      <c r="J12" s="5">
        <f t="shared" si="0"/>
        <v>9.549333333333335</v>
      </c>
      <c r="K12" s="6">
        <f t="shared" si="1"/>
        <v>-0.26296969696969846</v>
      </c>
      <c r="L12" s="6">
        <f t="shared" si="2"/>
        <v>0.25935584540444512</v>
      </c>
      <c r="M12" s="6">
        <f t="shared" si="3"/>
        <v>0.25935584540444512</v>
      </c>
      <c r="N12" s="6">
        <f t="shared" si="4"/>
        <v>0.15326669379389746</v>
      </c>
      <c r="R12" s="5"/>
      <c r="S12" s="5"/>
    </row>
    <row r="13" spans="1:19">
      <c r="A13">
        <v>1910</v>
      </c>
      <c r="B13" s="1">
        <v>10.258333333333333</v>
      </c>
      <c r="C13" s="1">
        <v>8.9749999999999996</v>
      </c>
      <c r="D13" s="1">
        <v>8.7416666666666654</v>
      </c>
      <c r="E13" s="1">
        <v>8.7363333333333326</v>
      </c>
      <c r="F13" s="1">
        <v>9.0399999999999991</v>
      </c>
      <c r="G13" s="5">
        <v>9.14</v>
      </c>
      <c r="H13" s="5">
        <v>-0.40933333333333444</v>
      </c>
      <c r="I13" s="6">
        <v>0</v>
      </c>
      <c r="J13" s="5">
        <f t="shared" si="0"/>
        <v>9.549333333333335</v>
      </c>
      <c r="K13" s="6">
        <f t="shared" si="1"/>
        <v>-0.27569696969697122</v>
      </c>
      <c r="L13" s="6">
        <f t="shared" si="2"/>
        <v>0.27354241818309366</v>
      </c>
      <c r="M13" s="6">
        <f t="shared" si="3"/>
        <v>0.27354241818309366</v>
      </c>
      <c r="N13" s="6">
        <f t="shared" si="4"/>
        <v>0.1616502685024577</v>
      </c>
      <c r="R13" s="5"/>
      <c r="S13" s="5"/>
    </row>
    <row r="14" spans="1:19">
      <c r="A14">
        <v>1911</v>
      </c>
      <c r="B14" s="1">
        <v>10.591666666666667</v>
      </c>
      <c r="C14" s="1">
        <v>9.4499999999999993</v>
      </c>
      <c r="D14" s="1">
        <v>9.3916666666666675</v>
      </c>
      <c r="E14" s="1">
        <v>9.2363333333333326</v>
      </c>
      <c r="F14" s="1">
        <v>9.42</v>
      </c>
      <c r="G14" s="5">
        <v>9.61</v>
      </c>
      <c r="H14" s="5">
        <v>6.0666666666664426E-2</v>
      </c>
      <c r="I14" s="6">
        <v>0</v>
      </c>
      <c r="J14" s="5">
        <f t="shared" si="0"/>
        <v>9.549333333333335</v>
      </c>
      <c r="K14" s="6">
        <f t="shared" si="1"/>
        <v>-0.27751515151515316</v>
      </c>
      <c r="L14" s="6">
        <f t="shared" si="2"/>
        <v>0.27341609981192327</v>
      </c>
      <c r="M14" s="6">
        <f t="shared" si="3"/>
        <v>0.27341609981192322</v>
      </c>
      <c r="N14" s="6">
        <f t="shared" si="4"/>
        <v>0.1615756204871622</v>
      </c>
      <c r="R14" s="5"/>
      <c r="S14" s="5"/>
    </row>
    <row r="15" spans="1:19">
      <c r="A15">
        <v>1912</v>
      </c>
      <c r="B15" s="1">
        <v>10.341666666666667</v>
      </c>
      <c r="C15" s="1">
        <v>9.1</v>
      </c>
      <c r="D15" s="1">
        <v>8.8333333333333339</v>
      </c>
      <c r="E15" s="1">
        <v>8.636333333333333</v>
      </c>
      <c r="F15" s="1">
        <v>8.84</v>
      </c>
      <c r="G15" s="5">
        <v>9.16</v>
      </c>
      <c r="H15" s="5">
        <v>-0.38933333333333486</v>
      </c>
      <c r="I15" s="6">
        <v>0</v>
      </c>
      <c r="J15" s="5">
        <f t="shared" si="0"/>
        <v>9.549333333333335</v>
      </c>
      <c r="K15" s="6">
        <f t="shared" si="1"/>
        <v>-0.32660606060606234</v>
      </c>
      <c r="L15" s="6">
        <f t="shared" si="2"/>
        <v>0.31340360269438217</v>
      </c>
      <c r="M15" s="6">
        <f t="shared" si="3"/>
        <v>0.31340360269438211</v>
      </c>
      <c r="N15" s="6">
        <f t="shared" si="4"/>
        <v>0.18520629035045799</v>
      </c>
      <c r="R15" s="5"/>
      <c r="S15" s="5"/>
    </row>
    <row r="16" spans="1:19">
      <c r="A16">
        <v>1913</v>
      </c>
      <c r="B16" s="1">
        <v>10.283333333333333</v>
      </c>
      <c r="C16" s="1">
        <v>9.25</v>
      </c>
      <c r="D16" s="1">
        <v>9.1333333333333346</v>
      </c>
      <c r="E16" s="1">
        <v>8.9946666666666655</v>
      </c>
      <c r="F16" s="1">
        <v>9.2200000000000006</v>
      </c>
      <c r="G16" s="5">
        <v>9.39</v>
      </c>
      <c r="H16" s="5">
        <v>-0.15933333333333444</v>
      </c>
      <c r="I16" s="6">
        <v>0</v>
      </c>
      <c r="J16" s="5">
        <f t="shared" si="0"/>
        <v>9.549333333333335</v>
      </c>
      <c r="K16" s="6">
        <f t="shared" si="1"/>
        <v>-0.28115151515151687</v>
      </c>
      <c r="L16" s="6">
        <f t="shared" si="2"/>
        <v>0.3141279415084936</v>
      </c>
      <c r="M16" s="6">
        <f t="shared" si="3"/>
        <v>0.3141279415084936</v>
      </c>
      <c r="N16" s="6">
        <f t="shared" si="4"/>
        <v>0.18563433936956664</v>
      </c>
      <c r="R16" s="5"/>
      <c r="S16" s="5"/>
    </row>
    <row r="17" spans="1:19">
      <c r="A17">
        <v>1914</v>
      </c>
      <c r="B17" s="1">
        <v>10.45</v>
      </c>
      <c r="C17" s="1">
        <v>9.5833333333333321</v>
      </c>
      <c r="D17" s="1">
        <v>9.3833333333333346</v>
      </c>
      <c r="E17" s="1">
        <v>9.1113333333333326</v>
      </c>
      <c r="F17" s="1">
        <v>9.4600000000000009</v>
      </c>
      <c r="G17" s="5">
        <v>9.6</v>
      </c>
      <c r="H17" s="5">
        <v>5.0666666666664639E-2</v>
      </c>
      <c r="I17" s="6">
        <v>0</v>
      </c>
      <c r="J17" s="5">
        <f t="shared" si="0"/>
        <v>9.549333333333335</v>
      </c>
      <c r="K17" s="6">
        <f t="shared" si="1"/>
        <v>-0.36660606060606232</v>
      </c>
      <c r="L17" s="6">
        <f t="shared" si="2"/>
        <v>0.32165481215398917</v>
      </c>
      <c r="M17" s="6">
        <f t="shared" si="3"/>
        <v>0.32165481215398917</v>
      </c>
      <c r="N17" s="6">
        <f t="shared" si="4"/>
        <v>0.19008235393677433</v>
      </c>
      <c r="R17" s="5"/>
      <c r="S17" s="5"/>
    </row>
    <row r="18" spans="1:19">
      <c r="A18">
        <v>1915</v>
      </c>
      <c r="B18" s="1">
        <v>10.366666666666667</v>
      </c>
      <c r="C18" s="1">
        <v>8.8000000000000007</v>
      </c>
      <c r="D18" s="1">
        <v>8.375</v>
      </c>
      <c r="E18" s="1">
        <v>8.6196666666666655</v>
      </c>
      <c r="F18" s="1">
        <v>8.6300000000000008</v>
      </c>
      <c r="G18" s="5">
        <v>8.94</v>
      </c>
      <c r="H18" s="5">
        <v>-0.6093333333333355</v>
      </c>
      <c r="I18" s="6">
        <v>0</v>
      </c>
      <c r="J18" s="5">
        <f t="shared" si="0"/>
        <v>9.549333333333335</v>
      </c>
      <c r="K18" s="6">
        <f t="shared" si="1"/>
        <v>-0.31206060606060776</v>
      </c>
      <c r="L18" s="6">
        <f t="shared" si="2"/>
        <v>0.31978401802125461</v>
      </c>
      <c r="M18" s="6">
        <f t="shared" si="3"/>
        <v>0.31978401802125467</v>
      </c>
      <c r="N18" s="6">
        <f t="shared" si="4"/>
        <v>0.18897680556925592</v>
      </c>
      <c r="R18" s="5"/>
      <c r="S18" s="5"/>
    </row>
    <row r="19" spans="1:19">
      <c r="A19">
        <v>1916</v>
      </c>
      <c r="B19" s="1">
        <v>10.258333333333333</v>
      </c>
      <c r="C19" s="1">
        <v>9.2083333333333321</v>
      </c>
      <c r="D19" s="1">
        <v>9.1083333333333343</v>
      </c>
      <c r="E19" s="1">
        <v>8.7363333333333326</v>
      </c>
      <c r="F19" s="1">
        <v>9.1300000000000008</v>
      </c>
      <c r="G19" s="5">
        <v>9.2799999999999994</v>
      </c>
      <c r="H19" s="5">
        <v>-0.26933333333333564</v>
      </c>
      <c r="I19" s="6">
        <v>0</v>
      </c>
      <c r="J19" s="5">
        <f t="shared" si="0"/>
        <v>9.549333333333335</v>
      </c>
      <c r="K19" s="6">
        <f t="shared" si="1"/>
        <v>-0.19115151515151688</v>
      </c>
      <c r="L19" s="6">
        <f t="shared" si="2"/>
        <v>0.48702809327220925</v>
      </c>
      <c r="M19" s="6">
        <f t="shared" si="3"/>
        <v>0.48702809327220925</v>
      </c>
      <c r="N19" s="6">
        <f t="shared" si="4"/>
        <v>0.28780992201727362</v>
      </c>
      <c r="R19" s="5"/>
      <c r="S19" s="5"/>
    </row>
    <row r="20" spans="1:19">
      <c r="A20">
        <v>1917</v>
      </c>
      <c r="B20" s="1">
        <v>9.7333333333333325</v>
      </c>
      <c r="C20" s="1">
        <v>8.4749999999999996</v>
      </c>
      <c r="D20" s="1">
        <v>8.4749999999999996</v>
      </c>
      <c r="E20" s="1">
        <v>8.4363333333333337</v>
      </c>
      <c r="F20" s="1">
        <v>8.6300000000000008</v>
      </c>
      <c r="G20" s="5">
        <v>8.76</v>
      </c>
      <c r="H20" s="5">
        <v>-0.78933333333333522</v>
      </c>
      <c r="I20" s="6">
        <v>0</v>
      </c>
      <c r="J20" s="5">
        <f t="shared" si="0"/>
        <v>9.549333333333335</v>
      </c>
      <c r="K20" s="6">
        <f t="shared" si="1"/>
        <v>-0.24842424242424405</v>
      </c>
      <c r="L20" s="6">
        <f t="shared" si="2"/>
        <v>0.49147643983113881</v>
      </c>
      <c r="M20" s="6">
        <f t="shared" si="3"/>
        <v>0.49147643983113881</v>
      </c>
      <c r="N20" s="6">
        <f t="shared" si="4"/>
        <v>0.29043867853854427</v>
      </c>
      <c r="R20" s="5"/>
      <c r="S20" s="5"/>
    </row>
    <row r="21" spans="1:19">
      <c r="A21">
        <v>1918</v>
      </c>
      <c r="B21" s="1">
        <v>10.574999999999999</v>
      </c>
      <c r="C21" s="1">
        <v>9.5333333333333332</v>
      </c>
      <c r="D21" s="1">
        <v>9.1666666666666661</v>
      </c>
      <c r="E21" s="1">
        <v>8.9196666666666662</v>
      </c>
      <c r="F21" s="1">
        <v>9.2899999999999991</v>
      </c>
      <c r="G21" s="5">
        <v>9.5</v>
      </c>
      <c r="H21" s="5">
        <v>-4.9333333333335005E-2</v>
      </c>
      <c r="I21" s="6">
        <v>0</v>
      </c>
      <c r="J21" s="5">
        <f t="shared" si="0"/>
        <v>9.549333333333335</v>
      </c>
      <c r="K21" s="6">
        <f t="shared" si="1"/>
        <v>-0.2447878787878805</v>
      </c>
      <c r="L21" s="6">
        <f t="shared" si="2"/>
        <v>0.49047657714438603</v>
      </c>
      <c r="M21" s="6">
        <f t="shared" si="3"/>
        <v>0.49047657714438603</v>
      </c>
      <c r="N21" s="6">
        <f t="shared" si="4"/>
        <v>0.28984780830769408</v>
      </c>
      <c r="R21" s="5"/>
      <c r="S21" s="5"/>
    </row>
    <row r="22" spans="1:19">
      <c r="A22">
        <v>1919</v>
      </c>
      <c r="B22" s="1">
        <v>9.8000000000000007</v>
      </c>
      <c r="C22" s="1">
        <v>8.4916666666666671</v>
      </c>
      <c r="D22" s="1">
        <v>8.4250000000000007</v>
      </c>
      <c r="E22" s="1">
        <v>8.4029999999999987</v>
      </c>
      <c r="F22" s="1">
        <v>8.5500000000000007</v>
      </c>
      <c r="G22" s="5">
        <v>8.73</v>
      </c>
      <c r="H22" s="5">
        <v>-0.81933333333333458</v>
      </c>
      <c r="I22" s="6">
        <v>0</v>
      </c>
      <c r="J22" s="5">
        <f t="shared" si="0"/>
        <v>9.549333333333335</v>
      </c>
      <c r="K22" s="6">
        <f t="shared" si="1"/>
        <v>-0.2447878787878805</v>
      </c>
      <c r="L22" s="6">
        <f t="shared" si="2"/>
        <v>0.49047657714438603</v>
      </c>
      <c r="M22" s="6">
        <f t="shared" si="3"/>
        <v>0.49047657714438603</v>
      </c>
      <c r="N22" s="6">
        <f t="shared" si="4"/>
        <v>0.28984780830769408</v>
      </c>
      <c r="R22" s="5"/>
      <c r="S22" s="5"/>
    </row>
    <row r="23" spans="1:19">
      <c r="A23">
        <v>1920</v>
      </c>
      <c r="B23" s="1">
        <v>10.391666666666666</v>
      </c>
      <c r="C23" s="1">
        <v>9.3166666666666664</v>
      </c>
      <c r="D23" s="1">
        <v>9.4583333333333321</v>
      </c>
      <c r="E23" s="1">
        <v>8.961333333333334</v>
      </c>
      <c r="F23" s="1">
        <v>9.42</v>
      </c>
      <c r="G23" s="5">
        <v>9.5</v>
      </c>
      <c r="H23" s="5">
        <v>-4.9333333333335005E-2</v>
      </c>
      <c r="I23" s="6">
        <v>0</v>
      </c>
      <c r="J23" s="5">
        <f t="shared" si="0"/>
        <v>9.549333333333335</v>
      </c>
      <c r="K23" s="6">
        <f t="shared" si="1"/>
        <v>-0.28842424242424419</v>
      </c>
      <c r="L23" s="6">
        <f t="shared" si="2"/>
        <v>0.48285514485101133</v>
      </c>
      <c r="M23" s="6">
        <f t="shared" si="3"/>
        <v>0.48285514485101133</v>
      </c>
      <c r="N23" s="6">
        <f t="shared" si="4"/>
        <v>0.28534391240452667</v>
      </c>
      <c r="R23" s="5"/>
      <c r="S23" s="5"/>
    </row>
    <row r="24" spans="1:19">
      <c r="A24">
        <v>1921</v>
      </c>
      <c r="B24" s="1">
        <v>11.54166666666667</v>
      </c>
      <c r="C24" s="1">
        <v>10.458333333333332</v>
      </c>
      <c r="D24" s="1">
        <v>10.183333333333334</v>
      </c>
      <c r="E24" s="1">
        <v>9.9029999999999987</v>
      </c>
      <c r="F24" s="1">
        <v>10.27</v>
      </c>
      <c r="G24" s="5">
        <v>10.47</v>
      </c>
      <c r="H24" s="5">
        <v>0.92066666666666563</v>
      </c>
      <c r="I24" s="6">
        <v>0</v>
      </c>
      <c r="J24" s="5">
        <f t="shared" si="0"/>
        <v>9.549333333333335</v>
      </c>
      <c r="K24" s="6">
        <f t="shared" si="1"/>
        <v>-0.20842424242424409</v>
      </c>
      <c r="L24" s="6">
        <f t="shared" si="2"/>
        <v>0.49706044995462184</v>
      </c>
      <c r="M24" s="6">
        <f t="shared" si="3"/>
        <v>0.49706044995462179</v>
      </c>
      <c r="N24" s="6">
        <f t="shared" si="4"/>
        <v>0.29373855700630452</v>
      </c>
      <c r="R24" s="5"/>
      <c r="S24" s="5"/>
    </row>
    <row r="25" spans="1:19">
      <c r="A25">
        <v>1922</v>
      </c>
      <c r="B25" s="1">
        <v>10.091666666666667</v>
      </c>
      <c r="C25" s="1">
        <v>8.9749999999999996</v>
      </c>
      <c r="D25" s="1">
        <v>8.6166666666666654</v>
      </c>
      <c r="E25" s="1">
        <v>8.6279999999999983</v>
      </c>
      <c r="F25" s="1">
        <v>8.57</v>
      </c>
      <c r="G25" s="5">
        <v>8.98</v>
      </c>
      <c r="H25" s="5">
        <v>-0.56933333333333458</v>
      </c>
      <c r="I25" s="6">
        <v>0</v>
      </c>
      <c r="J25" s="5">
        <f t="shared" si="0"/>
        <v>9.549333333333335</v>
      </c>
      <c r="K25" s="6">
        <f t="shared" si="1"/>
        <v>-0.20024242424242591</v>
      </c>
      <c r="L25" s="6">
        <f t="shared" si="2"/>
        <v>0.4966981889529003</v>
      </c>
      <c r="M25" s="6">
        <f t="shared" si="3"/>
        <v>0.4966981889529003</v>
      </c>
      <c r="N25" s="6">
        <f t="shared" si="4"/>
        <v>0.29352447836875645</v>
      </c>
      <c r="R25" s="5"/>
      <c r="S25" s="5"/>
    </row>
    <row r="26" spans="1:19">
      <c r="A26">
        <v>1923</v>
      </c>
      <c r="B26" s="1">
        <v>10.191666666666665</v>
      </c>
      <c r="C26" s="1">
        <v>9.1750000000000007</v>
      </c>
      <c r="D26" s="1">
        <v>8.9916666666666654</v>
      </c>
      <c r="E26" s="1">
        <v>8.7529999999999983</v>
      </c>
      <c r="F26" s="1">
        <v>8.89</v>
      </c>
      <c r="G26" s="5">
        <v>9.1999999999999993</v>
      </c>
      <c r="H26" s="5">
        <v>-0.34933333333333572</v>
      </c>
      <c r="I26" s="6">
        <v>0</v>
      </c>
      <c r="J26" s="5">
        <f t="shared" si="0"/>
        <v>9.549333333333335</v>
      </c>
      <c r="K26" s="6">
        <f t="shared" si="1"/>
        <v>-0.12660606060606225</v>
      </c>
      <c r="L26" s="6">
        <f t="shared" si="2"/>
        <v>0.4592622542532952</v>
      </c>
      <c r="M26" s="6">
        <f t="shared" si="3"/>
        <v>0.4592622542532952</v>
      </c>
      <c r="N26" s="6">
        <f t="shared" si="4"/>
        <v>0.27140166123484816</v>
      </c>
      <c r="R26" s="5"/>
      <c r="S26" s="5"/>
    </row>
    <row r="27" spans="1:19">
      <c r="A27">
        <v>1924</v>
      </c>
      <c r="B27" s="1">
        <v>10.433333333333332</v>
      </c>
      <c r="C27" s="1">
        <v>9.4583333333333321</v>
      </c>
      <c r="D27" s="1">
        <v>9.0749999999999993</v>
      </c>
      <c r="E27" s="1">
        <v>8.9113333333333333</v>
      </c>
      <c r="F27" s="1">
        <v>9.0299999999999994</v>
      </c>
      <c r="G27" s="5">
        <v>9.39</v>
      </c>
      <c r="H27" s="5">
        <v>-0.15933333333333444</v>
      </c>
      <c r="I27" s="6">
        <v>0</v>
      </c>
      <c r="J27" s="5">
        <f t="shared" si="0"/>
        <v>9.549333333333335</v>
      </c>
      <c r="K27" s="6">
        <f t="shared" si="1"/>
        <v>-0.13115151515151685</v>
      </c>
      <c r="L27" s="6">
        <f t="shared" si="2"/>
        <v>0.45866803206280227</v>
      </c>
      <c r="M27" s="6">
        <f t="shared" si="3"/>
        <v>0.45866803206280227</v>
      </c>
      <c r="N27" s="6">
        <f t="shared" si="4"/>
        <v>0.27105050481354681</v>
      </c>
      <c r="R27" s="5"/>
      <c r="S27" s="5"/>
    </row>
    <row r="28" spans="1:19">
      <c r="A28">
        <v>1925</v>
      </c>
      <c r="B28" s="1">
        <v>10.15</v>
      </c>
      <c r="C28" s="1">
        <v>8.9250000000000007</v>
      </c>
      <c r="D28" s="1">
        <v>8.8416666666666668</v>
      </c>
      <c r="E28" s="1">
        <v>8.7863333333333333</v>
      </c>
      <c r="F28" s="1">
        <v>8.8699999999999992</v>
      </c>
      <c r="G28" s="5">
        <v>9.1199999999999992</v>
      </c>
      <c r="H28" s="5">
        <v>-0.42933333333333579</v>
      </c>
      <c r="I28" s="6">
        <v>0</v>
      </c>
      <c r="J28" s="5">
        <f t="shared" si="0"/>
        <v>9.549333333333335</v>
      </c>
      <c r="K28" s="6">
        <f t="shared" si="1"/>
        <v>-8.9333333333335124E-2</v>
      </c>
      <c r="L28" s="6">
        <f t="shared" si="2"/>
        <v>0.407798970082074</v>
      </c>
      <c r="M28" s="6">
        <f t="shared" si="3"/>
        <v>0.40779897008207389</v>
      </c>
      <c r="N28" s="6">
        <f t="shared" si="4"/>
        <v>0.24098936262480994</v>
      </c>
      <c r="R28" s="5"/>
      <c r="S28" s="5"/>
    </row>
    <row r="29" spans="1:19">
      <c r="A29">
        <v>1926</v>
      </c>
      <c r="B29" s="1">
        <v>10.95</v>
      </c>
      <c r="C29" s="1">
        <v>9.6166666666666671</v>
      </c>
      <c r="D29" s="1">
        <v>9.5083333333333346</v>
      </c>
      <c r="E29" s="1">
        <v>9.586333333333334</v>
      </c>
      <c r="F29" s="1">
        <v>9.43</v>
      </c>
      <c r="G29" s="5">
        <v>9.82</v>
      </c>
      <c r="H29" s="5">
        <v>0.27066666666666528</v>
      </c>
      <c r="I29" s="6">
        <v>0</v>
      </c>
      <c r="J29" s="5">
        <f t="shared" si="0"/>
        <v>9.549333333333335</v>
      </c>
      <c r="K29" s="6">
        <f t="shared" si="1"/>
        <v>-8.7515151515153336E-2</v>
      </c>
      <c r="L29" s="6">
        <f t="shared" si="2"/>
        <v>0.40803965939153991</v>
      </c>
      <c r="M29" s="6">
        <f t="shared" si="3"/>
        <v>0.40803965939153991</v>
      </c>
      <c r="N29" s="6">
        <f t="shared" si="4"/>
        <v>0.2411315983035002</v>
      </c>
      <c r="R29" s="5"/>
      <c r="S29" s="5"/>
    </row>
    <row r="30" spans="1:19">
      <c r="A30">
        <v>1927</v>
      </c>
      <c r="B30" s="1">
        <v>10.533333333333333</v>
      </c>
      <c r="C30" s="1">
        <v>9.2750000000000004</v>
      </c>
      <c r="D30" s="1">
        <v>9.0749999999999993</v>
      </c>
      <c r="E30" s="1">
        <v>8.9529999999999994</v>
      </c>
      <c r="F30" s="1">
        <v>8.99</v>
      </c>
      <c r="G30" s="5">
        <v>9.3699999999999992</v>
      </c>
      <c r="H30" s="5">
        <v>-0.17933333333333579</v>
      </c>
      <c r="I30" s="6">
        <v>0</v>
      </c>
      <c r="J30" s="5">
        <f t="shared" si="0"/>
        <v>9.549333333333335</v>
      </c>
      <c r="K30" s="6">
        <f t="shared" si="1"/>
        <v>-0.15660606060606241</v>
      </c>
      <c r="L30" s="6">
        <f t="shared" si="2"/>
        <v>0.25644067185573022</v>
      </c>
      <c r="M30" s="6">
        <f t="shared" si="3"/>
        <v>0.25644067185573022</v>
      </c>
      <c r="N30" s="6">
        <f t="shared" si="4"/>
        <v>0.15154396797312325</v>
      </c>
      <c r="R30" s="5"/>
      <c r="S30" s="5"/>
    </row>
    <row r="31" spans="1:19">
      <c r="A31">
        <v>1928</v>
      </c>
      <c r="B31" s="1">
        <v>10.758333333333333</v>
      </c>
      <c r="C31" s="1">
        <v>9.5500000000000007</v>
      </c>
      <c r="D31" s="1">
        <v>9.25</v>
      </c>
      <c r="E31" s="1">
        <v>9.0779999999999994</v>
      </c>
      <c r="F31" s="1">
        <v>9.1999999999999993</v>
      </c>
      <c r="G31" s="5">
        <v>9.57</v>
      </c>
      <c r="H31" s="5">
        <v>2.0666666666665279E-2</v>
      </c>
      <c r="I31" s="6">
        <v>0</v>
      </c>
      <c r="J31" s="5">
        <f t="shared" si="0"/>
        <v>9.549333333333335</v>
      </c>
      <c r="K31" s="6">
        <f t="shared" si="1"/>
        <v>-6.0242424242426165E-2</v>
      </c>
      <c r="L31" s="6">
        <f t="shared" si="2"/>
        <v>0.28356496770421241</v>
      </c>
      <c r="M31" s="6">
        <f t="shared" si="3"/>
        <v>0.28356496770421241</v>
      </c>
      <c r="N31" s="6">
        <f t="shared" si="4"/>
        <v>0.16757310793602442</v>
      </c>
      <c r="R31" s="5"/>
      <c r="S31" s="5"/>
    </row>
    <row r="32" spans="1:19">
      <c r="A32">
        <v>1929</v>
      </c>
      <c r="B32" s="1">
        <v>10.7</v>
      </c>
      <c r="C32" s="1">
        <v>9.4833333333333325</v>
      </c>
      <c r="D32" s="1">
        <v>9</v>
      </c>
      <c r="E32" s="1">
        <v>9.0946666666666669</v>
      </c>
      <c r="F32" s="1">
        <v>8.9499999999999993</v>
      </c>
      <c r="G32" s="5">
        <v>9.4499999999999993</v>
      </c>
      <c r="H32" s="5">
        <v>-9.9333333333335716E-2</v>
      </c>
      <c r="I32" s="6">
        <v>0</v>
      </c>
      <c r="J32" s="5">
        <f t="shared" si="0"/>
        <v>9.549333333333335</v>
      </c>
      <c r="K32" s="6">
        <f t="shared" si="1"/>
        <v>1.3393939393937515E-2</v>
      </c>
      <c r="L32" s="6">
        <f t="shared" si="2"/>
        <v>0.30532248227377273</v>
      </c>
      <c r="M32" s="6">
        <f t="shared" si="3"/>
        <v>0.30532248227377273</v>
      </c>
      <c r="N32" s="6">
        <f t="shared" si="4"/>
        <v>0.18043074111583132</v>
      </c>
      <c r="R32" s="5"/>
      <c r="S32" s="5"/>
    </row>
    <row r="33" spans="1:19">
      <c r="A33">
        <v>1930</v>
      </c>
      <c r="B33" s="1">
        <v>10.191666666666666</v>
      </c>
      <c r="C33" s="1">
        <v>9.1416666666666675</v>
      </c>
      <c r="D33" s="1">
        <v>8.875</v>
      </c>
      <c r="E33" s="1">
        <v>8.8529999999999998</v>
      </c>
      <c r="F33" s="1">
        <v>8.89</v>
      </c>
      <c r="G33" s="5">
        <v>9.19</v>
      </c>
      <c r="H33" s="5">
        <v>-0.3593333333333355</v>
      </c>
      <c r="I33" s="6">
        <v>0</v>
      </c>
      <c r="J33" s="5">
        <f t="shared" si="0"/>
        <v>9.549333333333335</v>
      </c>
      <c r="K33" s="6">
        <f t="shared" si="1"/>
        <v>3.3393939393937415E-2</v>
      </c>
      <c r="L33" s="6">
        <f t="shared" si="2"/>
        <v>0.30003636143277418</v>
      </c>
      <c r="M33" s="6">
        <f t="shared" si="3"/>
        <v>0.30003636143277418</v>
      </c>
      <c r="N33" s="6">
        <f t="shared" si="4"/>
        <v>0.17730690072954106</v>
      </c>
      <c r="R33" s="5"/>
      <c r="S33" s="5"/>
    </row>
    <row r="34" spans="1:19">
      <c r="A34">
        <v>1931</v>
      </c>
      <c r="B34" s="1">
        <v>10.7</v>
      </c>
      <c r="C34" s="1">
        <v>9.5583333333333336</v>
      </c>
      <c r="D34" s="1">
        <v>8.9749999999999996</v>
      </c>
      <c r="E34" s="1">
        <v>9.336333333333334</v>
      </c>
      <c r="F34" s="1">
        <v>9.0500000000000007</v>
      </c>
      <c r="G34" s="5">
        <v>9.52</v>
      </c>
      <c r="H34" s="5">
        <v>-2.9333333333335432E-2</v>
      </c>
      <c r="I34" s="6">
        <v>0</v>
      </c>
      <c r="J34" s="5">
        <f t="shared" si="0"/>
        <v>9.549333333333335</v>
      </c>
      <c r="K34" s="6">
        <f t="shared" si="1"/>
        <v>7.7030303030301089E-2</v>
      </c>
      <c r="L34" s="6">
        <f t="shared" si="2"/>
        <v>0.25796405669289396</v>
      </c>
      <c r="M34" s="6">
        <f t="shared" si="3"/>
        <v>0.25796405669289396</v>
      </c>
      <c r="N34" s="6">
        <f t="shared" si="4"/>
        <v>0.15244421433928379</v>
      </c>
      <c r="R34" s="5"/>
      <c r="S34" s="5"/>
    </row>
    <row r="35" spans="1:19">
      <c r="A35">
        <v>1932</v>
      </c>
      <c r="B35" s="1">
        <v>10.758333333333331</v>
      </c>
      <c r="C35" s="1">
        <v>9.625</v>
      </c>
      <c r="D35" s="1">
        <v>9.3083333333333318</v>
      </c>
      <c r="E35" s="1">
        <v>9.586333333333334</v>
      </c>
      <c r="F35" s="1">
        <v>9.2899999999999991</v>
      </c>
      <c r="G35" s="5">
        <v>9.7100000000000009</v>
      </c>
      <c r="H35" s="5">
        <v>0.16066666666666585</v>
      </c>
      <c r="I35" s="6">
        <v>0</v>
      </c>
      <c r="J35" s="5">
        <f t="shared" si="0"/>
        <v>9.549333333333335</v>
      </c>
      <c r="K35" s="6">
        <f t="shared" si="1"/>
        <v>4.5212121212119302E-2</v>
      </c>
      <c r="L35" s="6">
        <f t="shared" si="2"/>
        <v>0.25323363269374927</v>
      </c>
      <c r="M35" s="6">
        <f t="shared" si="3"/>
        <v>0.25323363269374932</v>
      </c>
      <c r="N35" s="6">
        <f t="shared" si="4"/>
        <v>0.14964876376649414</v>
      </c>
      <c r="R35" s="5"/>
      <c r="S35" s="5"/>
    </row>
    <row r="36" spans="1:19">
      <c r="A36">
        <v>1933</v>
      </c>
      <c r="B36" s="1">
        <v>10.9</v>
      </c>
      <c r="C36" s="1">
        <v>9.8666666666666671</v>
      </c>
      <c r="D36" s="1">
        <v>9.9250000000000007</v>
      </c>
      <c r="E36" s="1">
        <v>9.802999999999999</v>
      </c>
      <c r="F36" s="1">
        <v>9.73</v>
      </c>
      <c r="G36" s="5">
        <v>10.039999999999999</v>
      </c>
      <c r="H36" s="5">
        <v>0.49066666666666414</v>
      </c>
      <c r="I36" s="6">
        <v>0</v>
      </c>
      <c r="J36" s="5">
        <f t="shared" si="0"/>
        <v>9.549333333333335</v>
      </c>
      <c r="K36" s="6">
        <f t="shared" si="1"/>
        <v>0.10157575757575575</v>
      </c>
      <c r="L36" s="6">
        <f t="shared" si="2"/>
        <v>0.26688778711115824</v>
      </c>
      <c r="M36" s="6">
        <f t="shared" si="3"/>
        <v>0.26688778711115824</v>
      </c>
      <c r="N36" s="6">
        <f t="shared" si="4"/>
        <v>0.15771770511171102</v>
      </c>
      <c r="R36" s="5"/>
      <c r="S36" s="5"/>
    </row>
    <row r="37" spans="1:19">
      <c r="A37">
        <v>1934</v>
      </c>
      <c r="B37" s="1">
        <v>10.808333333333335</v>
      </c>
      <c r="C37" s="1">
        <v>9.9250000000000007</v>
      </c>
      <c r="D37" s="1">
        <v>10.108333333333333</v>
      </c>
      <c r="E37" s="1">
        <v>9.4946666666666655</v>
      </c>
      <c r="F37" s="1">
        <v>9.65</v>
      </c>
      <c r="G37" s="5">
        <v>10.01</v>
      </c>
      <c r="H37" s="5">
        <v>0.46066666666666478</v>
      </c>
      <c r="I37" s="6">
        <v>0</v>
      </c>
      <c r="J37" s="5">
        <f t="shared" si="0"/>
        <v>9.549333333333335</v>
      </c>
      <c r="K37" s="6">
        <f t="shared" si="1"/>
        <v>0.11884848484848298</v>
      </c>
      <c r="L37" s="6">
        <f t="shared" si="2"/>
        <v>0.26727581940078993</v>
      </c>
      <c r="M37" s="6">
        <f t="shared" si="3"/>
        <v>0.26727581940078993</v>
      </c>
      <c r="N37" s="6">
        <f t="shared" si="4"/>
        <v>0.1579470133273187</v>
      </c>
      <c r="R37" s="5"/>
      <c r="S37" s="5"/>
    </row>
    <row r="38" spans="1:19">
      <c r="A38">
        <v>1935</v>
      </c>
      <c r="B38" s="1">
        <v>10.566666666666665</v>
      </c>
      <c r="C38" s="1">
        <v>9.4833333333333325</v>
      </c>
      <c r="D38" s="1">
        <v>9.4583333333333339</v>
      </c>
      <c r="E38" s="1">
        <v>9.211333333333334</v>
      </c>
      <c r="F38" s="1">
        <v>9.2899999999999991</v>
      </c>
      <c r="G38" s="5">
        <v>9.61</v>
      </c>
      <c r="H38" s="5">
        <v>6.0666666666664426E-2</v>
      </c>
      <c r="I38" s="6">
        <v>0</v>
      </c>
      <c r="J38" s="5">
        <f t="shared" si="0"/>
        <v>9.549333333333335</v>
      </c>
      <c r="K38" s="6">
        <f t="shared" si="1"/>
        <v>0.13884848484848303</v>
      </c>
      <c r="L38" s="6">
        <f t="shared" si="2"/>
        <v>0.25736426254700479</v>
      </c>
      <c r="M38" s="6">
        <f t="shared" si="3"/>
        <v>0.25736426254700479</v>
      </c>
      <c r="N38" s="6">
        <f t="shared" si="4"/>
        <v>0.1520897651632723</v>
      </c>
      <c r="R38" s="5"/>
      <c r="S38" s="5"/>
    </row>
    <row r="39" spans="1:19">
      <c r="A39">
        <v>1936</v>
      </c>
      <c r="B39" s="1">
        <v>10.758333333333333</v>
      </c>
      <c r="C39" s="1">
        <v>9.4666666666666668</v>
      </c>
      <c r="D39" s="1">
        <v>9.2249999999999996</v>
      </c>
      <c r="E39" s="1">
        <v>9.3696666666666655</v>
      </c>
      <c r="F39" s="1">
        <v>9.14</v>
      </c>
      <c r="G39" s="5">
        <v>9.6</v>
      </c>
      <c r="H39" s="5">
        <v>5.0666666666664639E-2</v>
      </c>
      <c r="I39" s="6">
        <v>0</v>
      </c>
      <c r="J39" s="5">
        <f t="shared" si="0"/>
        <v>9.549333333333335</v>
      </c>
      <c r="K39" s="6">
        <f t="shared" si="1"/>
        <v>0.1524848484848467</v>
      </c>
      <c r="L39" s="6">
        <f t="shared" si="2"/>
        <v>0.2309466683811732</v>
      </c>
      <c r="M39" s="6">
        <f t="shared" si="3"/>
        <v>0.2309466683811732</v>
      </c>
      <c r="N39" s="6">
        <f t="shared" si="4"/>
        <v>0.13647825153236892</v>
      </c>
      <c r="R39" s="5"/>
      <c r="S39" s="5"/>
    </row>
    <row r="40" spans="1:19">
      <c r="A40">
        <v>1937</v>
      </c>
      <c r="B40" s="1">
        <v>10.366666666666667</v>
      </c>
      <c r="C40" s="1">
        <v>9.2750000000000004</v>
      </c>
      <c r="D40" s="1">
        <v>9.1833333333333318</v>
      </c>
      <c r="E40" s="1">
        <v>9.3113333333333337</v>
      </c>
      <c r="F40" s="1">
        <v>9.19</v>
      </c>
      <c r="G40" s="5">
        <v>9.4700000000000006</v>
      </c>
      <c r="H40" s="5">
        <v>-7.9333333333334366E-2</v>
      </c>
      <c r="I40" s="6">
        <v>0</v>
      </c>
      <c r="J40" s="5">
        <f t="shared" si="0"/>
        <v>9.549333333333335</v>
      </c>
      <c r="K40" s="6">
        <f t="shared" si="1"/>
        <v>0.1588484848484831</v>
      </c>
      <c r="L40" s="6">
        <f t="shared" si="2"/>
        <v>0.22635450876084531</v>
      </c>
      <c r="M40" s="6">
        <f t="shared" si="3"/>
        <v>0.22635450876084523</v>
      </c>
      <c r="N40" s="6">
        <f t="shared" si="4"/>
        <v>0.13376450848453461</v>
      </c>
      <c r="R40" s="5"/>
      <c r="S40" s="5"/>
    </row>
    <row r="41" spans="1:19">
      <c r="A41">
        <v>1938</v>
      </c>
      <c r="B41" s="1">
        <v>10.875</v>
      </c>
      <c r="C41" s="1">
        <v>9.8583333333333325</v>
      </c>
      <c r="D41" s="1">
        <v>9.8916666666666657</v>
      </c>
      <c r="E41" s="1">
        <v>9.5446666666666662</v>
      </c>
      <c r="F41" s="1">
        <v>9.75</v>
      </c>
      <c r="G41" s="5">
        <v>9.99</v>
      </c>
      <c r="H41" s="5">
        <v>0.44066666666666521</v>
      </c>
      <c r="I41" s="6">
        <v>0</v>
      </c>
      <c r="J41" s="5">
        <f t="shared" si="0"/>
        <v>9.549333333333335</v>
      </c>
      <c r="K41" s="6">
        <f t="shared" si="1"/>
        <v>0.19884848484848305</v>
      </c>
      <c r="L41" s="6">
        <f t="shared" si="2"/>
        <v>0.26267158894018905</v>
      </c>
      <c r="M41" s="6">
        <f t="shared" si="3"/>
        <v>0.26267158894018899</v>
      </c>
      <c r="N41" s="6">
        <f t="shared" si="4"/>
        <v>0.15522613699981194</v>
      </c>
      <c r="R41" s="5"/>
      <c r="S41" s="5"/>
    </row>
    <row r="42" spans="1:19">
      <c r="A42">
        <v>1939</v>
      </c>
      <c r="B42" s="1">
        <v>10.824999999999999</v>
      </c>
      <c r="C42" s="1">
        <v>9.6166666666666671</v>
      </c>
      <c r="D42" s="1">
        <v>9.6083333333333343</v>
      </c>
      <c r="E42" s="1">
        <v>9.2363333333333326</v>
      </c>
      <c r="F42" s="1">
        <v>9.41</v>
      </c>
      <c r="G42" s="5">
        <v>9.76</v>
      </c>
      <c r="H42" s="5">
        <v>0.21066666666666478</v>
      </c>
      <c r="I42" s="6">
        <v>0</v>
      </c>
      <c r="J42" s="5">
        <f t="shared" si="0"/>
        <v>9.549333333333335</v>
      </c>
      <c r="K42" s="6">
        <f t="shared" si="1"/>
        <v>0.18793939393939221</v>
      </c>
      <c r="L42" s="6">
        <f t="shared" si="2"/>
        <v>0.25159852579420694</v>
      </c>
      <c r="M42" s="6">
        <f t="shared" si="3"/>
        <v>0.25159852579420694</v>
      </c>
      <c r="N42" s="6">
        <f t="shared" si="4"/>
        <v>0.14868249509380757</v>
      </c>
      <c r="R42" s="5"/>
      <c r="S42" s="5"/>
    </row>
    <row r="43" spans="1:19">
      <c r="A43">
        <v>1940</v>
      </c>
      <c r="B43" s="1">
        <v>10.95</v>
      </c>
      <c r="C43" s="1">
        <v>9.8916666666666675</v>
      </c>
      <c r="D43" s="1">
        <v>9.4</v>
      </c>
      <c r="E43" s="1">
        <v>8.9863333333333326</v>
      </c>
      <c r="F43" s="1">
        <v>9.25</v>
      </c>
      <c r="G43" s="5">
        <v>9.67</v>
      </c>
      <c r="H43" s="5">
        <v>0.12066666666666492</v>
      </c>
      <c r="I43" s="6">
        <v>0</v>
      </c>
      <c r="J43" s="5">
        <f t="shared" si="0"/>
        <v>9.549333333333335</v>
      </c>
      <c r="K43" s="6">
        <f t="shared" si="1"/>
        <v>0.24612121212121044</v>
      </c>
      <c r="L43" s="6">
        <f t="shared" si="2"/>
        <v>0.3680316191949719</v>
      </c>
      <c r="M43" s="6">
        <f t="shared" si="3"/>
        <v>0.36803161919497196</v>
      </c>
      <c r="N43" s="6">
        <f t="shared" si="4"/>
        <v>0.21748879188616613</v>
      </c>
      <c r="R43" s="5"/>
      <c r="S43" s="5"/>
    </row>
    <row r="44" spans="1:19">
      <c r="A44">
        <v>1941</v>
      </c>
      <c r="B44" s="1">
        <v>10.466666666666665</v>
      </c>
      <c r="C44" s="1">
        <v>9.5749999999999993</v>
      </c>
      <c r="D44" s="1">
        <v>9.0500000000000007</v>
      </c>
      <c r="E44" s="1">
        <v>8.6696666666666662</v>
      </c>
      <c r="F44" s="1">
        <v>9.17</v>
      </c>
      <c r="G44" s="5">
        <v>9.34</v>
      </c>
      <c r="H44" s="5">
        <v>-0.20933333333333515</v>
      </c>
      <c r="I44" s="6">
        <v>0</v>
      </c>
      <c r="J44" s="5">
        <f t="shared" si="0"/>
        <v>9.549333333333335</v>
      </c>
      <c r="K44" s="6">
        <f t="shared" si="1"/>
        <v>0.24793939393939238</v>
      </c>
      <c r="L44" s="6">
        <f t="shared" si="2"/>
        <v>0.36707195232245443</v>
      </c>
      <c r="M44" s="6">
        <f t="shared" si="3"/>
        <v>0.36707195232245443</v>
      </c>
      <c r="N44" s="6">
        <f t="shared" si="4"/>
        <v>0.21692167542705981</v>
      </c>
      <c r="R44" s="5"/>
      <c r="S44" s="5"/>
    </row>
    <row r="45" spans="1:19">
      <c r="A45">
        <v>1942</v>
      </c>
      <c r="B45" s="1">
        <v>10.675000000000001</v>
      </c>
      <c r="C45" s="1">
        <v>9.7249999999999996</v>
      </c>
      <c r="D45" s="1">
        <v>9.2416666666666671</v>
      </c>
      <c r="E45" s="1">
        <v>9.2446666666666655</v>
      </c>
      <c r="F45" s="1">
        <v>9.25</v>
      </c>
      <c r="G45" s="5">
        <v>9.59</v>
      </c>
      <c r="H45" s="5">
        <v>4.0666666666664852E-2</v>
      </c>
      <c r="I45" s="6">
        <v>0</v>
      </c>
      <c r="J45" s="5">
        <f t="shared" si="0"/>
        <v>9.549333333333335</v>
      </c>
      <c r="K45" s="6">
        <f t="shared" si="1"/>
        <v>0.24430303030302883</v>
      </c>
      <c r="L45" s="6">
        <f t="shared" si="2"/>
        <v>0.36941230968317029</v>
      </c>
      <c r="M45" s="6">
        <f t="shared" si="3"/>
        <v>0.3694123096831704</v>
      </c>
      <c r="N45" s="6">
        <f t="shared" si="4"/>
        <v>0.218304712830415</v>
      </c>
      <c r="R45" s="5"/>
      <c r="S45" s="5"/>
    </row>
    <row r="46" spans="1:19">
      <c r="A46">
        <v>1943</v>
      </c>
      <c r="B46" s="1">
        <v>11.091666666666667</v>
      </c>
      <c r="C46" s="1">
        <v>10.283333333333333</v>
      </c>
      <c r="D46" s="1">
        <v>9.7916666666666661</v>
      </c>
      <c r="E46" s="1">
        <v>9.8279999999999994</v>
      </c>
      <c r="F46" s="1">
        <v>9.9</v>
      </c>
      <c r="G46" s="5">
        <v>10.15</v>
      </c>
      <c r="H46" s="5">
        <v>0.60066666666666535</v>
      </c>
      <c r="I46" s="6">
        <v>0</v>
      </c>
      <c r="J46" s="5">
        <f t="shared" si="0"/>
        <v>9.549333333333335</v>
      </c>
      <c r="K46" s="6">
        <f t="shared" si="1"/>
        <v>0.30248484848484691</v>
      </c>
      <c r="L46" s="6">
        <f t="shared" si="2"/>
        <v>0.36369817656452935</v>
      </c>
      <c r="M46" s="6">
        <f t="shared" si="3"/>
        <v>0.36369817656452946</v>
      </c>
      <c r="N46" s="6">
        <f t="shared" si="4"/>
        <v>0.21492793799957752</v>
      </c>
      <c r="R46" s="5"/>
      <c r="S46" s="5"/>
    </row>
    <row r="47" spans="1:19">
      <c r="A47">
        <v>1944</v>
      </c>
      <c r="B47" s="1">
        <v>11</v>
      </c>
      <c r="C47" s="1">
        <v>10.025</v>
      </c>
      <c r="D47" s="1">
        <v>9.6666666666666661</v>
      </c>
      <c r="E47" s="1">
        <v>9.4863333333333326</v>
      </c>
      <c r="F47" s="1">
        <v>9.59</v>
      </c>
      <c r="G47" s="5">
        <v>9.92</v>
      </c>
      <c r="H47" s="5">
        <v>0.37066666666666492</v>
      </c>
      <c r="I47" s="6">
        <v>0</v>
      </c>
      <c r="J47" s="5">
        <f t="shared" si="0"/>
        <v>9.549333333333335</v>
      </c>
      <c r="K47" s="6">
        <f t="shared" si="1"/>
        <v>0.35975757575757411</v>
      </c>
      <c r="L47" s="6">
        <f t="shared" si="2"/>
        <v>0.43100938610323886</v>
      </c>
      <c r="M47" s="6">
        <f t="shared" si="3"/>
        <v>0.4310093861032388</v>
      </c>
      <c r="N47" s="6">
        <f t="shared" si="4"/>
        <v>0.2547055899170747</v>
      </c>
      <c r="R47" s="5"/>
      <c r="S47" s="5"/>
    </row>
    <row r="48" spans="1:19">
      <c r="A48">
        <v>1945</v>
      </c>
      <c r="B48" s="1">
        <v>11.608333333333334</v>
      </c>
      <c r="C48" s="1">
        <v>10.75</v>
      </c>
      <c r="D48" s="1">
        <v>10.433333333333332</v>
      </c>
      <c r="E48" s="1">
        <v>10.277999999999999</v>
      </c>
      <c r="F48" s="1">
        <v>10.29</v>
      </c>
      <c r="G48" s="5">
        <v>10.65</v>
      </c>
      <c r="H48" s="5">
        <v>1.1006666666666653</v>
      </c>
      <c r="I48" s="6">
        <v>0</v>
      </c>
      <c r="J48" s="5">
        <f t="shared" si="0"/>
        <v>9.549333333333335</v>
      </c>
      <c r="K48" s="6">
        <f t="shared" si="1"/>
        <v>0.33793939393939226</v>
      </c>
      <c r="L48" s="6">
        <f t="shared" si="2"/>
        <v>0.44515370175010127</v>
      </c>
      <c r="M48" s="6">
        <f t="shared" si="3"/>
        <v>0.44515370175010122</v>
      </c>
      <c r="N48" s="6">
        <f t="shared" si="4"/>
        <v>0.26306419271544734</v>
      </c>
      <c r="R48" s="5"/>
      <c r="S48" s="5"/>
    </row>
    <row r="49" spans="1:19">
      <c r="A49">
        <v>1946</v>
      </c>
      <c r="B49" s="1">
        <v>10.733333333333333</v>
      </c>
      <c r="C49" s="1">
        <v>9.65</v>
      </c>
      <c r="D49" s="1">
        <v>9.3000000000000007</v>
      </c>
      <c r="E49" s="1">
        <v>9.3446666666666669</v>
      </c>
      <c r="F49" s="1">
        <v>9.23</v>
      </c>
      <c r="G49" s="5">
        <v>9.6300000000000008</v>
      </c>
      <c r="H49" s="5">
        <v>8.0666666666665776E-2</v>
      </c>
      <c r="I49" s="6">
        <v>0</v>
      </c>
      <c r="J49" s="5">
        <f t="shared" si="0"/>
        <v>9.549333333333335</v>
      </c>
      <c r="K49" s="6">
        <f t="shared" si="1"/>
        <v>0.30248484848484675</v>
      </c>
      <c r="L49" s="6">
        <f t="shared" si="2"/>
        <v>0.47847294974362303</v>
      </c>
      <c r="M49" s="6">
        <f t="shared" si="3"/>
        <v>0.47847294974362303</v>
      </c>
      <c r="N49" s="6">
        <f t="shared" si="4"/>
        <v>0.28275424817458877</v>
      </c>
      <c r="R49" s="5"/>
      <c r="S49" s="5"/>
    </row>
    <row r="50" spans="1:19">
      <c r="A50">
        <v>1947</v>
      </c>
      <c r="B50" s="1">
        <v>10.55</v>
      </c>
      <c r="C50" s="1">
        <v>9.5083333333333329</v>
      </c>
      <c r="D50" s="1">
        <v>9.4250000000000007</v>
      </c>
      <c r="E50" s="1">
        <v>9.2363333333333326</v>
      </c>
      <c r="F50" s="1">
        <v>9.15</v>
      </c>
      <c r="G50" s="5">
        <v>9.56</v>
      </c>
      <c r="H50" s="5">
        <v>1.0666666666665492E-2</v>
      </c>
      <c r="I50" s="6">
        <v>0</v>
      </c>
      <c r="J50" s="5">
        <f t="shared" si="0"/>
        <v>9.549333333333335</v>
      </c>
      <c r="K50" s="6">
        <f t="shared" si="1"/>
        <v>0.30975757575757401</v>
      </c>
      <c r="L50" s="6">
        <f t="shared" si="2"/>
        <v>0.47045625823140125</v>
      </c>
      <c r="M50" s="6">
        <f t="shared" si="3"/>
        <v>0.47045625823140125</v>
      </c>
      <c r="N50" s="6">
        <f t="shared" si="4"/>
        <v>0.27801677329204744</v>
      </c>
      <c r="R50" s="5"/>
      <c r="S50" s="5"/>
    </row>
    <row r="51" spans="1:19">
      <c r="A51">
        <v>1948</v>
      </c>
      <c r="B51" s="1">
        <v>11.208333333333334</v>
      </c>
      <c r="C51" s="1">
        <v>10.175000000000001</v>
      </c>
      <c r="D51" s="1">
        <v>9.9499999999999993</v>
      </c>
      <c r="E51" s="1">
        <v>9.6279999999999983</v>
      </c>
      <c r="F51" s="1">
        <v>9.7100000000000009</v>
      </c>
      <c r="G51" s="5">
        <v>10.11</v>
      </c>
      <c r="H51" s="5">
        <v>0.56066666666666443</v>
      </c>
      <c r="I51" s="6">
        <v>0</v>
      </c>
      <c r="J51" s="5">
        <f t="shared" si="0"/>
        <v>9.549333333333335</v>
      </c>
      <c r="K51" s="6">
        <f t="shared" si="1"/>
        <v>0.35793939393939217</v>
      </c>
      <c r="L51" s="6">
        <f t="shared" si="2"/>
        <v>0.46727060487667971</v>
      </c>
      <c r="M51" s="6">
        <f t="shared" si="3"/>
        <v>0.46727060487667971</v>
      </c>
      <c r="N51" s="6">
        <f t="shared" si="4"/>
        <v>0.27613420705765157</v>
      </c>
      <c r="R51" s="5"/>
      <c r="S51" s="5"/>
    </row>
    <row r="52" spans="1:19">
      <c r="A52">
        <v>1949</v>
      </c>
      <c r="B52" s="1">
        <v>11.641666666666667</v>
      </c>
      <c r="C52" s="1">
        <v>10.75</v>
      </c>
      <c r="D52" s="1">
        <v>10.466666666666667</v>
      </c>
      <c r="E52" s="1">
        <v>9.8946666666666658</v>
      </c>
      <c r="F52" s="1">
        <v>10.32</v>
      </c>
      <c r="G52" s="5">
        <v>10.62</v>
      </c>
      <c r="H52" s="5">
        <v>1.0706666666666642</v>
      </c>
      <c r="I52" s="6">
        <v>0</v>
      </c>
      <c r="J52" s="5">
        <f t="shared" si="0"/>
        <v>9.549333333333335</v>
      </c>
      <c r="K52" s="6">
        <f t="shared" si="1"/>
        <v>0.29612121212121034</v>
      </c>
      <c r="L52" s="6">
        <f t="shared" si="2"/>
        <v>0.47683044442157063</v>
      </c>
      <c r="M52" s="6">
        <f t="shared" si="3"/>
        <v>0.47683044442157063</v>
      </c>
      <c r="N52" s="6">
        <f t="shared" si="4"/>
        <v>0.28178360739393749</v>
      </c>
      <c r="R52" s="5"/>
      <c r="S52" s="5"/>
    </row>
    <row r="53" spans="1:19">
      <c r="A53">
        <v>1950</v>
      </c>
      <c r="B53" s="1">
        <v>10.55</v>
      </c>
      <c r="C53" s="1">
        <v>9.4333333333333336</v>
      </c>
      <c r="D53" s="1">
        <v>9.3916666666666693</v>
      </c>
      <c r="E53" s="1">
        <v>9.052999999999999</v>
      </c>
      <c r="F53" s="1">
        <v>9.17</v>
      </c>
      <c r="G53" s="5">
        <v>9.52</v>
      </c>
      <c r="H53" s="5">
        <v>-2.9333333333335432E-2</v>
      </c>
      <c r="I53" s="6">
        <v>0</v>
      </c>
      <c r="J53" s="5">
        <f t="shared" si="0"/>
        <v>9.549333333333335</v>
      </c>
      <c r="K53" s="6">
        <f t="shared" si="1"/>
        <v>0.27248484848484672</v>
      </c>
      <c r="L53" s="6">
        <f t="shared" si="2"/>
        <v>0.47920388524756719</v>
      </c>
      <c r="M53" s="6">
        <f t="shared" si="3"/>
        <v>0.47920388524756713</v>
      </c>
      <c r="N53" s="6">
        <f t="shared" si="4"/>
        <v>0.28318619551663304</v>
      </c>
      <c r="R53" s="5"/>
      <c r="S53" s="5"/>
    </row>
    <row r="54" spans="1:19">
      <c r="A54">
        <v>1951</v>
      </c>
      <c r="B54" s="1">
        <v>10.316666666666666</v>
      </c>
      <c r="C54" s="1">
        <v>9.2583333333333329</v>
      </c>
      <c r="D54" s="1">
        <v>9.1166666666666671</v>
      </c>
      <c r="E54" s="1">
        <v>8.6946666666666665</v>
      </c>
      <c r="F54" s="1">
        <v>8.9499999999999993</v>
      </c>
      <c r="G54" s="5">
        <v>9.2799999999999994</v>
      </c>
      <c r="H54" s="5">
        <v>-0.26933333333333564</v>
      </c>
      <c r="I54" s="6">
        <v>0</v>
      </c>
      <c r="J54" s="5">
        <f t="shared" si="0"/>
        <v>9.549333333333335</v>
      </c>
      <c r="K54" s="6">
        <f t="shared" si="1"/>
        <v>0.16248484848484665</v>
      </c>
      <c r="L54" s="6">
        <f t="shared" si="2"/>
        <v>0.40288505015247644</v>
      </c>
      <c r="M54" s="6">
        <f t="shared" si="3"/>
        <v>0.40288505015247639</v>
      </c>
      <c r="N54" s="6">
        <f t="shared" si="4"/>
        <v>0.2380854748793732</v>
      </c>
      <c r="R54" s="5"/>
      <c r="S54" s="5"/>
    </row>
    <row r="55" spans="1:19">
      <c r="A55">
        <v>1952</v>
      </c>
      <c r="B55" s="1">
        <v>10.591666666666667</v>
      </c>
      <c r="C55" s="1">
        <v>9.3083333333333336</v>
      </c>
      <c r="D55" s="1">
        <v>9.2750000000000004</v>
      </c>
      <c r="E55" s="1">
        <v>9.0363333333333333</v>
      </c>
      <c r="F55" s="1">
        <v>8.81</v>
      </c>
      <c r="G55" s="5">
        <v>9.42</v>
      </c>
      <c r="H55" s="5">
        <v>-0.12933333333333508</v>
      </c>
      <c r="I55" s="6">
        <v>0</v>
      </c>
      <c r="J55" s="5">
        <f t="shared" si="0"/>
        <v>9.549333333333335</v>
      </c>
      <c r="K55" s="6">
        <f t="shared" si="1"/>
        <v>0.2024848484848466</v>
      </c>
      <c r="L55" s="6">
        <f t="shared" si="2"/>
        <v>0.41559158273040553</v>
      </c>
      <c r="M55" s="6">
        <f t="shared" si="3"/>
        <v>0.41559158273040547</v>
      </c>
      <c r="N55" s="6">
        <f t="shared" si="4"/>
        <v>0.245594417794335</v>
      </c>
      <c r="R55" s="5"/>
      <c r="S55" s="5"/>
    </row>
    <row r="56" spans="1:19">
      <c r="A56">
        <v>1953</v>
      </c>
      <c r="B56" s="1">
        <v>10.916666666666666</v>
      </c>
      <c r="C56" s="1">
        <v>10.091666666666667</v>
      </c>
      <c r="D56" s="1">
        <v>9.9666666666666668</v>
      </c>
      <c r="E56" s="1">
        <v>9.7529999999999983</v>
      </c>
      <c r="F56" s="1">
        <v>9.8699999999999992</v>
      </c>
      <c r="G56" s="5">
        <v>10.119999999999999</v>
      </c>
      <c r="H56" s="5">
        <v>0.57066666666666421</v>
      </c>
      <c r="I56" s="6">
        <v>0</v>
      </c>
      <c r="J56" s="5">
        <f t="shared" si="0"/>
        <v>9.549333333333335</v>
      </c>
      <c r="K56" s="6">
        <f t="shared" si="1"/>
        <v>0.21703030303030116</v>
      </c>
      <c r="L56" s="6">
        <f t="shared" si="2"/>
        <v>0.4109810878196884</v>
      </c>
      <c r="M56" s="6">
        <f t="shared" si="3"/>
        <v>0.4109810878196884</v>
      </c>
      <c r="N56" s="6">
        <f t="shared" si="4"/>
        <v>0.24286983948141033</v>
      </c>
      <c r="R56" s="5"/>
      <c r="S56" s="5"/>
    </row>
    <row r="57" spans="1:19">
      <c r="A57">
        <v>1954</v>
      </c>
      <c r="B57" s="1">
        <v>10.533333333333331</v>
      </c>
      <c r="C57" s="1">
        <v>9.4166666666666679</v>
      </c>
      <c r="D57" s="1">
        <v>9.3000000000000007</v>
      </c>
      <c r="E57" s="1">
        <v>8.9779999999999998</v>
      </c>
      <c r="F57" s="1">
        <v>9.15</v>
      </c>
      <c r="G57" s="5">
        <v>9.4700000000000006</v>
      </c>
      <c r="H57" s="5">
        <v>-7.9333333333334366E-2</v>
      </c>
      <c r="I57" s="6">
        <v>0</v>
      </c>
      <c r="J57" s="5">
        <f t="shared" si="0"/>
        <v>9.549333333333335</v>
      </c>
      <c r="K57" s="6">
        <f t="shared" si="1"/>
        <v>0.24703030303030118</v>
      </c>
      <c r="L57" s="6">
        <f t="shared" si="2"/>
        <v>0.44887131178708051</v>
      </c>
      <c r="M57" s="6">
        <f t="shared" si="3"/>
        <v>0.44887131178708045</v>
      </c>
      <c r="N57" s="6">
        <f t="shared" si="4"/>
        <v>0.26526111948335679</v>
      </c>
      <c r="R57" s="5"/>
      <c r="S57" s="5"/>
    </row>
    <row r="58" spans="1:19">
      <c r="A58">
        <v>1955</v>
      </c>
      <c r="B58" s="1">
        <v>10.783333333333333</v>
      </c>
      <c r="C58" s="1">
        <v>9.4</v>
      </c>
      <c r="D58" s="1">
        <v>9.3666666666666671</v>
      </c>
      <c r="E58" s="1">
        <v>9.4</v>
      </c>
      <c r="F58" s="1">
        <v>9.49</v>
      </c>
      <c r="G58" s="5">
        <v>9.66</v>
      </c>
      <c r="H58" s="5">
        <v>0.11066666666666514</v>
      </c>
      <c r="I58" s="6">
        <v>0</v>
      </c>
      <c r="J58" s="5">
        <f t="shared" si="0"/>
        <v>9.549333333333335</v>
      </c>
      <c r="K58" s="6">
        <f t="shared" si="1"/>
        <v>0.15975757575757399</v>
      </c>
      <c r="L58" s="6">
        <f t="shared" si="2"/>
        <v>0.35655166653528753</v>
      </c>
      <c r="M58" s="6">
        <f t="shared" si="3"/>
        <v>0.35655166653528753</v>
      </c>
      <c r="N58" s="6">
        <f t="shared" si="4"/>
        <v>0.21070469806203618</v>
      </c>
      <c r="R58" s="5"/>
      <c r="S58" s="5"/>
    </row>
    <row r="59" spans="1:19">
      <c r="A59">
        <v>1956</v>
      </c>
      <c r="B59" s="1">
        <v>10.425000000000001</v>
      </c>
      <c r="C59" s="1">
        <v>9.2333333333333325</v>
      </c>
      <c r="D59" s="1">
        <v>9.1416666666666675</v>
      </c>
      <c r="E59" s="1">
        <v>9.35</v>
      </c>
      <c r="F59" s="1">
        <v>9.3699999999999992</v>
      </c>
      <c r="G59" s="5">
        <v>9.44</v>
      </c>
      <c r="H59" s="5">
        <v>-0.1093333333333355</v>
      </c>
      <c r="I59" s="6">
        <v>0</v>
      </c>
      <c r="J59" s="5">
        <f t="shared" si="0"/>
        <v>9.549333333333335</v>
      </c>
      <c r="K59" s="6">
        <f t="shared" si="1"/>
        <v>0.19248484848484682</v>
      </c>
      <c r="L59" s="6">
        <f t="shared" si="2"/>
        <v>0.35397226393654579</v>
      </c>
      <c r="M59" s="6">
        <f t="shared" si="3"/>
        <v>0.35397226393654574</v>
      </c>
      <c r="N59" s="6">
        <f t="shared" si="4"/>
        <v>0.2091803965462711</v>
      </c>
      <c r="R59" s="5"/>
      <c r="S59" s="5"/>
    </row>
    <row r="60" spans="1:19">
      <c r="A60">
        <v>1957</v>
      </c>
      <c r="B60" s="1">
        <v>11.05</v>
      </c>
      <c r="C60" s="1">
        <v>9.9250000000000007</v>
      </c>
      <c r="D60" s="1">
        <v>9.8583333333333343</v>
      </c>
      <c r="E60" s="1">
        <v>9.85</v>
      </c>
      <c r="F60" s="1">
        <v>9.83</v>
      </c>
      <c r="G60" s="5">
        <v>10.07</v>
      </c>
      <c r="H60" s="5">
        <v>0.52066666666666528</v>
      </c>
      <c r="I60" s="6">
        <v>0</v>
      </c>
      <c r="J60" s="5">
        <f t="shared" si="0"/>
        <v>9.549333333333335</v>
      </c>
      <c r="K60" s="6">
        <f t="shared" si="1"/>
        <v>0.17612121212121049</v>
      </c>
      <c r="L60" s="6">
        <f t="shared" si="2"/>
        <v>0.38061433594555094</v>
      </c>
      <c r="M60" s="6">
        <f t="shared" si="3"/>
        <v>0.38061433594555089</v>
      </c>
      <c r="N60" s="6">
        <f t="shared" si="4"/>
        <v>0.22492456566754732</v>
      </c>
      <c r="R60" s="5"/>
      <c r="S60" s="5"/>
    </row>
    <row r="61" spans="1:19">
      <c r="A61">
        <v>1958</v>
      </c>
      <c r="B61" s="1">
        <v>10.741666666666667</v>
      </c>
      <c r="C61" s="1">
        <v>9.625</v>
      </c>
      <c r="D61" s="1">
        <v>9.5083333333333329</v>
      </c>
      <c r="E61" s="1">
        <v>9.35</v>
      </c>
      <c r="F61" s="1">
        <v>9.4499999999999993</v>
      </c>
      <c r="G61" s="5">
        <v>9.7200000000000006</v>
      </c>
      <c r="H61" s="5">
        <v>0.17066666666666563</v>
      </c>
      <c r="I61" s="6">
        <v>0</v>
      </c>
      <c r="J61" s="5">
        <f t="shared" si="0"/>
        <v>9.549333333333335</v>
      </c>
      <c r="K61" s="6">
        <f t="shared" si="1"/>
        <v>0.12521212121211953</v>
      </c>
      <c r="L61" s="6">
        <f t="shared" si="2"/>
        <v>0.45561746315003421</v>
      </c>
      <c r="M61" s="6">
        <f t="shared" si="3"/>
        <v>0.45561746315003421</v>
      </c>
      <c r="N61" s="6">
        <f t="shared" si="4"/>
        <v>0.26924776691604041</v>
      </c>
      <c r="R61" s="5"/>
      <c r="S61" s="5"/>
    </row>
    <row r="62" spans="1:19">
      <c r="A62">
        <v>1959</v>
      </c>
      <c r="B62" s="1">
        <v>11.308333333333335</v>
      </c>
      <c r="C62" s="1">
        <v>10.233333333333333</v>
      </c>
      <c r="D62" s="1">
        <v>10.225</v>
      </c>
      <c r="E62" s="1">
        <v>10.199999999999999</v>
      </c>
      <c r="F62" s="1">
        <v>10.199999999999999</v>
      </c>
      <c r="G62" s="5">
        <v>10.44</v>
      </c>
      <c r="H62" s="5">
        <v>0.8906666666666645</v>
      </c>
      <c r="I62" s="6">
        <v>0</v>
      </c>
      <c r="J62" s="5">
        <f t="shared" si="0"/>
        <v>9.549333333333335</v>
      </c>
      <c r="K62" s="6">
        <f t="shared" si="1"/>
        <v>9.5212121212119527E-2</v>
      </c>
      <c r="L62" s="6">
        <f t="shared" si="2"/>
        <v>0.43369029586477126</v>
      </c>
      <c r="M62" s="6">
        <f t="shared" si="3"/>
        <v>0.43369029586477126</v>
      </c>
      <c r="N62" s="6">
        <f t="shared" si="4"/>
        <v>0.25628987723039559</v>
      </c>
      <c r="R62" s="5"/>
      <c r="S62" s="5"/>
    </row>
    <row r="63" spans="1:19">
      <c r="A63">
        <v>1960</v>
      </c>
      <c r="B63" s="1">
        <v>10.566666666666666</v>
      </c>
      <c r="C63" s="1">
        <v>9.2416666666666671</v>
      </c>
      <c r="D63" s="1">
        <v>9.4916666666666671</v>
      </c>
      <c r="E63" s="1">
        <v>9.6</v>
      </c>
      <c r="F63" s="1">
        <v>9.44</v>
      </c>
      <c r="G63" s="5">
        <v>9.66</v>
      </c>
      <c r="H63" s="5">
        <v>0.11066666666666514</v>
      </c>
      <c r="I63" s="6">
        <v>0</v>
      </c>
      <c r="J63" s="5">
        <f t="shared" si="0"/>
        <v>9.549333333333335</v>
      </c>
      <c r="K63" s="6">
        <f t="shared" si="1"/>
        <v>6.7030303030301303E-2</v>
      </c>
      <c r="L63" s="6">
        <f t="shared" si="2"/>
        <v>0.45568130809311747</v>
      </c>
      <c r="M63" s="6">
        <f t="shared" si="3"/>
        <v>0.45568130809311747</v>
      </c>
      <c r="N63" s="6">
        <f t="shared" si="4"/>
        <v>0.26928549617302538</v>
      </c>
      <c r="R63" s="5"/>
      <c r="S63" s="5"/>
    </row>
    <row r="64" spans="1:19">
      <c r="A64">
        <v>1961</v>
      </c>
      <c r="B64" s="1">
        <v>10.833333333333334</v>
      </c>
      <c r="C64" s="1">
        <v>9.5833333333333321</v>
      </c>
      <c r="D64" s="1">
        <v>9.6999999999999993</v>
      </c>
      <c r="E64" s="1">
        <v>9.5</v>
      </c>
      <c r="F64" s="1">
        <v>9.58</v>
      </c>
      <c r="G64" s="5">
        <v>9.8800000000000008</v>
      </c>
      <c r="H64" s="5">
        <v>0.33066666666666578</v>
      </c>
      <c r="I64" s="6">
        <v>0</v>
      </c>
      <c r="J64" s="5">
        <f t="shared" si="0"/>
        <v>9.549333333333335</v>
      </c>
      <c r="K64" s="6">
        <f t="shared" si="1"/>
        <v>6.6121212121210415E-2</v>
      </c>
      <c r="L64" s="6">
        <f t="shared" si="2"/>
        <v>0.4555955143844953</v>
      </c>
      <c r="M64" s="6">
        <f t="shared" si="3"/>
        <v>0.4555955143844953</v>
      </c>
      <c r="N64" s="6">
        <f t="shared" si="4"/>
        <v>0.26923479626283703</v>
      </c>
      <c r="R64" s="5"/>
      <c r="S64" s="5"/>
    </row>
    <row r="65" spans="1:19">
      <c r="A65">
        <v>1962</v>
      </c>
      <c r="B65" s="1">
        <v>10.091666666666667</v>
      </c>
      <c r="C65" s="1">
        <v>8.75</v>
      </c>
      <c r="D65" s="1">
        <v>8.6166666666666654</v>
      </c>
      <c r="E65" s="1">
        <v>8.9499999999999993</v>
      </c>
      <c r="F65" s="1">
        <v>8.76</v>
      </c>
      <c r="G65" s="5">
        <v>9.1</v>
      </c>
      <c r="H65" s="5">
        <v>-0.44933333333333536</v>
      </c>
      <c r="I65" s="6">
        <v>0</v>
      </c>
      <c r="J65" s="5">
        <f t="shared" si="0"/>
        <v>9.549333333333335</v>
      </c>
      <c r="K65" s="6">
        <f t="shared" si="1"/>
        <v>7.5212121212119468E-2</v>
      </c>
      <c r="L65" s="6">
        <f t="shared" si="2"/>
        <v>0.45273311423759677</v>
      </c>
      <c r="M65" s="6">
        <f t="shared" si="3"/>
        <v>0.45273311423759677</v>
      </c>
      <c r="N65" s="6">
        <f t="shared" si="4"/>
        <v>0.26754325695649839</v>
      </c>
      <c r="R65" s="5"/>
      <c r="S65" s="5"/>
    </row>
    <row r="66" spans="1:19">
      <c r="A66">
        <v>1963</v>
      </c>
      <c r="B66" s="1">
        <v>9.8083333333333336</v>
      </c>
      <c r="C66" s="1">
        <v>8.5666666666666664</v>
      </c>
      <c r="D66" s="1">
        <v>8.5666666666666682</v>
      </c>
      <c r="E66" s="1">
        <v>8.75</v>
      </c>
      <c r="F66" s="1">
        <v>8.57</v>
      </c>
      <c r="G66" s="5">
        <v>8.86</v>
      </c>
      <c r="H66" s="5">
        <v>-0.68933333333333557</v>
      </c>
      <c r="I66" s="6">
        <v>0</v>
      </c>
      <c r="J66" s="5">
        <f t="shared" si="0"/>
        <v>9.549333333333335</v>
      </c>
      <c r="K66" s="6">
        <f t="shared" si="1"/>
        <v>2.7939393939392234E-2</v>
      </c>
      <c r="L66" s="6">
        <f t="shared" si="2"/>
        <v>0.42804417783894488</v>
      </c>
      <c r="M66" s="6">
        <f t="shared" si="3"/>
        <v>0.42804417783894488</v>
      </c>
      <c r="N66" s="6">
        <f t="shared" si="4"/>
        <v>0.25295329601226618</v>
      </c>
      <c r="R66" s="5"/>
      <c r="S66" s="5"/>
    </row>
    <row r="67" spans="1:19">
      <c r="A67">
        <v>1964</v>
      </c>
      <c r="B67" s="1">
        <v>10.875</v>
      </c>
      <c r="C67" s="1">
        <v>9.5749999999999993</v>
      </c>
      <c r="D67" s="1">
        <v>9.4416666666666682</v>
      </c>
      <c r="E67" s="1">
        <v>9.4</v>
      </c>
      <c r="F67" s="1">
        <v>9.49</v>
      </c>
      <c r="G67" s="5">
        <v>9.7899999999999991</v>
      </c>
      <c r="H67" s="5">
        <v>0.24066666666666414</v>
      </c>
      <c r="I67" s="6">
        <v>0</v>
      </c>
      <c r="J67" s="5">
        <f t="shared" si="0"/>
        <v>9.549333333333335</v>
      </c>
      <c r="K67" s="6">
        <f t="shared" si="1"/>
        <v>-1.1151515151516992E-2</v>
      </c>
      <c r="L67" s="6">
        <f t="shared" si="2"/>
        <v>0.43330862400414294</v>
      </c>
      <c r="M67" s="6">
        <f t="shared" si="3"/>
        <v>0.43330862400414288</v>
      </c>
      <c r="N67" s="6">
        <f t="shared" si="4"/>
        <v>0.25606432771906124</v>
      </c>
      <c r="R67" s="5"/>
      <c r="S67" s="5"/>
    </row>
    <row r="68" spans="1:19">
      <c r="A68">
        <v>1965</v>
      </c>
      <c r="B68" s="1">
        <v>10.208333333333332</v>
      </c>
      <c r="C68" s="1">
        <v>8.7916666666666679</v>
      </c>
      <c r="D68" s="1">
        <v>8.9416666666666664</v>
      </c>
      <c r="E68" s="1">
        <v>8.9499999999999993</v>
      </c>
      <c r="F68" s="1">
        <v>8.82</v>
      </c>
      <c r="G68" s="5">
        <v>9.16</v>
      </c>
      <c r="H68" s="5">
        <v>-0.38933333333333486</v>
      </c>
      <c r="I68" s="6">
        <v>0</v>
      </c>
      <c r="J68" s="5">
        <f t="shared" ref="J68:J123" si="5">G68-H68</f>
        <v>9.549333333333335</v>
      </c>
      <c r="K68" s="6">
        <f t="shared" si="1"/>
        <v>-8.8424242424244237E-2</v>
      </c>
      <c r="L68" s="6">
        <f t="shared" si="2"/>
        <v>0.31643181083622268</v>
      </c>
      <c r="M68" s="6">
        <f t="shared" si="3"/>
        <v>0.31643181083622274</v>
      </c>
      <c r="N68" s="6">
        <f t="shared" si="4"/>
        <v>0.18699581411960964</v>
      </c>
      <c r="R68" s="5"/>
      <c r="S68" s="5"/>
    </row>
    <row r="69" spans="1:19">
      <c r="A69">
        <v>1966</v>
      </c>
      <c r="B69" s="1">
        <v>10.733333333333334</v>
      </c>
      <c r="C69" s="1">
        <v>9.375</v>
      </c>
      <c r="D69" s="1">
        <v>9.4166666666666679</v>
      </c>
      <c r="E69" s="1">
        <v>9.3000000000000007</v>
      </c>
      <c r="F69" s="1">
        <v>9.3800000000000008</v>
      </c>
      <c r="G69" s="5">
        <v>9.65</v>
      </c>
      <c r="H69" s="5">
        <v>0.10066666666666535</v>
      </c>
      <c r="I69" s="6">
        <v>0</v>
      </c>
      <c r="J69" s="5">
        <f t="shared" si="5"/>
        <v>9.549333333333335</v>
      </c>
      <c r="K69" s="6">
        <f t="shared" si="1"/>
        <v>-5.0242424242426059E-2</v>
      </c>
      <c r="L69" s="6">
        <f t="shared" si="2"/>
        <v>0.36453956014277933</v>
      </c>
      <c r="M69" s="6">
        <f t="shared" si="3"/>
        <v>0.36453956014277938</v>
      </c>
      <c r="N69" s="6">
        <f t="shared" si="4"/>
        <v>0.21542515478314275</v>
      </c>
      <c r="R69" s="5"/>
      <c r="S69" s="5"/>
    </row>
    <row r="70" spans="1:19">
      <c r="A70">
        <v>1967</v>
      </c>
      <c r="B70" s="1">
        <v>10.241666666666667</v>
      </c>
      <c r="C70" s="1">
        <v>9.1833333333333336</v>
      </c>
      <c r="D70" s="1">
        <v>9.3249999999999993</v>
      </c>
      <c r="E70" s="1">
        <v>9.35</v>
      </c>
      <c r="F70" s="1">
        <v>9.4</v>
      </c>
      <c r="G70" s="5">
        <v>9.5399999999999991</v>
      </c>
      <c r="H70" s="5">
        <v>-9.3333333333358581E-3</v>
      </c>
      <c r="I70" s="6">
        <v>0</v>
      </c>
      <c r="J70" s="5">
        <f t="shared" si="5"/>
        <v>9.549333333333335</v>
      </c>
      <c r="K70" s="6">
        <f t="shared" si="1"/>
        <v>-0.11933333333333529</v>
      </c>
      <c r="L70" s="6">
        <f t="shared" si="2"/>
        <v>0.3570714214271426</v>
      </c>
      <c r="M70" s="6">
        <f t="shared" si="3"/>
        <v>0.35707142142714265</v>
      </c>
      <c r="N70" s="6">
        <f t="shared" si="4"/>
        <v>0.21101184793071803</v>
      </c>
      <c r="R70" s="5"/>
      <c r="S70" s="5"/>
    </row>
    <row r="71" spans="1:19">
      <c r="A71">
        <v>1968</v>
      </c>
      <c r="B71" s="1">
        <v>10.5</v>
      </c>
      <c r="C71" s="1">
        <v>9.3249999999999993</v>
      </c>
      <c r="D71" s="1">
        <v>9.2249999999999996</v>
      </c>
      <c r="E71" s="1">
        <v>9.25</v>
      </c>
      <c r="F71" s="1">
        <v>9.32</v>
      </c>
      <c r="G71" s="5">
        <v>9.5500000000000007</v>
      </c>
      <c r="H71" s="5">
        <v>6.6666666666570507E-4</v>
      </c>
      <c r="I71" s="6">
        <v>0</v>
      </c>
      <c r="J71" s="5">
        <f t="shared" si="5"/>
        <v>9.549333333333335</v>
      </c>
      <c r="K71" s="6">
        <f t="shared" si="1"/>
        <v>-5.8424242424244384E-2</v>
      </c>
      <c r="L71" s="6">
        <f t="shared" si="2"/>
        <v>0.352262815109814</v>
      </c>
      <c r="M71" s="6">
        <f t="shared" si="3"/>
        <v>0.352262815109814</v>
      </c>
      <c r="N71" s="6">
        <f t="shared" si="4"/>
        <v>0.20817019540939499</v>
      </c>
      <c r="R71" s="5"/>
      <c r="S71" s="5"/>
    </row>
    <row r="72" spans="1:19">
      <c r="A72">
        <v>1969</v>
      </c>
      <c r="B72" s="1">
        <v>10.133333333333333</v>
      </c>
      <c r="C72" s="1">
        <v>9.1</v>
      </c>
      <c r="D72" s="1">
        <v>9.0916666666666668</v>
      </c>
      <c r="E72" s="1">
        <v>9.15</v>
      </c>
      <c r="F72" s="1">
        <v>8.93</v>
      </c>
      <c r="G72" s="5">
        <v>9.2899999999999991</v>
      </c>
      <c r="H72" s="5">
        <v>-0.25933333333333586</v>
      </c>
      <c r="I72" s="6">
        <v>0</v>
      </c>
      <c r="J72" s="5">
        <f t="shared" si="5"/>
        <v>9.549333333333335</v>
      </c>
      <c r="K72" s="6">
        <f t="shared" si="1"/>
        <v>-8.4242424242443222E-3</v>
      </c>
      <c r="L72" s="6">
        <f t="shared" si="2"/>
        <v>0.28668639819337605</v>
      </c>
      <c r="M72" s="6">
        <f t="shared" si="3"/>
        <v>0.28668639819337599</v>
      </c>
      <c r="N72" s="6">
        <f t="shared" si="4"/>
        <v>0.16941772157962873</v>
      </c>
      <c r="R72" s="5"/>
      <c r="S72" s="5"/>
    </row>
    <row r="73" spans="1:19">
      <c r="A73">
        <v>1970</v>
      </c>
      <c r="B73" s="1">
        <v>10.383333333333335</v>
      </c>
      <c r="C73" s="1">
        <v>9.4166666666666679</v>
      </c>
      <c r="D73" s="1">
        <v>9.4583333333333339</v>
      </c>
      <c r="E73" s="1">
        <v>9.35</v>
      </c>
      <c r="F73" s="1">
        <v>9.2799999999999994</v>
      </c>
      <c r="G73" s="5">
        <v>9.59</v>
      </c>
      <c r="H73" s="5">
        <v>4.0666666666664852E-2</v>
      </c>
      <c r="I73" s="6">
        <v>0</v>
      </c>
      <c r="J73" s="5">
        <f t="shared" si="5"/>
        <v>9.549333333333335</v>
      </c>
      <c r="K73" s="6">
        <f t="shared" ref="K73:K117" si="6">AVERAGE(H68:H78)</f>
        <v>1.3393939393937515E-2</v>
      </c>
      <c r="L73" s="6">
        <f t="shared" ref="L73:L116" si="7">STDEV(H68:H78)*1</f>
        <v>0.31524881947727929</v>
      </c>
      <c r="M73" s="6">
        <f t="shared" ref="M73:M116" si="8">STDEV(G68:G78)*1</f>
        <v>0.31524881947727929</v>
      </c>
      <c r="N73" s="6">
        <f t="shared" ref="N73:N109" si="9">CONFIDENCE(0.05,M73,11)</f>
        <v>0.18629672374788783</v>
      </c>
      <c r="R73" s="5"/>
      <c r="S73" s="5"/>
    </row>
    <row r="74" spans="1:19">
      <c r="A74">
        <v>1971</v>
      </c>
      <c r="B74" s="1">
        <v>10.933333333333332</v>
      </c>
      <c r="C74" s="1">
        <v>9.875</v>
      </c>
      <c r="D74" s="1">
        <v>9.8833333333333329</v>
      </c>
      <c r="E74" s="1">
        <v>10</v>
      </c>
      <c r="F74" s="1">
        <v>9.7200000000000006</v>
      </c>
      <c r="G74" s="5">
        <v>10.08</v>
      </c>
      <c r="H74" s="5">
        <v>0.53066666666666507</v>
      </c>
      <c r="I74" s="6">
        <v>0</v>
      </c>
      <c r="J74" s="5">
        <f t="shared" si="5"/>
        <v>9.549333333333335</v>
      </c>
      <c r="K74" s="6">
        <f t="shared" si="6"/>
        <v>7.3393939393937527E-2</v>
      </c>
      <c r="L74" s="6">
        <f t="shared" si="7"/>
        <v>0.29295361097248529</v>
      </c>
      <c r="M74" s="6">
        <f t="shared" si="8"/>
        <v>0.29295361097248535</v>
      </c>
      <c r="N74" s="6">
        <f t="shared" si="9"/>
        <v>0.17312133959702505</v>
      </c>
      <c r="R74" s="5"/>
      <c r="S74" s="5"/>
    </row>
    <row r="75" spans="1:19">
      <c r="A75">
        <v>1972</v>
      </c>
      <c r="B75" s="1">
        <v>10</v>
      </c>
      <c r="C75" s="1">
        <v>8.9666666666666668</v>
      </c>
      <c r="D75" s="1">
        <v>9.0083333333333329</v>
      </c>
      <c r="E75" s="1">
        <v>8.85</v>
      </c>
      <c r="F75" s="1">
        <v>8.74</v>
      </c>
      <c r="G75" s="5">
        <v>9.1199999999999992</v>
      </c>
      <c r="H75" s="5">
        <v>-0.42933333333333579</v>
      </c>
      <c r="I75" s="6">
        <v>0</v>
      </c>
      <c r="J75" s="5">
        <f t="shared" si="5"/>
        <v>9.549333333333335</v>
      </c>
      <c r="K75" s="6">
        <f t="shared" si="6"/>
        <v>5.6121212121210302E-2</v>
      </c>
      <c r="L75" s="6">
        <f t="shared" si="7"/>
        <v>0.29676130598053513</v>
      </c>
      <c r="M75" s="6">
        <f t="shared" si="8"/>
        <v>0.29676130598053513</v>
      </c>
      <c r="N75" s="6">
        <f t="shared" si="9"/>
        <v>0.17537150220257286</v>
      </c>
      <c r="R75" s="5"/>
      <c r="S75" s="5"/>
    </row>
    <row r="76" spans="1:19">
      <c r="A76">
        <v>1973</v>
      </c>
      <c r="B76" s="1">
        <v>10.783333333333331</v>
      </c>
      <c r="C76" s="1">
        <v>9.7416666666666671</v>
      </c>
      <c r="D76" s="1">
        <v>9.6083333333333325</v>
      </c>
      <c r="E76" s="1">
        <v>9.4</v>
      </c>
      <c r="F76" s="1">
        <v>9.33</v>
      </c>
      <c r="G76" s="5">
        <v>9.77</v>
      </c>
      <c r="H76" s="5">
        <v>0.22066666666666457</v>
      </c>
      <c r="I76" s="6">
        <v>0</v>
      </c>
      <c r="J76" s="5">
        <f t="shared" si="5"/>
        <v>9.549333333333335</v>
      </c>
      <c r="K76" s="6">
        <f t="shared" si="6"/>
        <v>6.0666666666664912E-2</v>
      </c>
      <c r="L76" s="6">
        <f t="shared" si="7"/>
        <v>0.29604053776467848</v>
      </c>
      <c r="M76" s="6">
        <f t="shared" si="8"/>
        <v>0.29604053776467848</v>
      </c>
      <c r="N76" s="6">
        <f t="shared" si="9"/>
        <v>0.17494556323341715</v>
      </c>
      <c r="R76" s="5"/>
      <c r="S76" s="5"/>
    </row>
    <row r="77" spans="1:19">
      <c r="A77">
        <v>1974</v>
      </c>
      <c r="B77" s="1">
        <v>10.291666666666668</v>
      </c>
      <c r="C77" s="1">
        <v>9.3083333333333336</v>
      </c>
      <c r="D77" s="1">
        <v>9.0749999999999993</v>
      </c>
      <c r="E77" s="1">
        <v>9.3000000000000007</v>
      </c>
      <c r="F77" s="1">
        <v>8.94</v>
      </c>
      <c r="G77" s="5">
        <v>9.41</v>
      </c>
      <c r="H77" s="5">
        <v>-0.13933333333333486</v>
      </c>
      <c r="I77" s="6">
        <v>0</v>
      </c>
      <c r="J77" s="5">
        <f t="shared" si="5"/>
        <v>9.549333333333335</v>
      </c>
      <c r="K77" s="6">
        <f t="shared" si="6"/>
        <v>-7.515151515153271E-3</v>
      </c>
      <c r="L77" s="6">
        <f t="shared" si="7"/>
        <v>0.38441691382711496</v>
      </c>
      <c r="M77" s="6">
        <f t="shared" si="8"/>
        <v>0.38441691382711501</v>
      </c>
      <c r="N77" s="6">
        <f t="shared" si="9"/>
        <v>0.22717170430015571</v>
      </c>
      <c r="R77" s="5"/>
      <c r="S77" s="5"/>
    </row>
    <row r="78" spans="1:19">
      <c r="A78">
        <v>1975</v>
      </c>
      <c r="B78" s="1">
        <v>10.925000000000001</v>
      </c>
      <c r="C78" s="1">
        <v>10</v>
      </c>
      <c r="D78" s="1">
        <v>9.8000000000000007</v>
      </c>
      <c r="E78" s="1">
        <v>9.65</v>
      </c>
      <c r="F78" s="1">
        <v>9.69</v>
      </c>
      <c r="G78" s="5">
        <v>10.029999999999999</v>
      </c>
      <c r="H78" s="5">
        <v>0.48066666666666436</v>
      </c>
      <c r="I78" s="6">
        <v>0</v>
      </c>
      <c r="J78" s="5">
        <f t="shared" si="5"/>
        <v>9.549333333333335</v>
      </c>
      <c r="K78" s="6">
        <f t="shared" si="6"/>
        <v>7.9393939393923377E-3</v>
      </c>
      <c r="L78" s="6">
        <f t="shared" si="7"/>
        <v>0.37661892966474486</v>
      </c>
      <c r="M78" s="6">
        <f t="shared" si="8"/>
        <v>0.37661892966474486</v>
      </c>
      <c r="N78" s="6">
        <f t="shared" si="9"/>
        <v>0.22256347482701669</v>
      </c>
      <c r="R78" s="5"/>
      <c r="S78" s="5"/>
    </row>
    <row r="79" spans="1:19">
      <c r="A79">
        <v>1976</v>
      </c>
      <c r="B79" s="1">
        <v>10.675000000000001</v>
      </c>
      <c r="C79" s="1">
        <v>9.7333333333333325</v>
      </c>
      <c r="D79" s="1">
        <v>9.6833333333333318</v>
      </c>
      <c r="E79" s="1">
        <v>9.6</v>
      </c>
      <c r="F79" s="1">
        <v>9.33</v>
      </c>
      <c r="G79" s="5">
        <v>9.82</v>
      </c>
      <c r="H79" s="5">
        <v>0.27066666666666528</v>
      </c>
      <c r="I79" s="6">
        <v>0</v>
      </c>
      <c r="J79" s="5">
        <f t="shared" si="5"/>
        <v>9.549333333333335</v>
      </c>
      <c r="K79" s="6">
        <f t="shared" si="6"/>
        <v>1.5757575757559489E-3</v>
      </c>
      <c r="L79" s="6">
        <f t="shared" si="7"/>
        <v>0.37660203253446578</v>
      </c>
      <c r="M79" s="6">
        <f t="shared" si="8"/>
        <v>0.37660203253446572</v>
      </c>
      <c r="N79" s="6">
        <f t="shared" si="9"/>
        <v>0.22255348944462267</v>
      </c>
      <c r="R79" s="5"/>
      <c r="S79" s="5"/>
    </row>
    <row r="80" spans="1:19">
      <c r="A80">
        <v>1977</v>
      </c>
      <c r="B80" s="1">
        <v>10.433333333333334</v>
      </c>
      <c r="C80" s="1">
        <v>9.3833333333333329</v>
      </c>
      <c r="D80" s="1">
        <v>9.2333333333333325</v>
      </c>
      <c r="E80" s="1">
        <v>9.1999999999999993</v>
      </c>
      <c r="F80" s="1">
        <v>8.92</v>
      </c>
      <c r="G80" s="5">
        <v>9.4600000000000009</v>
      </c>
      <c r="H80" s="5">
        <v>-8.9333333333334153E-2</v>
      </c>
      <c r="I80" s="6">
        <v>0</v>
      </c>
      <c r="J80" s="5">
        <f t="shared" si="5"/>
        <v>9.549333333333335</v>
      </c>
      <c r="K80" s="6">
        <f t="shared" si="6"/>
        <v>-2.8424242424244059E-2</v>
      </c>
      <c r="L80" s="6">
        <f t="shared" si="7"/>
        <v>0.34177344968427664</v>
      </c>
      <c r="M80" s="6">
        <f t="shared" si="8"/>
        <v>0.34177344968427664</v>
      </c>
      <c r="N80" s="6">
        <f t="shared" si="9"/>
        <v>0.20197149047463211</v>
      </c>
      <c r="R80" s="5"/>
      <c r="S80" s="5"/>
    </row>
    <row r="81" spans="1:19">
      <c r="A81">
        <v>1978</v>
      </c>
      <c r="B81" s="1">
        <v>10.433333333333334</v>
      </c>
      <c r="C81" s="1">
        <v>9.5333333333333332</v>
      </c>
      <c r="D81" s="1">
        <v>9.3583333333333343</v>
      </c>
      <c r="E81" s="1">
        <v>9.3000000000000007</v>
      </c>
      <c r="F81" s="1">
        <v>9.2100000000000009</v>
      </c>
      <c r="G81" s="5">
        <v>9.59</v>
      </c>
      <c r="H81" s="5">
        <v>4.0666666666664852E-2</v>
      </c>
      <c r="I81" s="6">
        <v>0</v>
      </c>
      <c r="J81" s="5">
        <f t="shared" si="5"/>
        <v>9.549333333333335</v>
      </c>
      <c r="K81" s="6">
        <f t="shared" si="6"/>
        <v>5.2484848484846906E-2</v>
      </c>
      <c r="L81" s="6">
        <f t="shared" si="7"/>
        <v>0.34271907393135181</v>
      </c>
      <c r="M81" s="6">
        <f t="shared" si="8"/>
        <v>0.34271907393135181</v>
      </c>
      <c r="N81" s="6">
        <f t="shared" si="9"/>
        <v>0.20253030842490635</v>
      </c>
      <c r="R81" s="5"/>
      <c r="S81" s="5"/>
    </row>
    <row r="82" spans="1:19">
      <c r="A82">
        <v>1979</v>
      </c>
      <c r="B82" s="1">
        <v>9.7833333333333332</v>
      </c>
      <c r="C82" s="1">
        <v>8.7916666666666679</v>
      </c>
      <c r="D82" s="1">
        <v>8.6</v>
      </c>
      <c r="E82" s="1">
        <v>8.6</v>
      </c>
      <c r="F82" s="1">
        <v>8.35</v>
      </c>
      <c r="G82" s="5">
        <v>8.8000000000000007</v>
      </c>
      <c r="H82" s="5">
        <v>-0.74933333333333429</v>
      </c>
      <c r="I82" s="6">
        <v>0</v>
      </c>
      <c r="J82" s="5">
        <f t="shared" si="5"/>
        <v>9.549333333333335</v>
      </c>
      <c r="K82" s="6">
        <f t="shared" si="6"/>
        <v>4.0666666666665179E-2</v>
      </c>
      <c r="L82" s="6">
        <f t="shared" si="7"/>
        <v>0.33855575611706823</v>
      </c>
      <c r="M82" s="6">
        <f t="shared" si="8"/>
        <v>0.33855575611706823</v>
      </c>
      <c r="N82" s="6">
        <f t="shared" si="9"/>
        <v>0.20006999003257009</v>
      </c>
      <c r="R82" s="5"/>
      <c r="S82" s="5"/>
    </row>
    <row r="83" spans="1:19">
      <c r="A83">
        <v>1980</v>
      </c>
      <c r="B83" s="1">
        <v>10.391666666666667</v>
      </c>
      <c r="C83" s="1">
        <v>9.3416666666666668</v>
      </c>
      <c r="D83" s="1">
        <v>9.1166666666666671</v>
      </c>
      <c r="E83" s="1">
        <v>9.4499999999999993</v>
      </c>
      <c r="F83" s="1">
        <v>9.11</v>
      </c>
      <c r="G83" s="5">
        <v>9.4600000000000009</v>
      </c>
      <c r="H83" s="5">
        <v>-8.9333333333334153E-2</v>
      </c>
      <c r="I83" s="6">
        <v>0</v>
      </c>
      <c r="J83" s="5">
        <f t="shared" si="5"/>
        <v>9.549333333333335</v>
      </c>
      <c r="K83" s="6">
        <f t="shared" si="6"/>
        <v>1.703030303030156E-2</v>
      </c>
      <c r="L83" s="6">
        <f t="shared" si="7"/>
        <v>0.36072905974630642</v>
      </c>
      <c r="M83" s="6">
        <f t="shared" si="8"/>
        <v>0.36072905974630648</v>
      </c>
      <c r="N83" s="6">
        <f t="shared" si="9"/>
        <v>0.21317333432944527</v>
      </c>
      <c r="R83" s="5"/>
      <c r="S83" s="5"/>
    </row>
    <row r="84" spans="1:19">
      <c r="A84">
        <v>1981</v>
      </c>
      <c r="B84" s="1">
        <v>10.633333333333335</v>
      </c>
      <c r="C84" s="1">
        <v>9.5833333333333321</v>
      </c>
      <c r="D84" s="1">
        <v>9.3083333333333336</v>
      </c>
      <c r="E84" s="1">
        <v>9.1</v>
      </c>
      <c r="F84" s="1">
        <v>9.09</v>
      </c>
      <c r="G84" s="5">
        <v>9.52</v>
      </c>
      <c r="H84" s="5">
        <v>-2.9333333333335432E-2</v>
      </c>
      <c r="I84" s="6">
        <v>0</v>
      </c>
      <c r="J84" s="5">
        <f t="shared" si="5"/>
        <v>9.549333333333335</v>
      </c>
      <c r="K84" s="6">
        <f t="shared" si="6"/>
        <v>-9.8424242424243857E-2</v>
      </c>
      <c r="L84" s="6">
        <f t="shared" si="7"/>
        <v>0.39873436133482509</v>
      </c>
      <c r="M84" s="6">
        <f t="shared" si="8"/>
        <v>0.39873436133482504</v>
      </c>
      <c r="N84" s="6">
        <f t="shared" si="9"/>
        <v>0.23563261960997806</v>
      </c>
      <c r="R84" s="5"/>
      <c r="S84" s="5"/>
    </row>
    <row r="85" spans="1:19">
      <c r="A85">
        <v>1982</v>
      </c>
      <c r="B85" s="1">
        <v>10.808333333333332</v>
      </c>
      <c r="C85" s="1">
        <v>9.7083333333333321</v>
      </c>
      <c r="D85" s="1">
        <v>9.4250000000000007</v>
      </c>
      <c r="E85" s="1">
        <v>9.35</v>
      </c>
      <c r="F85" s="1">
        <v>9.43</v>
      </c>
      <c r="G85" s="5">
        <v>9.75</v>
      </c>
      <c r="H85" s="5">
        <v>0.20066666666666499</v>
      </c>
      <c r="I85" s="6">
        <v>0</v>
      </c>
      <c r="J85" s="5">
        <f t="shared" si="5"/>
        <v>9.549333333333335</v>
      </c>
      <c r="K85" s="6">
        <f t="shared" si="6"/>
        <v>-0.13751515151515292</v>
      </c>
      <c r="L85" s="6">
        <f t="shared" si="7"/>
        <v>0.37954757756619073</v>
      </c>
      <c r="M85" s="6">
        <f t="shared" si="8"/>
        <v>0.37954757756619067</v>
      </c>
      <c r="N85" s="6">
        <f t="shared" si="9"/>
        <v>0.22429416333508198</v>
      </c>
      <c r="R85" s="5"/>
      <c r="S85" s="5"/>
    </row>
    <row r="86" spans="1:19">
      <c r="A86">
        <v>1983</v>
      </c>
      <c r="B86" s="1">
        <v>10.983333333333334</v>
      </c>
      <c r="C86" s="1">
        <v>10.091666666666667</v>
      </c>
      <c r="D86" s="1">
        <v>9.7166666666666668</v>
      </c>
      <c r="E86" s="1">
        <v>9.6999999999999993</v>
      </c>
      <c r="F86" s="1">
        <v>9.77</v>
      </c>
      <c r="G86" s="5">
        <v>10.01</v>
      </c>
      <c r="H86" s="5">
        <v>0.46066666666666478</v>
      </c>
      <c r="I86" s="6">
        <v>0</v>
      </c>
      <c r="J86" s="5">
        <f t="shared" si="5"/>
        <v>9.549333333333335</v>
      </c>
      <c r="K86" s="6">
        <f t="shared" si="6"/>
        <v>-0.10569696969697114</v>
      </c>
      <c r="L86" s="6">
        <f t="shared" si="7"/>
        <v>0.39820278068523646</v>
      </c>
      <c r="M86" s="6">
        <f t="shared" si="8"/>
        <v>0.3982027806852364</v>
      </c>
      <c r="N86" s="6">
        <f t="shared" si="9"/>
        <v>0.23531848129348779</v>
      </c>
      <c r="R86" s="5"/>
      <c r="S86" s="5"/>
    </row>
    <row r="87" spans="1:19">
      <c r="A87">
        <v>1984</v>
      </c>
      <c r="B87" s="1">
        <v>10.525</v>
      </c>
      <c r="C87" s="1">
        <v>9.6583333333333332</v>
      </c>
      <c r="D87" s="1">
        <v>9.4583333333333339</v>
      </c>
      <c r="E87" s="1">
        <v>9.35</v>
      </c>
      <c r="F87" s="1">
        <v>9.2899999999999991</v>
      </c>
      <c r="G87" s="5">
        <v>9.64</v>
      </c>
      <c r="H87" s="5">
        <v>9.0666666666665563E-2</v>
      </c>
      <c r="I87" s="6">
        <v>0</v>
      </c>
      <c r="J87" s="5">
        <f t="shared" si="5"/>
        <v>9.549333333333335</v>
      </c>
      <c r="K87" s="6">
        <f t="shared" si="6"/>
        <v>-4.7515151515152905E-2</v>
      </c>
      <c r="L87" s="6">
        <f t="shared" si="7"/>
        <v>0.46318070300517017</v>
      </c>
      <c r="M87" s="6">
        <f t="shared" si="8"/>
        <v>0.46318070300517011</v>
      </c>
      <c r="N87" s="6">
        <f t="shared" si="9"/>
        <v>0.27371727391774014</v>
      </c>
      <c r="R87" s="5"/>
      <c r="S87" s="5"/>
    </row>
    <row r="88" spans="1:19">
      <c r="A88">
        <v>1985</v>
      </c>
      <c r="B88" s="1">
        <v>10.291666666666666</v>
      </c>
      <c r="C88" s="1">
        <v>8.9499999999999993</v>
      </c>
      <c r="D88" s="1">
        <v>8.875</v>
      </c>
      <c r="E88" s="1">
        <v>8.9499999999999993</v>
      </c>
      <c r="F88" s="1">
        <v>8.6999999999999993</v>
      </c>
      <c r="G88" s="5">
        <v>9.15</v>
      </c>
      <c r="H88" s="5">
        <v>-0.39933333333333465</v>
      </c>
      <c r="I88" s="6">
        <v>0</v>
      </c>
      <c r="J88" s="5">
        <f t="shared" si="5"/>
        <v>9.549333333333335</v>
      </c>
      <c r="K88" s="6">
        <f t="shared" si="6"/>
        <v>8.6121212121210627E-2</v>
      </c>
      <c r="L88" s="6">
        <f t="shared" si="7"/>
        <v>0.45237956709744609</v>
      </c>
      <c r="M88" s="6">
        <f t="shared" si="8"/>
        <v>0.45237956709744609</v>
      </c>
      <c r="N88" s="6">
        <f t="shared" si="9"/>
        <v>0.26733432778743849</v>
      </c>
      <c r="R88" s="5"/>
      <c r="S88" s="5"/>
    </row>
    <row r="89" spans="1:19">
      <c r="A89">
        <v>1986</v>
      </c>
      <c r="B89" s="1">
        <v>9.6666666666666661</v>
      </c>
      <c r="C89" s="1">
        <v>8.5916666666666668</v>
      </c>
      <c r="D89" s="1">
        <v>8.4499999999999993</v>
      </c>
      <c r="E89" s="1">
        <v>8.65</v>
      </c>
      <c r="F89" s="1">
        <v>8.57</v>
      </c>
      <c r="G89" s="5">
        <v>8.76</v>
      </c>
      <c r="H89" s="5">
        <v>-0.78933333333333522</v>
      </c>
      <c r="I89" s="6">
        <v>0</v>
      </c>
      <c r="J89" s="5">
        <f t="shared" si="5"/>
        <v>9.549333333333335</v>
      </c>
      <c r="K89" s="6">
        <f t="shared" si="6"/>
        <v>0.1143030303030287</v>
      </c>
      <c r="L89" s="6">
        <f t="shared" si="7"/>
        <v>0.450006060565249</v>
      </c>
      <c r="M89" s="6">
        <f t="shared" si="8"/>
        <v>0.45000606056524894</v>
      </c>
      <c r="N89" s="6">
        <f t="shared" si="9"/>
        <v>0.26593170083557321</v>
      </c>
      <c r="R89" s="5"/>
      <c r="S89" s="5"/>
    </row>
    <row r="90" spans="1:19">
      <c r="A90">
        <v>1987</v>
      </c>
      <c r="B90" s="1">
        <v>10.483333333333336</v>
      </c>
      <c r="C90" s="1">
        <v>9.3083333333333336</v>
      </c>
      <c r="D90" s="1">
        <v>9.0749999999999993</v>
      </c>
      <c r="E90" s="1">
        <v>9.25</v>
      </c>
      <c r="F90" s="1">
        <v>9.07</v>
      </c>
      <c r="G90" s="5">
        <v>9.39</v>
      </c>
      <c r="H90" s="5">
        <v>-0.15933333333333444</v>
      </c>
      <c r="I90" s="6">
        <v>0</v>
      </c>
      <c r="J90" s="5">
        <f t="shared" si="5"/>
        <v>9.549333333333335</v>
      </c>
      <c r="K90" s="6">
        <f t="shared" si="6"/>
        <v>0.13703030303030142</v>
      </c>
      <c r="L90" s="6">
        <f t="shared" si="7"/>
        <v>0.44833631856615686</v>
      </c>
      <c r="M90" s="6">
        <f t="shared" si="8"/>
        <v>0.44833631856615691</v>
      </c>
      <c r="N90" s="6">
        <f t="shared" si="9"/>
        <v>0.26494496450313942</v>
      </c>
      <c r="R90" s="5"/>
      <c r="S90" s="5"/>
    </row>
    <row r="91" spans="1:19">
      <c r="A91">
        <v>1988</v>
      </c>
      <c r="B91" s="1">
        <v>10.7</v>
      </c>
      <c r="C91" s="1">
        <v>9.6833333333333336</v>
      </c>
      <c r="D91" s="1">
        <v>9.3833333333333329</v>
      </c>
      <c r="E91" s="1">
        <v>9.8000000000000007</v>
      </c>
      <c r="F91" s="1">
        <v>9.65</v>
      </c>
      <c r="G91" s="5">
        <v>9.81</v>
      </c>
      <c r="H91" s="5">
        <v>0.26066666666666549</v>
      </c>
      <c r="I91" s="6">
        <v>0</v>
      </c>
      <c r="J91" s="5">
        <f t="shared" si="5"/>
        <v>9.549333333333335</v>
      </c>
      <c r="K91" s="6">
        <f t="shared" si="6"/>
        <v>0.12157575757575598</v>
      </c>
      <c r="L91" s="6">
        <f t="shared" si="7"/>
        <v>0.44885308388056205</v>
      </c>
      <c r="M91" s="6">
        <f t="shared" si="8"/>
        <v>0.448853083880562</v>
      </c>
      <c r="N91" s="6">
        <f t="shared" si="9"/>
        <v>0.26525034767691258</v>
      </c>
      <c r="R91" s="5"/>
      <c r="S91" s="5"/>
    </row>
    <row r="92" spans="1:19">
      <c r="A92">
        <v>1989</v>
      </c>
      <c r="B92" s="1">
        <v>11.2</v>
      </c>
      <c r="C92" s="1">
        <v>10.083333333333332</v>
      </c>
      <c r="D92" s="1">
        <v>10.050000000000001</v>
      </c>
      <c r="E92" s="1">
        <v>9.85</v>
      </c>
      <c r="F92" s="1">
        <v>10.07</v>
      </c>
      <c r="G92" s="5">
        <v>10.23</v>
      </c>
      <c r="H92" s="5">
        <v>0.68066666666666542</v>
      </c>
      <c r="I92" s="6">
        <v>0</v>
      </c>
      <c r="J92" s="5">
        <f t="shared" si="5"/>
        <v>9.549333333333335</v>
      </c>
      <c r="K92" s="6">
        <f t="shared" si="6"/>
        <v>0.10793939393939231</v>
      </c>
      <c r="L92" s="6">
        <f t="shared" si="7"/>
        <v>0.43970651369045932</v>
      </c>
      <c r="M92" s="6">
        <f t="shared" si="8"/>
        <v>0.43970651369045932</v>
      </c>
      <c r="N92" s="6">
        <f t="shared" si="9"/>
        <v>0.25984516943462249</v>
      </c>
      <c r="R92" s="5"/>
      <c r="S92" s="5"/>
    </row>
    <row r="93" spans="1:19">
      <c r="A93">
        <v>1990</v>
      </c>
      <c r="B93" s="1">
        <v>11.061583399772644</v>
      </c>
      <c r="C93" s="1">
        <v>10.158333333333333</v>
      </c>
      <c r="D93" s="1">
        <v>10.191666666666668</v>
      </c>
      <c r="E93" s="1">
        <v>9.9499999999999993</v>
      </c>
      <c r="F93" s="1">
        <v>9.93</v>
      </c>
      <c r="G93" s="5">
        <v>10.27</v>
      </c>
      <c r="H93" s="5">
        <v>0.72066666666666457</v>
      </c>
      <c r="I93" s="6">
        <v>0</v>
      </c>
      <c r="J93" s="5">
        <f t="shared" si="5"/>
        <v>9.549333333333335</v>
      </c>
      <c r="K93" s="6">
        <f t="shared" si="6"/>
        <v>0.18248484848484689</v>
      </c>
      <c r="L93" s="6">
        <f t="shared" si="7"/>
        <v>0.50163369467806262</v>
      </c>
      <c r="M93" s="6">
        <f t="shared" si="8"/>
        <v>0.50163369467806251</v>
      </c>
      <c r="N93" s="6">
        <f t="shared" si="9"/>
        <v>0.29644112226979069</v>
      </c>
      <c r="R93" s="5"/>
      <c r="S93" s="5"/>
    </row>
    <row r="94" spans="1:19">
      <c r="A94">
        <v>1991</v>
      </c>
      <c r="B94" s="1">
        <v>10.695833285649618</v>
      </c>
      <c r="C94" s="1">
        <v>9.6583333333333332</v>
      </c>
      <c r="D94" s="1">
        <v>9.4250000000000007</v>
      </c>
      <c r="E94" s="1">
        <v>9.5500000000000007</v>
      </c>
      <c r="F94" s="1">
        <v>9.42</v>
      </c>
      <c r="G94" s="5">
        <v>9.77</v>
      </c>
      <c r="H94" s="5">
        <v>0.22066666666666457</v>
      </c>
      <c r="I94" s="6">
        <v>0</v>
      </c>
      <c r="J94" s="5">
        <f t="shared" si="5"/>
        <v>9.549333333333335</v>
      </c>
      <c r="K94" s="6">
        <f t="shared" si="6"/>
        <v>0.21975757575757415</v>
      </c>
      <c r="L94" s="6">
        <f t="shared" si="7"/>
        <v>0.46819770493787238</v>
      </c>
      <c r="M94" s="6">
        <f t="shared" si="8"/>
        <v>0.46819770493787238</v>
      </c>
      <c r="N94" s="6">
        <f t="shared" si="9"/>
        <v>0.27668207811478368</v>
      </c>
      <c r="R94" s="5"/>
      <c r="S94" s="5"/>
    </row>
    <row r="95" spans="1:19">
      <c r="A95">
        <v>1992</v>
      </c>
      <c r="B95" s="1">
        <v>10.618416706720987</v>
      </c>
      <c r="C95" s="1">
        <v>9.6</v>
      </c>
      <c r="D95" s="1">
        <v>9.5583333333333318</v>
      </c>
      <c r="E95" s="1">
        <v>9.5500000000000007</v>
      </c>
      <c r="F95" s="1">
        <v>9.4499999999999993</v>
      </c>
      <c r="G95" s="5">
        <v>9.77</v>
      </c>
      <c r="H95" s="5">
        <v>0.22066666666666457</v>
      </c>
      <c r="I95" s="6">
        <v>0</v>
      </c>
      <c r="J95" s="5">
        <f t="shared" si="5"/>
        <v>9.549333333333335</v>
      </c>
      <c r="K95" s="6">
        <f t="shared" si="6"/>
        <v>0.39157575757575602</v>
      </c>
      <c r="L95" s="6">
        <f t="shared" si="7"/>
        <v>0.40312416314218985</v>
      </c>
      <c r="M95" s="6">
        <f t="shared" si="8"/>
        <v>0.40312416314218996</v>
      </c>
      <c r="N95" s="6">
        <f t="shared" si="9"/>
        <v>0.23822677902973627</v>
      </c>
      <c r="R95" s="5"/>
      <c r="S95" s="5"/>
    </row>
    <row r="96" spans="1:19">
      <c r="A96">
        <v>1993</v>
      </c>
      <c r="B96" s="1">
        <v>10.630499958992004</v>
      </c>
      <c r="C96" s="1">
        <v>9.3166666666666664</v>
      </c>
      <c r="D96" s="1">
        <v>9.3000000000000007</v>
      </c>
      <c r="E96" s="1">
        <v>9.25</v>
      </c>
      <c r="F96" s="1">
        <v>9.27</v>
      </c>
      <c r="G96" s="5">
        <v>9.58</v>
      </c>
      <c r="H96" s="5">
        <v>3.0666666666665066E-2</v>
      </c>
      <c r="I96" s="6">
        <v>0</v>
      </c>
      <c r="J96" s="5">
        <f t="shared" si="5"/>
        <v>9.549333333333335</v>
      </c>
      <c r="K96" s="6">
        <f t="shared" si="6"/>
        <v>0.48612121212121051</v>
      </c>
      <c r="L96" s="6">
        <f t="shared" si="7"/>
        <v>0.38242289775492366</v>
      </c>
      <c r="M96" s="6">
        <f t="shared" si="8"/>
        <v>0.38242289775492366</v>
      </c>
      <c r="N96" s="6">
        <f t="shared" si="9"/>
        <v>0.22599333775792457</v>
      </c>
      <c r="R96" s="5"/>
      <c r="S96" s="5"/>
    </row>
    <row r="97" spans="1:19">
      <c r="A97">
        <v>1994</v>
      </c>
      <c r="B97" s="1">
        <v>10.928833444913229</v>
      </c>
      <c r="C97" s="1">
        <v>9.6</v>
      </c>
      <c r="D97" s="1">
        <v>9.7083333333333339</v>
      </c>
      <c r="E97" s="1">
        <v>9.5500000000000007</v>
      </c>
      <c r="F97" s="1">
        <v>9.3800000000000008</v>
      </c>
      <c r="G97" s="5">
        <v>9.86</v>
      </c>
      <c r="H97" s="5">
        <v>0.31066666666666443</v>
      </c>
      <c r="I97" s="6">
        <v>0</v>
      </c>
      <c r="J97" s="5">
        <f t="shared" si="5"/>
        <v>9.549333333333335</v>
      </c>
      <c r="K97" s="6">
        <f t="shared" si="6"/>
        <v>0.54066666666666496</v>
      </c>
      <c r="L97" s="6">
        <f t="shared" si="7"/>
        <v>0.38976916245388121</v>
      </c>
      <c r="M97" s="6">
        <f t="shared" si="8"/>
        <v>0.38976916245388132</v>
      </c>
      <c r="N97" s="6">
        <f t="shared" si="9"/>
        <v>0.2303346229924573</v>
      </c>
      <c r="R97" s="5"/>
      <c r="S97" s="5"/>
    </row>
    <row r="98" spans="1:19">
      <c r="A98">
        <v>1995</v>
      </c>
      <c r="B98" s="1">
        <v>11.343833367029825</v>
      </c>
      <c r="C98" s="1">
        <v>10.199999999999999</v>
      </c>
      <c r="D98" s="1">
        <v>10.416666666666666</v>
      </c>
      <c r="E98" s="1">
        <v>10</v>
      </c>
      <c r="F98" s="1">
        <v>10.220000000000001</v>
      </c>
      <c r="G98" s="5">
        <v>10.46</v>
      </c>
      <c r="H98" s="5">
        <v>0.91066666666666585</v>
      </c>
      <c r="I98" s="6">
        <v>0</v>
      </c>
      <c r="J98" s="5">
        <f t="shared" si="5"/>
        <v>9.549333333333335</v>
      </c>
      <c r="K98" s="6">
        <f t="shared" si="6"/>
        <v>0.52066666666666495</v>
      </c>
      <c r="L98" s="6">
        <f t="shared" si="7"/>
        <v>0.38750483867946733</v>
      </c>
      <c r="M98" s="6">
        <f t="shared" si="8"/>
        <v>0.38750483867946744</v>
      </c>
      <c r="N98" s="6">
        <f t="shared" si="9"/>
        <v>0.22899651774157256</v>
      </c>
      <c r="R98" s="5"/>
      <c r="S98" s="5"/>
    </row>
    <row r="99" spans="1:19">
      <c r="A99">
        <v>1996</v>
      </c>
      <c r="B99" s="1">
        <v>10.363114635149637</v>
      </c>
      <c r="C99" s="1">
        <v>9.3000000000000007</v>
      </c>
      <c r="D99" s="1">
        <v>9.3416666666666668</v>
      </c>
      <c r="E99" s="1">
        <v>9.4</v>
      </c>
      <c r="F99" s="1">
        <v>9.2200000000000006</v>
      </c>
      <c r="G99" s="5">
        <v>9.56</v>
      </c>
      <c r="H99" s="5">
        <v>1.0666666666665492E-2</v>
      </c>
      <c r="I99" s="6">
        <v>0</v>
      </c>
      <c r="J99" s="5">
        <f t="shared" si="5"/>
        <v>9.549333333333335</v>
      </c>
      <c r="K99" s="6">
        <f t="shared" si="6"/>
        <v>0.49157575757575583</v>
      </c>
      <c r="L99" s="6">
        <f t="shared" si="7"/>
        <v>0.3829740081377469</v>
      </c>
      <c r="M99" s="6">
        <f t="shared" si="8"/>
        <v>0.3829740081377469</v>
      </c>
      <c r="N99" s="6">
        <f t="shared" si="9"/>
        <v>0.22631901719714867</v>
      </c>
      <c r="R99" s="5"/>
      <c r="S99" s="5"/>
    </row>
    <row r="100" spans="1:19">
      <c r="A100">
        <v>1997</v>
      </c>
      <c r="B100" s="1">
        <v>11.529027541478476</v>
      </c>
      <c r="C100" s="1">
        <v>10.4</v>
      </c>
      <c r="D100" s="1">
        <v>10.441666666666666</v>
      </c>
      <c r="E100" s="1">
        <v>10.25</v>
      </c>
      <c r="F100" s="1">
        <v>10.32</v>
      </c>
      <c r="G100" s="5">
        <v>10.65</v>
      </c>
      <c r="H100" s="5">
        <v>1.1006666666666653</v>
      </c>
      <c r="I100" s="6">
        <v>0</v>
      </c>
      <c r="J100" s="5">
        <f t="shared" si="5"/>
        <v>9.549333333333335</v>
      </c>
      <c r="K100" s="6">
        <f t="shared" si="6"/>
        <v>0.54975757575757411</v>
      </c>
      <c r="L100" s="6">
        <f t="shared" si="7"/>
        <v>0.38630181323557239</v>
      </c>
      <c r="M100" s="6">
        <f t="shared" si="8"/>
        <v>0.38630181323557239</v>
      </c>
      <c r="N100" s="6">
        <f t="shared" si="9"/>
        <v>0.22828558819977568</v>
      </c>
      <c r="R100" s="5"/>
      <c r="S100" s="5"/>
    </row>
    <row r="101" spans="1:19">
      <c r="A101">
        <v>1998</v>
      </c>
      <c r="B101" s="1">
        <v>11.282655477523804</v>
      </c>
      <c r="C101" s="1">
        <v>10.3</v>
      </c>
      <c r="D101" s="1">
        <v>10.324999999999999</v>
      </c>
      <c r="E101" s="1">
        <v>10</v>
      </c>
      <c r="F101" s="1">
        <v>10.09</v>
      </c>
      <c r="G101" s="5">
        <v>10.43</v>
      </c>
      <c r="H101" s="5">
        <v>0.88066666666666471</v>
      </c>
      <c r="I101" s="6">
        <v>0</v>
      </c>
      <c r="J101" s="5">
        <f t="shared" si="5"/>
        <v>9.549333333333335</v>
      </c>
      <c r="K101" s="6">
        <f t="shared" si="6"/>
        <v>0.61430303030302869</v>
      </c>
      <c r="L101" s="6">
        <f t="shared" si="7"/>
        <v>0.38513043835232591</v>
      </c>
      <c r="M101" s="6">
        <f t="shared" si="8"/>
        <v>0.38513043835232585</v>
      </c>
      <c r="N101" s="6">
        <f t="shared" si="9"/>
        <v>0.22759336260035476</v>
      </c>
      <c r="R101" s="5"/>
      <c r="S101" s="5"/>
    </row>
    <row r="102" spans="1:19">
      <c r="A102">
        <v>1999</v>
      </c>
      <c r="B102" s="1">
        <v>11.153924504915873</v>
      </c>
      <c r="C102" s="1">
        <v>10.199999999999999</v>
      </c>
      <c r="D102" s="1">
        <v>10.324999999999999</v>
      </c>
      <c r="E102" s="1">
        <v>10.050000000000001</v>
      </c>
      <c r="F102" s="1">
        <v>10.18</v>
      </c>
      <c r="G102" s="5">
        <v>10.41</v>
      </c>
      <c r="H102" s="5">
        <v>0.86066666666666514</v>
      </c>
      <c r="I102" s="6">
        <v>0</v>
      </c>
      <c r="J102" s="5">
        <f t="shared" si="5"/>
        <v>9.549333333333335</v>
      </c>
      <c r="K102" s="6">
        <f t="shared" si="6"/>
        <v>0.69339393939393767</v>
      </c>
      <c r="L102" s="6">
        <f t="shared" si="7"/>
        <v>0.3399732609806515</v>
      </c>
      <c r="M102" s="6">
        <f t="shared" si="8"/>
        <v>0.33997326098065161</v>
      </c>
      <c r="N102" s="6">
        <f t="shared" si="9"/>
        <v>0.2009076664826204</v>
      </c>
      <c r="R102" s="5"/>
      <c r="S102" s="5"/>
    </row>
    <row r="103" spans="1:19">
      <c r="A103">
        <v>2000</v>
      </c>
      <c r="B103" s="1">
        <v>10.698360045750936</v>
      </c>
      <c r="C103" s="1">
        <v>9.6999999999999993</v>
      </c>
      <c r="D103" s="1">
        <v>9.8233198992270427</v>
      </c>
      <c r="E103" s="1">
        <v>9.6999999999999993</v>
      </c>
      <c r="F103" s="1">
        <v>9.93</v>
      </c>
      <c r="G103" s="5">
        <v>10.01</v>
      </c>
      <c r="H103" s="5">
        <v>0.46066666666666478</v>
      </c>
      <c r="I103" s="6">
        <v>0</v>
      </c>
      <c r="J103" s="5">
        <f t="shared" si="5"/>
        <v>9.549333333333335</v>
      </c>
      <c r="K103" s="6">
        <f t="shared" si="6"/>
        <v>0.75793939393939236</v>
      </c>
      <c r="L103" s="6">
        <f t="shared" si="7"/>
        <v>0.32720302288001263</v>
      </c>
      <c r="M103" s="6">
        <f t="shared" si="8"/>
        <v>0.32720302288001285</v>
      </c>
      <c r="N103" s="6">
        <f t="shared" si="9"/>
        <v>0.19336107670133523</v>
      </c>
      <c r="R103" s="5"/>
      <c r="S103" s="5"/>
    </row>
    <row r="104" spans="1:19">
      <c r="A104">
        <v>2001</v>
      </c>
      <c r="B104" s="1">
        <v>10.687373717625936</v>
      </c>
      <c r="C104" s="1">
        <v>9.6</v>
      </c>
      <c r="D104" s="1">
        <v>9.8594460247845337</v>
      </c>
      <c r="E104" s="1">
        <v>9.65</v>
      </c>
      <c r="F104" s="1">
        <v>9.57</v>
      </c>
      <c r="G104" s="5">
        <v>9.9499999999999993</v>
      </c>
      <c r="H104" s="5">
        <v>0.40066666666666428</v>
      </c>
      <c r="I104" s="6">
        <v>0</v>
      </c>
      <c r="J104" s="5">
        <f t="shared" si="5"/>
        <v>9.549333333333335</v>
      </c>
      <c r="K104" s="6">
        <f t="shared" si="6"/>
        <v>0.77703030303030129</v>
      </c>
      <c r="L104" s="6">
        <f t="shared" si="7"/>
        <v>0.34276151263736515</v>
      </c>
      <c r="M104" s="6">
        <f t="shared" si="8"/>
        <v>0.34276151263736504</v>
      </c>
      <c r="N104" s="6">
        <f t="shared" si="9"/>
        <v>0.20255538763663339</v>
      </c>
      <c r="R104" s="5"/>
      <c r="S104" s="5"/>
    </row>
    <row r="105" spans="1:19">
      <c r="A105">
        <v>2002</v>
      </c>
      <c r="B105" s="1">
        <v>10.991666666666667</v>
      </c>
      <c r="C105" s="1">
        <v>10.050000000000001</v>
      </c>
      <c r="D105" s="1">
        <v>10.546333333333335</v>
      </c>
      <c r="E105" s="1">
        <v>10.050000000000001</v>
      </c>
      <c r="F105" s="1">
        <v>10.199999999999999</v>
      </c>
      <c r="G105" s="5">
        <v>10.41</v>
      </c>
      <c r="H105" s="5">
        <v>0.86066666666666514</v>
      </c>
      <c r="I105" s="6">
        <v>0</v>
      </c>
      <c r="J105" s="5">
        <f t="shared" si="5"/>
        <v>9.549333333333335</v>
      </c>
      <c r="K105" s="6">
        <f t="shared" si="6"/>
        <v>0.89157575757575591</v>
      </c>
      <c r="L105" s="6">
        <f t="shared" si="7"/>
        <v>0.26208603722650142</v>
      </c>
      <c r="M105" s="6">
        <f t="shared" si="8"/>
        <v>0.26208603722650131</v>
      </c>
      <c r="N105" s="6">
        <f t="shared" si="9"/>
        <v>0.15488010440871183</v>
      </c>
      <c r="R105" s="5"/>
      <c r="S105" s="5"/>
    </row>
    <row r="106" spans="1:19">
      <c r="A106">
        <v>2003</v>
      </c>
      <c r="B106" s="1">
        <v>11.3</v>
      </c>
      <c r="C106" s="1">
        <v>10.15</v>
      </c>
      <c r="D106" s="1">
        <v>10.385</v>
      </c>
      <c r="E106" s="1">
        <v>10.3</v>
      </c>
      <c r="F106" s="1">
        <v>10.02</v>
      </c>
      <c r="G106" s="5">
        <v>10.48</v>
      </c>
      <c r="H106" s="5">
        <v>0.93066666666666542</v>
      </c>
      <c r="I106" s="6">
        <v>0</v>
      </c>
      <c r="J106" s="5">
        <f t="shared" si="5"/>
        <v>9.549333333333335</v>
      </c>
      <c r="K106" s="6">
        <f t="shared" si="6"/>
        <v>0.84612121212121039</v>
      </c>
      <c r="L106" s="6">
        <f t="shared" si="7"/>
        <v>0.26553205593161994</v>
      </c>
      <c r="M106" s="6">
        <f t="shared" si="8"/>
        <v>0.26553205593161971</v>
      </c>
      <c r="N106" s="6">
        <f t="shared" si="9"/>
        <v>0.15691653390526628</v>
      </c>
      <c r="R106" s="5"/>
      <c r="S106" s="5"/>
    </row>
    <row r="107" spans="1:19">
      <c r="A107">
        <v>2004</v>
      </c>
      <c r="B107" s="1">
        <v>11.158333333333333</v>
      </c>
      <c r="C107" s="1">
        <v>10</v>
      </c>
      <c r="D107" s="1">
        <v>10.341333333333333</v>
      </c>
      <c r="E107" s="1">
        <v>10.199999999999999</v>
      </c>
      <c r="F107" s="1">
        <v>10.210000000000001</v>
      </c>
      <c r="G107" s="5">
        <v>10.45</v>
      </c>
      <c r="H107" s="5">
        <v>0.90066666666666428</v>
      </c>
      <c r="I107" s="6">
        <v>0</v>
      </c>
      <c r="J107" s="5">
        <f t="shared" si="5"/>
        <v>9.549333333333335</v>
      </c>
      <c r="K107" s="6">
        <f t="shared" si="6"/>
        <v>0.82066666666666499</v>
      </c>
      <c r="L107" s="6">
        <f t="shared" si="7"/>
        <v>0.27513632984395253</v>
      </c>
      <c r="M107" s="6">
        <f t="shared" si="8"/>
        <v>0.27513632984395225</v>
      </c>
      <c r="N107" s="6">
        <f t="shared" si="9"/>
        <v>0.16259219279214696</v>
      </c>
      <c r="R107" s="5"/>
      <c r="S107" s="5"/>
    </row>
    <row r="108" spans="1:19">
      <c r="A108">
        <v>2005</v>
      </c>
      <c r="B108" s="1">
        <v>11.4</v>
      </c>
      <c r="C108" s="1">
        <v>10.3</v>
      </c>
      <c r="D108" s="1">
        <v>10.419833333333335</v>
      </c>
      <c r="E108" s="1">
        <v>10.3</v>
      </c>
      <c r="F108" s="1">
        <v>10.25</v>
      </c>
      <c r="G108" s="5">
        <v>10.57</v>
      </c>
      <c r="H108" s="5">
        <v>1.0206666666666653</v>
      </c>
      <c r="I108" s="6">
        <v>0</v>
      </c>
      <c r="J108" s="5">
        <f t="shared" si="5"/>
        <v>9.549333333333335</v>
      </c>
      <c r="K108" s="6">
        <f t="shared" si="6"/>
        <v>0.70430303030302877</v>
      </c>
      <c r="L108" s="6">
        <f t="shared" si="7"/>
        <v>0.46303936608614027</v>
      </c>
      <c r="M108" s="6">
        <f t="shared" si="8"/>
        <v>0.46303936608614005</v>
      </c>
      <c r="N108" s="6">
        <f t="shared" si="9"/>
        <v>0.27363375067091694</v>
      </c>
      <c r="R108" s="5"/>
      <c r="S108" s="5"/>
    </row>
    <row r="109" spans="1:19">
      <c r="A109">
        <v>2006</v>
      </c>
      <c r="B109" s="1">
        <v>11.4</v>
      </c>
      <c r="C109" s="1">
        <v>10.3</v>
      </c>
      <c r="D109" s="1">
        <v>10.6</v>
      </c>
      <c r="E109" s="1">
        <v>10.45</v>
      </c>
      <c r="F109" s="1">
        <v>10.41</v>
      </c>
      <c r="G109" s="5">
        <v>10.67</v>
      </c>
      <c r="H109" s="5">
        <v>1.1206666666666649</v>
      </c>
      <c r="I109" s="6">
        <v>0</v>
      </c>
      <c r="J109" s="5">
        <f t="shared" si="5"/>
        <v>9.549333333333335</v>
      </c>
      <c r="K109" s="6">
        <f t="shared" si="6"/>
        <v>0.73703030303030137</v>
      </c>
      <c r="L109" s="6">
        <f t="shared" si="7"/>
        <v>0.45677724827913052</v>
      </c>
      <c r="M109" s="6">
        <f t="shared" si="8"/>
        <v>0.45677724827913047</v>
      </c>
      <c r="N109" s="6">
        <f t="shared" si="9"/>
        <v>0.26993314353429521</v>
      </c>
      <c r="R109" s="5"/>
      <c r="S109" s="5"/>
    </row>
    <row r="110" spans="1:19">
      <c r="A110">
        <v>2007</v>
      </c>
      <c r="B110" s="1">
        <v>11.67</v>
      </c>
      <c r="C110" s="1">
        <v>10.42</v>
      </c>
      <c r="D110" s="1">
        <v>10.55</v>
      </c>
      <c r="E110" s="1">
        <v>10.5</v>
      </c>
      <c r="F110" s="1">
        <v>10.6</v>
      </c>
      <c r="G110" s="5">
        <v>10.82</v>
      </c>
      <c r="H110" s="5">
        <v>1.2706666666666653</v>
      </c>
      <c r="I110" s="6">
        <v>0</v>
      </c>
      <c r="J110" s="5">
        <f t="shared" si="5"/>
        <v>9.549333333333335</v>
      </c>
      <c r="K110" s="6">
        <f t="shared" si="6"/>
        <v>0.741575757575756</v>
      </c>
      <c r="L110" s="6">
        <f t="shared" si="7"/>
        <v>0.45333110516386455</v>
      </c>
      <c r="M110" s="6">
        <f t="shared" si="8"/>
        <v>0.45333110516386449</v>
      </c>
      <c r="N110" s="6">
        <f t="shared" ref="N110:N116" si="10">CONFIDENCE(0.05,M110,11)</f>
        <v>0.26789664051739281</v>
      </c>
      <c r="R110" s="5"/>
      <c r="S110" s="5"/>
    </row>
    <row r="111" spans="1:19">
      <c r="A111">
        <v>2008</v>
      </c>
      <c r="B111" s="1">
        <v>11.1</v>
      </c>
      <c r="C111" s="1">
        <v>9.6999999999999993</v>
      </c>
      <c r="D111" s="1">
        <v>10</v>
      </c>
      <c r="E111" s="1">
        <v>10</v>
      </c>
      <c r="F111" s="1">
        <v>9.8000000000000007</v>
      </c>
      <c r="G111" s="5">
        <v>10.15</v>
      </c>
      <c r="H111" s="5">
        <v>0.60066666666666535</v>
      </c>
      <c r="I111" s="6">
        <v>0</v>
      </c>
      <c r="J111" s="5">
        <f t="shared" si="5"/>
        <v>9.549333333333335</v>
      </c>
      <c r="K111" s="6">
        <f t="shared" si="6"/>
        <v>0.70521212121211962</v>
      </c>
      <c r="L111" s="6">
        <f t="shared" si="7"/>
        <v>0.45883251053872881</v>
      </c>
      <c r="M111" s="6">
        <f t="shared" si="8"/>
        <v>0.4588325105387287</v>
      </c>
      <c r="N111" s="6">
        <f t="shared" si="10"/>
        <v>0.27114770359526774</v>
      </c>
      <c r="R111" s="5"/>
      <c r="S111" s="5"/>
    </row>
    <row r="112" spans="1:19">
      <c r="A112">
        <v>2009</v>
      </c>
      <c r="B112" s="1">
        <v>11</v>
      </c>
      <c r="C112" s="1">
        <v>9.6999999999999993</v>
      </c>
      <c r="D112" s="1">
        <v>10.1</v>
      </c>
      <c r="E112" s="1">
        <v>10.199999999999999</v>
      </c>
      <c r="F112" s="1">
        <v>9.8000000000000007</v>
      </c>
      <c r="G112" s="5">
        <v>10.15</v>
      </c>
      <c r="H112" s="5">
        <v>0.60066666666666535</v>
      </c>
      <c r="I112" s="6">
        <v>0</v>
      </c>
      <c r="J112" s="5">
        <f t="shared" si="5"/>
        <v>9.549333333333335</v>
      </c>
      <c r="K112" s="6">
        <f t="shared" si="6"/>
        <v>0.70703030303030134</v>
      </c>
      <c r="L112" s="6">
        <f t="shared" si="7"/>
        <v>0.45985373168590732</v>
      </c>
      <c r="M112" s="6">
        <f t="shared" si="8"/>
        <v>0.45985373168590721</v>
      </c>
      <c r="N112" s="6">
        <f t="shared" si="10"/>
        <v>0.27175119563770223</v>
      </c>
      <c r="R112" s="5"/>
      <c r="S112" s="5"/>
    </row>
    <row r="113" spans="1:19">
      <c r="A113">
        <v>2010</v>
      </c>
      <c r="B113" s="1">
        <v>10.1</v>
      </c>
      <c r="C113" s="1">
        <v>8.5</v>
      </c>
      <c r="D113" s="1">
        <v>8.9</v>
      </c>
      <c r="E113" s="1">
        <v>9.3000000000000007</v>
      </c>
      <c r="F113" s="1">
        <v>8.6999999999999993</v>
      </c>
      <c r="G113" s="5">
        <v>9.1300000000000008</v>
      </c>
      <c r="H113" s="5">
        <v>-0.41933333333333422</v>
      </c>
      <c r="I113" s="6">
        <v>0</v>
      </c>
      <c r="J113" s="5">
        <f t="shared" si="5"/>
        <v>9.549333333333335</v>
      </c>
      <c r="K113" s="6">
        <f t="shared" si="6"/>
        <v>0.65612121212121055</v>
      </c>
      <c r="L113" s="6">
        <f t="shared" si="7"/>
        <v>0.46721223520716204</v>
      </c>
      <c r="M113" s="6">
        <f t="shared" si="8"/>
        <v>0.46721223520716204</v>
      </c>
      <c r="N113" s="6">
        <f t="shared" si="10"/>
        <v>0.27609971342111578</v>
      </c>
      <c r="R113" s="5"/>
      <c r="S113" s="5"/>
    </row>
    <row r="114" spans="1:19">
      <c r="A114">
        <v>2011</v>
      </c>
      <c r="B114" s="1">
        <v>11</v>
      </c>
      <c r="C114" s="1">
        <v>10</v>
      </c>
      <c r="D114" s="1">
        <v>10.5</v>
      </c>
      <c r="E114" s="1">
        <v>10.1</v>
      </c>
      <c r="F114" s="1">
        <v>10.3</v>
      </c>
      <c r="G114" s="5">
        <v>10.37</v>
      </c>
      <c r="H114" s="5">
        <v>0.82066666666666421</v>
      </c>
      <c r="I114" s="6">
        <v>0</v>
      </c>
      <c r="J114" s="5">
        <f t="shared" si="5"/>
        <v>9.549333333333335</v>
      </c>
      <c r="K114" s="6">
        <f t="shared" si="6"/>
        <v>0.63066666666666504</v>
      </c>
      <c r="L114" s="6">
        <f t="shared" si="7"/>
        <v>0.45276925690687059</v>
      </c>
      <c r="M114" s="6">
        <f t="shared" si="8"/>
        <v>0.45276925690687059</v>
      </c>
      <c r="N114" s="6">
        <f t="shared" si="10"/>
        <v>0.26756461551664906</v>
      </c>
      <c r="R114" s="5"/>
      <c r="S114" s="5"/>
    </row>
    <row r="115" spans="1:19">
      <c r="A115">
        <v>2012</v>
      </c>
      <c r="B115" s="1">
        <v>11</v>
      </c>
      <c r="C115" s="1">
        <v>9.7000000000000011</v>
      </c>
      <c r="D115" s="1">
        <v>10</v>
      </c>
      <c r="E115" s="1">
        <v>9.6999999999999993</v>
      </c>
      <c r="F115" s="1">
        <v>9.6999999999999993</v>
      </c>
      <c r="G115" s="5">
        <v>10</v>
      </c>
      <c r="H115" s="5">
        <v>0.45066666666666499</v>
      </c>
      <c r="I115" s="6">
        <v>0</v>
      </c>
      <c r="J115" s="5">
        <f t="shared" si="5"/>
        <v>9.549333333333335</v>
      </c>
      <c r="K115" s="6">
        <f t="shared" si="6"/>
        <v>0.61793939393939223</v>
      </c>
      <c r="L115" s="6">
        <f t="shared" si="7"/>
        <v>0.43938800413964196</v>
      </c>
      <c r="M115" s="6">
        <f t="shared" si="8"/>
        <v>0.43938800413964185</v>
      </c>
      <c r="N115" s="6">
        <f t="shared" si="10"/>
        <v>0.25965694577720144</v>
      </c>
      <c r="R115" s="5"/>
      <c r="S115" s="5"/>
    </row>
    <row r="116" spans="1:19">
      <c r="A116">
        <v>2013</v>
      </c>
      <c r="B116" s="1">
        <v>10.9</v>
      </c>
      <c r="C116" s="1">
        <v>9.7000000000000011</v>
      </c>
      <c r="D116" s="1">
        <v>9.9</v>
      </c>
      <c r="E116" s="1">
        <v>9.6</v>
      </c>
      <c r="F116" s="1">
        <v>9.8000000000000007</v>
      </c>
      <c r="G116" s="5">
        <v>10.01</v>
      </c>
      <c r="H116" s="5">
        <v>0.46066666666666478</v>
      </c>
      <c r="I116" s="6">
        <v>0</v>
      </c>
      <c r="J116" s="5">
        <f t="shared" si="5"/>
        <v>9.549333333333335</v>
      </c>
      <c r="K116" s="6">
        <f t="shared" si="6"/>
        <v>0.56612121212121036</v>
      </c>
      <c r="L116" s="6">
        <f t="shared" si="7"/>
        <v>0.38495100042378433</v>
      </c>
      <c r="M116" s="6">
        <f t="shared" si="8"/>
        <v>0.38495100042378433</v>
      </c>
      <c r="N116" s="6">
        <f t="shared" si="10"/>
        <v>0.22748732350952222</v>
      </c>
      <c r="R116" s="5"/>
      <c r="S116" s="5"/>
    </row>
    <row r="117" spans="1:19">
      <c r="A117">
        <v>2014</v>
      </c>
      <c r="B117" s="1">
        <v>11.3</v>
      </c>
      <c r="C117" s="1">
        <v>10</v>
      </c>
      <c r="D117" s="1">
        <v>10.5</v>
      </c>
      <c r="E117" s="1">
        <v>10.3</v>
      </c>
      <c r="F117" s="1">
        <v>10.199999999999999</v>
      </c>
      <c r="G117" s="5">
        <v>10.5</v>
      </c>
      <c r="H117" s="5">
        <v>0.95066666666666499</v>
      </c>
      <c r="I117" s="6">
        <v>0</v>
      </c>
      <c r="J117" s="5">
        <f t="shared" si="5"/>
        <v>9.549333333333335</v>
      </c>
      <c r="K117" s="6">
        <f t="shared" si="6"/>
        <v>0.59521212121211953</v>
      </c>
      <c r="L117" s="6">
        <f t="shared" ref="L117" si="11">STDEV(H112:H122)*1</f>
        <v>0.39963392339398873</v>
      </c>
      <c r="M117" s="6">
        <f t="shared" ref="M117" si="12">STDEV(G112:G122)*1</f>
        <v>0.39963392339398873</v>
      </c>
      <c r="N117" s="6">
        <f t="shared" ref="N117" si="13">CONFIDENCE(0.05,M117,11)</f>
        <v>0.23616421704691051</v>
      </c>
      <c r="R117" s="5"/>
      <c r="S117" s="5"/>
    </row>
    <row r="118" spans="1:19">
      <c r="A118">
        <v>2015</v>
      </c>
      <c r="B118">
        <v>10.8</v>
      </c>
      <c r="C118">
        <v>9.4</v>
      </c>
      <c r="D118">
        <v>9.9</v>
      </c>
      <c r="E118">
        <v>9.5</v>
      </c>
      <c r="F118" s="1">
        <v>9.5</v>
      </c>
      <c r="G118" s="5">
        <v>9.89</v>
      </c>
      <c r="H118" s="5">
        <v>0.34066666666666556</v>
      </c>
      <c r="I118" s="6">
        <v>0</v>
      </c>
      <c r="J118" s="5">
        <f t="shared" si="5"/>
        <v>9.549333333333335</v>
      </c>
      <c r="K118" s="1"/>
      <c r="R118" s="5"/>
      <c r="S118" s="5"/>
    </row>
    <row r="119" spans="1:19">
      <c r="A119">
        <v>2016</v>
      </c>
      <c r="B119">
        <v>11</v>
      </c>
      <c r="C119">
        <v>9.6999999999999993</v>
      </c>
      <c r="D119">
        <v>10.3</v>
      </c>
      <c r="E119">
        <v>10</v>
      </c>
      <c r="F119" s="1">
        <v>10.1</v>
      </c>
      <c r="G119" s="5">
        <v>10.29</v>
      </c>
      <c r="H119" s="5">
        <v>0.74066666666666414</v>
      </c>
      <c r="I119" s="6">
        <v>0</v>
      </c>
      <c r="J119" s="5">
        <f t="shared" si="5"/>
        <v>9.549333333333335</v>
      </c>
      <c r="K119" s="1"/>
      <c r="R119" s="5"/>
      <c r="S119" s="5"/>
    </row>
    <row r="120" spans="1:19">
      <c r="A120">
        <v>2017</v>
      </c>
      <c r="B120">
        <v>11.2</v>
      </c>
      <c r="C120">
        <v>10</v>
      </c>
      <c r="D120">
        <v>10.5</v>
      </c>
      <c r="E120">
        <v>10.3</v>
      </c>
      <c r="F120" s="1">
        <v>10.4</v>
      </c>
      <c r="G120" s="5">
        <v>10.53</v>
      </c>
      <c r="H120" s="5">
        <v>0.98066666666666436</v>
      </c>
      <c r="I120" s="6">
        <v>0</v>
      </c>
      <c r="J120" s="5">
        <f t="shared" si="5"/>
        <v>9.549333333333335</v>
      </c>
      <c r="K120" s="1"/>
      <c r="R120" s="5"/>
      <c r="S120" s="5"/>
    </row>
    <row r="121" spans="1:19">
      <c r="A121">
        <v>2018</v>
      </c>
      <c r="B121">
        <v>10.9</v>
      </c>
      <c r="C121">
        <v>9.9</v>
      </c>
      <c r="D121">
        <v>10.3</v>
      </c>
      <c r="E121">
        <v>9.8000000000000007</v>
      </c>
      <c r="F121">
        <v>10.9</v>
      </c>
      <c r="G121" s="5">
        <v>10.25</v>
      </c>
      <c r="H121" s="5">
        <v>0.70066666666666499</v>
      </c>
      <c r="I121" s="6">
        <v>0</v>
      </c>
      <c r="J121" s="5">
        <f t="shared" si="5"/>
        <v>9.549333333333335</v>
      </c>
      <c r="K121" s="1"/>
      <c r="R121" s="5"/>
      <c r="S121" s="5"/>
    </row>
    <row r="122" spans="1:19">
      <c r="A122">
        <v>2019</v>
      </c>
      <c r="G122" s="5">
        <v>10.47</v>
      </c>
      <c r="H122" s="5">
        <v>0.92066666666666563</v>
      </c>
      <c r="I122" s="6">
        <v>0</v>
      </c>
      <c r="J122" s="5">
        <f t="shared" si="5"/>
        <v>9.549333333333335</v>
      </c>
      <c r="K122" s="1"/>
      <c r="R122" s="5"/>
      <c r="S122" s="5"/>
    </row>
    <row r="123" spans="1:19">
      <c r="A123">
        <v>2020</v>
      </c>
      <c r="G123" s="1"/>
      <c r="I123" s="6">
        <v>0</v>
      </c>
      <c r="J123" s="5">
        <f t="shared" si="5"/>
        <v>0</v>
      </c>
      <c r="K123" s="1"/>
      <c r="R123" s="5"/>
      <c r="S123" s="5"/>
    </row>
    <row r="124" spans="1:19">
      <c r="K124" s="1"/>
    </row>
    <row r="125" spans="1:19">
      <c r="K125" s="1"/>
    </row>
    <row r="126" spans="1:19">
      <c r="K126" s="1"/>
    </row>
  </sheetData>
  <mergeCells count="11">
    <mergeCell ref="A1:A2"/>
    <mergeCell ref="K1:K2"/>
    <mergeCell ref="L1:L2"/>
    <mergeCell ref="M1:M2"/>
    <mergeCell ref="N1:N2"/>
    <mergeCell ref="G1:G2"/>
    <mergeCell ref="F1:F2"/>
    <mergeCell ref="E1:E2"/>
    <mergeCell ref="D1:D2"/>
    <mergeCell ref="C1:C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ithelpdesk</dc:creator>
  <cp:keywords/>
  <dc:description/>
  <cp:lastModifiedBy>Casey, Dan</cp:lastModifiedBy>
  <cp:revision/>
  <dcterms:created xsi:type="dcterms:W3CDTF">2014-12-16T12:52:35Z</dcterms:created>
  <dcterms:modified xsi:type="dcterms:W3CDTF">2020-11-26T18:10:12Z</dcterms:modified>
  <cp:category/>
  <cp:contentStatus/>
</cp:coreProperties>
</file>