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H:\Projects\Geomx\"/>
    </mc:Choice>
  </mc:AlternateContent>
  <xr:revisionPtr revIDLastSave="0" documentId="13_ncr:1_{A2632945-4CE0-4498-B68C-C26B5167195F}" xr6:coauthVersionLast="47" xr6:coauthVersionMax="47" xr10:uidLastSave="{00000000-0000-0000-0000-000000000000}"/>
  <bookViews>
    <workbookView xWindow="6060" yWindow="2210" windowWidth="28800" windowHeight="16410" tabRatio="743" firstSheet="1" activeTab="1" xr2:uid="{00000000-000D-0000-FFFF-FFFF00000000}"/>
  </bookViews>
  <sheets>
    <sheet name="2 SLIDE PREP and DSP" sheetId="21" state="hidden" r:id="rId1"/>
    <sheet name="NS2K Pooling" sheetId="34" r:id="rId2"/>
    <sheet name="Plate Layout" sheetId="29" state="hidden" r:id="rId3"/>
    <sheet name="NextSeq" sheetId="26" state="hidden" r:id="rId4"/>
    <sheet name="PCR PLATES LAYOUT" sheetId="22" state="hidden" r:id="rId5"/>
    <sheet name="Ampure protocol" sheetId="12" state="hidden" r:id="rId6"/>
    <sheet name="Misc notes" sheetId="8" state="hidden" r:id="rId7"/>
    <sheet name="miseq samplesheet" sheetId="10" state="hidden" r:id="rId8"/>
  </sheets>
  <externalReferences>
    <externalReference r:id="rId9"/>
    <externalReference r:id="rId10"/>
    <externalReference r:id="rId11"/>
    <externalReference r:id="rId12"/>
    <externalReference r:id="rId13"/>
  </externalReferences>
  <definedNames>
    <definedName name="BuiltIn_Print_Area" localSheetId="4">#REF!</definedName>
    <definedName name="BuiltIn_Print_Area">#REF!</definedName>
    <definedName name="BuiltIn_Print_Area___0">#REF!</definedName>
    <definedName name="BuiltIn_Print_Area___1">#REF!</definedName>
    <definedName name="BuiltIn_Print_Area___1___0">#REF!</definedName>
    <definedName name="BuiltIn_Print_Area___1___1">#REF!</definedName>
    <definedName name="BuiltIn_Print_Area___2">#REF!</definedName>
    <definedName name="BuiltIn_Print_Area___3">#REF!</definedName>
    <definedName name="BuiltIn_Print_Area___3___0">#REF!</definedName>
    <definedName name="BuiltIn_Print_Area___3___1">#REF!</definedName>
    <definedName name="BuiltIn_Print_Area___3___1___0">#REF!</definedName>
    <definedName name="BuiltIn_Print_Area___5">#REF!</definedName>
    <definedName name="BuiltIn_Print_Area___6">#REF!</definedName>
    <definedName name="BuiltIn_Print_Area___7">#REF!</definedName>
    <definedName name="BuiltIn_Print_Titles">NA()</definedName>
    <definedName name="Cells">[1]Lists!$A$2:$A$24</definedName>
    <definedName name="COSMs">[2]COSMIC_IDs!$A$3:$A$152</definedName>
    <definedName name="Excel_BuiltIn_Print_Area_1___1" localSheetId="5">#REF!</definedName>
    <definedName name="Excel_BuiltIn_Print_Area_1___1">#REF!</definedName>
    <definedName name="Excel_BuiltIn_Print_Area_1___1___0">#REF!</definedName>
    <definedName name="Excel_BuiltIn_Print_Area_1___1___0___0">#REF!</definedName>
    <definedName name="Excel_BuiltIn_Print_Area_1___1___0___0___0">#REF!</definedName>
    <definedName name="Excel_BuiltIn_Print_Titles_1___1">#REF!</definedName>
    <definedName name="Excel_BuiltIn_Print_Titles_1___1___0">#REF!</definedName>
    <definedName name="Excel_BuiltIn_Print_Titles_1___1___0___0">#REF!</definedName>
    <definedName name="Excel_BuiltIn_Print_Titles_1___1___0___0___0">#REF!</definedName>
    <definedName name="Loci">[3]Assays!$B$3:$B$501</definedName>
    <definedName name="Muts" localSheetId="5">#REF!</definedName>
    <definedName name="Muts">#REF!</definedName>
    <definedName name="OutP">'[3]Allele-Tags'!$J$3:$J$5</definedName>
    <definedName name="Scale8">'[4]Plate Order Form'!$N$11:$N$19</definedName>
    <definedName name="WTs" localSheetId="5">#REF!</definedName>
    <definedName name="WTs">#REF!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7" i="34" l="1"/>
  <c r="K16" i="34"/>
  <c r="J26" i="34"/>
  <c r="J27" i="34"/>
  <c r="J28" i="34"/>
  <c r="J29" i="34"/>
  <c r="J22" i="34"/>
  <c r="J25" i="34"/>
  <c r="H9" i="34"/>
  <c r="H10" i="34"/>
  <c r="H11" i="34"/>
  <c r="H12" i="34"/>
  <c r="H13" i="34"/>
  <c r="H14" i="34"/>
  <c r="H15" i="34"/>
  <c r="H8" i="34"/>
  <c r="G25" i="34"/>
  <c r="E45" i="34"/>
  <c r="H39" i="34"/>
  <c r="F23" i="34"/>
  <c r="F24" i="34"/>
  <c r="F25" i="34"/>
  <c r="F26" i="34"/>
  <c r="F27" i="34"/>
  <c r="F28" i="34"/>
  <c r="F29" i="34"/>
  <c r="F22" i="34"/>
  <c r="L10" i="34" l="1"/>
  <c r="N24" i="34" s="1"/>
  <c r="G29" i="34"/>
  <c r="G28" i="34"/>
  <c r="G27" i="34"/>
  <c r="G26" i="34"/>
  <c r="G22" i="34"/>
  <c r="G23" i="34"/>
  <c r="J23" i="34" s="1"/>
  <c r="G24" i="34"/>
  <c r="J24" i="34" s="1"/>
  <c r="L24" i="34" s="1"/>
  <c r="O24" i="34" l="1"/>
  <c r="L11" i="34"/>
  <c r="N25" i="34" s="1"/>
  <c r="L14" i="34"/>
  <c r="N28" i="34" s="1"/>
  <c r="L9" i="34"/>
  <c r="N23" i="34" s="1"/>
  <c r="L23" i="34" s="1"/>
  <c r="L15" i="34"/>
  <c r="N29" i="34" s="1"/>
  <c r="L13" i="34"/>
  <c r="N27" i="34" s="1"/>
  <c r="L12" i="34"/>
  <c r="N26" i="34" s="1"/>
  <c r="O26" i="34" l="1"/>
  <c r="L26" i="34"/>
  <c r="O27" i="34"/>
  <c r="L27" i="34"/>
  <c r="O29" i="34"/>
  <c r="L29" i="34"/>
  <c r="O28" i="34"/>
  <c r="L28" i="34"/>
  <c r="O25" i="34"/>
  <c r="L25" i="34"/>
  <c r="O23" i="34"/>
  <c r="L8" i="34"/>
  <c r="N22" i="34" s="1"/>
  <c r="L22" i="34" s="1"/>
  <c r="O22" i="34" l="1"/>
  <c r="L16" i="34"/>
  <c r="H25" i="29" l="1"/>
  <c r="G25" i="29"/>
  <c r="F25" i="29"/>
  <c r="N19" i="29"/>
  <c r="M19" i="29"/>
  <c r="L19" i="29"/>
  <c r="K19" i="29"/>
  <c r="J19" i="29"/>
  <c r="I19" i="29"/>
  <c r="H19" i="29"/>
  <c r="G19" i="29"/>
  <c r="F19" i="29"/>
  <c r="E19" i="29"/>
  <c r="D19" i="29"/>
  <c r="C19" i="29"/>
  <c r="N18" i="29"/>
  <c r="M18" i="29"/>
  <c r="L18" i="29"/>
  <c r="K18" i="29"/>
  <c r="J18" i="29"/>
  <c r="I18" i="29"/>
  <c r="H18" i="29"/>
  <c r="G18" i="29"/>
  <c r="F18" i="29"/>
  <c r="E18" i="29"/>
  <c r="D18" i="29"/>
  <c r="C18" i="29"/>
  <c r="N17" i="29"/>
  <c r="M17" i="29"/>
  <c r="L17" i="29"/>
  <c r="K17" i="29"/>
  <c r="J17" i="29"/>
  <c r="I17" i="29"/>
  <c r="H17" i="29"/>
  <c r="G17" i="29"/>
  <c r="F17" i="29"/>
  <c r="E17" i="29"/>
  <c r="D17" i="29"/>
  <c r="C17" i="29"/>
  <c r="N16" i="29"/>
  <c r="M16" i="29"/>
  <c r="L16" i="29"/>
  <c r="K16" i="29"/>
  <c r="J16" i="29"/>
  <c r="I16" i="29"/>
  <c r="H16" i="29"/>
  <c r="G16" i="29"/>
  <c r="F16" i="29"/>
  <c r="E16" i="29"/>
  <c r="D16" i="29"/>
  <c r="C16" i="29"/>
  <c r="N15" i="29"/>
  <c r="M15" i="29"/>
  <c r="L15" i="29"/>
  <c r="K15" i="29"/>
  <c r="J15" i="29"/>
  <c r="I15" i="29"/>
  <c r="H15" i="29"/>
  <c r="G15" i="29"/>
  <c r="F15" i="29"/>
  <c r="E15" i="29"/>
  <c r="D15" i="29"/>
  <c r="C15" i="29"/>
  <c r="N14" i="29"/>
  <c r="M14" i="29"/>
  <c r="L14" i="29"/>
  <c r="K14" i="29"/>
  <c r="J14" i="29"/>
  <c r="I14" i="29"/>
  <c r="H14" i="29"/>
  <c r="G14" i="29"/>
  <c r="F14" i="29"/>
  <c r="E14" i="29"/>
  <c r="D14" i="29"/>
  <c r="C14" i="29"/>
  <c r="N13" i="29"/>
  <c r="M13" i="29"/>
  <c r="L13" i="29"/>
  <c r="K13" i="29"/>
  <c r="J13" i="29"/>
  <c r="I13" i="29"/>
  <c r="H13" i="29"/>
  <c r="G13" i="29"/>
  <c r="F13" i="29"/>
  <c r="E13" i="29"/>
  <c r="D13" i="29"/>
  <c r="C13" i="29"/>
  <c r="N12" i="29"/>
  <c r="M12" i="29"/>
  <c r="L12" i="29"/>
  <c r="K12" i="29"/>
  <c r="J12" i="29"/>
  <c r="I12" i="29"/>
  <c r="H12" i="29"/>
  <c r="G12" i="29"/>
  <c r="F12" i="29"/>
  <c r="E12" i="29"/>
  <c r="D12" i="29"/>
  <c r="C12" i="29"/>
  <c r="N11" i="29"/>
  <c r="M11" i="29"/>
  <c r="L11" i="29"/>
  <c r="K11" i="29"/>
  <c r="J11" i="29"/>
  <c r="I11" i="29"/>
  <c r="H11" i="29"/>
  <c r="G11" i="29"/>
  <c r="F11" i="29"/>
  <c r="E11" i="29"/>
  <c r="D11" i="29"/>
  <c r="C11" i="29"/>
  <c r="N10" i="29"/>
  <c r="M10" i="29"/>
  <c r="L10" i="29"/>
  <c r="K10" i="29"/>
  <c r="J10" i="29"/>
  <c r="I10" i="29"/>
  <c r="H10" i="29"/>
  <c r="G10" i="29"/>
  <c r="F10" i="29"/>
  <c r="E10" i="29"/>
  <c r="D10" i="29"/>
  <c r="C10" i="29"/>
  <c r="N9" i="29"/>
  <c r="M9" i="29"/>
  <c r="L9" i="29"/>
  <c r="K9" i="29"/>
  <c r="J9" i="29"/>
  <c r="I9" i="29"/>
  <c r="H9" i="29"/>
  <c r="G9" i="29"/>
  <c r="F9" i="29"/>
  <c r="E9" i="29"/>
  <c r="D9" i="29"/>
  <c r="C9" i="29"/>
  <c r="N8" i="29"/>
  <c r="M8" i="29"/>
  <c r="L8" i="29"/>
  <c r="K8" i="29"/>
  <c r="J8" i="29"/>
  <c r="I8" i="29"/>
  <c r="H8" i="29"/>
  <c r="G8" i="29"/>
  <c r="F8" i="29"/>
  <c r="E8" i="29"/>
  <c r="D8" i="29"/>
  <c r="C8" i="29"/>
  <c r="N7" i="29"/>
  <c r="M7" i="29"/>
  <c r="L7" i="29"/>
  <c r="K7" i="29"/>
  <c r="J7" i="29"/>
  <c r="I7" i="29"/>
  <c r="H7" i="29"/>
  <c r="G7" i="29"/>
  <c r="F7" i="29"/>
  <c r="E7" i="29"/>
  <c r="D7" i="29"/>
  <c r="C7" i="29"/>
  <c r="N6" i="29"/>
  <c r="M6" i="29"/>
  <c r="L6" i="29"/>
  <c r="K6" i="29"/>
  <c r="J6" i="29"/>
  <c r="I6" i="29"/>
  <c r="H6" i="29"/>
  <c r="G6" i="29"/>
  <c r="F6" i="29"/>
  <c r="E6" i="29"/>
  <c r="D6" i="29"/>
  <c r="C6" i="29"/>
  <c r="N5" i="29"/>
  <c r="M5" i="29"/>
  <c r="L5" i="29"/>
  <c r="K5" i="29"/>
  <c r="J5" i="29"/>
  <c r="I5" i="29"/>
  <c r="H5" i="29"/>
  <c r="G5" i="29"/>
  <c r="F5" i="29"/>
  <c r="E5" i="29"/>
  <c r="D5" i="29"/>
  <c r="C5" i="29"/>
  <c r="N4" i="29"/>
  <c r="M4" i="29"/>
  <c r="L4" i="29"/>
  <c r="K4" i="29"/>
  <c r="J4" i="29"/>
  <c r="I4" i="29"/>
  <c r="H4" i="29"/>
  <c r="G4" i="29"/>
  <c r="F4" i="29"/>
  <c r="E4" i="29"/>
  <c r="D4" i="29"/>
  <c r="C4" i="29"/>
  <c r="H39" i="21" l="1"/>
  <c r="H38" i="21"/>
  <c r="H37" i="21"/>
  <c r="H40" i="21" s="1"/>
  <c r="J40" i="21" s="1"/>
  <c r="B23" i="21" l="1"/>
  <c r="G25" i="21" s="1"/>
  <c r="I25" i="21" s="1"/>
  <c r="G31" i="21" l="1"/>
  <c r="I31" i="21" s="1"/>
  <c r="G26" i="21"/>
  <c r="I26" i="21" s="1"/>
  <c r="G27" i="21"/>
  <c r="I27" i="21" s="1"/>
  <c r="G28" i="21" l="1"/>
  <c r="I28" i="21" s="1"/>
  <c r="I29" i="21" s="1"/>
  <c r="C29" i="21" l="1"/>
  <c r="J39" i="21" l="1"/>
  <c r="J38" i="21"/>
  <c r="G29" i="21" l="1"/>
  <c r="C60" i="8" l="1"/>
  <c r="C59" i="8"/>
  <c r="C48" i="8"/>
  <c r="C49" i="8" s="1"/>
  <c r="C51" i="8" s="1"/>
  <c r="C41" i="8"/>
  <c r="C35" i="8"/>
  <c r="C33" i="8"/>
  <c r="D29" i="8"/>
  <c r="C29" i="8"/>
  <c r="H21" i="8"/>
  <c r="H20" i="8"/>
  <c r="H19" i="8"/>
  <c r="H12" i="8"/>
  <c r="H11" i="8"/>
  <c r="H10" i="8"/>
  <c r="H13" i="8" s="1"/>
  <c r="N9" i="8"/>
  <c r="N10" i="8" s="1"/>
  <c r="N11" i="8" s="1"/>
  <c r="H4" i="8"/>
  <c r="H3" i="8"/>
  <c r="J3" i="8" s="1"/>
  <c r="G11" i="12"/>
  <c r="G12" i="12" s="1"/>
  <c r="G4" i="12"/>
  <c r="B3" i="12"/>
  <c r="A3" i="12"/>
  <c r="A4" i="12" s="1"/>
  <c r="A5" i="12" s="1"/>
  <c r="A6" i="12" s="1"/>
  <c r="A7" i="12" s="1"/>
  <c r="A8" i="12" s="1"/>
  <c r="A9" i="12" s="1"/>
  <c r="A10" i="12" s="1"/>
  <c r="A11" i="12" s="1"/>
  <c r="A12" i="12" s="1"/>
  <c r="A13" i="12" s="1"/>
  <c r="A14" i="12" s="1"/>
  <c r="A15" i="12" s="1"/>
  <c r="A16" i="12" s="1"/>
  <c r="H5" i="8" l="1"/>
  <c r="H22" i="8"/>
  <c r="J4" i="8"/>
  <c r="G5" i="12"/>
  <c r="G6" i="12" s="1"/>
  <c r="G13" i="12"/>
  <c r="J37" i="21" l="1"/>
  <c r="J41" i="21" s="1"/>
  <c r="H41" i="21"/>
  <c r="L30" i="34"/>
</calcChain>
</file>

<file path=xl/sharedStrings.xml><?xml version="1.0" encoding="utf-8"?>
<sst xmlns="http://schemas.openxmlformats.org/spreadsheetml/2006/main" count="3581" uniqueCount="2334">
  <si>
    <t>SEE MARGARET'S LAB NOTEBOOK FOR SLIDE PREP</t>
  </si>
  <si>
    <t>DSP on 20191101</t>
  </si>
  <si>
    <t>Slide num</t>
  </si>
  <si>
    <t>Patient ID</t>
  </si>
  <si>
    <t>Tissue ID</t>
  </si>
  <si>
    <t>Leica rack</t>
  </si>
  <si>
    <t>position on leica rack</t>
  </si>
  <si>
    <t>MARS scope</t>
  </si>
  <si>
    <t>MARS slide position</t>
  </si>
  <si>
    <t>num ROIs collected</t>
  </si>
  <si>
    <t>14-077</t>
  </si>
  <si>
    <t>H1</t>
  </si>
  <si>
    <t>https://dsp.nanostring.com/Scans/View/8333</t>
  </si>
  <si>
    <t>N3</t>
  </si>
  <si>
    <t>https://dsp.nanostring.com/Scans/View/8334</t>
  </si>
  <si>
    <t>K4</t>
  </si>
  <si>
    <t>https://dsp.nanostring.com/Scans/View/8336</t>
  </si>
  <si>
    <t>OVERNIGHT HYB MIX: GKP1, HK12, GKP2 (generic)</t>
  </si>
  <si>
    <t>slides</t>
  </si>
  <si>
    <t>nM / probe TARGET</t>
  </si>
  <si>
    <t>ul probe vol</t>
  </si>
  <si>
    <t>ul total hyb vol</t>
  </si>
  <si>
    <t>vol/slide</t>
  </si>
  <si>
    <t>vol total</t>
  </si>
  <si>
    <t>GKP1 (20190927ZZ)</t>
  </si>
  <si>
    <t>probes</t>
  </si>
  <si>
    <t>nM / probe STOCK</t>
  </si>
  <si>
    <t>ul</t>
  </si>
  <si>
    <t>HK12 2018OCT11</t>
  </si>
  <si>
    <t>GKP2 (contents: CKP1, 20190927ZZ)</t>
  </si>
  <si>
    <t>DEPC H2O</t>
  </si>
  <si>
    <t>TOTAL</t>
  </si>
  <si>
    <t>ul vol probe pool</t>
  </si>
  <si>
    <t>ul 1.25X buffer R vol</t>
  </si>
  <si>
    <t>exposure time</t>
  </si>
  <si>
    <t>ID</t>
  </si>
  <si>
    <t>DF</t>
  </si>
  <si>
    <t>slide</t>
  </si>
  <si>
    <t>Description</t>
  </si>
  <si>
    <t>ms</t>
  </si>
  <si>
    <t>PanCK - 532 40X</t>
  </si>
  <si>
    <t>new aliquot from Oliver: amber screwcap tube with printed label RNA viz marker alpha-panCK Alexa532 Lot 004260411 exp 2020-06 HS/Mm-Pro 12 slides, now storing in personal box</t>
  </si>
  <si>
    <t>CD3E - 647 300X</t>
  </si>
  <si>
    <t>existing aliquot from JRNA team, yellow sticker CD3E 647 #3, black tube</t>
  </si>
  <si>
    <t>SYTO13 488 100X</t>
  </si>
  <si>
    <t>existing aliquot from DSP-NGS box in -20C, black tube</t>
  </si>
  <si>
    <t>Buffer W</t>
  </si>
  <si>
    <t>existing aliquot from DSP-NGS fridge, opened 2019 january</t>
  </si>
  <si>
    <t>Steps</t>
  </si>
  <si>
    <t>Instructions</t>
  </si>
  <si>
    <t>Use 1 ul of pooled library for Tapestation or Bioanalyzer</t>
  </si>
  <si>
    <t>Use 1 ul of pooled library for Qubit</t>
  </si>
  <si>
    <t>enter value in highlighted cell</t>
  </si>
  <si>
    <t>Enter Qubit quantification in ng/ul in column F</t>
  </si>
  <si>
    <t>Adjust dilution factor in column I (enter any number between 1-10) so that the volume to pool in column L is easy to pipette (volume needs to be greater than 1 ul)</t>
  </si>
  <si>
    <t>Make 20 ul of diluted mega-pool to target 2.0 nM. Pooling volumes from column L17-L20 together using EB as dilutent. Note: may want to load 2X volume of small pool (cell L19) to increase the final conc. to avoid under sequence saturation</t>
  </si>
  <si>
    <t>Step 2</t>
  </si>
  <si>
    <t>Qubit results</t>
  </si>
  <si>
    <t>Pool Area</t>
  </si>
  <si>
    <t>Use 1 ul of diluted mega-pool library for Qubit. Enter the Qubit quantification into column G. Make sure concentration is close to target 2.0 nM</t>
  </si>
  <si>
    <t>Pooled library name:</t>
  </si>
  <si>
    <t>Qubit Conc. (ng/ul)</t>
  </si>
  <si>
    <t>Actual conc (nM)</t>
  </si>
  <si>
    <t> </t>
  </si>
  <si>
    <t>Sample area</t>
  </si>
  <si>
    <t>Ratio</t>
  </si>
  <si>
    <t>In a new tube, dilute 10 nM PhiX to 650 pM PhiX</t>
  </si>
  <si>
    <t>plate 1</t>
  </si>
  <si>
    <t>nM</t>
  </si>
  <si>
    <t>In a new tube, add 8.12 ul mega-pool library at 2.0 nM with 15.63 ul elution buffer. Then, spike-in 1.25 ul of PhiX at 650 pM into this mega-pool. This tube is now the loading library at 650 pM</t>
  </si>
  <si>
    <t>plate 2</t>
  </si>
  <si>
    <t>Load 20 ul at 650 pM of library immediately onto the NextSeq 2000 or keep on ice until ready to load</t>
  </si>
  <si>
    <t>plate 3</t>
  </si>
  <si>
    <t>Total</t>
  </si>
  <si>
    <t>Notes</t>
  </si>
  <si>
    <t>Elution Buffer (EB) = 
10 mM Tris pH 8.0 + 0.05% Tween20 + PCR water as dilutent</t>
  </si>
  <si>
    <t>Estimated WTA Reads</t>
  </si>
  <si>
    <t>Step 4 + 5</t>
  </si>
  <si>
    <t>Library pooling</t>
  </si>
  <si>
    <t xml:space="preserve">Dilute the library with Elution Buffer </t>
  </si>
  <si>
    <t>#</t>
  </si>
  <si>
    <t>Sample ID</t>
  </si>
  <si>
    <t>Quantification</t>
  </si>
  <si>
    <t>Dilution factor</t>
  </si>
  <si>
    <t>Dilution conc.</t>
  </si>
  <si>
    <t>Vol. to pool</t>
  </si>
  <si>
    <t>Proportion</t>
  </si>
  <si>
    <t>Final conc.</t>
  </si>
  <si>
    <t>µL</t>
  </si>
  <si>
    <t>EB</t>
  </si>
  <si>
    <t>Target volume</t>
  </si>
  <si>
    <t>Est. diluted mega-pool library conc.</t>
  </si>
  <si>
    <t>Step 6</t>
  </si>
  <si>
    <t>Diluted Mega-Pool (Total library together) target 2.0 nM</t>
  </si>
  <si>
    <t>Qubit Concentration (ng/ul)</t>
  </si>
  <si>
    <t>NextSeq2000 P2 or P3 flowcell</t>
  </si>
  <si>
    <t>%</t>
  </si>
  <si>
    <t>PhiX spike-in %</t>
  </si>
  <si>
    <t>Step 8</t>
  </si>
  <si>
    <t>µl</t>
  </si>
  <si>
    <t>Diluted mega-pooled library at 2.0 nM</t>
  </si>
  <si>
    <t>pM</t>
  </si>
  <si>
    <t>loading concentration (library + PhiX)</t>
  </si>
  <si>
    <t>Elution buffer</t>
  </si>
  <si>
    <t>library loading volume</t>
  </si>
  <si>
    <t>5% PhiX at 650 pM (keep on ice)</t>
  </si>
  <si>
    <t>total volume made</t>
  </si>
  <si>
    <t>Step 9</t>
  </si>
  <si>
    <t>Vortex and load immediately onto NextSeq 2000 or keep on ice</t>
  </si>
  <si>
    <t>Load 20 ul onto NextSeq 2000</t>
  </si>
  <si>
    <t>Example</t>
  </si>
  <si>
    <t>Plate 1</t>
  </si>
  <si>
    <t>A</t>
  </si>
  <si>
    <t>B</t>
  </si>
  <si>
    <t>C</t>
  </si>
  <si>
    <t>D</t>
  </si>
  <si>
    <t>E</t>
  </si>
  <si>
    <t>F</t>
  </si>
  <si>
    <t>G</t>
  </si>
  <si>
    <t>H</t>
  </si>
  <si>
    <t>PCR plate</t>
  </si>
  <si>
    <t>CD45+/Ki67+</t>
  </si>
  <si>
    <t>CD45+/Ki67-</t>
  </si>
  <si>
    <t>Low CD45</t>
  </si>
  <si>
    <t>A2</t>
  </si>
  <si>
    <t>A3</t>
  </si>
  <si>
    <t>A4</t>
  </si>
  <si>
    <t>A05</t>
  </si>
  <si>
    <t>B01</t>
  </si>
  <si>
    <t>B02</t>
  </si>
  <si>
    <t>B03</t>
  </si>
  <si>
    <t>B04</t>
  </si>
  <si>
    <t>B10</t>
  </si>
  <si>
    <t>B11</t>
  </si>
  <si>
    <t>B12</t>
  </si>
  <si>
    <t>C01</t>
  </si>
  <si>
    <t>CD45++/Ki67+</t>
  </si>
  <si>
    <t>C06</t>
  </si>
  <si>
    <t>C07</t>
  </si>
  <si>
    <t>C08</t>
  </si>
  <si>
    <t>D02</t>
  </si>
  <si>
    <t>D03</t>
  </si>
  <si>
    <t>D04</t>
  </si>
  <si>
    <t>D10</t>
  </si>
  <si>
    <t>D11</t>
  </si>
  <si>
    <t>D12</t>
  </si>
  <si>
    <t>E07</t>
  </si>
  <si>
    <t>E08</t>
  </si>
  <si>
    <t>E09</t>
  </si>
  <si>
    <t>2pM</t>
  </si>
  <si>
    <t>NTC</t>
  </si>
  <si>
    <t>Experiment ID (user defined)</t>
  </si>
  <si>
    <t>Flow Cell ID</t>
  </si>
  <si>
    <t>Unique Run ID (autogenerated)</t>
  </si>
  <si>
    <t>Reagent Tray Lot #</t>
  </si>
  <si>
    <t>Run Folder</t>
  </si>
  <si>
    <t>Accessory kit Lot #</t>
  </si>
  <si>
    <t>Run comments</t>
  </si>
  <si>
    <t>Flow Cell Lot #</t>
  </si>
  <si>
    <t>BioAnalyzer library size</t>
  </si>
  <si>
    <t>Buffer Tray Lot #</t>
  </si>
  <si>
    <t>Reagent Tray Barcode</t>
  </si>
  <si>
    <t>NextSeq</t>
  </si>
  <si>
    <t>Thaw cartridge at room temperature water bath for approximately 60 minutes (or overnight alternatively)</t>
  </si>
  <si>
    <t xml:space="preserve">Ensure all reagents are fully thawed. Gently dry the base of the catridge and manually invert the catridge 5 times to mix. </t>
  </si>
  <si>
    <t>Thaw HT1 buffer at RT or in pocket. Keep on ice after thawed</t>
  </si>
  <si>
    <t>Prepare fresh 0.2N NaOH from stock NaOH. (4ul 5M NaOH into 96ul Di-H2O)</t>
  </si>
  <si>
    <t>Denature libraries</t>
  </si>
  <si>
    <t xml:space="preserve">Samples </t>
  </si>
  <si>
    <t>Starting concentration</t>
  </si>
  <si>
    <t>Library</t>
  </si>
  <si>
    <t>0.2N NaOH</t>
  </si>
  <si>
    <t xml:space="preserve">Starting library </t>
  </si>
  <si>
    <t xml:space="preserve">4nM </t>
  </si>
  <si>
    <t>5uL</t>
  </si>
  <si>
    <t>Vortex briefly and then centrifuge at 280x g for 1 min</t>
  </si>
  <si>
    <t>Incubate at room temperature for 5 min</t>
  </si>
  <si>
    <t>Add the following volumes of 200mM Tris-HCl, pH 7.</t>
  </si>
  <si>
    <t>200mM Tris-HCl</t>
  </si>
  <si>
    <t>Dilute Denatured Libraries to 20pM (Place the 20 pM libraries on ice)</t>
  </si>
  <si>
    <t>Prechilled HT1</t>
  </si>
  <si>
    <t>Final concentration</t>
  </si>
  <si>
    <t>985uL</t>
  </si>
  <si>
    <t>20pM</t>
  </si>
  <si>
    <t>Vortex briefly and then centrifuge at 280 × g for 1 minute.</t>
  </si>
  <si>
    <t>Dilute the denatured 20 pM library solution to 1.8 pM (high output kits) as follows.</t>
  </si>
  <si>
    <t>Denatured library solution</t>
  </si>
  <si>
    <t>Volume</t>
  </si>
  <si>
    <t>117uL</t>
  </si>
  <si>
    <t>1183uL</t>
  </si>
  <si>
    <t>1.3ml</t>
  </si>
  <si>
    <t>1.8pM</t>
  </si>
  <si>
    <t>Invert to mix and then pulse centrifuge.</t>
  </si>
  <si>
    <t xml:space="preserve">Combine library and PhiX Control </t>
  </si>
  <si>
    <t>PhiX Control(20pM)</t>
  </si>
  <si>
    <t>1299uL</t>
  </si>
  <si>
    <t>1uL</t>
  </si>
  <si>
    <t xml:space="preserve">Load sample in highlighted position on reagent cartridge. Pierce foil with clean pipette tip. </t>
  </si>
  <si>
    <t>Add library by pipetting to bottom of well. Load 1.3mL of library.</t>
  </si>
  <si>
    <t>PCR PLATE 1</t>
  </si>
  <si>
    <t>ZZ187-PP02</t>
  </si>
  <si>
    <t>PCR PLATE 2</t>
  </si>
  <si>
    <t>ZZ187-PP03</t>
  </si>
  <si>
    <t>PCR PLATE 3</t>
  </si>
  <si>
    <t>ZZ187-PP04</t>
  </si>
  <si>
    <t>NA</t>
  </si>
  <si>
    <t>EMPTY</t>
  </si>
  <si>
    <t>16k</t>
  </si>
  <si>
    <t>IDT</t>
  </si>
  <si>
    <t>EF</t>
  </si>
  <si>
    <t>AMPure bead cleanup</t>
  </si>
  <si>
    <t>Vortex AMPure beads to resuspend. If using AMPure XP beads, allow beads to acclimate to RT.</t>
  </si>
  <si>
    <t>80% EtOH</t>
  </si>
  <si>
    <t>[Initial]</t>
  </si>
  <si>
    <t>Vol./rxn</t>
  </si>
  <si>
    <t>[Final]</t>
  </si>
  <si>
    <t>Mix by pulse vortexing (2") and spin down. Incubate RT 5'.</t>
  </si>
  <si>
    <t>EtOH</t>
  </si>
  <si>
    <t>X</t>
  </si>
  <si>
    <t>mL</t>
  </si>
  <si>
    <t>Place on magnetic stand, incubate until solution is clear.</t>
  </si>
  <si>
    <t>H2O</t>
  </si>
  <si>
    <t>Prepare fresh 80% EtOH. MUST BE MADE FRESH DAILY</t>
  </si>
  <si>
    <t>Discard supernatant. Leave 5µL if necessary to avoid disturbing beads.</t>
  </si>
  <si>
    <t>Target vol.</t>
  </si>
  <si>
    <t xml:space="preserve">Add 200µl freshly prepared 80% EtOH. Incubate 30". Discard supernatant, removing all liquid. </t>
  </si>
  <si>
    <t>Repeat previous step.</t>
  </si>
  <si>
    <t>Dilute Ampure XP</t>
  </si>
  <si>
    <t>Monitor beads as they dry. Do not allow beads to dry completely.</t>
  </si>
  <si>
    <t>Remove from magnetic stand.</t>
  </si>
  <si>
    <t>Ampure XP</t>
  </si>
  <si>
    <t>Add specified volume of Elution Buffer (10mM Tris pH 8/0.1% Tween20).</t>
  </si>
  <si>
    <t>Ampure buffer</t>
  </si>
  <si>
    <t>Resuspend beads by triterating 10X. Incubate RT 1'.</t>
  </si>
  <si>
    <t xml:space="preserve">Add specified volume of Ampure Buffer (2.5M NaCl, 20% PEG8K) </t>
  </si>
  <si>
    <t>Repeat steps 3 through 12</t>
  </si>
  <si>
    <t>Extract and save supernatant without disturbing beads. This is your sequencing library</t>
  </si>
  <si>
    <t>Ampure buffer composition</t>
  </si>
  <si>
    <t>M</t>
  </si>
  <si>
    <t>NaCl</t>
  </si>
  <si>
    <t>FAQ</t>
  </si>
  <si>
    <t>PEG8000</t>
  </si>
  <si>
    <t>Q:</t>
  </si>
  <si>
    <t>when do you recommend using Dilute Ampure XP instead of stock Ampure XP?</t>
  </si>
  <si>
    <t>A:</t>
  </si>
  <si>
    <t>when the volume of Ampure beads that you'll be adding exceeds 20ul, I recommend diluting the Ampure XP beads with Ampure buffer at a 1:1 ratio BEFORE adding to PCR (see "Dilute Ampure XP"). This is optional, but recommended if you are using PCR strip tubes (which I often use), as it will reduce the bead pellet size and reducing the likelihood of disturbing the bead pellet</t>
  </si>
  <si>
    <t>Do I have to use PCR strip tubes for purification? What if I want to combine all of my PCR into a single 1.5ml tube?</t>
  </si>
  <si>
    <t>there is no clear difference in yield between using PCR strip tubes or a larger tube. I personally prefer using PCR strip tubes because the Ampure beads tend to form pellets more rapidly when working with a smaller volume</t>
  </si>
  <si>
    <t>what is the logic behind pooling?</t>
  </si>
  <si>
    <t>the goal of pooling is to combine all PCR into a single tube in preparation for sequencing. They can be combined in any way that makes sense, as long as you are not combining two different AOIs that have been PCR'd with the same primers. if two different AOIs have been amplified with the exact same primer (example: PP05, A01), their sequencing index barcodes will be identical, and they will be indistinguishable from each other after sequencing</t>
  </si>
  <si>
    <t>10mM Tris + 0.05% Tween20</t>
  </si>
  <si>
    <t>initial</t>
  </si>
  <si>
    <t>final</t>
  </si>
  <si>
    <t>Tris</t>
  </si>
  <si>
    <t>mM</t>
  </si>
  <si>
    <t>uL</t>
  </si>
  <si>
    <t>MyOne Dynabeads streptavidin Thermofisher</t>
  </si>
  <si>
    <t>Tween20</t>
  </si>
  <si>
    <t>E01</t>
  </si>
  <si>
    <t>A01</t>
  </si>
  <si>
    <t>E02</t>
  </si>
  <si>
    <t>A02</t>
  </si>
  <si>
    <t>target vol</t>
  </si>
  <si>
    <t>mg/ml</t>
  </si>
  <si>
    <t>E03</t>
  </si>
  <si>
    <t>A03</t>
  </si>
  <si>
    <t>pmoles ss-oligo/mg beads</t>
  </si>
  <si>
    <t>E04</t>
  </si>
  <si>
    <t>A04</t>
  </si>
  <si>
    <t>2X B&amp;W buffer</t>
  </si>
  <si>
    <t>E05</t>
  </si>
  <si>
    <t>ml</t>
  </si>
  <si>
    <t>E06</t>
  </si>
  <si>
    <t>A06</t>
  </si>
  <si>
    <t>mg</t>
  </si>
  <si>
    <t>A07</t>
  </si>
  <si>
    <t>pmol binding capacity</t>
  </si>
  <si>
    <t>A08</t>
  </si>
  <si>
    <t>EDTA</t>
  </si>
  <si>
    <t>A09</t>
  </si>
  <si>
    <t>E10</t>
  </si>
  <si>
    <t>A10</t>
  </si>
  <si>
    <t>E11</t>
  </si>
  <si>
    <t>A11</t>
  </si>
  <si>
    <t>E12</t>
  </si>
  <si>
    <t>A12</t>
  </si>
  <si>
    <t>F01</t>
  </si>
  <si>
    <t>1X B&amp;W buffer</t>
  </si>
  <si>
    <t>F02</t>
  </si>
  <si>
    <t>F03</t>
  </si>
  <si>
    <t>F04</t>
  </si>
  <si>
    <t>F05</t>
  </si>
  <si>
    <t>B05</t>
  </si>
  <si>
    <t>F06</t>
  </si>
  <si>
    <t>B06</t>
  </si>
  <si>
    <t>F07</t>
  </si>
  <si>
    <t>B07</t>
  </si>
  <si>
    <t>F08</t>
  </si>
  <si>
    <t>B08</t>
  </si>
  <si>
    <t>F09</t>
  </si>
  <si>
    <t>B09</t>
  </si>
  <si>
    <t>F10</t>
  </si>
  <si>
    <t>Target total vol.</t>
  </si>
  <si>
    <t>F11</t>
  </si>
  <si>
    <t>Target Tween %</t>
  </si>
  <si>
    <t>F12</t>
  </si>
  <si>
    <t>Stock Tween %</t>
  </si>
  <si>
    <t>G01</t>
  </si>
  <si>
    <t>Stock Tween vol.</t>
  </si>
  <si>
    <t>Isothermal: 67°C, 15min</t>
  </si>
  <si>
    <t>G02</t>
  </si>
  <si>
    <t>C02</t>
  </si>
  <si>
    <t>Step</t>
  </si>
  <si>
    <t>Temp.</t>
  </si>
  <si>
    <t>Time</t>
  </si>
  <si>
    <t>G03</t>
  </si>
  <si>
    <t>C03</t>
  </si>
  <si>
    <t>Denaturation</t>
  </si>
  <si>
    <t>°C</t>
  </si>
  <si>
    <t>sec</t>
  </si>
  <si>
    <t>G04</t>
  </si>
  <si>
    <t>C04</t>
  </si>
  <si>
    <t>g</t>
  </si>
  <si>
    <t>PEG6000</t>
  </si>
  <si>
    <t>Anneal/ligate</t>
  </si>
  <si>
    <t>min</t>
  </si>
  <si>
    <t>G05</t>
  </si>
  <si>
    <t>C05</t>
  </si>
  <si>
    <t>Hold</t>
  </si>
  <si>
    <t>Forever</t>
  </si>
  <si>
    <t>G06</t>
  </si>
  <si>
    <t>w/v</t>
  </si>
  <si>
    <t>G07</t>
  </si>
  <si>
    <t>G08</t>
  </si>
  <si>
    <t>G09</t>
  </si>
  <si>
    <t>C09</t>
  </si>
  <si>
    <t>Initial Denaturation</t>
  </si>
  <si>
    <t>G10</t>
  </si>
  <si>
    <t>C10</t>
  </si>
  <si>
    <t xml:space="preserve">PBST </t>
  </si>
  <si>
    <t>N</t>
  </si>
  <si>
    <t>G11</t>
  </si>
  <si>
    <t>C11</t>
  </si>
  <si>
    <t>Na2HPO4</t>
  </si>
  <si>
    <t>G12</t>
  </si>
  <si>
    <t>C12</t>
  </si>
  <si>
    <t>SSC</t>
  </si>
  <si>
    <t>H01</t>
  </si>
  <si>
    <t>D01</t>
  </si>
  <si>
    <t>H02</t>
  </si>
  <si>
    <t>H03</t>
  </si>
  <si>
    <t>H04</t>
  </si>
  <si>
    <t>H05</t>
  </si>
  <si>
    <t>D05</t>
  </si>
  <si>
    <t>probe Tm</t>
  </si>
  <si>
    <t>probe sequence</t>
  </si>
  <si>
    <t>NEB suggested ligation temp</t>
  </si>
  <si>
    <t>H06</t>
  </si>
  <si>
    <t>D06</t>
  </si>
  <si>
    <t>median</t>
  </si>
  <si>
    <t>25mer</t>
  </si>
  <si>
    <t>CGCTCATCATGTATGATGCTGTACC</t>
  </si>
  <si>
    <t>H07</t>
  </si>
  <si>
    <t>D07</t>
  </si>
  <si>
    <t>CACTGAATACGTTGAAAAAATTATC</t>
  </si>
  <si>
    <t>H08</t>
  </si>
  <si>
    <t>D08</t>
  </si>
  <si>
    <t>max</t>
  </si>
  <si>
    <t>CAGAGCGACACCAACATCGTTACGC</t>
  </si>
  <si>
    <t>H09</t>
  </si>
  <si>
    <t>D09</t>
  </si>
  <si>
    <t>H10</t>
  </si>
  <si>
    <t>pmol/mg</t>
  </si>
  <si>
    <t>35mer</t>
  </si>
  <si>
    <t>CATCATCGACAGTTCGCAGCCCTATAACATGATAG</t>
  </si>
  <si>
    <t>H11</t>
  </si>
  <si>
    <t>pmol</t>
  </si>
  <si>
    <t>CCAGTACGGGTACTAATAAGTGTCATATCTATTGG</t>
  </si>
  <si>
    <t>H12</t>
  </si>
  <si>
    <t>CGGTGTGTAAGCGTAACGATGTTGGTGTCGCTCTG</t>
  </si>
  <si>
    <t>Tm balanced</t>
  </si>
  <si>
    <t>CCTGTCCTTTCATCCATAAGCGG</t>
  </si>
  <si>
    <t>Na3Citrate</t>
  </si>
  <si>
    <t>[Header]</t>
  </si>
  <si>
    <t>IEMFileVersion</t>
  </si>
  <si>
    <t>Investigator Name</t>
  </si>
  <si>
    <t>Zoey</t>
  </si>
  <si>
    <t>Project Name</t>
  </si>
  <si>
    <t>DSP_NGS</t>
  </si>
  <si>
    <t>Experiment Name</t>
  </si>
  <si>
    <t>ZZ199-1</t>
  </si>
  <si>
    <t>Date</t>
  </si>
  <si>
    <t>Workflow</t>
  </si>
  <si>
    <t>GenerateFASTQ</t>
  </si>
  <si>
    <t>Application</t>
  </si>
  <si>
    <t>FASTQ Only</t>
  </si>
  <si>
    <t>Instrument Type</t>
  </si>
  <si>
    <t>MiSeq</t>
  </si>
  <si>
    <t>Assay</t>
  </si>
  <si>
    <t>Custom</t>
  </si>
  <si>
    <t>Chemistry</t>
  </si>
  <si>
    <t>Amplicon</t>
  </si>
  <si>
    <t>[Reads]</t>
  </si>
  <si>
    <t>[Settings]</t>
  </si>
  <si>
    <t>[Data]</t>
  </si>
  <si>
    <t>Sample_ID</t>
  </si>
  <si>
    <t>Sample_Name</t>
  </si>
  <si>
    <t>Sample_Plate</t>
  </si>
  <si>
    <t>Sample_Well</t>
  </si>
  <si>
    <t>I7_Index_ID</t>
  </si>
  <si>
    <t>index</t>
  </si>
  <si>
    <t>I5_Index_ID</t>
  </si>
  <si>
    <t>index2</t>
  </si>
  <si>
    <t>Sample_Project</t>
  </si>
  <si>
    <t>BLANK-PP01-A01</t>
  </si>
  <si>
    <t>PP01</t>
  </si>
  <si>
    <t>i7001</t>
  </si>
  <si>
    <t>GATATCTG</t>
  </si>
  <si>
    <t>i5001</t>
  </si>
  <si>
    <t>ATTCTGCA</t>
  </si>
  <si>
    <t>BLANK-PP01-A02</t>
  </si>
  <si>
    <t>i7002</t>
  </si>
  <si>
    <t>TATGCTGT</t>
  </si>
  <si>
    <t>i5002</t>
  </si>
  <si>
    <t>GCCTTGCG</t>
  </si>
  <si>
    <t>BLANK-PP01-A03</t>
  </si>
  <si>
    <t>i7003</t>
  </si>
  <si>
    <t>CCGCTGCT</t>
  </si>
  <si>
    <t>i5003</t>
  </si>
  <si>
    <t>ATCACATA</t>
  </si>
  <si>
    <t>BLANK-PP01-A04</t>
  </si>
  <si>
    <t>i7004</t>
  </si>
  <si>
    <t>AGCTCGTA</t>
  </si>
  <si>
    <t>i5004</t>
  </si>
  <si>
    <t>AGCGGAAG</t>
  </si>
  <si>
    <t>BLANK-PP01-A05</t>
  </si>
  <si>
    <t>i7005</t>
  </si>
  <si>
    <t>CATCTGGA</t>
  </si>
  <si>
    <t>i5005</t>
  </si>
  <si>
    <t>GTGTGGTA</t>
  </si>
  <si>
    <t>BLANK-PP01-A06</t>
  </si>
  <si>
    <t>i7006</t>
  </si>
  <si>
    <t>ATTGCCTT</t>
  </si>
  <si>
    <t>i5006</t>
  </si>
  <si>
    <t>TCCAACTT</t>
  </si>
  <si>
    <t>BLANK-PP01-A07</t>
  </si>
  <si>
    <t>i7007</t>
  </si>
  <si>
    <t>TTAACGCG</t>
  </si>
  <si>
    <t>i5007</t>
  </si>
  <si>
    <t>CCATCCGT</t>
  </si>
  <si>
    <t>BLANK-PP01-A08</t>
  </si>
  <si>
    <t>i7008</t>
  </si>
  <si>
    <t>GCAGCTAC</t>
  </si>
  <si>
    <t>i5008</t>
  </si>
  <si>
    <t>GCCACACA</t>
  </si>
  <si>
    <t>BLANK-PP01-A09</t>
  </si>
  <si>
    <t>i7009</t>
  </si>
  <si>
    <t>CTGGCGAC</t>
  </si>
  <si>
    <t>i5009</t>
  </si>
  <si>
    <t>AGAGTGTT</t>
  </si>
  <si>
    <t>BLANK-PP01-A10</t>
  </si>
  <si>
    <t>i7577</t>
  </si>
  <si>
    <t>AATCCGGT</t>
  </si>
  <si>
    <t>i5577</t>
  </si>
  <si>
    <t>TTAAGGCA</t>
  </si>
  <si>
    <t>BLANK-PP01-A11</t>
  </si>
  <si>
    <t>i7011</t>
  </si>
  <si>
    <t>GCCTCGAG</t>
  </si>
  <si>
    <t>i5011</t>
  </si>
  <si>
    <t>AGTAATTA</t>
  </si>
  <si>
    <t>BLANK-PP01-A12</t>
  </si>
  <si>
    <t>i7012</t>
  </si>
  <si>
    <t>TGAACTTA</t>
  </si>
  <si>
    <t>i5012</t>
  </si>
  <si>
    <t>GATTAATC</t>
  </si>
  <si>
    <t>BLANK-PP01-B01</t>
  </si>
  <si>
    <t>i7013</t>
  </si>
  <si>
    <t>CTTGCCGC</t>
  </si>
  <si>
    <t>i5013</t>
  </si>
  <si>
    <t>GCCAAGGC</t>
  </si>
  <si>
    <t>BLANK-PP01-B02</t>
  </si>
  <si>
    <t>i7014</t>
  </si>
  <si>
    <t>TAACCTCT</t>
  </si>
  <si>
    <t>i5014</t>
  </si>
  <si>
    <t>TGGTTCCT</t>
  </si>
  <si>
    <t>BLANK-PP01-B03</t>
  </si>
  <si>
    <t>i7015</t>
  </si>
  <si>
    <t>ACCAGGCT</t>
  </si>
  <si>
    <t>i5015</t>
  </si>
  <si>
    <t>CCAATAAC</t>
  </si>
  <si>
    <t>BLANK-PP01-B04</t>
  </si>
  <si>
    <t>i7016</t>
  </si>
  <si>
    <t>GAAGTATG</t>
  </si>
  <si>
    <t>i5016</t>
  </si>
  <si>
    <t>GAGACATT</t>
  </si>
  <si>
    <t>BLANK-PP01-B05</t>
  </si>
  <si>
    <t>i7017</t>
  </si>
  <si>
    <t>TAATAGAT</t>
  </si>
  <si>
    <t>i5017</t>
  </si>
  <si>
    <t>CCAACCTA</t>
  </si>
  <si>
    <t>BLANK-PP01-B06</t>
  </si>
  <si>
    <t>i7018</t>
  </si>
  <si>
    <t>GTCTCTTC</t>
  </si>
  <si>
    <t>i5018</t>
  </si>
  <si>
    <t>TTCTCGCG</t>
  </si>
  <si>
    <t>BLANK-PP01-B07</t>
  </si>
  <si>
    <t>i7019</t>
  </si>
  <si>
    <t>CGACGTGG</t>
  </si>
  <si>
    <t>i5019</t>
  </si>
  <si>
    <t>GAATTAAC</t>
  </si>
  <si>
    <t>BLANK-PP01-B08</t>
  </si>
  <si>
    <t>i7020</t>
  </si>
  <si>
    <t>CCGTCCGA</t>
  </si>
  <si>
    <t>i5020</t>
  </si>
  <si>
    <t>CCGGATTC</t>
  </si>
  <si>
    <t>BLANK-PP01-B09</t>
  </si>
  <si>
    <t>i7021</t>
  </si>
  <si>
    <t>GCTGGTCG</t>
  </si>
  <si>
    <t>i5021</t>
  </si>
  <si>
    <t>TATTACTT</t>
  </si>
  <si>
    <t>BLANK-PP01-B10</t>
  </si>
  <si>
    <t>i7022</t>
  </si>
  <si>
    <t>GTGGCCTC</t>
  </si>
  <si>
    <t>i5022</t>
  </si>
  <si>
    <t>ACACGTGC</t>
  </si>
  <si>
    <t>BLANK-PP01-B11</t>
  </si>
  <si>
    <t>i7023</t>
  </si>
  <si>
    <t>TGCCAACT</t>
  </si>
  <si>
    <t>i5023</t>
  </si>
  <si>
    <t>GAGCAATG</t>
  </si>
  <si>
    <t>BLANK-PP01-B12</t>
  </si>
  <si>
    <t>i7024</t>
  </si>
  <si>
    <t>CCATAGAG</t>
  </si>
  <si>
    <t>i5024</t>
  </si>
  <si>
    <t>CGTTCGCT</t>
  </si>
  <si>
    <t>BLANK-PP01-C01</t>
  </si>
  <si>
    <t>i7025</t>
  </si>
  <si>
    <t>CGCAACCT</t>
  </si>
  <si>
    <t>i5025</t>
  </si>
  <si>
    <t>ACCACTGT</t>
  </si>
  <si>
    <t>BLANK-PP01-C02</t>
  </si>
  <si>
    <t>i7026</t>
  </si>
  <si>
    <t>ACAGGAAC</t>
  </si>
  <si>
    <t>i5026</t>
  </si>
  <si>
    <t>TGTAACAC</t>
  </si>
  <si>
    <t>BLANK-PP01-C03</t>
  </si>
  <si>
    <t>i7027</t>
  </si>
  <si>
    <t>GTGTGGCG</t>
  </si>
  <si>
    <t>i5027</t>
  </si>
  <si>
    <t>CTGGTTGG</t>
  </si>
  <si>
    <t>BLANK-PP01-C04</t>
  </si>
  <si>
    <t>i7028</t>
  </si>
  <si>
    <t>CCTCCTGT</t>
  </si>
  <si>
    <t>i5028</t>
  </si>
  <si>
    <t>TGAACAAC</t>
  </si>
  <si>
    <t>BLANK-PP01-C05</t>
  </si>
  <si>
    <t>i7029</t>
  </si>
  <si>
    <t>GACCGTTG</t>
  </si>
  <si>
    <t>i5029</t>
  </si>
  <si>
    <t>CTCAACTA</t>
  </si>
  <si>
    <t>BLANK-PP01-C06</t>
  </si>
  <si>
    <t>i7030</t>
  </si>
  <si>
    <t>CCTTGGTT</t>
  </si>
  <si>
    <t>i5030</t>
  </si>
  <si>
    <t>GAAGCGCG</t>
  </si>
  <si>
    <t>BLANK-PP01-C07</t>
  </si>
  <si>
    <t>i7031</t>
  </si>
  <si>
    <t>AGTCTACA</t>
  </si>
  <si>
    <t>i5031</t>
  </si>
  <si>
    <t>TATTCTCT</t>
  </si>
  <si>
    <t>BLANK-PP01-C08</t>
  </si>
  <si>
    <t>i7032</t>
  </si>
  <si>
    <t>CGGCCTCT</t>
  </si>
  <si>
    <t>i5032</t>
  </si>
  <si>
    <t>TGTGGAAC</t>
  </si>
  <si>
    <t>BLANK-PP01-C09</t>
  </si>
  <si>
    <t>i7033</t>
  </si>
  <si>
    <t>AGAGAGGC</t>
  </si>
  <si>
    <t>i5033</t>
  </si>
  <si>
    <t>ATAGTATG</t>
  </si>
  <si>
    <t>BLANK-PP01-C10</t>
  </si>
  <si>
    <t>i7034</t>
  </si>
  <si>
    <t>CAGCCGAT</t>
  </si>
  <si>
    <t>i5034</t>
  </si>
  <si>
    <t>GTTGGAAT</t>
  </si>
  <si>
    <t>BLANK-PP01-C11</t>
  </si>
  <si>
    <t>i7035</t>
  </si>
  <si>
    <t>GAGAGTTC</t>
  </si>
  <si>
    <t>i5035</t>
  </si>
  <si>
    <t>TCGCCGAC</t>
  </si>
  <si>
    <t>BLANK-PP01-C12</t>
  </si>
  <si>
    <t>i7578</t>
  </si>
  <si>
    <t>TAATTGTC</t>
  </si>
  <si>
    <t>i5578</t>
  </si>
  <si>
    <t>CTATGGTT</t>
  </si>
  <si>
    <t>BLANK-PP01-D01</t>
  </si>
  <si>
    <t>i7037</t>
  </si>
  <si>
    <t>TGGTGTCA</t>
  </si>
  <si>
    <t>i5037</t>
  </si>
  <si>
    <t>TTCAGTTC</t>
  </si>
  <si>
    <t>BLANK-PP01-D02</t>
  </si>
  <si>
    <t>i7038</t>
  </si>
  <si>
    <t>CCGAACGG</t>
  </si>
  <si>
    <t>i5038</t>
  </si>
  <si>
    <t>GATTCAAT</t>
  </si>
  <si>
    <t>BLANK-PP01-D03</t>
  </si>
  <si>
    <t>i7039</t>
  </si>
  <si>
    <t>GCCGGAAG</t>
  </si>
  <si>
    <t>i5039</t>
  </si>
  <si>
    <t>ATCAGACG</t>
  </si>
  <si>
    <t>BLANK-PP01-D04</t>
  </si>
  <si>
    <t>i7040</t>
  </si>
  <si>
    <t>GTATTGAG</t>
  </si>
  <si>
    <t>i5040</t>
  </si>
  <si>
    <t>GCCGAAGG</t>
  </si>
  <si>
    <t>BLANK-PP01-D05</t>
  </si>
  <si>
    <t>i7041</t>
  </si>
  <si>
    <t>TGAGATCA</t>
  </si>
  <si>
    <t>i5041</t>
  </si>
  <si>
    <t>CTCTCCGA</t>
  </si>
  <si>
    <t>BLANK-PP01-D06</t>
  </si>
  <si>
    <t>i7042</t>
  </si>
  <si>
    <t>TACAGGAA</t>
  </si>
  <si>
    <t>i5042</t>
  </si>
  <si>
    <t>TCTCGGAG</t>
  </si>
  <si>
    <t>BLANK-PP01-D07</t>
  </si>
  <si>
    <t>i7043</t>
  </si>
  <si>
    <t>ATTGTGGA</t>
  </si>
  <si>
    <t>i5043</t>
  </si>
  <si>
    <t>GATAGAAG</t>
  </si>
  <si>
    <t>BLANK-PP01-D08</t>
  </si>
  <si>
    <t>i7044</t>
  </si>
  <si>
    <t>GTTACAAG</t>
  </si>
  <si>
    <t>i5044</t>
  </si>
  <si>
    <t>ATACAAGT</t>
  </si>
  <si>
    <t>BLANK-PP01-D09</t>
  </si>
  <si>
    <t>i7045</t>
  </si>
  <si>
    <t>GTGAGCCA</t>
  </si>
  <si>
    <t>i5045</t>
  </si>
  <si>
    <t>TAGGAAGC</t>
  </si>
  <si>
    <t>BLANK-PP01-D10</t>
  </si>
  <si>
    <t>i7046</t>
  </si>
  <si>
    <t>CCGGATAT</t>
  </si>
  <si>
    <t>i5046</t>
  </si>
  <si>
    <t>TTGAGGTT</t>
  </si>
  <si>
    <t>BLANK-PP01-D11</t>
  </si>
  <si>
    <t>i7579</t>
  </si>
  <si>
    <t>TTGGCTCT</t>
  </si>
  <si>
    <t>i5579</t>
  </si>
  <si>
    <t>ATCGTAGC</t>
  </si>
  <si>
    <t>BLANK-PP01-D12</t>
  </si>
  <si>
    <t>i7048</t>
  </si>
  <si>
    <t>TCCGGAGC</t>
  </si>
  <si>
    <t>i5048</t>
  </si>
  <si>
    <t>TCCGAGAC</t>
  </si>
  <si>
    <t>BLANK-PP01-E01</t>
  </si>
  <si>
    <t>i7049</t>
  </si>
  <si>
    <t>TGGCCGGT</t>
  </si>
  <si>
    <t>i5049</t>
  </si>
  <si>
    <t>CTGGAGTT</t>
  </si>
  <si>
    <t>BLANK-PP01-E02</t>
  </si>
  <si>
    <t>i7050</t>
  </si>
  <si>
    <t>AAGATCAG</t>
  </si>
  <si>
    <t>i5050</t>
  </si>
  <si>
    <t>TAGAATAA</t>
  </si>
  <si>
    <t>BLANK-PP01-E03</t>
  </si>
  <si>
    <t>i7051</t>
  </si>
  <si>
    <t>CGAAGACT</t>
  </si>
  <si>
    <t>i5051</t>
  </si>
  <si>
    <t>TCTACGAA</t>
  </si>
  <si>
    <t>BLANK-PP01-E04</t>
  </si>
  <si>
    <t>i7052</t>
  </si>
  <si>
    <t>CTCGCGTA</t>
  </si>
  <si>
    <t>i5052</t>
  </si>
  <si>
    <t>GCAAGCGC</t>
  </si>
  <si>
    <t>BLANK-PP01-E05</t>
  </si>
  <si>
    <t>i7053</t>
  </si>
  <si>
    <t>GATGAGTT</t>
  </si>
  <si>
    <t>i5053</t>
  </si>
  <si>
    <t>ATATGGCG</t>
  </si>
  <si>
    <t>BLANK-PP01-E06</t>
  </si>
  <si>
    <t>i7054</t>
  </si>
  <si>
    <t>TGCCGGAC</t>
  </si>
  <si>
    <t>i5054</t>
  </si>
  <si>
    <t>TTATATTC</t>
  </si>
  <si>
    <t>BLANK-PP01-E07</t>
  </si>
  <si>
    <t>i7055</t>
  </si>
  <si>
    <t>GCCGCCAA</t>
  </si>
  <si>
    <t>i5055</t>
  </si>
  <si>
    <t>CAGGACGT</t>
  </si>
  <si>
    <t>BLANK-PP01-E08</t>
  </si>
  <si>
    <t>i7056</t>
  </si>
  <si>
    <t>ATCAGAAG</t>
  </si>
  <si>
    <t>i5056</t>
  </si>
  <si>
    <t>CGGCCACA</t>
  </si>
  <si>
    <t>BLANK-PP01-E09</t>
  </si>
  <si>
    <t>i7057</t>
  </si>
  <si>
    <t>AGTTCTCT</t>
  </si>
  <si>
    <t>i5057</t>
  </si>
  <si>
    <t>TGATTAAG</t>
  </si>
  <si>
    <t>BLANK-PP01-E10</t>
  </si>
  <si>
    <t>i7058</t>
  </si>
  <si>
    <t>GTTGTGTC</t>
  </si>
  <si>
    <t>i5058</t>
  </si>
  <si>
    <t>ATTGTCTT</t>
  </si>
  <si>
    <t>BLANK-PP01-E11</t>
  </si>
  <si>
    <t>i7059</t>
  </si>
  <si>
    <t>CTCCGTAC</t>
  </si>
  <si>
    <t>i5059</t>
  </si>
  <si>
    <t>CAACCGCA</t>
  </si>
  <si>
    <t>BLANK-PP01-E12</t>
  </si>
  <si>
    <t>i7060</t>
  </si>
  <si>
    <t>CAACGCAT</t>
  </si>
  <si>
    <t>i5060</t>
  </si>
  <si>
    <t>AACCGCGC</t>
  </si>
  <si>
    <t>BLANK-PP01-F01</t>
  </si>
  <si>
    <t>i7061</t>
  </si>
  <si>
    <t>CCGCGACA</t>
  </si>
  <si>
    <t>i5061</t>
  </si>
  <si>
    <t>AGGCCTCT</t>
  </si>
  <si>
    <t>BLANK-PP01-F02</t>
  </si>
  <si>
    <t>i7062</t>
  </si>
  <si>
    <t>TCATGCGA</t>
  </si>
  <si>
    <t>i5062</t>
  </si>
  <si>
    <t>GCCACGTG</t>
  </si>
  <si>
    <t>BLANK-PP01-F03</t>
  </si>
  <si>
    <t>i7063</t>
  </si>
  <si>
    <t>GACAATTA</t>
  </si>
  <si>
    <t>i5063</t>
  </si>
  <si>
    <t>GTTCTCAA</t>
  </si>
  <si>
    <t>BLANK-PP01-F04</t>
  </si>
  <si>
    <t>i7064</t>
  </si>
  <si>
    <t>AGGAAGGT</t>
  </si>
  <si>
    <t>i5064</t>
  </si>
  <si>
    <t>CTCTTCAC</t>
  </si>
  <si>
    <t>BLANK-PP01-F05</t>
  </si>
  <si>
    <t>i7065</t>
  </si>
  <si>
    <t>CCATGTAA</t>
  </si>
  <si>
    <t>i5065</t>
  </si>
  <si>
    <t>CTACGATA</t>
  </si>
  <si>
    <t>BLANK-PP01-F06</t>
  </si>
  <si>
    <t>i7066</t>
  </si>
  <si>
    <t>CTCACATC</t>
  </si>
  <si>
    <t>i5066</t>
  </si>
  <si>
    <t>GCCAACCG</t>
  </si>
  <si>
    <t>BLANK-PP01-F07</t>
  </si>
  <si>
    <t>i7067</t>
  </si>
  <si>
    <t>GAGTCGCT</t>
  </si>
  <si>
    <t>i5067</t>
  </si>
  <si>
    <t>GCGACCGT</t>
  </si>
  <si>
    <t>BLANK-PP01-F08</t>
  </si>
  <si>
    <t>i7068</t>
  </si>
  <si>
    <t>ACACATCT</t>
  </si>
  <si>
    <t>i5068</t>
  </si>
  <si>
    <t>TGGTCTAC</t>
  </si>
  <si>
    <t>BLANK-PP01-F09</t>
  </si>
  <si>
    <t>i7069</t>
  </si>
  <si>
    <t>TCGGCTGC</t>
  </si>
  <si>
    <t>i5069</t>
  </si>
  <si>
    <t>GAACCTCT</t>
  </si>
  <si>
    <t>BLANK-PP01-F10</t>
  </si>
  <si>
    <t>i7070</t>
  </si>
  <si>
    <t>CCATTGGA</t>
  </si>
  <si>
    <t>i5070</t>
  </si>
  <si>
    <t>TTGCGCGA</t>
  </si>
  <si>
    <t>BLANK-PP01-F11</t>
  </si>
  <si>
    <t>i7071</t>
  </si>
  <si>
    <t>TTGGTTAC</t>
  </si>
  <si>
    <t>i5071</t>
  </si>
  <si>
    <t>CAGTGATT</t>
  </si>
  <si>
    <t>BLANK-PP01-F12</t>
  </si>
  <si>
    <t>i7072</t>
  </si>
  <si>
    <t>TGGAGACG</t>
  </si>
  <si>
    <t>i5072</t>
  </si>
  <si>
    <t>GCCATTAT</t>
  </si>
  <si>
    <t>BLANK-PP01-G01</t>
  </si>
  <si>
    <t>i7073</t>
  </si>
  <si>
    <t>CGCGTGTG</t>
  </si>
  <si>
    <t>i5073</t>
  </si>
  <si>
    <t>GCTCATAT</t>
  </si>
  <si>
    <t>BLANK-PP01-G02</t>
  </si>
  <si>
    <t>i7074</t>
  </si>
  <si>
    <t>GACATCGA</t>
  </si>
  <si>
    <t>i5074</t>
  </si>
  <si>
    <t>TGCGAATA</t>
  </si>
  <si>
    <t>BLANK-PP01-G03</t>
  </si>
  <si>
    <t>i7075</t>
  </si>
  <si>
    <t>AGGCCATT</t>
  </si>
  <si>
    <t>i5075</t>
  </si>
  <si>
    <t>ATGCAGAT</t>
  </si>
  <si>
    <t>BLANK-PP01-G04</t>
  </si>
  <si>
    <t>i7076</t>
  </si>
  <si>
    <t>TGTCCGCG</t>
  </si>
  <si>
    <t>i5076</t>
  </si>
  <si>
    <t>CATATAAT</t>
  </si>
  <si>
    <t>BLANK-PP01-G05</t>
  </si>
  <si>
    <t>i7077</t>
  </si>
  <si>
    <t>ACGCTAGA</t>
  </si>
  <si>
    <t>i5077</t>
  </si>
  <si>
    <t>ACACCGGT</t>
  </si>
  <si>
    <t>BLANK-PP01-G06</t>
  </si>
  <si>
    <t>i7078</t>
  </si>
  <si>
    <t>GAGACGTG</t>
  </si>
  <si>
    <t>i5078</t>
  </si>
  <si>
    <t>ATGGCGCG</t>
  </si>
  <si>
    <t>BLANK-PP01-G07</t>
  </si>
  <si>
    <t>i7079</t>
  </si>
  <si>
    <t>CGACCACG</t>
  </si>
  <si>
    <t>i5079</t>
  </si>
  <si>
    <t>CCGAGACA</t>
  </si>
  <si>
    <t>BLANK-PP01-G08</t>
  </si>
  <si>
    <t>i7080</t>
  </si>
  <si>
    <t>ACATTAAG</t>
  </si>
  <si>
    <t>i5080</t>
  </si>
  <si>
    <t>GCTGTCAT</t>
  </si>
  <si>
    <t>BLANK-PP01-G09</t>
  </si>
  <si>
    <t>i7081</t>
  </si>
  <si>
    <t>GATATGGC</t>
  </si>
  <si>
    <t>i5081</t>
  </si>
  <si>
    <t>TCACCAGG</t>
  </si>
  <si>
    <t>BLANK-PP01-G10</t>
  </si>
  <si>
    <t>i7082</t>
  </si>
  <si>
    <t>AGACCTTG</t>
  </si>
  <si>
    <t>i5082</t>
  </si>
  <si>
    <t>CTTAGATC</t>
  </si>
  <si>
    <t>BLANK-PP01-G11</t>
  </si>
  <si>
    <t>i7083</t>
  </si>
  <si>
    <t>TAGTCCGT</t>
  </si>
  <si>
    <t>i5083</t>
  </si>
  <si>
    <t>GCGGAGCT</t>
  </si>
  <si>
    <t>BLANK-PP01-G12</t>
  </si>
  <si>
    <t>i7084</t>
  </si>
  <si>
    <t>CAGTCTAC</t>
  </si>
  <si>
    <t>i5084</t>
  </si>
  <si>
    <t>TAACCTTC</t>
  </si>
  <si>
    <t>BLANK-PP01-H01</t>
  </si>
  <si>
    <t>i7085</t>
  </si>
  <si>
    <t>CCGGTGTC</t>
  </si>
  <si>
    <t>i5085</t>
  </si>
  <si>
    <t>TATCGATG</t>
  </si>
  <si>
    <t>BLANK-PP01-H02</t>
  </si>
  <si>
    <t>i7086</t>
  </si>
  <si>
    <t>GTAAGGCT</t>
  </si>
  <si>
    <t>i5086</t>
  </si>
  <si>
    <t>CCGGTGAG</t>
  </si>
  <si>
    <t>BLANK-PP01-H03</t>
  </si>
  <si>
    <t>i7087</t>
  </si>
  <si>
    <t>GCCTAAGG</t>
  </si>
  <si>
    <t>i5087</t>
  </si>
  <si>
    <t>AGATTCCA</t>
  </si>
  <si>
    <t>BLANK-PP01-H04</t>
  </si>
  <si>
    <t>i7088</t>
  </si>
  <si>
    <t>TAAGGCTC</t>
  </si>
  <si>
    <t>i5088</t>
  </si>
  <si>
    <t>AGATCATG</t>
  </si>
  <si>
    <t>BLANK-PP01-H05</t>
  </si>
  <si>
    <t>i7089</t>
  </si>
  <si>
    <t>ATATAACA</t>
  </si>
  <si>
    <t>i5089</t>
  </si>
  <si>
    <t>AGAATGGA</t>
  </si>
  <si>
    <t>BLANK-PP01-H06</t>
  </si>
  <si>
    <t>i7090</t>
  </si>
  <si>
    <t>TGGATAGT</t>
  </si>
  <si>
    <t>i5090</t>
  </si>
  <si>
    <t>TGTCCGGT</t>
  </si>
  <si>
    <t>BLANK-PP01-H07</t>
  </si>
  <si>
    <t>i7091</t>
  </si>
  <si>
    <t>GCAAGGAA</t>
  </si>
  <si>
    <t>i5091</t>
  </si>
  <si>
    <t>CCTGCGTA</t>
  </si>
  <si>
    <t>BLANK-PP01-H08</t>
  </si>
  <si>
    <t>i7092</t>
  </si>
  <si>
    <t>GTCCTTCT</t>
  </si>
  <si>
    <t>i5092</t>
  </si>
  <si>
    <t>CTTCGACG</t>
  </si>
  <si>
    <t>BLANK-PP01-H09</t>
  </si>
  <si>
    <t>i7093</t>
  </si>
  <si>
    <t>ATTCAAGA</t>
  </si>
  <si>
    <t>i5093</t>
  </si>
  <si>
    <t>CGAGAATC</t>
  </si>
  <si>
    <t>BLANK-PP01-H10</t>
  </si>
  <si>
    <t>i7094</t>
  </si>
  <si>
    <t>TCCTCTTA</t>
  </si>
  <si>
    <t>i5094</t>
  </si>
  <si>
    <t>ATTAAGGC</t>
  </si>
  <si>
    <t>BLANK-PP01-H11</t>
  </si>
  <si>
    <t>i7095</t>
  </si>
  <si>
    <t>TACGTCAG</t>
  </si>
  <si>
    <t>i5095</t>
  </si>
  <si>
    <t>CGCGCTCT</t>
  </si>
  <si>
    <t>BLANK-PP01-H12</t>
  </si>
  <si>
    <t>i7096</t>
  </si>
  <si>
    <t>GATATACA</t>
  </si>
  <si>
    <t>i5096</t>
  </si>
  <si>
    <t>GAATGGCT</t>
  </si>
  <si>
    <t>BLANK-PP02-A01</t>
  </si>
  <si>
    <t>PP02</t>
  </si>
  <si>
    <t>i7097</t>
  </si>
  <si>
    <t>GCTGCCGT</t>
  </si>
  <si>
    <t>i5097</t>
  </si>
  <si>
    <t>CCACAACA</t>
  </si>
  <si>
    <t>BLANK-PP02-A02</t>
  </si>
  <si>
    <t>i7098</t>
  </si>
  <si>
    <t>ATTCTCTA</t>
  </si>
  <si>
    <t>i5098</t>
  </si>
  <si>
    <t>CTTATGGA</t>
  </si>
  <si>
    <t>BLANK-PP02-A03</t>
  </si>
  <si>
    <t>i7099</t>
  </si>
  <si>
    <t>GACCTTAC</t>
  </si>
  <si>
    <t>i5099</t>
  </si>
  <si>
    <t>AACCGAAT</t>
  </si>
  <si>
    <t>BLANK-PP02-A04</t>
  </si>
  <si>
    <t>i7100</t>
  </si>
  <si>
    <t>AGTTGGTC</t>
  </si>
  <si>
    <t>i5100</t>
  </si>
  <si>
    <t>GTATAAGG</t>
  </si>
  <si>
    <t>BLANK-PP02-A05</t>
  </si>
  <si>
    <t>i7101</t>
  </si>
  <si>
    <t>ATTGGTAA</t>
  </si>
  <si>
    <t>i5101</t>
  </si>
  <si>
    <t>GTCTGTCG</t>
  </si>
  <si>
    <t>BLANK-PP02-A06</t>
  </si>
  <si>
    <t>i7102</t>
  </si>
  <si>
    <t>GAGTGCGA</t>
  </si>
  <si>
    <t>i5102</t>
  </si>
  <si>
    <t>AGAATTCT</t>
  </si>
  <si>
    <t>BLANK-PP02-A07</t>
  </si>
  <si>
    <t>i7103</t>
  </si>
  <si>
    <t>ACCACAGG</t>
  </si>
  <si>
    <t>i5103</t>
  </si>
  <si>
    <t>ACGTCACA</t>
  </si>
  <si>
    <t>BLANK-PP02-A08</t>
  </si>
  <si>
    <t>i7104</t>
  </si>
  <si>
    <t>GACGATCG</t>
  </si>
  <si>
    <t>i5104</t>
  </si>
  <si>
    <t>AGTTGTTC</t>
  </si>
  <si>
    <t>BLANK-PP02-A09</t>
  </si>
  <si>
    <t>i7105</t>
  </si>
  <si>
    <t>CACATTCA</t>
  </si>
  <si>
    <t>i5105</t>
  </si>
  <si>
    <t>GCAGCGTC</t>
  </si>
  <si>
    <t>BLANK-PP02-A10</t>
  </si>
  <si>
    <t>i7106</t>
  </si>
  <si>
    <t>GAGGACGG</t>
  </si>
  <si>
    <t>i5106</t>
  </si>
  <si>
    <t>TACTTATT</t>
  </si>
  <si>
    <t>BLANK-PP02-A11</t>
  </si>
  <si>
    <t>i7107</t>
  </si>
  <si>
    <t>AGCCTCCT</t>
  </si>
  <si>
    <t>i5107</t>
  </si>
  <si>
    <t>CGTGCTGA</t>
  </si>
  <si>
    <t>BLANK-PP02-A12</t>
  </si>
  <si>
    <t>i7108</t>
  </si>
  <si>
    <t>TATTCAAG</t>
  </si>
  <si>
    <t>i5108</t>
  </si>
  <si>
    <t>ACGCTGCT</t>
  </si>
  <si>
    <t>BLANK-PP02-B01</t>
  </si>
  <si>
    <t>i7109</t>
  </si>
  <si>
    <t>ACTCCATA</t>
  </si>
  <si>
    <t>i5109</t>
  </si>
  <si>
    <t>CTCATGTC</t>
  </si>
  <si>
    <t>BLANK-PP02-B02</t>
  </si>
  <si>
    <t>i7110</t>
  </si>
  <si>
    <t>TTCTATAC</t>
  </si>
  <si>
    <t>i5110</t>
  </si>
  <si>
    <t>ACCTTAAC</t>
  </si>
  <si>
    <t>BLANK-PP02-B03</t>
  </si>
  <si>
    <t>i7111</t>
  </si>
  <si>
    <t>GTGCATGG</t>
  </si>
  <si>
    <t>i5111</t>
  </si>
  <si>
    <t>GAGCGACA</t>
  </si>
  <si>
    <t>BLANK-PP02-B04</t>
  </si>
  <si>
    <t>i7112</t>
  </si>
  <si>
    <t>CCGCGTTC</t>
  </si>
  <si>
    <t>i5112</t>
  </si>
  <si>
    <t>CCACCGAG</t>
  </si>
  <si>
    <t>BLANK-PP02-B05</t>
  </si>
  <si>
    <t>i7113</t>
  </si>
  <si>
    <t>AGCGTATC</t>
  </si>
  <si>
    <t>i5113</t>
  </si>
  <si>
    <t>CGCACGGA</t>
  </si>
  <si>
    <t>BLANK-PP02-B06</t>
  </si>
  <si>
    <t>i7114</t>
  </si>
  <si>
    <t>GATCAGCA</t>
  </si>
  <si>
    <t>i5114</t>
  </si>
  <si>
    <t>GCGTCTGA</t>
  </si>
  <si>
    <t>BLANK-PP02-B07</t>
  </si>
  <si>
    <t>i7115</t>
  </si>
  <si>
    <t>ATATGGTA</t>
  </si>
  <si>
    <t>i5115</t>
  </si>
  <si>
    <t>TGAATTAA</t>
  </si>
  <si>
    <t>BLANK-PP02-B08</t>
  </si>
  <si>
    <t>i7116</t>
  </si>
  <si>
    <t>CGAGTAAT</t>
  </si>
  <si>
    <t>i5116</t>
  </si>
  <si>
    <t>ATAATAAT</t>
  </si>
  <si>
    <t>BLANK-PP02-B09</t>
  </si>
  <si>
    <t>i7117</t>
  </si>
  <si>
    <t>GTTGATAT</t>
  </si>
  <si>
    <t>i5117</t>
  </si>
  <si>
    <t>CGGACCAC</t>
  </si>
  <si>
    <t>BLANK-PP02-B10</t>
  </si>
  <si>
    <t>i7118</t>
  </si>
  <si>
    <t>TCTCTTCA</t>
  </si>
  <si>
    <t>i5118</t>
  </si>
  <si>
    <t>ACGCGATA</t>
  </si>
  <si>
    <t>BLANK-PP02-B11</t>
  </si>
  <si>
    <t>i7119</t>
  </si>
  <si>
    <t>GCCACCTG</t>
  </si>
  <si>
    <t>i5119</t>
  </si>
  <si>
    <t>CACCATTC</t>
  </si>
  <si>
    <t>BLANK-PP02-B12</t>
  </si>
  <si>
    <t>i7120</t>
  </si>
  <si>
    <t>CGTATCAG</t>
  </si>
  <si>
    <t>i5120</t>
  </si>
  <si>
    <t>GATTCTTG</t>
  </si>
  <si>
    <t>BLANK-PP02-C01</t>
  </si>
  <si>
    <t>i7121</t>
  </si>
  <si>
    <t>GTTGGAAC</t>
  </si>
  <si>
    <t>i5121</t>
  </si>
  <si>
    <t>GCGTTGGC</t>
  </si>
  <si>
    <t>BLANK-PP02-C02</t>
  </si>
  <si>
    <t>i7122</t>
  </si>
  <si>
    <t>TATAATGA</t>
  </si>
  <si>
    <t>i5122</t>
  </si>
  <si>
    <t>AGCCGGTC</t>
  </si>
  <si>
    <t>BLANK-PP02-C03</t>
  </si>
  <si>
    <t>i7123</t>
  </si>
  <si>
    <t>AGCTTGCG</t>
  </si>
  <si>
    <t>i5123</t>
  </si>
  <si>
    <t>CCTCTTCT</t>
  </si>
  <si>
    <t>BLANK-PP02-C04</t>
  </si>
  <si>
    <t>i7124</t>
  </si>
  <si>
    <t>TTCTTATG</t>
  </si>
  <si>
    <t>i5124</t>
  </si>
  <si>
    <t>AACTACCG</t>
  </si>
  <si>
    <t>BLANK-PP02-C05</t>
  </si>
  <si>
    <t>i7125</t>
  </si>
  <si>
    <t>CCAAGCTT</t>
  </si>
  <si>
    <t>i5125</t>
  </si>
  <si>
    <t>TGGTCCGG</t>
  </si>
  <si>
    <t>BLANK-PP02-C06</t>
  </si>
  <si>
    <t>i7126</t>
  </si>
  <si>
    <t>TTGCTGGC</t>
  </si>
  <si>
    <t>i5126</t>
  </si>
  <si>
    <t>CATGCGAC</t>
  </si>
  <si>
    <t>BLANK-PP02-C07</t>
  </si>
  <si>
    <t>i7127</t>
  </si>
  <si>
    <t>CACTCGTC</t>
  </si>
  <si>
    <t>i5127</t>
  </si>
  <si>
    <t>CACATTCT</t>
  </si>
  <si>
    <t>BLANK-PP02-C08</t>
  </si>
  <si>
    <t>i7128</t>
  </si>
  <si>
    <t>CCGAGAAT</t>
  </si>
  <si>
    <t>i5128</t>
  </si>
  <si>
    <t>BLANK-PP02-C09</t>
  </si>
  <si>
    <t>i7129</t>
  </si>
  <si>
    <t>TTCACACT</t>
  </si>
  <si>
    <t>i5129</t>
  </si>
  <si>
    <t>TCTCCACA</t>
  </si>
  <si>
    <t>BLANK-PP02-C10</t>
  </si>
  <si>
    <t>i7130</t>
  </si>
  <si>
    <t>AACAGGTC</t>
  </si>
  <si>
    <t>i5130</t>
  </si>
  <si>
    <t>ATGTGCGC</t>
  </si>
  <si>
    <t>BLANK-PP02-C11</t>
  </si>
  <si>
    <t>i7580</t>
  </si>
  <si>
    <t>GTTCAATT</t>
  </si>
  <si>
    <t>i5580</t>
  </si>
  <si>
    <t>GCGTACAG</t>
  </si>
  <si>
    <t>BLANK-PP02-C12</t>
  </si>
  <si>
    <t>i7132</t>
  </si>
  <si>
    <t>TCTGCGTG</t>
  </si>
  <si>
    <t>i5132</t>
  </si>
  <si>
    <t>TCCGCACG</t>
  </si>
  <si>
    <t>BLANK-PP02-D01</t>
  </si>
  <si>
    <t>i7133</t>
  </si>
  <si>
    <t>GCCGGTTC</t>
  </si>
  <si>
    <t>i5133</t>
  </si>
  <si>
    <t>CAATATAT</t>
  </si>
  <si>
    <t>BLANK-PP02-D02</t>
  </si>
  <si>
    <t>i7134</t>
  </si>
  <si>
    <t>AGGCTTAT</t>
  </si>
  <si>
    <t>i5134</t>
  </si>
  <si>
    <t>CTATTCTA</t>
  </si>
  <si>
    <t>BLANK-PP02-D03</t>
  </si>
  <si>
    <t>i7135</t>
  </si>
  <si>
    <t>CTAGGATT</t>
  </si>
  <si>
    <t>i5135</t>
  </si>
  <si>
    <t>TCGAAGGT</t>
  </si>
  <si>
    <t>BLANK-PP02-D04</t>
  </si>
  <si>
    <t>i7136</t>
  </si>
  <si>
    <t>TGTAAGAG</t>
  </si>
  <si>
    <t>i5136</t>
  </si>
  <si>
    <t>TTGGTCCG</t>
  </si>
  <si>
    <t>BLANK-PP02-D05</t>
  </si>
  <si>
    <t>i7137</t>
  </si>
  <si>
    <t>GTTCCTTG</t>
  </si>
  <si>
    <t>i5137</t>
  </si>
  <si>
    <t>AGGAACTT</t>
  </si>
  <si>
    <t>BLANK-PP02-D06</t>
  </si>
  <si>
    <t>i7138</t>
  </si>
  <si>
    <t>GCAGTACA</t>
  </si>
  <si>
    <t>i5138</t>
  </si>
  <si>
    <t>GCTAAGTT</t>
  </si>
  <si>
    <t>BLANK-PP02-D07</t>
  </si>
  <si>
    <t>i7139</t>
  </si>
  <si>
    <t>ATACGTAG</t>
  </si>
  <si>
    <t>i5139</t>
  </si>
  <si>
    <t>CGAGAGCA</t>
  </si>
  <si>
    <t>BLANK-PP02-D08</t>
  </si>
  <si>
    <t>i7140</t>
  </si>
  <si>
    <t>GCCTCTCT</t>
  </si>
  <si>
    <t>i5140</t>
  </si>
  <si>
    <t>CTTGTTCA</t>
  </si>
  <si>
    <t>BLANK-PP02-D09</t>
  </si>
  <si>
    <t>i7141</t>
  </si>
  <si>
    <t>CGCTGTGC</t>
  </si>
  <si>
    <t>i5141</t>
  </si>
  <si>
    <t>GAGTTATA</t>
  </si>
  <si>
    <t>BLANK-PP02-D10</t>
  </si>
  <si>
    <t>i7142</t>
  </si>
  <si>
    <t>CCGGCAAG</t>
  </si>
  <si>
    <t>i5142</t>
  </si>
  <si>
    <t>CGAGCGGT</t>
  </si>
  <si>
    <t>BLANK-PP02-D11</t>
  </si>
  <si>
    <t>i7143</t>
  </si>
  <si>
    <t>TGATTCGT</t>
  </si>
  <si>
    <t>i5143</t>
  </si>
  <si>
    <t>GTCTCTAA</t>
  </si>
  <si>
    <t>BLANK-PP02-D12</t>
  </si>
  <si>
    <t>i7144</t>
  </si>
  <si>
    <t>TTCCGGCG</t>
  </si>
  <si>
    <t>i5144</t>
  </si>
  <si>
    <t>TGCCAGGC</t>
  </si>
  <si>
    <t>BLANK-PP02-E01</t>
  </si>
  <si>
    <t>i7145</t>
  </si>
  <si>
    <t>GTCATCAT</t>
  </si>
  <si>
    <t>i5145</t>
  </si>
  <si>
    <t>TTAATTCG</t>
  </si>
  <si>
    <t>BLANK-PP02-E02</t>
  </si>
  <si>
    <t>i7146</t>
  </si>
  <si>
    <t>TTGGATTG</t>
  </si>
  <si>
    <t>i5146</t>
  </si>
  <si>
    <t>AATGGTTG</t>
  </si>
  <si>
    <t>BLANK-PP02-E03</t>
  </si>
  <si>
    <t>i7147</t>
  </si>
  <si>
    <t>CAACCTAA</t>
  </si>
  <si>
    <t>i5147</t>
  </si>
  <si>
    <t>CTGTCGAC</t>
  </si>
  <si>
    <t>BLANK-PP02-E04</t>
  </si>
  <si>
    <t>i7148</t>
  </si>
  <si>
    <t>GAGCTGTC</t>
  </si>
  <si>
    <t>i5148</t>
  </si>
  <si>
    <t>BLANK-PP02-E05</t>
  </si>
  <si>
    <t>i7149</t>
  </si>
  <si>
    <t>TCTTGGAA</t>
  </si>
  <si>
    <t>i5149</t>
  </si>
  <si>
    <t>ACGTGGTG</t>
  </si>
  <si>
    <t>BLANK-PP02-E06</t>
  </si>
  <si>
    <t>i7150</t>
  </si>
  <si>
    <t>CCATACCT</t>
  </si>
  <si>
    <t>i5150</t>
  </si>
  <si>
    <t>AGACACAT</t>
  </si>
  <si>
    <t>BLANK-PP02-E07</t>
  </si>
  <si>
    <t>i7151</t>
  </si>
  <si>
    <t>CGGAATTC</t>
  </si>
  <si>
    <t>i5151</t>
  </si>
  <si>
    <t>TCCTAAGC</t>
  </si>
  <si>
    <t>BLANK-PP02-E08</t>
  </si>
  <si>
    <t>i7152</t>
  </si>
  <si>
    <t>CATGCCTG</t>
  </si>
  <si>
    <t>i5152</t>
  </si>
  <si>
    <t>GATTATCA</t>
  </si>
  <si>
    <t>BLANK-PP02-E09</t>
  </si>
  <si>
    <t>i7153</t>
  </si>
  <si>
    <t>CATATAGG</t>
  </si>
  <si>
    <t>i5153</t>
  </si>
  <si>
    <t>AAGGTTCT</t>
  </si>
  <si>
    <t>BLANK-PP02-E10</t>
  </si>
  <si>
    <t>i7154</t>
  </si>
  <si>
    <t>TTACATAT</t>
  </si>
  <si>
    <t>i5154</t>
  </si>
  <si>
    <t>AGCGCCGT</t>
  </si>
  <si>
    <t>BLANK-PP02-E11</t>
  </si>
  <si>
    <t>i7155</t>
  </si>
  <si>
    <t>TCTTGTTC</t>
  </si>
  <si>
    <t>i5155</t>
  </si>
  <si>
    <t>TGGACACG</t>
  </si>
  <si>
    <t>BLANK-PP02-E12</t>
  </si>
  <si>
    <t>i7156</t>
  </si>
  <si>
    <t>CAGACAGA</t>
  </si>
  <si>
    <t>i5156</t>
  </si>
  <si>
    <t>TCACCTAA</t>
  </si>
  <si>
    <t>BLANK-PP02-F01</t>
  </si>
  <si>
    <t>i7157</t>
  </si>
  <si>
    <t>TCTCCGGA</t>
  </si>
  <si>
    <t>i5157</t>
  </si>
  <si>
    <t>ATGGAATC</t>
  </si>
  <si>
    <t>BLANK-PP02-F02</t>
  </si>
  <si>
    <t>i7158</t>
  </si>
  <si>
    <t>TCGGTCTG</t>
  </si>
  <si>
    <t>i5158</t>
  </si>
  <si>
    <t>TACTGAAG</t>
  </si>
  <si>
    <t>BLANK-PP02-F03</t>
  </si>
  <si>
    <t>i7159</t>
  </si>
  <si>
    <t>TTAGGAAG</t>
  </si>
  <si>
    <t>i5159</t>
  </si>
  <si>
    <t>TCACTCAT</t>
  </si>
  <si>
    <t>BLANK-PP02-F04</t>
  </si>
  <si>
    <t>i7160</t>
  </si>
  <si>
    <t>CACACACG</t>
  </si>
  <si>
    <t>i5160</t>
  </si>
  <si>
    <t>GCGTCGTT</t>
  </si>
  <si>
    <t>BLANK-PP02-F05</t>
  </si>
  <si>
    <t>i7161</t>
  </si>
  <si>
    <t>CTCTTAAC</t>
  </si>
  <si>
    <t>i5161</t>
  </si>
  <si>
    <t>GTTCGGTT</t>
  </si>
  <si>
    <t>BLANK-PP02-F06</t>
  </si>
  <si>
    <t>i7162</t>
  </si>
  <si>
    <t>TTAACCGT</t>
  </si>
  <si>
    <t>i5162</t>
  </si>
  <si>
    <t>CTCTCTTC</t>
  </si>
  <si>
    <t>BLANK-PP02-F07</t>
  </si>
  <si>
    <t>i7163</t>
  </si>
  <si>
    <t>TGGTGCGC</t>
  </si>
  <si>
    <t>i5163</t>
  </si>
  <si>
    <t>TATTGCCG</t>
  </si>
  <si>
    <t>BLANK-PP02-F08</t>
  </si>
  <si>
    <t>i7164</t>
  </si>
  <si>
    <t>AAGCAGTT</t>
  </si>
  <si>
    <t>i5164</t>
  </si>
  <si>
    <t>ATCCTTCT</t>
  </si>
  <si>
    <t>BLANK-PP02-F09</t>
  </si>
  <si>
    <t>i7165</t>
  </si>
  <si>
    <t>TCTCGGCT</t>
  </si>
  <si>
    <t>i5165</t>
  </si>
  <si>
    <t>AGATATAC</t>
  </si>
  <si>
    <t>BLANK-PP02-F10</t>
  </si>
  <si>
    <t>i7166</t>
  </si>
  <si>
    <t>TCGTACTC</t>
  </si>
  <si>
    <t>i5166</t>
  </si>
  <si>
    <t>GTTCGCGC</t>
  </si>
  <si>
    <t>BLANK-PP02-F11</t>
  </si>
  <si>
    <t>i7581</t>
  </si>
  <si>
    <t>CTTGGTTC</t>
  </si>
  <si>
    <t>i5581</t>
  </si>
  <si>
    <t>AATATGTA</t>
  </si>
  <si>
    <t>BLANK-PP02-F12</t>
  </si>
  <si>
    <t>i7168</t>
  </si>
  <si>
    <t>CTAGTTAG</t>
  </si>
  <si>
    <t>i5168</t>
  </si>
  <si>
    <t>TGCGACCG</t>
  </si>
  <si>
    <t>BLANK-PP02-G01</t>
  </si>
  <si>
    <t>i7169</t>
  </si>
  <si>
    <t>TCACAGCA</t>
  </si>
  <si>
    <t>i5169</t>
  </si>
  <si>
    <t>CCTCGCGA</t>
  </si>
  <si>
    <t>BLANK-PP02-G02</t>
  </si>
  <si>
    <t>i7170</t>
  </si>
  <si>
    <t>CTTCCAGG</t>
  </si>
  <si>
    <t>i5170</t>
  </si>
  <si>
    <t>TCCTTCTC</t>
  </si>
  <si>
    <t>BLANK-PP02-G03</t>
  </si>
  <si>
    <t>i7171</t>
  </si>
  <si>
    <t>CAATTATA</t>
  </si>
  <si>
    <t>i5171</t>
  </si>
  <si>
    <t>GCTAGTCG</t>
  </si>
  <si>
    <t>BLANK-PP02-G04</t>
  </si>
  <si>
    <t>i7172</t>
  </si>
  <si>
    <t>TTGTGAGA</t>
  </si>
  <si>
    <t>i5172</t>
  </si>
  <si>
    <t>GTTCAACA</t>
  </si>
  <si>
    <t>BLANK-PP02-G05</t>
  </si>
  <si>
    <t>i7173</t>
  </si>
  <si>
    <t>GCGAGTAG</t>
  </si>
  <si>
    <t>i5173</t>
  </si>
  <si>
    <t>CGAACCGG</t>
  </si>
  <si>
    <t>BLANK-PP02-G06</t>
  </si>
  <si>
    <t>i7582</t>
  </si>
  <si>
    <t>TGCGCGCT</t>
  </si>
  <si>
    <t>i5582</t>
  </si>
  <si>
    <t>TAGCGCAG</t>
  </si>
  <si>
    <t>BLANK-PP02-G07</t>
  </si>
  <si>
    <t>i7175</t>
  </si>
  <si>
    <t>ACGGCATC</t>
  </si>
  <si>
    <t>i5175</t>
  </si>
  <si>
    <t>GAGAGAGC</t>
  </si>
  <si>
    <t>BLANK-PP02-G08</t>
  </si>
  <si>
    <t>i7176</t>
  </si>
  <si>
    <t>CTAGAGGA</t>
  </si>
  <si>
    <t>i5176</t>
  </si>
  <si>
    <t>CCGGCTGT</t>
  </si>
  <si>
    <t>BLANK-PP02-G09</t>
  </si>
  <si>
    <t>i7177</t>
  </si>
  <si>
    <t>TCCGCCTC</t>
  </si>
  <si>
    <t>i5177</t>
  </si>
  <si>
    <t>CTCATCGG</t>
  </si>
  <si>
    <t>BLANK-PP02-G10</t>
  </si>
  <si>
    <t>i7178</t>
  </si>
  <si>
    <t>AGTGTGTT</t>
  </si>
  <si>
    <t>i5178</t>
  </si>
  <si>
    <t>ACAGGCTC</t>
  </si>
  <si>
    <t>BLANK-PP02-G11</t>
  </si>
  <si>
    <t>i7179</t>
  </si>
  <si>
    <t>GAGACTCA</t>
  </si>
  <si>
    <t>i5179</t>
  </si>
  <si>
    <t>TTAAGAAG</t>
  </si>
  <si>
    <t>BLANK-PP02-G12</t>
  </si>
  <si>
    <t>i7180</t>
  </si>
  <si>
    <t>AGGCCGAG</t>
  </si>
  <si>
    <t>i5180</t>
  </si>
  <si>
    <t>TGTAAGGA</t>
  </si>
  <si>
    <t>BLANK-PP02-H01</t>
  </si>
  <si>
    <t>i7181</t>
  </si>
  <si>
    <t>CGCTATCA</t>
  </si>
  <si>
    <t>i5181</t>
  </si>
  <si>
    <t>TTAACTTA</t>
  </si>
  <si>
    <t>BLANK-PP02-H02</t>
  </si>
  <si>
    <t>i7583</t>
  </si>
  <si>
    <t>TGGCAAGC</t>
  </si>
  <si>
    <t>i5583</t>
  </si>
  <si>
    <t>CTACAGAC</t>
  </si>
  <si>
    <t>BLANK-PP02-H03</t>
  </si>
  <si>
    <t>i7183</t>
  </si>
  <si>
    <t>TATGTATA</t>
  </si>
  <si>
    <t>i5183</t>
  </si>
  <si>
    <t>TGTGTGGC</t>
  </si>
  <si>
    <t>BLANK-PP02-H04</t>
  </si>
  <si>
    <t>i7184</t>
  </si>
  <si>
    <t>TCTAAGGC</t>
  </si>
  <si>
    <t>i5184</t>
  </si>
  <si>
    <t>ACCGTGTC</t>
  </si>
  <si>
    <t>BLANK-PP02-H05</t>
  </si>
  <si>
    <t>i7185</t>
  </si>
  <si>
    <t>CTAGCTCA</t>
  </si>
  <si>
    <t>i5185</t>
  </si>
  <si>
    <t>ATTCATGA</t>
  </si>
  <si>
    <t>BLANK-PP02-H06</t>
  </si>
  <si>
    <t>i7186</t>
  </si>
  <si>
    <t>GTCTGTAG</t>
  </si>
  <si>
    <t>i5186</t>
  </si>
  <si>
    <t>GCTTGCCA</t>
  </si>
  <si>
    <t>BLANK-PP02-H07</t>
  </si>
  <si>
    <t>i7187</t>
  </si>
  <si>
    <t>CTGCGCTA</t>
  </si>
  <si>
    <t>i5187</t>
  </si>
  <si>
    <t>AGCGCGCA</t>
  </si>
  <si>
    <t>BLANK-PP02-H08</t>
  </si>
  <si>
    <t>i7188</t>
  </si>
  <si>
    <t>TACATATT</t>
  </si>
  <si>
    <t>i5188</t>
  </si>
  <si>
    <t>GAACCAAG</t>
  </si>
  <si>
    <t>BLANK-PP02-H09</t>
  </si>
  <si>
    <t>i7189</t>
  </si>
  <si>
    <t>CTGTACGC</t>
  </si>
  <si>
    <t>i5189</t>
  </si>
  <si>
    <t>AATTGAAC</t>
  </si>
  <si>
    <t>BLANK-PP02-H10</t>
  </si>
  <si>
    <t>i7190</t>
  </si>
  <si>
    <t>GCTACGAT</t>
  </si>
  <si>
    <t>i5190</t>
  </si>
  <si>
    <t>AGAGCCAA</t>
  </si>
  <si>
    <t>BLANK-PP02-H11</t>
  </si>
  <si>
    <t>i7191</t>
  </si>
  <si>
    <t>AACCATAG</t>
  </si>
  <si>
    <t>i5191</t>
  </si>
  <si>
    <t>BLANK-PP02-H12</t>
  </si>
  <si>
    <t>i7192</t>
  </si>
  <si>
    <t>TGCCTTAA</t>
  </si>
  <si>
    <t>i5192</t>
  </si>
  <si>
    <t>ACCGGATT</t>
  </si>
  <si>
    <t>ZZ199-PP03-A01</t>
  </si>
  <si>
    <t>PP03</t>
  </si>
  <si>
    <t>i7193</t>
  </si>
  <si>
    <t>TCCGCAAT</t>
  </si>
  <si>
    <t>i5193</t>
  </si>
  <si>
    <t>ATCCGCAA</t>
  </si>
  <si>
    <t>ZZ199-PP03-A02</t>
  </si>
  <si>
    <t>i7194</t>
  </si>
  <si>
    <t>CGGATACA</t>
  </si>
  <si>
    <t>i5194</t>
  </si>
  <si>
    <t>CGCTCAGG</t>
  </si>
  <si>
    <t>ZZ199-PP03-A03</t>
  </si>
  <si>
    <t>i7195</t>
  </si>
  <si>
    <t>GTGTGTGC</t>
  </si>
  <si>
    <t>i5195</t>
  </si>
  <si>
    <t>ACTTCGTC</t>
  </si>
  <si>
    <t>ZZ199-PP03-A04</t>
  </si>
  <si>
    <t>i7196</t>
  </si>
  <si>
    <t>CCAAGAGA</t>
  </si>
  <si>
    <t>i5196</t>
  </si>
  <si>
    <t>GTCCTCTG</t>
  </si>
  <si>
    <t>BLANK-PP03-A05</t>
  </si>
  <si>
    <t>i7197</t>
  </si>
  <si>
    <t>ACACAATG</t>
  </si>
  <si>
    <t>i5197</t>
  </si>
  <si>
    <t>AAGGCTTC</t>
  </si>
  <si>
    <t>BLANK-PP03-A06</t>
  </si>
  <si>
    <t>i7198</t>
  </si>
  <si>
    <t>TAGGCGCG</t>
  </si>
  <si>
    <t>i5198</t>
  </si>
  <si>
    <t>TGTTGGTT</t>
  </si>
  <si>
    <t>BLANK-PP03-A07</t>
  </si>
  <si>
    <t>i7199</t>
  </si>
  <si>
    <t>CGGCACAG</t>
  </si>
  <si>
    <t>i5199</t>
  </si>
  <si>
    <t>GACATAGT</t>
  </si>
  <si>
    <t>BLANK-PP03-A08</t>
  </si>
  <si>
    <t>i7200</t>
  </si>
  <si>
    <t>GTTAGAGA</t>
  </si>
  <si>
    <t>i5200</t>
  </si>
  <si>
    <t>GTTCCGCG</t>
  </si>
  <si>
    <t>BLANK-PP03-A09</t>
  </si>
  <si>
    <t>i7201</t>
  </si>
  <si>
    <t>TTACGAGT</t>
  </si>
  <si>
    <t>i5201</t>
  </si>
  <si>
    <t>AGGTCTTA</t>
  </si>
  <si>
    <t>BLANK-PP03-A10</t>
  </si>
  <si>
    <t>i7202</t>
  </si>
  <si>
    <t>TCGGAATT</t>
  </si>
  <si>
    <t>i5202</t>
  </si>
  <si>
    <t>TAACGACT</t>
  </si>
  <si>
    <t>BLANK-PP03-A11</t>
  </si>
  <si>
    <t>i7203</t>
  </si>
  <si>
    <t>GAGTACAC</t>
  </si>
  <si>
    <t>i5203</t>
  </si>
  <si>
    <t>GCTCTATA</t>
  </si>
  <si>
    <t>BLANK-PP03-A12</t>
  </si>
  <si>
    <t>i7204</t>
  </si>
  <si>
    <t>CGGTGTAT</t>
  </si>
  <si>
    <t>i5204</t>
  </si>
  <si>
    <t>GAGAATCT</t>
  </si>
  <si>
    <t>ZZ199-PP03-B01</t>
  </si>
  <si>
    <t>i7205</t>
  </si>
  <si>
    <t>AATTCTTC</t>
  </si>
  <si>
    <t>i5205</t>
  </si>
  <si>
    <t>AGTAAGCG</t>
  </si>
  <si>
    <t>ZZ199-PP03-B02</t>
  </si>
  <si>
    <t>i7206</t>
  </si>
  <si>
    <t>TGTGTTCT</t>
  </si>
  <si>
    <t>i5206</t>
  </si>
  <si>
    <t>TCCTTGGT</t>
  </si>
  <si>
    <t>ZZ199-PP03-B03</t>
  </si>
  <si>
    <t>i7207</t>
  </si>
  <si>
    <t>CACAGCGC</t>
  </si>
  <si>
    <t>i5207</t>
  </si>
  <si>
    <t>CCAACTCT</t>
  </si>
  <si>
    <t>ZZ199-PP03-B04</t>
  </si>
  <si>
    <t>i7208</t>
  </si>
  <si>
    <t>TATACCGG</t>
  </si>
  <si>
    <t>i5208</t>
  </si>
  <si>
    <t>TTGTTATC</t>
  </si>
  <si>
    <t>ZZ199-PP03-B05</t>
  </si>
  <si>
    <t>i7209</t>
  </si>
  <si>
    <t>TCTAGACA</t>
  </si>
  <si>
    <t>i5209</t>
  </si>
  <si>
    <t>GTCGTATA</t>
  </si>
  <si>
    <t>ZZ199-PP03-B06</t>
  </si>
  <si>
    <t>i7210</t>
  </si>
  <si>
    <t>TTGGCCGG</t>
  </si>
  <si>
    <t>i5210</t>
  </si>
  <si>
    <t>CACGACAA</t>
  </si>
  <si>
    <t>ZZ199-PP03-B07</t>
  </si>
  <si>
    <t>i7211</t>
  </si>
  <si>
    <t>ACACACAC</t>
  </si>
  <si>
    <t>i5211</t>
  </si>
  <si>
    <t>CCTATTAA</t>
  </si>
  <si>
    <t>ZZ199-PP03-B08</t>
  </si>
  <si>
    <t>i7212</t>
  </si>
  <si>
    <t>ACGCAGGC</t>
  </si>
  <si>
    <t>i5212</t>
  </si>
  <si>
    <t>TCAGTGCT</t>
  </si>
  <si>
    <t>ZZ199-PP03-B09</t>
  </si>
  <si>
    <t>i7213</t>
  </si>
  <si>
    <t>GCTTGCGC</t>
  </si>
  <si>
    <t>i5213</t>
  </si>
  <si>
    <t>AAGATCCG</t>
  </si>
  <si>
    <t>ZZ199-PP03-B10</t>
  </si>
  <si>
    <t>i7214</t>
  </si>
  <si>
    <t>ATGCCTTA</t>
  </si>
  <si>
    <t>i5214</t>
  </si>
  <si>
    <t>TTATAGGT</t>
  </si>
  <si>
    <t>ZZ199-PP03-B11</t>
  </si>
  <si>
    <t>i7215</t>
  </si>
  <si>
    <t>TTACCGAA</t>
  </si>
  <si>
    <t>i5215</t>
  </si>
  <si>
    <t>TATGCTAA</t>
  </si>
  <si>
    <t>ZZ199-PP03-B12</t>
  </si>
  <si>
    <t>i7216</t>
  </si>
  <si>
    <t>TACCTACG</t>
  </si>
  <si>
    <t>i5216</t>
  </si>
  <si>
    <t>GTGGCACA</t>
  </si>
  <si>
    <t>ZZ199-PP03-C01</t>
  </si>
  <si>
    <t>i7217</t>
  </si>
  <si>
    <t>CTGTGGTC</t>
  </si>
  <si>
    <t>i5217</t>
  </si>
  <si>
    <t>TGGCGTAT</t>
  </si>
  <si>
    <t>ZZ199-PP03-C02</t>
  </si>
  <si>
    <t>i7218</t>
  </si>
  <si>
    <t>ACCACCAC</t>
  </si>
  <si>
    <t>i5218</t>
  </si>
  <si>
    <t>CGAAGGCG</t>
  </si>
  <si>
    <t>ZZ199-PP03-C03</t>
  </si>
  <si>
    <t>i7219</t>
  </si>
  <si>
    <t>TGTGTAAG</t>
  </si>
  <si>
    <t>i5219</t>
  </si>
  <si>
    <t>GTGCCGTC</t>
  </si>
  <si>
    <t>ZZ199-PP03-C04</t>
  </si>
  <si>
    <t>i7220</t>
  </si>
  <si>
    <t>TCCAACCA</t>
  </si>
  <si>
    <t>i5220</t>
  </si>
  <si>
    <t>GCCTAATT</t>
  </si>
  <si>
    <t>ZZ199-PP03-C05</t>
  </si>
  <si>
    <t>i7221</t>
  </si>
  <si>
    <t>ACGAATTA</t>
  </si>
  <si>
    <t>i5221</t>
  </si>
  <si>
    <t>ATTGATCT</t>
  </si>
  <si>
    <t>ZZ199-PP03-C06</t>
  </si>
  <si>
    <t>i7222</t>
  </si>
  <si>
    <t>CTCTCGCG</t>
  </si>
  <si>
    <t>i5222</t>
  </si>
  <si>
    <t>GTATGCGA</t>
  </si>
  <si>
    <t>ZZ199-PP03-C07</t>
  </si>
  <si>
    <t>i7223</t>
  </si>
  <si>
    <t>GTTCACAC</t>
  </si>
  <si>
    <t>i5223</t>
  </si>
  <si>
    <t>GACGGACG</t>
  </si>
  <si>
    <t>ZZ199-PP03-C08</t>
  </si>
  <si>
    <t>i7224</t>
  </si>
  <si>
    <t>CTCGTACG</t>
  </si>
  <si>
    <t>i5224</t>
  </si>
  <si>
    <t>AATCCGTT</t>
  </si>
  <si>
    <t>ZZ199-PP03-C09</t>
  </si>
  <si>
    <t>i7225</t>
  </si>
  <si>
    <t>CGCGTTGA</t>
  </si>
  <si>
    <t>i5225</t>
  </si>
  <si>
    <t>ACCAATTC</t>
  </si>
  <si>
    <t>ZZ199-PP03-C10</t>
  </si>
  <si>
    <t>i7226</t>
  </si>
  <si>
    <t>ATCTCTCA</t>
  </si>
  <si>
    <t>i5226</t>
  </si>
  <si>
    <t>CTTGAGCG</t>
  </si>
  <si>
    <t>ZZ199-PP03-C11</t>
  </si>
  <si>
    <t>i7227</t>
  </si>
  <si>
    <t>TGTCACAA</t>
  </si>
  <si>
    <t>i5227</t>
  </si>
  <si>
    <t>GTAGTCCT</t>
  </si>
  <si>
    <t>ZZ199-PP03-C12</t>
  </si>
  <si>
    <t>i7228</t>
  </si>
  <si>
    <t>CCTCGCTG</t>
  </si>
  <si>
    <t>i5228</t>
  </si>
  <si>
    <t>AACCAGAA</t>
  </si>
  <si>
    <t>ZZ199-PP03-D01</t>
  </si>
  <si>
    <t>i7229</t>
  </si>
  <si>
    <t>CGTAATGT</t>
  </si>
  <si>
    <t>i5229</t>
  </si>
  <si>
    <t>GCGTGAGG</t>
  </si>
  <si>
    <t>ZZ199-PP03-D02</t>
  </si>
  <si>
    <t>i7230</t>
  </si>
  <si>
    <t>TTCGCGGC</t>
  </si>
  <si>
    <t>i5230</t>
  </si>
  <si>
    <t>CGTGATAC</t>
  </si>
  <si>
    <t>ZZ199-PP03-D03</t>
  </si>
  <si>
    <t>i7584</t>
  </si>
  <si>
    <t>TCATGAAT</t>
  </si>
  <si>
    <t>i5584</t>
  </si>
  <si>
    <t>TGAGCTAG</t>
  </si>
  <si>
    <t>ZZ199-PP03-D04</t>
  </si>
  <si>
    <t>i7232</t>
  </si>
  <si>
    <t>TGTTCCTT</t>
  </si>
  <si>
    <t>i5232</t>
  </si>
  <si>
    <t>ACCGAGCG</t>
  </si>
  <si>
    <t>ZZ199-PP03-D05</t>
  </si>
  <si>
    <t>i7233</t>
  </si>
  <si>
    <t>AGACACGG</t>
  </si>
  <si>
    <t>i5233</t>
  </si>
  <si>
    <t>TCGGCGCA</t>
  </si>
  <si>
    <t>ZZ199-PP03-D06</t>
  </si>
  <si>
    <t>i7234</t>
  </si>
  <si>
    <t>ACAGAGAA</t>
  </si>
  <si>
    <t>i5234</t>
  </si>
  <si>
    <t>CCGGAACG</t>
  </si>
  <si>
    <t>ZZ199-PP03-D07</t>
  </si>
  <si>
    <t>i7235</t>
  </si>
  <si>
    <t>GCTACTGA</t>
  </si>
  <si>
    <t>i5235</t>
  </si>
  <si>
    <t>TGACTTGT</t>
  </si>
  <si>
    <t>ZZ199-PP03-D08</t>
  </si>
  <si>
    <t>i7236</t>
  </si>
  <si>
    <t>CAACGGCA</t>
  </si>
  <si>
    <t>i5236</t>
  </si>
  <si>
    <t>CATTGCTA</t>
  </si>
  <si>
    <t>ZZ199-PP03-D09</t>
  </si>
  <si>
    <t>i7237</t>
  </si>
  <si>
    <t>CGAGGCGA</t>
  </si>
  <si>
    <t>i5237</t>
  </si>
  <si>
    <t>CTGTATCA</t>
  </si>
  <si>
    <t>ZZ199-PP03-D10</t>
  </si>
  <si>
    <t>i7238</t>
  </si>
  <si>
    <t>CACGGCCA</t>
  </si>
  <si>
    <t>i5238</t>
  </si>
  <si>
    <t>ACTTAATA</t>
  </si>
  <si>
    <t>ZZ199-PP03-D11</t>
  </si>
  <si>
    <t>i7239</t>
  </si>
  <si>
    <t>ATCAATGT</t>
  </si>
  <si>
    <t>i5239</t>
  </si>
  <si>
    <t>CCGCGGTT</t>
  </si>
  <si>
    <t>ZZ199-PP03-D12</t>
  </si>
  <si>
    <t>i7240</t>
  </si>
  <si>
    <t>GCGTTGTG</t>
  </si>
  <si>
    <t>i5240</t>
  </si>
  <si>
    <t>TAATCGAT</t>
  </si>
  <si>
    <t>ZZ199-PP03-E01</t>
  </si>
  <si>
    <t>i7241</t>
  </si>
  <si>
    <t>CCGAGGTA</t>
  </si>
  <si>
    <t>i5241</t>
  </si>
  <si>
    <t>GTCCAATC</t>
  </si>
  <si>
    <t>ZZ199-PP03-E02</t>
  </si>
  <si>
    <t>i7585</t>
  </si>
  <si>
    <t>GACACGGT</t>
  </si>
  <si>
    <t>i5585</t>
  </si>
  <si>
    <t>GCCTTAGA</t>
  </si>
  <si>
    <t>ZZ199-PP03-E03</t>
  </si>
  <si>
    <t>i7243</t>
  </si>
  <si>
    <t>GATCTCCT</t>
  </si>
  <si>
    <t>i5243</t>
  </si>
  <si>
    <t>ATGTTACT</t>
  </si>
  <si>
    <t>ZZ199-PP03-E04</t>
  </si>
  <si>
    <t>i7244</t>
  </si>
  <si>
    <t>CTCTAATA</t>
  </si>
  <si>
    <t>i5244</t>
  </si>
  <si>
    <t>AGGCGCCA</t>
  </si>
  <si>
    <t>ZZ199-PP03-E05</t>
  </si>
  <si>
    <t>i7586</t>
  </si>
  <si>
    <t>i5586</t>
  </si>
  <si>
    <t>TATACATA</t>
  </si>
  <si>
    <t>ZZ199-PP03-E06</t>
  </si>
  <si>
    <t>i7246</t>
  </si>
  <si>
    <t>CTAAGTGT</t>
  </si>
  <si>
    <t>i5246</t>
  </si>
  <si>
    <t>CATTAAGG</t>
  </si>
  <si>
    <t>ZZ199-PP03-E07</t>
  </si>
  <si>
    <t>i7247</t>
  </si>
  <si>
    <t>GCAGTCAG</t>
  </si>
  <si>
    <t>i5247</t>
  </si>
  <si>
    <t>CGCCAACG</t>
  </si>
  <si>
    <t>ZZ199-PP03-E08</t>
  </si>
  <si>
    <t>i7248</t>
  </si>
  <si>
    <t>GTACACGT</t>
  </si>
  <si>
    <t>i5248</t>
  </si>
  <si>
    <t>TTGGATTA</t>
  </si>
  <si>
    <t>ZZ199-PP03-E09</t>
  </si>
  <si>
    <t>i7249</t>
  </si>
  <si>
    <t>TCTATCGT</t>
  </si>
  <si>
    <t>i5249</t>
  </si>
  <si>
    <t>CGCTGGTG</t>
  </si>
  <si>
    <t>ZZ199-PP03-E10</t>
  </si>
  <si>
    <t>i7250</t>
  </si>
  <si>
    <t>CGCCTCTC</t>
  </si>
  <si>
    <t>i5250</t>
  </si>
  <si>
    <t>CTGCCAAG</t>
  </si>
  <si>
    <t>ZZ199-PP03-E11</t>
  </si>
  <si>
    <t>i7251</t>
  </si>
  <si>
    <t>ACTCCTAG</t>
  </si>
  <si>
    <t>i5251</t>
  </si>
  <si>
    <t>TCTGCCGC</t>
  </si>
  <si>
    <t>ZZ199-PP03-E12</t>
  </si>
  <si>
    <t>i7252</t>
  </si>
  <si>
    <t>CTCGAGCT</t>
  </si>
  <si>
    <t>i5252</t>
  </si>
  <si>
    <t>CCGTTGCA</t>
  </si>
  <si>
    <t>ZZ199-PP03-F01</t>
  </si>
  <si>
    <t>i7253</t>
  </si>
  <si>
    <t>GTAATTAC</t>
  </si>
  <si>
    <t>i5253</t>
  </si>
  <si>
    <t>TTGAACAT</t>
  </si>
  <si>
    <t>ZZ199-PP03-F02</t>
  </si>
  <si>
    <t>i7254</t>
  </si>
  <si>
    <t>GTTGAAGG</t>
  </si>
  <si>
    <t>i5254</t>
  </si>
  <si>
    <t>AGCTCTGC</t>
  </si>
  <si>
    <t>ZZ199-PP03-F03</t>
  </si>
  <si>
    <t>i7255</t>
  </si>
  <si>
    <t>i5255</t>
  </si>
  <si>
    <t>TTCGTCAT</t>
  </si>
  <si>
    <t>ZZ199-PP03-F04</t>
  </si>
  <si>
    <t>i7256</t>
  </si>
  <si>
    <t>CGCAGTTA</t>
  </si>
  <si>
    <t>i5256</t>
  </si>
  <si>
    <t>CCTTATTG</t>
  </si>
  <si>
    <t>ZZ199-PP03-F05</t>
  </si>
  <si>
    <t>i7257</t>
  </si>
  <si>
    <t>ATACAGCG</t>
  </si>
  <si>
    <t>i5257</t>
  </si>
  <si>
    <t>TATAGGTC</t>
  </si>
  <si>
    <t>ZZ199-PP03-F06</t>
  </si>
  <si>
    <t>i7258</t>
  </si>
  <si>
    <t>AATCTATT</t>
  </si>
  <si>
    <t>i5258</t>
  </si>
  <si>
    <t>AGCTTATA</t>
  </si>
  <si>
    <t>ZZ199-PP03-F07</t>
  </si>
  <si>
    <t>i7259</t>
  </si>
  <si>
    <t>AGTTCCAA</t>
  </si>
  <si>
    <t>i5259</t>
  </si>
  <si>
    <t>TAGCAGTT</t>
  </si>
  <si>
    <t>ZZ199-PP03-F08</t>
  </si>
  <si>
    <t>i7260</t>
  </si>
  <si>
    <t>GCAAGCGG</t>
  </si>
  <si>
    <t>i5260</t>
  </si>
  <si>
    <t>ATACCTCA</t>
  </si>
  <si>
    <t>ZZ199-PP03-F09</t>
  </si>
  <si>
    <t>i7261</t>
  </si>
  <si>
    <t>AATTAACG</t>
  </si>
  <si>
    <t>i5261</t>
  </si>
  <si>
    <t>GTTAATTC</t>
  </si>
  <si>
    <t>ZZ199-PP03-F10</t>
  </si>
  <si>
    <t>i7262</t>
  </si>
  <si>
    <t>CAAGCGCT</t>
  </si>
  <si>
    <t>i5262</t>
  </si>
  <si>
    <t>TCTGGTTC</t>
  </si>
  <si>
    <t>ZZ199-PP03-F11</t>
  </si>
  <si>
    <t>i7263</t>
  </si>
  <si>
    <t>TTCATGTC</t>
  </si>
  <si>
    <t>i5263</t>
  </si>
  <si>
    <t>GATGTCTA</t>
  </si>
  <si>
    <t>ZZ199-PP03-F12</t>
  </si>
  <si>
    <t>i7264</t>
  </si>
  <si>
    <t>CAGGTAAC</t>
  </si>
  <si>
    <t>i5264</t>
  </si>
  <si>
    <t>CCAGTTAT</t>
  </si>
  <si>
    <t>ZZ199-PP03-G01</t>
  </si>
  <si>
    <t>i7265</t>
  </si>
  <si>
    <t>ACCTAATC</t>
  </si>
  <si>
    <t>i5265</t>
  </si>
  <si>
    <t>TATATAGG</t>
  </si>
  <si>
    <t>ZZ199-PP03-G02</t>
  </si>
  <si>
    <t>i7266</t>
  </si>
  <si>
    <t>TGGTTATA</t>
  </si>
  <si>
    <t>i5266</t>
  </si>
  <si>
    <t>TGAACCTT</t>
  </si>
  <si>
    <t>ZZ199-PP03-G03</t>
  </si>
  <si>
    <t>i7267</t>
  </si>
  <si>
    <t>AACTGTCG</t>
  </si>
  <si>
    <t>i5267</t>
  </si>
  <si>
    <t>CGCGGTTC</t>
  </si>
  <si>
    <t>ZZ199-PP03-G04</t>
  </si>
  <si>
    <t>i7268</t>
  </si>
  <si>
    <t>GTTACGTA</t>
  </si>
  <si>
    <t>i5268</t>
  </si>
  <si>
    <t>TACAGACA</t>
  </si>
  <si>
    <t>ZZ199-PP03-G05</t>
  </si>
  <si>
    <t>i7269</t>
  </si>
  <si>
    <t>AATTGAGA</t>
  </si>
  <si>
    <t>i5269</t>
  </si>
  <si>
    <t>GACTTCGC</t>
  </si>
  <si>
    <t>ZZ199-PP03-G06</t>
  </si>
  <si>
    <t>i7270</t>
  </si>
  <si>
    <t>GCACACCG</t>
  </si>
  <si>
    <t>i5270</t>
  </si>
  <si>
    <t>ATTCCTTC</t>
  </si>
  <si>
    <t>ZZ199-PP03-G07</t>
  </si>
  <si>
    <t>i7271</t>
  </si>
  <si>
    <t>CTCCTGAG</t>
  </si>
  <si>
    <t>i5271</t>
  </si>
  <si>
    <t>GAAGGCCA</t>
  </si>
  <si>
    <t>ZZ199-PP03-G08</t>
  </si>
  <si>
    <t>i7272</t>
  </si>
  <si>
    <t>AGCCTAAG</t>
  </si>
  <si>
    <t>i5272</t>
  </si>
  <si>
    <t>CAATTGAG</t>
  </si>
  <si>
    <t>ZZ199-PP03-G09</t>
  </si>
  <si>
    <t>i7273</t>
  </si>
  <si>
    <t>i5273</t>
  </si>
  <si>
    <t>CGCGAAGT</t>
  </si>
  <si>
    <t>ZZ199-PP03-G10</t>
  </si>
  <si>
    <t>i7274</t>
  </si>
  <si>
    <t>CTGCCGGA</t>
  </si>
  <si>
    <t>i5274</t>
  </si>
  <si>
    <t>AAGTGTCG</t>
  </si>
  <si>
    <t>ZZ199-PP03-G11</t>
  </si>
  <si>
    <t>i7275</t>
  </si>
  <si>
    <t>TCCTTCAC</t>
  </si>
  <si>
    <t>i5275</t>
  </si>
  <si>
    <t>GAACTTAA</t>
  </si>
  <si>
    <t>ZZ199-PP03-G12</t>
  </si>
  <si>
    <t>i7276</t>
  </si>
  <si>
    <t>AACCTGTG</t>
  </si>
  <si>
    <t>i5276</t>
  </si>
  <si>
    <t>TTAGACAA</t>
  </si>
  <si>
    <t>ZZ199-PP03-H01</t>
  </si>
  <si>
    <t>i7277</t>
  </si>
  <si>
    <t>TTCCAGGT</t>
  </si>
  <si>
    <t>i5277</t>
  </si>
  <si>
    <t>GTCTTAAG</t>
  </si>
  <si>
    <t>ZZ199-PP03-H02</t>
  </si>
  <si>
    <t>i7278</t>
  </si>
  <si>
    <t>CGGACATG</t>
  </si>
  <si>
    <t>i5278</t>
  </si>
  <si>
    <t>CTGGACAC</t>
  </si>
  <si>
    <t>ZZ199-PP03-H03</t>
  </si>
  <si>
    <t>i7279</t>
  </si>
  <si>
    <t>i5279</t>
  </si>
  <si>
    <t>CGCACATT</t>
  </si>
  <si>
    <t>ZZ199-PP03-H04</t>
  </si>
  <si>
    <t>i7280</t>
  </si>
  <si>
    <t>CCAGGTTG</t>
  </si>
  <si>
    <t>i5280</t>
  </si>
  <si>
    <t>AATAGTCA</t>
  </si>
  <si>
    <t>ZZ199-PP03-H05</t>
  </si>
  <si>
    <t>i7281</t>
  </si>
  <si>
    <t>GACACAAC</t>
  </si>
  <si>
    <t>i5281</t>
  </si>
  <si>
    <t>CGGAAGGC</t>
  </si>
  <si>
    <t>ZZ199-PP03-H06</t>
  </si>
  <si>
    <t>i7282</t>
  </si>
  <si>
    <t>TTGTTAAT</t>
  </si>
  <si>
    <t>i5282</t>
  </si>
  <si>
    <t>GAATGTAG</t>
  </si>
  <si>
    <t>ZZ199-PP03-H07</t>
  </si>
  <si>
    <t>i7283</t>
  </si>
  <si>
    <t>CCTACCTC</t>
  </si>
  <si>
    <t>i5283</t>
  </si>
  <si>
    <t>TTATGGAC</t>
  </si>
  <si>
    <t>ZZ199-PP03-H08</t>
  </si>
  <si>
    <t>i7284</t>
  </si>
  <si>
    <t>ATAGCGTC</t>
  </si>
  <si>
    <t>i5284</t>
  </si>
  <si>
    <t>ZZ199-PP03-H09</t>
  </si>
  <si>
    <t>i7285</t>
  </si>
  <si>
    <t>CGGATTGG</t>
  </si>
  <si>
    <t>i5285</t>
  </si>
  <si>
    <t>GTCGACGA</t>
  </si>
  <si>
    <t>ZZ199-PP03-H10</t>
  </si>
  <si>
    <t>i7286</t>
  </si>
  <si>
    <t>ATCCAGAC</t>
  </si>
  <si>
    <t>i5286</t>
  </si>
  <si>
    <t>TAACGGAA</t>
  </si>
  <si>
    <t>ZZ199-PP03-H11</t>
  </si>
  <si>
    <t>i7287</t>
  </si>
  <si>
    <t>CAAGCCAC</t>
  </si>
  <si>
    <t>i5287</t>
  </si>
  <si>
    <t>CATCTCGT</t>
  </si>
  <si>
    <t>ZZ199-PP03-H12</t>
  </si>
  <si>
    <t>i7288</t>
  </si>
  <si>
    <t>GTTACTCT</t>
  </si>
  <si>
    <t>i5288</t>
  </si>
  <si>
    <t>TCGAGTGC</t>
  </si>
  <si>
    <t>BLANK-PP04-A01</t>
  </si>
  <si>
    <t>PP04</t>
  </si>
  <si>
    <t>i7289</t>
  </si>
  <si>
    <t>ATGCTGCA</t>
  </si>
  <si>
    <t>i5289</t>
  </si>
  <si>
    <t>CCAGAGTG</t>
  </si>
  <si>
    <t>BLANK-PP04-A02</t>
  </si>
  <si>
    <t>i7290</t>
  </si>
  <si>
    <t>CTCTGGAA</t>
  </si>
  <si>
    <t>i5290</t>
  </si>
  <si>
    <t>TATATTAC</t>
  </si>
  <si>
    <t>BLANK-PP04-A03</t>
  </si>
  <si>
    <t>i7291</t>
  </si>
  <si>
    <t>GAACGCGC</t>
  </si>
  <si>
    <t>i5291</t>
  </si>
  <si>
    <t>GAGATCAT</t>
  </si>
  <si>
    <t>BLANK-PP04-A04</t>
  </si>
  <si>
    <t>i7292</t>
  </si>
  <si>
    <t>AGTTAATT</t>
  </si>
  <si>
    <t>i5292</t>
  </si>
  <si>
    <t>AGGCCAAC</t>
  </si>
  <si>
    <t>BLANK-PP04-A05</t>
  </si>
  <si>
    <t>i7293</t>
  </si>
  <si>
    <t>TGCCGTGT</t>
  </si>
  <si>
    <t>i5293</t>
  </si>
  <si>
    <t>CAGCAGCG</t>
  </si>
  <si>
    <t>BLANK-PP04-A06</t>
  </si>
  <si>
    <t>i7294</t>
  </si>
  <si>
    <t>AGGACCGG</t>
  </si>
  <si>
    <t>i5294</t>
  </si>
  <si>
    <t>CACTAATA</t>
  </si>
  <si>
    <t>BLANK-PP04-A07</t>
  </si>
  <si>
    <t>i7295</t>
  </si>
  <si>
    <t>AGATTGAA</t>
  </si>
  <si>
    <t>i5295</t>
  </si>
  <si>
    <t>ACAAGGTT</t>
  </si>
  <si>
    <t>BLANK-PP04-A08</t>
  </si>
  <si>
    <t>i7296</t>
  </si>
  <si>
    <t>TATCCTTA</t>
  </si>
  <si>
    <t>i5296</t>
  </si>
  <si>
    <t>GTTAACCT</t>
  </si>
  <si>
    <t>BLANK-PP04-A09</t>
  </si>
  <si>
    <t>i7297</t>
  </si>
  <si>
    <t>ACTGTCCT</t>
  </si>
  <si>
    <t>i5297</t>
  </si>
  <si>
    <t>ACAGACGT</t>
  </si>
  <si>
    <t>BLANK-PP04-A10</t>
  </si>
  <si>
    <t>i7298</t>
  </si>
  <si>
    <t>TTGGTGTT</t>
  </si>
  <si>
    <t>i5298</t>
  </si>
  <si>
    <t>ATTGGACA</t>
  </si>
  <si>
    <t>BLANK-PP04-A11</t>
  </si>
  <si>
    <t>i7299</t>
  </si>
  <si>
    <t>AATGCACA</t>
  </si>
  <si>
    <t>i5299</t>
  </si>
  <si>
    <t>AAGTTGGT</t>
  </si>
  <si>
    <t>BLANK-PP04-A12</t>
  </si>
  <si>
    <t>i7300</t>
  </si>
  <si>
    <t>CTCAACAA</t>
  </si>
  <si>
    <t>i5300</t>
  </si>
  <si>
    <t>TGTCTCTT</t>
  </si>
  <si>
    <t>BLANK-PP04-B01</t>
  </si>
  <si>
    <t>i7301</t>
  </si>
  <si>
    <t>GTTCGCGG</t>
  </si>
  <si>
    <t>i5301</t>
  </si>
  <si>
    <t>TATCGTGC</t>
  </si>
  <si>
    <t>BLANK-PP04-B02</t>
  </si>
  <si>
    <t>i7302</t>
  </si>
  <si>
    <t>AAGCGTAA</t>
  </si>
  <si>
    <t>i5302</t>
  </si>
  <si>
    <t>TCCGCTTA</t>
  </si>
  <si>
    <t>BLANK-PP04-B03</t>
  </si>
  <si>
    <t>i7303</t>
  </si>
  <si>
    <t>GCAGATGA</t>
  </si>
  <si>
    <t>i5303</t>
  </si>
  <si>
    <t>AGCTATCT</t>
  </si>
  <si>
    <t>BLANK-PP04-B04</t>
  </si>
  <si>
    <t>i7304</t>
  </si>
  <si>
    <t>TCTACCAA</t>
  </si>
  <si>
    <t>i5304</t>
  </si>
  <si>
    <t>AACCTACA</t>
  </si>
  <si>
    <t>BLANK-PP04-B05</t>
  </si>
  <si>
    <t>i7305</t>
  </si>
  <si>
    <t>TTATGCCT</t>
  </si>
  <si>
    <t>i5305</t>
  </si>
  <si>
    <t>TACTTCCA</t>
  </si>
  <si>
    <t>BLANK-PP04-B06</t>
  </si>
  <si>
    <t>i7306</t>
  </si>
  <si>
    <t>GCGGCTTG</t>
  </si>
  <si>
    <t>i5306</t>
  </si>
  <si>
    <t>BLANK-PP04-B07</t>
  </si>
  <si>
    <t>i7587</t>
  </si>
  <si>
    <t>CTGTAACT</t>
  </si>
  <si>
    <t>i5587</t>
  </si>
  <si>
    <t>CGCAGAGC</t>
  </si>
  <si>
    <t>BLANK-PP04-B08</t>
  </si>
  <si>
    <t>i7308</t>
  </si>
  <si>
    <t>CGGAAGCG</t>
  </si>
  <si>
    <t>i5308</t>
  </si>
  <si>
    <t>AGAACTTC</t>
  </si>
  <si>
    <t>BLANK-PP04-B09</t>
  </si>
  <si>
    <t>i7309</t>
  </si>
  <si>
    <t>TTCGCTAG</t>
  </si>
  <si>
    <t>i5309</t>
  </si>
  <si>
    <t>GTGAGTAA</t>
  </si>
  <si>
    <t>BLANK-PP04-B10</t>
  </si>
  <si>
    <t>i7310</t>
  </si>
  <si>
    <t>AAGGATTC</t>
  </si>
  <si>
    <t>i5310</t>
  </si>
  <si>
    <t>CAGGCGCT</t>
  </si>
  <si>
    <t>BLANK-PP04-B11</t>
  </si>
  <si>
    <t>i7311</t>
  </si>
  <si>
    <t>CTTATACT</t>
  </si>
  <si>
    <t>i5311</t>
  </si>
  <si>
    <t>ACCGATAT</t>
  </si>
  <si>
    <t>BLANK-PP04-B12</t>
  </si>
  <si>
    <t>i7312</t>
  </si>
  <si>
    <t>GACCAGGC</t>
  </si>
  <si>
    <t>i5312</t>
  </si>
  <si>
    <t>GCAATAGG</t>
  </si>
  <si>
    <t>BLANK-PP04-C01</t>
  </si>
  <si>
    <t>i7313</t>
  </si>
  <si>
    <t>GCGGAACG</t>
  </si>
  <si>
    <t>i5313</t>
  </si>
  <si>
    <t>CAACACCT</t>
  </si>
  <si>
    <t>BLANK-PP04-C02</t>
  </si>
  <si>
    <t>i7314</t>
  </si>
  <si>
    <t>AGGCGTGC</t>
  </si>
  <si>
    <t>i5314</t>
  </si>
  <si>
    <t>TAGTTCTG</t>
  </si>
  <si>
    <t>BLANK-PP04-C03</t>
  </si>
  <si>
    <t>i7315</t>
  </si>
  <si>
    <t>CTCTCTAT</t>
  </si>
  <si>
    <t>i5315</t>
  </si>
  <si>
    <t>TGCCTTCA</t>
  </si>
  <si>
    <t>BLANK-PP04-C04</t>
  </si>
  <si>
    <t>i7316</t>
  </si>
  <si>
    <t>i5316</t>
  </si>
  <si>
    <t>CCTGGCTT</t>
  </si>
  <si>
    <t>BLANK-PP04-C05</t>
  </si>
  <si>
    <t>i7317</t>
  </si>
  <si>
    <t>AAGTGAAG</t>
  </si>
  <si>
    <t>i5317</t>
  </si>
  <si>
    <t>TGTTAACA</t>
  </si>
  <si>
    <t>BLANK-PP04-C06</t>
  </si>
  <si>
    <t>i7318</t>
  </si>
  <si>
    <t>TAACGGTT</t>
  </si>
  <si>
    <t>i5318</t>
  </si>
  <si>
    <t>ACCGCCAC</t>
  </si>
  <si>
    <t>BLANK-PP04-C07</t>
  </si>
  <si>
    <t>i7319</t>
  </si>
  <si>
    <t>ATTAACGC</t>
  </si>
  <si>
    <t>i5319</t>
  </si>
  <si>
    <t>GACCGGAC</t>
  </si>
  <si>
    <t>BLANK-PP04-C08</t>
  </si>
  <si>
    <t>i7320</t>
  </si>
  <si>
    <t>GCGTGCCT</t>
  </si>
  <si>
    <t>i5320</t>
  </si>
  <si>
    <t>AGTGTAGT</t>
  </si>
  <si>
    <t>BLANK-PP04-C09</t>
  </si>
  <si>
    <t>i7321</t>
  </si>
  <si>
    <t>ACACCGAT</t>
  </si>
  <si>
    <t>i5321</t>
  </si>
  <si>
    <t>GTTGAAGC</t>
  </si>
  <si>
    <t>BLANK-PP04-C10</t>
  </si>
  <si>
    <t>i7322</t>
  </si>
  <si>
    <t>CGTGGCTT</t>
  </si>
  <si>
    <t>i5322</t>
  </si>
  <si>
    <t>ATCATTAA</t>
  </si>
  <si>
    <t>BLANK-PP04-C11</t>
  </si>
  <si>
    <t>i7323</t>
  </si>
  <si>
    <t>TCTCACTT</t>
  </si>
  <si>
    <t>i5323</t>
  </si>
  <si>
    <t>GACCGTGT</t>
  </si>
  <si>
    <t>BLANK-PP04-C12</t>
  </si>
  <si>
    <t>i7324</t>
  </si>
  <si>
    <t>AATATAAC</t>
  </si>
  <si>
    <t>i5324</t>
  </si>
  <si>
    <t>GTTGGCCG</t>
  </si>
  <si>
    <t>BLANK-PP04-D01</t>
  </si>
  <si>
    <t>i7325</t>
  </si>
  <si>
    <t>CTGGTATA</t>
  </si>
  <si>
    <t>i5325</t>
  </si>
  <si>
    <t>GAAGTTGT</t>
  </si>
  <si>
    <t>BLANK-PP04-D02</t>
  </si>
  <si>
    <t>i7326</t>
  </si>
  <si>
    <t>ACACTCTT</t>
  </si>
  <si>
    <t>i5326</t>
  </si>
  <si>
    <t>TTCTAATG</t>
  </si>
  <si>
    <t>BLANK-PP04-D03</t>
  </si>
  <si>
    <t>i7327</t>
  </si>
  <si>
    <t>TGTAGTAA</t>
  </si>
  <si>
    <t>i5327</t>
  </si>
  <si>
    <t>CAAGCTTA</t>
  </si>
  <si>
    <t>BLANK-PP04-D04</t>
  </si>
  <si>
    <t>i7328</t>
  </si>
  <si>
    <t>ATGGCACG</t>
  </si>
  <si>
    <t>i5328</t>
  </si>
  <si>
    <t>CAGAGGAC</t>
  </si>
  <si>
    <t>BLANK-PP04-D05</t>
  </si>
  <si>
    <t>i7329</t>
  </si>
  <si>
    <t>CGGCTCGA</t>
  </si>
  <si>
    <t>i5329</t>
  </si>
  <si>
    <t>GTAACGGT</t>
  </si>
  <si>
    <t>BLANK-PP04-D06</t>
  </si>
  <si>
    <t>i7330</t>
  </si>
  <si>
    <t>GTATAGGC</t>
  </si>
  <si>
    <t>i5330</t>
  </si>
  <si>
    <t>TGCCTAAT</t>
  </si>
  <si>
    <t>BLANK-PP04-D07</t>
  </si>
  <si>
    <t>i7331</t>
  </si>
  <si>
    <t>TTGCCAAG</t>
  </si>
  <si>
    <t>i5331</t>
  </si>
  <si>
    <t>ACCGTCGG</t>
  </si>
  <si>
    <t>BLANK-PP04-D08</t>
  </si>
  <si>
    <t>i7332</t>
  </si>
  <si>
    <t>CAGCCTTG</t>
  </si>
  <si>
    <t>i5332</t>
  </si>
  <si>
    <t>GTTGGTTA</t>
  </si>
  <si>
    <t>BLANK-PP04-D09</t>
  </si>
  <si>
    <t>i7333</t>
  </si>
  <si>
    <t>CCAAGGCG</t>
  </si>
  <si>
    <t>i5333</t>
  </si>
  <si>
    <t>GCTACTTA</t>
  </si>
  <si>
    <t>BLANK-PP04-D10</t>
  </si>
  <si>
    <t>i7334</t>
  </si>
  <si>
    <t>CTTAACTT</t>
  </si>
  <si>
    <t>i5334</t>
  </si>
  <si>
    <t>AACGGTAC</t>
  </si>
  <si>
    <t>BLANK-PP04-D11</t>
  </si>
  <si>
    <t>i7335</t>
  </si>
  <si>
    <t>CGTGTTAC</t>
  </si>
  <si>
    <t>i5335</t>
  </si>
  <si>
    <t>GTATTGTG</t>
  </si>
  <si>
    <t>BLANK-PP04-D12</t>
  </si>
  <si>
    <t>i7336</t>
  </si>
  <si>
    <t>TGATCGGC</t>
  </si>
  <si>
    <t>i5336</t>
  </si>
  <si>
    <t>TGTCCAAG</t>
  </si>
  <si>
    <t>BLANK-PP04-E01</t>
  </si>
  <si>
    <t>i7337</t>
  </si>
  <si>
    <t>ATGGACAC</t>
  </si>
  <si>
    <t>i5337</t>
  </si>
  <si>
    <t>TGCTCACT</t>
  </si>
  <si>
    <t>BLANK-PP04-E02</t>
  </si>
  <si>
    <t>i7338</t>
  </si>
  <si>
    <t>AAGATTGC</t>
  </si>
  <si>
    <t>i5338</t>
  </si>
  <si>
    <t>GAGGACCG</t>
  </si>
  <si>
    <t>BLANK-PP04-E03</t>
  </si>
  <si>
    <t>i7339</t>
  </si>
  <si>
    <t>GCCAGAGT</t>
  </si>
  <si>
    <t>i5339</t>
  </si>
  <si>
    <t>CTTGGTGC</t>
  </si>
  <si>
    <t>BLANK-PP04-E04</t>
  </si>
  <si>
    <t>i7340</t>
  </si>
  <si>
    <t>GCTGGATT</t>
  </si>
  <si>
    <t>i5340</t>
  </si>
  <si>
    <t>TTCCGAAC</t>
  </si>
  <si>
    <t>BLANK-PP04-E05</t>
  </si>
  <si>
    <t>i7341</t>
  </si>
  <si>
    <t>TTACCTGC</t>
  </si>
  <si>
    <t>i5341</t>
  </si>
  <si>
    <t>TGTGAAGG</t>
  </si>
  <si>
    <t>BLANK-PP04-E06</t>
  </si>
  <si>
    <t>i7342</t>
  </si>
  <si>
    <t>TTCCTTGG</t>
  </si>
  <si>
    <t>i5342</t>
  </si>
  <si>
    <t>GTCCAGGT</t>
  </si>
  <si>
    <t>BLANK-PP04-E07</t>
  </si>
  <si>
    <t>i7343</t>
  </si>
  <si>
    <t>ATATCCAC</t>
  </si>
  <si>
    <t>i5343</t>
  </si>
  <si>
    <t>TGTTCCAA</t>
  </si>
  <si>
    <t>BLANK-PP04-E08</t>
  </si>
  <si>
    <t>i7344</t>
  </si>
  <si>
    <t>AAGTATAT</t>
  </si>
  <si>
    <t>i5344</t>
  </si>
  <si>
    <t>CACCTGGA</t>
  </si>
  <si>
    <t>BLANK-PP04-E09</t>
  </si>
  <si>
    <t>i7345</t>
  </si>
  <si>
    <t>CCGGAAGC</t>
  </si>
  <si>
    <t>i5345</t>
  </si>
  <si>
    <t>AGCCAATT</t>
  </si>
  <si>
    <t>BLANK-PP04-E10</t>
  </si>
  <si>
    <t>i7346</t>
  </si>
  <si>
    <t>TTCCAATC</t>
  </si>
  <si>
    <t>i5346</t>
  </si>
  <si>
    <t>GCTGTGCA</t>
  </si>
  <si>
    <t>BLANK-PP04-E11</t>
  </si>
  <si>
    <t>i7347</t>
  </si>
  <si>
    <t>CTCATGGA</t>
  </si>
  <si>
    <t>i5347</t>
  </si>
  <si>
    <t>CTGTAAGC</t>
  </si>
  <si>
    <t>BLANK-PP04-E12</t>
  </si>
  <si>
    <t>i7348</t>
  </si>
  <si>
    <t>CTAGTCCT</t>
  </si>
  <si>
    <t>i5348</t>
  </si>
  <si>
    <t>CGGTCTCG</t>
  </si>
  <si>
    <t>BLANK-PP04-F01</t>
  </si>
  <si>
    <t>i7349</t>
  </si>
  <si>
    <t>GCTCTTAT</t>
  </si>
  <si>
    <t>i5349</t>
  </si>
  <si>
    <t>CTCTCAAT</t>
  </si>
  <si>
    <t>BLANK-PP04-F02</t>
  </si>
  <si>
    <t>i7350</t>
  </si>
  <si>
    <t>AGTTATGA</t>
  </si>
  <si>
    <t>i5350</t>
  </si>
  <si>
    <t>TGGATCTA</t>
  </si>
  <si>
    <t>BLANK-PP04-F03</t>
  </si>
  <si>
    <t>i7351</t>
  </si>
  <si>
    <t>AGCGCAGT</t>
  </si>
  <si>
    <t>i5351</t>
  </si>
  <si>
    <t>CGTTGGAC</t>
  </si>
  <si>
    <t>BLANK-PP04-F04</t>
  </si>
  <si>
    <t>i7352</t>
  </si>
  <si>
    <t>AAGGCGGC</t>
  </si>
  <si>
    <t>i5352</t>
  </si>
  <si>
    <t>CCGCACAT</t>
  </si>
  <si>
    <t>BLANK-PP04-F05</t>
  </si>
  <si>
    <t>i7353</t>
  </si>
  <si>
    <t>TTCACCTA</t>
  </si>
  <si>
    <t>i5353</t>
  </si>
  <si>
    <t>CACCGCCA</t>
  </si>
  <si>
    <t>BLANK-PP04-F06</t>
  </si>
  <si>
    <t>i7354</t>
  </si>
  <si>
    <t>TGAGAAGG</t>
  </si>
  <si>
    <t>i5354</t>
  </si>
  <si>
    <t>GAGCATAC</t>
  </si>
  <si>
    <t>BLANK-PP04-F07</t>
  </si>
  <si>
    <t>i7355</t>
  </si>
  <si>
    <t>TGGTTGCT</t>
  </si>
  <si>
    <t>i5355</t>
  </si>
  <si>
    <t>AACAAGGT</t>
  </si>
  <si>
    <t>BLANK-PP04-F08</t>
  </si>
  <si>
    <t>i7356</t>
  </si>
  <si>
    <t>AAGGAACT</t>
  </si>
  <si>
    <t>i5356</t>
  </si>
  <si>
    <t>TGAGGTGC</t>
  </si>
  <si>
    <t>BLANK-PP04-F09</t>
  </si>
  <si>
    <t>i7357</t>
  </si>
  <si>
    <t>CTCGACTC</t>
  </si>
  <si>
    <t>i5357</t>
  </si>
  <si>
    <t>ATAATCTC</t>
  </si>
  <si>
    <t>BLANK-PP04-F10</t>
  </si>
  <si>
    <t>i7358</t>
  </si>
  <si>
    <t>CAATTGCG</t>
  </si>
  <si>
    <t>i5358</t>
  </si>
  <si>
    <t>TCCGGTCT</t>
  </si>
  <si>
    <t>BLANK-PP04-F11</t>
  </si>
  <si>
    <t>i7359</t>
  </si>
  <si>
    <t>GTGAGATT</t>
  </si>
  <si>
    <t>i5359</t>
  </si>
  <si>
    <t>ATTGCAAG</t>
  </si>
  <si>
    <t>BLANK-PP04-F12</t>
  </si>
  <si>
    <t>i7360</t>
  </si>
  <si>
    <t>AAGCGGCG</t>
  </si>
  <si>
    <t>i5360</t>
  </si>
  <si>
    <t>GTCCGAGG</t>
  </si>
  <si>
    <t>BLANK-PP04-G01</t>
  </si>
  <si>
    <t>i7361</t>
  </si>
  <si>
    <t>AGTGGAAT</t>
  </si>
  <si>
    <t>i5361</t>
  </si>
  <si>
    <t>TATTCGGC</t>
  </si>
  <si>
    <t>BLANK-PP04-G02</t>
  </si>
  <si>
    <t>i7362</t>
  </si>
  <si>
    <t>TACGAGTC</t>
  </si>
  <si>
    <t>i5362</t>
  </si>
  <si>
    <t>GCAAGAAT</t>
  </si>
  <si>
    <t>BLANK-PP04-G03</t>
  </si>
  <si>
    <t>i7363</t>
  </si>
  <si>
    <t>CAGAGCCG</t>
  </si>
  <si>
    <t>i5363</t>
  </si>
  <si>
    <t>ACGCGCGT</t>
  </si>
  <si>
    <t>BLANK-PP04-G04</t>
  </si>
  <si>
    <t>i7364</t>
  </si>
  <si>
    <t>GTGCAGCT</t>
  </si>
  <si>
    <t>i5364</t>
  </si>
  <si>
    <t>CGATATTA</t>
  </si>
  <si>
    <t>BLANK-PP04-G05</t>
  </si>
  <si>
    <t>i7365</t>
  </si>
  <si>
    <t>CGCTACAC</t>
  </si>
  <si>
    <t>i5365</t>
  </si>
  <si>
    <t>GCCGGAAC</t>
  </si>
  <si>
    <t>BLANK-PP04-G06</t>
  </si>
  <si>
    <t>i7366</t>
  </si>
  <si>
    <t>TCCGGTAA</t>
  </si>
  <si>
    <t>i5366</t>
  </si>
  <si>
    <t>AATAACGG</t>
  </si>
  <si>
    <t>BLANK-PP04-G07</t>
  </si>
  <si>
    <t>i7367</t>
  </si>
  <si>
    <t>CATATGTT</t>
  </si>
  <si>
    <t>i5367</t>
  </si>
  <si>
    <t>CGAATGAT</t>
  </si>
  <si>
    <t>BLANK-PP04-G08</t>
  </si>
  <si>
    <t>i7368</t>
  </si>
  <si>
    <t>GTGCCTAC</t>
  </si>
  <si>
    <t>i5368</t>
  </si>
  <si>
    <t>ACCATTCG</t>
  </si>
  <si>
    <t>BLANK-PP04-G09</t>
  </si>
  <si>
    <t>i7369</t>
  </si>
  <si>
    <t>AGTAATTG</t>
  </si>
  <si>
    <t>i5369</t>
  </si>
  <si>
    <t>GTACATTA</t>
  </si>
  <si>
    <t>BLANK-PP04-G10</t>
  </si>
  <si>
    <t>i7370</t>
  </si>
  <si>
    <t>GCGGTTAA</t>
  </si>
  <si>
    <t>i5370</t>
  </si>
  <si>
    <t>GTGCTTAG</t>
  </si>
  <si>
    <t>BLANK-PP04-G11</t>
  </si>
  <si>
    <t>i7588</t>
  </si>
  <si>
    <t>TAAGTTAA</t>
  </si>
  <si>
    <t>i5588</t>
  </si>
  <si>
    <t>TGATAGCG</t>
  </si>
  <si>
    <t>BLANK-PP04-G12</t>
  </si>
  <si>
    <t>i7372</t>
  </si>
  <si>
    <t>GAAGGCCG</t>
  </si>
  <si>
    <t>i5372</t>
  </si>
  <si>
    <t>CCAACGGC</t>
  </si>
  <si>
    <t>BLANK-PP04-H01</t>
  </si>
  <si>
    <t>i7600</t>
  </si>
  <si>
    <t>TCGCGAGG</t>
  </si>
  <si>
    <t>i5600</t>
  </si>
  <si>
    <t>TGCTGTGA</t>
  </si>
  <si>
    <t>BLANK-PP04-H02</t>
  </si>
  <si>
    <t>i7374</t>
  </si>
  <si>
    <t>CATGAAGA</t>
  </si>
  <si>
    <t>i5374</t>
  </si>
  <si>
    <t>TCGTGCTT</t>
  </si>
  <si>
    <t>BLANK-PP04-H03</t>
  </si>
  <si>
    <t>i7375</t>
  </si>
  <si>
    <t>TCCTATGT</t>
  </si>
  <si>
    <t>i5375</t>
  </si>
  <si>
    <t>AATTCGCG</t>
  </si>
  <si>
    <t>BLANK-PP04-H04</t>
  </si>
  <si>
    <t>i7376</t>
  </si>
  <si>
    <t>CTTAGGTG</t>
  </si>
  <si>
    <t>i5376</t>
  </si>
  <si>
    <t>TCCACCGA</t>
  </si>
  <si>
    <t>BLANK-PP04-H05</t>
  </si>
  <si>
    <t>i7377</t>
  </si>
  <si>
    <t>TTCCGCGC</t>
  </si>
  <si>
    <t>i5377</t>
  </si>
  <si>
    <t>TCGATTCT</t>
  </si>
  <si>
    <t>BLANK-PP04-H06</t>
  </si>
  <si>
    <t>i7378</t>
  </si>
  <si>
    <t>ATTCACCT</t>
  </si>
  <si>
    <t>i5378</t>
  </si>
  <si>
    <t>ATGAGCTA</t>
  </si>
  <si>
    <t>BLANK-PP04-H07</t>
  </si>
  <si>
    <t>i7379</t>
  </si>
  <si>
    <t>GTAACCAA</t>
  </si>
  <si>
    <t>i5379</t>
  </si>
  <si>
    <t>TTAGCATC</t>
  </si>
  <si>
    <t>BLANK-PP04-H08</t>
  </si>
  <si>
    <t>i7380</t>
  </si>
  <si>
    <t>GATTGTGT</t>
  </si>
  <si>
    <t>i5380</t>
  </si>
  <si>
    <t>TCCAAGCA</t>
  </si>
  <si>
    <t>BLANK-PP04-H09</t>
  </si>
  <si>
    <t>i7381</t>
  </si>
  <si>
    <t>GTGTAATG</t>
  </si>
  <si>
    <t>i5381</t>
  </si>
  <si>
    <t>GCTAACGA</t>
  </si>
  <si>
    <t>BLANK-PP04-H10</t>
  </si>
  <si>
    <t>i7382</t>
  </si>
  <si>
    <t>AGAACACA</t>
  </si>
  <si>
    <t>i5382</t>
  </si>
  <si>
    <t>TTGCGGCG</t>
  </si>
  <si>
    <t>BLANK-PP04-H11</t>
  </si>
  <si>
    <t>i7383</t>
  </si>
  <si>
    <t>GCGCCACT</t>
  </si>
  <si>
    <t>i5383</t>
  </si>
  <si>
    <t>AGTGGTAT</t>
  </si>
  <si>
    <t>BLANK-PP04-H12</t>
  </si>
  <si>
    <t>i7384</t>
  </si>
  <si>
    <t>GATAGGCG</t>
  </si>
  <si>
    <t>i5384</t>
  </si>
  <si>
    <t>GCATTCAA</t>
  </si>
  <si>
    <t>plate 4</t>
  </si>
  <si>
    <t>plate 5</t>
  </si>
  <si>
    <t>plate 6</t>
  </si>
  <si>
    <t>plate 7</t>
  </si>
  <si>
    <t>plate 8</t>
  </si>
  <si>
    <t>mean fragment length. (bp)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</si>
</sst>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_);[Red]\(0\)"/>
    <numFmt numFmtId="167" formatCode="_(* #,##0_);_(* \(#,##0\);_(* &quot;-&quot;??_);_(@_)"/>
  </numFmts>
  <fonts count="22" x14ac:knownFonts="1">
    <font>
      <sz val="11"/>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1"/>
      <color rgb="FF00B0F0"/>
      <name val="Courier New"/>
      <family val="3"/>
    </font>
    <font>
      <u/>
      <sz val="10"/>
      <color theme="1"/>
      <name val="Calibri"/>
      <family val="2"/>
      <scheme val="minor"/>
    </font>
    <font>
      <sz val="10"/>
      <name val="Arial"/>
      <family val="2"/>
    </font>
    <font>
      <sz val="10"/>
      <color theme="1"/>
      <name val="Courier New"/>
      <family val="3"/>
    </font>
    <font>
      <b/>
      <sz val="11"/>
      <color theme="1"/>
      <name val="Calibri"/>
      <family val="2"/>
      <scheme val="minor"/>
    </font>
    <font>
      <sz val="10"/>
      <color theme="0"/>
      <name val="Calibri"/>
      <family val="2"/>
      <scheme val="minor"/>
    </font>
    <font>
      <sz val="9"/>
      <name val="Calibri"/>
      <family val="2"/>
      <scheme val="minor"/>
    </font>
    <font>
      <sz val="9"/>
      <color theme="0"/>
      <name val="Calibri"/>
      <family val="2"/>
      <scheme val="minor"/>
    </font>
    <font>
      <sz val="9"/>
      <color theme="1"/>
      <name val="Calibri"/>
      <family val="2"/>
      <scheme val="minor"/>
    </font>
    <font>
      <b/>
      <sz val="16"/>
      <color theme="1"/>
      <name val="Calibri"/>
      <family val="2"/>
      <scheme val="minor"/>
    </font>
    <font>
      <u/>
      <sz val="11"/>
      <color theme="10"/>
      <name val="Calibri"/>
      <family val="2"/>
      <scheme val="minor"/>
    </font>
    <font>
      <b/>
      <sz val="9"/>
      <color theme="1"/>
      <name val="Calibri"/>
      <family val="2"/>
      <scheme val="minor"/>
    </font>
    <font>
      <sz val="10"/>
      <color rgb="FF000000"/>
      <name val="Calibri"/>
      <family val="2"/>
    </font>
    <font>
      <b/>
      <sz val="9"/>
      <name val="Calibri"/>
      <family val="2"/>
    </font>
    <font>
      <b/>
      <sz val="10"/>
      <color rgb="FF000000"/>
      <name val="Calibri"/>
      <family val="2"/>
    </font>
    <font>
      <sz val="10"/>
      <name val="Calibri"/>
      <family val="2"/>
    </font>
    <font>
      <sz val="10"/>
      <color rgb="FF444444"/>
      <name val="Calibri"/>
      <family val="2"/>
      <charset val="1"/>
    </font>
    <font>
      <b/>
      <sz val="10"/>
      <name val="Calibri"/>
      <family val="2"/>
    </font>
  </fonts>
  <fills count="26">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CCCC"/>
        <bgColor indexed="64"/>
      </patternFill>
    </fill>
    <fill>
      <patternFill patternType="solid">
        <fgColor rgb="FFCCFF99"/>
        <bgColor indexed="64"/>
      </patternFill>
    </fill>
    <fill>
      <patternFill patternType="solid">
        <fgColor theme="0" tint="-0.14999847407452621"/>
        <bgColor indexed="64"/>
      </patternFill>
    </fill>
    <fill>
      <patternFill patternType="solid">
        <fgColor rgb="FFFFFF00"/>
        <bgColor rgb="FF000000"/>
      </patternFill>
    </fill>
    <fill>
      <patternFill patternType="solid">
        <fgColor rgb="FFBDD7EE"/>
        <bgColor rgb="FF000000"/>
      </patternFill>
    </fill>
    <fill>
      <patternFill patternType="solid">
        <fgColor rgb="FFFCE4D6"/>
        <bgColor rgb="FF000000"/>
      </patternFill>
    </fill>
    <fill>
      <patternFill patternType="solid">
        <fgColor rgb="FFEDEDED"/>
        <bgColor rgb="FF000000"/>
      </patternFill>
    </fill>
    <fill>
      <patternFill patternType="solid">
        <fgColor rgb="FFBDD7EE"/>
        <bgColor indexed="64"/>
      </patternFill>
    </fill>
    <fill>
      <patternFill patternType="solid">
        <fgColor rgb="FFF2F2F2"/>
        <bgColor indexed="64"/>
      </patternFill>
    </fill>
    <fill>
      <patternFill patternType="solid">
        <fgColor rgb="FFE2EFDA"/>
        <bgColor indexed="64"/>
      </patternFill>
    </fill>
    <fill>
      <patternFill patternType="solid">
        <fgColor rgb="FFF8CBAD"/>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theme="1"/>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diagonal/>
    </border>
    <border>
      <left style="thin">
        <color rgb="FF000000"/>
      </left>
      <right style="thin">
        <color rgb="FF000000"/>
      </right>
      <top style="thin">
        <color rgb="FF000000"/>
      </top>
      <bottom/>
      <diagonal/>
    </border>
    <border>
      <left style="thin">
        <color rgb="FF000000"/>
      </left>
      <right style="medium">
        <color rgb="FF000000"/>
      </right>
      <top/>
      <bottom style="thin">
        <color rgb="FF000000"/>
      </bottom>
      <diagonal/>
    </border>
    <border>
      <left style="medium">
        <color rgb="FF000000"/>
      </left>
      <right style="thin">
        <color indexed="64"/>
      </right>
      <top style="medium">
        <color rgb="FF000000"/>
      </top>
      <bottom/>
      <diagonal/>
    </border>
    <border>
      <left style="thin">
        <color rgb="FF000000"/>
      </left>
      <right style="thin">
        <color rgb="FF000000"/>
      </right>
      <top style="medium">
        <color rgb="FF000000"/>
      </top>
      <bottom style="thin">
        <color rgb="FF000000"/>
      </bottom>
      <diagonal/>
    </border>
    <border>
      <left style="medium">
        <color indexed="64"/>
      </left>
      <right/>
      <top style="thin">
        <color indexed="64"/>
      </top>
      <bottom/>
      <diagonal/>
    </border>
    <border>
      <left style="medium">
        <color indexed="64"/>
      </left>
      <right/>
      <top style="medium">
        <color indexed="64"/>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rgb="FF000000"/>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bottom style="thin">
        <color rgb="FF000000"/>
      </bottom>
      <diagonal/>
    </border>
    <border>
      <left/>
      <right style="medium">
        <color indexed="64"/>
      </right>
      <top style="thin">
        <color rgb="FF000000"/>
      </top>
      <bottom style="thin">
        <color rgb="FF000000"/>
      </bottom>
      <diagonal/>
    </border>
    <border>
      <left style="thin">
        <color indexed="64"/>
      </left>
      <right/>
      <top style="thin">
        <color rgb="FF000000"/>
      </top>
      <bottom style="thin">
        <color rgb="FF000000"/>
      </bottom>
      <diagonal/>
    </border>
    <border>
      <left style="medium">
        <color rgb="FF000000"/>
      </left>
      <right style="medium">
        <color indexed="64"/>
      </right>
      <top style="medium">
        <color indexed="64"/>
      </top>
      <bottom style="medium">
        <color indexed="64"/>
      </bottom>
      <diagonal/>
    </border>
    <border>
      <left style="medium">
        <color indexed="64"/>
      </left>
      <right style="medium">
        <color rgb="FF000000"/>
      </right>
      <top style="medium">
        <color indexed="64"/>
      </top>
      <bottom style="thin">
        <color rgb="FF000000"/>
      </bottom>
      <diagonal/>
    </border>
    <border>
      <left style="medium">
        <color indexed="64"/>
      </left>
      <right style="medium">
        <color rgb="FF000000"/>
      </right>
      <top style="thin">
        <color rgb="FF000000"/>
      </top>
      <bottom style="thin">
        <color rgb="FF000000"/>
      </bottom>
      <diagonal/>
    </border>
    <border>
      <left style="medium">
        <color indexed="64"/>
      </left>
      <right style="medium">
        <color rgb="FF000000"/>
      </right>
      <top style="thin">
        <color rgb="FF000000"/>
      </top>
      <bottom style="medium">
        <color indexed="64"/>
      </bottom>
      <diagonal/>
    </border>
    <border>
      <left style="medium">
        <color indexed="64"/>
      </left>
      <right style="thin">
        <color indexed="64"/>
      </right>
      <top/>
      <bottom/>
      <diagonal/>
    </border>
  </borders>
  <cellStyleXfs count="3">
    <xf numFmtId="0" fontId="0" fillId="0" borderId="0"/>
    <xf numFmtId="0" fontId="6" fillId="0" borderId="0"/>
    <xf numFmtId="0" fontId="14" fillId="0" borderId="0" applyNumberFormat="0" applyFill="0" applyBorder="0" applyAlignment="0" applyProtection="0"/>
  </cellStyleXfs>
  <cellXfs count="281">
    <xf numFmtId="0" fontId="0" fillId="0" borderId="0" xfId="0"/>
    <xf numFmtId="0" fontId="1" fillId="0" borderId="0" xfId="0" applyFont="1" applyAlignment="1">
      <alignment wrapText="1"/>
    </xf>
    <xf numFmtId="0" fontId="1" fillId="0" borderId="0" xfId="0" applyFont="1"/>
    <xf numFmtId="0" fontId="2" fillId="0" borderId="0" xfId="0" applyFont="1"/>
    <xf numFmtId="0" fontId="1" fillId="0" borderId="0" xfId="0" applyFont="1" applyAlignment="1">
      <alignment vertical="top" wrapText="1"/>
    </xf>
    <xf numFmtId="0" fontId="2" fillId="0" borderId="7" xfId="0" applyFont="1" applyBorder="1"/>
    <xf numFmtId="0" fontId="1" fillId="0" borderId="9" xfId="0" applyFont="1" applyBorder="1"/>
    <xf numFmtId="165" fontId="1" fillId="0" borderId="0" xfId="0" applyNumberFormat="1" applyFont="1"/>
    <xf numFmtId="0" fontId="1" fillId="0" borderId="0" xfId="0" applyFont="1" applyAlignment="1">
      <alignment horizontal="left"/>
    </xf>
    <xf numFmtId="0" fontId="1" fillId="0" borderId="0" xfId="0" applyFont="1" applyAlignment="1">
      <alignment horizontal="center" wrapText="1"/>
    </xf>
    <xf numFmtId="0" fontId="1" fillId="0" borderId="0" xfId="0" applyFont="1" applyAlignment="1">
      <alignment horizontal="center"/>
    </xf>
    <xf numFmtId="1" fontId="1" fillId="0" borderId="0" xfId="0" applyNumberFormat="1" applyFont="1" applyAlignment="1">
      <alignment horizontal="right"/>
    </xf>
    <xf numFmtId="0" fontId="1" fillId="0" borderId="0" xfId="0" applyFont="1" applyAlignment="1">
      <alignment vertical="center"/>
    </xf>
    <xf numFmtId="1" fontId="1" fillId="0" borderId="0" xfId="0" applyNumberFormat="1" applyFont="1"/>
    <xf numFmtId="2" fontId="1" fillId="0" borderId="0" xfId="0" applyNumberFormat="1" applyFont="1"/>
    <xf numFmtId="1" fontId="2" fillId="0" borderId="0" xfId="0" applyNumberFormat="1" applyFont="1" applyAlignment="1">
      <alignment horizontal="left" vertical="center"/>
    </xf>
    <xf numFmtId="0" fontId="1" fillId="0" borderId="7" xfId="0" applyFont="1" applyBorder="1" applyAlignment="1">
      <alignment vertical="center"/>
    </xf>
    <xf numFmtId="0" fontId="1" fillId="0" borderId="7" xfId="0" applyFont="1" applyBorder="1"/>
    <xf numFmtId="0" fontId="1" fillId="0" borderId="0" xfId="0" applyFont="1" applyAlignment="1">
      <alignment horizontal="right"/>
    </xf>
    <xf numFmtId="165" fontId="1" fillId="0" borderId="9" xfId="0" applyNumberFormat="1" applyFont="1" applyBorder="1"/>
    <xf numFmtId="0" fontId="4" fillId="0" borderId="0" xfId="0" applyFont="1"/>
    <xf numFmtId="0" fontId="1" fillId="0" borderId="2" xfId="0" applyFont="1" applyBorder="1"/>
    <xf numFmtId="0" fontId="1" fillId="0" borderId="3" xfId="0" applyFont="1" applyBorder="1"/>
    <xf numFmtId="165" fontId="1" fillId="0" borderId="0" xfId="0" applyNumberFormat="1" applyFont="1" applyAlignment="1">
      <alignment vertical="center"/>
    </xf>
    <xf numFmtId="1" fontId="1" fillId="0" borderId="9" xfId="0" applyNumberFormat="1" applyFont="1" applyBorder="1"/>
    <xf numFmtId="165" fontId="1" fillId="0" borderId="0" xfId="0" applyNumberFormat="1" applyFont="1" applyAlignment="1">
      <alignment horizontal="right"/>
    </xf>
    <xf numFmtId="1" fontId="1" fillId="0" borderId="0" xfId="0" applyNumberFormat="1" applyFont="1" applyAlignment="1">
      <alignment vertical="center"/>
    </xf>
    <xf numFmtId="0" fontId="1" fillId="0" borderId="7" xfId="0" applyFont="1" applyBorder="1" applyAlignment="1">
      <alignment horizontal="center" vertical="center"/>
    </xf>
    <xf numFmtId="0" fontId="1" fillId="0" borderId="1" xfId="0" applyFont="1" applyBorder="1"/>
    <xf numFmtId="0" fontId="2" fillId="0" borderId="0" xfId="0" applyFont="1" applyAlignment="1">
      <alignment horizontal="center" vertical="center"/>
    </xf>
    <xf numFmtId="0" fontId="3" fillId="0" borderId="0" xfId="0" applyFont="1" applyAlignment="1">
      <alignment horizontal="center" vertical="center"/>
    </xf>
    <xf numFmtId="0" fontId="1" fillId="0" borderId="2" xfId="0" applyFont="1" applyBorder="1" applyAlignment="1">
      <alignment horizontal="left"/>
    </xf>
    <xf numFmtId="0" fontId="7" fillId="0" borderId="0" xfId="0" applyFont="1"/>
    <xf numFmtId="0" fontId="1" fillId="0" borderId="0" xfId="0" applyFont="1" applyAlignment="1">
      <alignment horizontal="left" wrapText="1"/>
    </xf>
    <xf numFmtId="0" fontId="5" fillId="0" borderId="0" xfId="0" applyFont="1"/>
    <xf numFmtId="0" fontId="1" fillId="0" borderId="6" xfId="0" applyFont="1" applyBorder="1"/>
    <xf numFmtId="0" fontId="1" fillId="0" borderId="7" xfId="0" applyFont="1" applyBorder="1" applyAlignment="1">
      <alignment horizontal="left"/>
    </xf>
    <xf numFmtId="0" fontId="1" fillId="0" borderId="2" xfId="0" applyFont="1" applyBorder="1" applyAlignment="1">
      <alignment horizontal="right"/>
    </xf>
    <xf numFmtId="164" fontId="1" fillId="0" borderId="0" xfId="0" applyNumberFormat="1" applyFont="1"/>
    <xf numFmtId="14" fontId="0" fillId="0" borderId="0" xfId="0" applyNumberFormat="1"/>
    <xf numFmtId="2" fontId="0" fillId="0" borderId="0" xfId="0" applyNumberFormat="1"/>
    <xf numFmtId="0" fontId="0" fillId="0" borderId="3" xfId="0" applyBorder="1"/>
    <xf numFmtId="2" fontId="0" fillId="0" borderId="6" xfId="0" applyNumberFormat="1" applyBorder="1"/>
    <xf numFmtId="0" fontId="0" fillId="0" borderId="6" xfId="0" applyBorder="1"/>
    <xf numFmtId="165" fontId="0" fillId="0" borderId="6" xfId="0" applyNumberFormat="1" applyBorder="1"/>
    <xf numFmtId="0" fontId="0" fillId="0" borderId="2" xfId="0" applyBorder="1"/>
    <xf numFmtId="0" fontId="0" fillId="0" borderId="7" xfId="0" applyBorder="1"/>
    <xf numFmtId="0" fontId="8" fillId="0" borderId="7" xfId="0" applyFont="1" applyBorder="1"/>
    <xf numFmtId="0" fontId="3" fillId="0" borderId="5" xfId="0" applyFont="1" applyBorder="1" applyAlignment="1">
      <alignment horizontal="left" vertical="center"/>
    </xf>
    <xf numFmtId="0" fontId="1" fillId="5" borderId="1" xfId="0" applyFont="1" applyFill="1" applyBorder="1" applyAlignment="1">
      <alignment horizontal="left" vertical="center" wrapText="1"/>
    </xf>
    <xf numFmtId="1" fontId="2" fillId="0" borderId="1" xfId="0" applyNumberFormat="1" applyFont="1" applyBorder="1" applyAlignment="1">
      <alignment horizontal="center" vertical="center"/>
    </xf>
    <xf numFmtId="0" fontId="2" fillId="0" borderId="1" xfId="0" applyFont="1" applyBorder="1" applyAlignment="1">
      <alignment horizontal="center" vertical="center"/>
    </xf>
    <xf numFmtId="1" fontId="2" fillId="0" borderId="0" xfId="0" applyNumberFormat="1" applyFont="1" applyAlignment="1">
      <alignment horizontal="center" vertical="center"/>
    </xf>
    <xf numFmtId="0" fontId="1" fillId="0" borderId="0" xfId="0" applyFont="1" applyAlignment="1">
      <alignment horizontal="left" vertical="center" wrapText="1"/>
    </xf>
    <xf numFmtId="0" fontId="3" fillId="0" borderId="7" xfId="0" applyFont="1" applyBorder="1" applyAlignment="1">
      <alignment horizontal="left" vertical="center"/>
    </xf>
    <xf numFmtId="0" fontId="1" fillId="6" borderId="1" xfId="0" applyFont="1" applyFill="1" applyBorder="1" applyAlignment="1">
      <alignment horizontal="left" vertical="center"/>
    </xf>
    <xf numFmtId="0" fontId="1" fillId="7" borderId="1" xfId="0" applyFont="1" applyFill="1" applyBorder="1" applyAlignment="1">
      <alignment horizontal="left" vertical="center"/>
    </xf>
    <xf numFmtId="0" fontId="1" fillId="4" borderId="1" xfId="0" applyFont="1" applyFill="1" applyBorder="1" applyAlignment="1">
      <alignment horizontal="left" vertical="center"/>
    </xf>
    <xf numFmtId="0" fontId="9" fillId="8" borderId="1" xfId="0" applyFont="1" applyFill="1" applyBorder="1" applyAlignment="1">
      <alignment horizontal="left" vertical="center"/>
    </xf>
    <xf numFmtId="0" fontId="9" fillId="9" borderId="1" xfId="0" applyFont="1" applyFill="1" applyBorder="1" applyAlignment="1">
      <alignment horizontal="left" vertical="center"/>
    </xf>
    <xf numFmtId="2" fontId="8" fillId="0" borderId="6" xfId="0" applyNumberFormat="1" applyFont="1" applyBorder="1"/>
    <xf numFmtId="0" fontId="0" fillId="0" borderId="7" xfId="0" applyBorder="1" applyAlignment="1">
      <alignment horizontal="right"/>
    </xf>
    <xf numFmtId="0" fontId="8" fillId="0" borderId="7" xfId="0" applyFont="1" applyBorder="1" applyAlignment="1">
      <alignment horizontal="right"/>
    </xf>
    <xf numFmtId="0" fontId="8" fillId="0" borderId="1" xfId="0" applyFont="1" applyBorder="1" applyAlignment="1">
      <alignment horizontal="center" wrapText="1"/>
    </xf>
    <xf numFmtId="0" fontId="0" fillId="0" borderId="1" xfId="0" applyBorder="1" applyAlignment="1">
      <alignment horizontal="center"/>
    </xf>
    <xf numFmtId="165" fontId="0" fillId="0" borderId="0" xfId="0" applyNumberFormat="1"/>
    <xf numFmtId="1" fontId="0" fillId="0" borderId="0" xfId="0" applyNumberFormat="1"/>
    <xf numFmtId="0" fontId="8" fillId="0" borderId="0" xfId="0" applyFont="1" applyAlignment="1">
      <alignment horizontal="left"/>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3" fillId="0" borderId="0" xfId="0" applyFont="1"/>
    <xf numFmtId="0" fontId="0" fillId="4" borderId="1" xfId="0" applyFill="1" applyBorder="1" applyAlignment="1">
      <alignment horizontal="center"/>
    </xf>
    <xf numFmtId="0" fontId="0" fillId="7" borderId="1" xfId="0" applyFill="1" applyBorder="1" applyAlignment="1">
      <alignment horizontal="center"/>
    </xf>
    <xf numFmtId="0" fontId="0" fillId="0" borderId="0" xfId="0" applyAlignment="1">
      <alignment wrapText="1"/>
    </xf>
    <xf numFmtId="0" fontId="0" fillId="0" borderId="0" xfId="0" applyAlignment="1">
      <alignment horizontal="right" vertical="center"/>
    </xf>
    <xf numFmtId="0" fontId="14" fillId="0" borderId="0" xfId="2"/>
    <xf numFmtId="0" fontId="8" fillId="0" borderId="0" xfId="0" applyFont="1" applyAlignment="1">
      <alignment wrapText="1"/>
    </xf>
    <xf numFmtId="0" fontId="13" fillId="0" borderId="0" xfId="0" applyFont="1" applyAlignment="1">
      <alignment horizontal="left"/>
    </xf>
    <xf numFmtId="0" fontId="0" fillId="0" borderId="0" xfId="0" applyAlignment="1">
      <alignment horizontal="right" vertical="top"/>
    </xf>
    <xf numFmtId="0" fontId="0" fillId="0" borderId="1" xfId="0" applyBorder="1"/>
    <xf numFmtId="0" fontId="8" fillId="0" borderId="0" xfId="0" applyFont="1" applyAlignment="1">
      <alignment horizontal="center"/>
    </xf>
    <xf numFmtId="0" fontId="15" fillId="0" borderId="9" xfId="0" applyFont="1" applyBorder="1" applyAlignment="1">
      <alignment horizontal="center"/>
    </xf>
    <xf numFmtId="0" fontId="15" fillId="0" borderId="6" xfId="0" applyFont="1" applyBorder="1" applyAlignment="1">
      <alignment horizontal="center"/>
    </xf>
    <xf numFmtId="0" fontId="15" fillId="0" borderId="3" xfId="0" applyFont="1" applyBorder="1" applyAlignment="1">
      <alignment horizontal="center"/>
    </xf>
    <xf numFmtId="0" fontId="1" fillId="10" borderId="9" xfId="0" applyFont="1" applyFill="1" applyBorder="1" applyAlignment="1">
      <alignment horizontal="center" vertical="center"/>
    </xf>
    <xf numFmtId="0" fontId="1" fillId="4" borderId="9" xfId="0" applyFont="1" applyFill="1" applyBorder="1" applyAlignment="1">
      <alignment horizontal="center" vertical="center"/>
    </xf>
    <xf numFmtId="0" fontId="0" fillId="3" borderId="0" xfId="0" applyFill="1" applyAlignment="1">
      <alignment horizontal="center"/>
    </xf>
    <xf numFmtId="0" fontId="1" fillId="10" borderId="0" xfId="0" applyFont="1" applyFill="1" applyAlignment="1">
      <alignment horizontal="center" vertical="center"/>
    </xf>
    <xf numFmtId="0" fontId="1" fillId="4" borderId="0" xfId="0" applyFont="1" applyFill="1" applyAlignment="1">
      <alignment horizontal="center" vertical="center"/>
    </xf>
    <xf numFmtId="0" fontId="1" fillId="13" borderId="0" xfId="0" applyFont="1" applyFill="1" applyAlignment="1">
      <alignment horizontal="center" vertical="center" wrapText="1"/>
    </xf>
    <xf numFmtId="0" fontId="0" fillId="14" borderId="0" xfId="0" applyFill="1" applyAlignment="1">
      <alignment horizontal="center"/>
    </xf>
    <xf numFmtId="0" fontId="0" fillId="15" borderId="0" xfId="0" applyFill="1" applyAlignment="1">
      <alignment horizontal="center"/>
    </xf>
    <xf numFmtId="0" fontId="0" fillId="16" borderId="0" xfId="0" applyFill="1" applyAlignment="1">
      <alignment horizontal="center"/>
    </xf>
    <xf numFmtId="0" fontId="0" fillId="16" borderId="14" xfId="0" applyFill="1" applyBorder="1" applyAlignment="1">
      <alignment horizontal="center"/>
    </xf>
    <xf numFmtId="0" fontId="1" fillId="13" borderId="0" xfId="0" applyFont="1" applyFill="1" applyAlignment="1">
      <alignment horizontal="center"/>
    </xf>
    <xf numFmtId="0" fontId="0" fillId="0" borderId="0" xfId="0" applyAlignment="1">
      <alignment horizontal="center"/>
    </xf>
    <xf numFmtId="0" fontId="8" fillId="0" borderId="0" xfId="0" applyFont="1"/>
    <xf numFmtId="0" fontId="0" fillId="2" borderId="1" xfId="0" applyFill="1" applyBorder="1" applyAlignment="1">
      <alignment horizontal="center"/>
    </xf>
    <xf numFmtId="0" fontId="0" fillId="10" borderId="1" xfId="0" applyFill="1" applyBorder="1" applyAlignment="1">
      <alignment horizontal="center"/>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0" fillId="0" borderId="2" xfId="0" applyBorder="1" applyAlignment="1">
      <alignment horizontal="center"/>
    </xf>
    <xf numFmtId="0" fontId="8" fillId="0" borderId="12" xfId="0" applyFont="1" applyBorder="1" applyAlignment="1">
      <alignment horizontal="center"/>
    </xf>
    <xf numFmtId="0" fontId="8" fillId="0" borderId="13" xfId="0" applyFont="1" applyBorder="1" applyAlignment="1">
      <alignment horizontal="center"/>
    </xf>
    <xf numFmtId="0" fontId="0" fillId="11" borderId="1" xfId="0" applyFill="1" applyBorder="1" applyAlignment="1">
      <alignment horizontal="center" vertical="center"/>
    </xf>
    <xf numFmtId="0" fontId="0" fillId="10"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center" vertical="center"/>
    </xf>
    <xf numFmtId="0" fontId="0" fillId="15" borderId="1" xfId="0" applyFill="1" applyBorder="1" applyAlignment="1">
      <alignment horizontal="center"/>
    </xf>
    <xf numFmtId="0" fontId="0" fillId="16" borderId="1" xfId="0" applyFill="1" applyBorder="1" applyAlignment="1">
      <alignment horizontal="center"/>
    </xf>
    <xf numFmtId="0" fontId="0" fillId="0" borderId="1" xfId="0" applyBorder="1" applyAlignment="1">
      <alignment horizontal="center" vertical="center"/>
    </xf>
    <xf numFmtId="0" fontId="0" fillId="17" borderId="1" xfId="0" applyFill="1" applyBorder="1" applyAlignment="1">
      <alignment horizontal="center"/>
    </xf>
    <xf numFmtId="0" fontId="1" fillId="0" borderId="19" xfId="0" applyFont="1" applyBorder="1"/>
    <xf numFmtId="0" fontId="1" fillId="0" borderId="6" xfId="0" applyFont="1" applyBorder="1" applyAlignment="1">
      <alignment horizontal="left"/>
    </xf>
    <xf numFmtId="0" fontId="0" fillId="0" borderId="0" xfId="0" applyAlignment="1">
      <alignment horizontal="center" vertical="center"/>
    </xf>
    <xf numFmtId="0" fontId="0" fillId="0" borderId="0" xfId="0" applyAlignment="1">
      <alignment horizontal="left" wrapText="1"/>
    </xf>
    <xf numFmtId="0" fontId="16" fillId="0" borderId="22" xfId="0" applyFont="1" applyBorder="1" applyAlignment="1">
      <alignment wrapText="1"/>
    </xf>
    <xf numFmtId="0" fontId="16" fillId="18" borderId="3" xfId="0" applyFont="1" applyFill="1" applyBorder="1" applyAlignment="1">
      <alignment wrapText="1"/>
    </xf>
    <xf numFmtId="3" fontId="16" fillId="18" borderId="33" xfId="0" applyNumberFormat="1" applyFont="1" applyFill="1" applyBorder="1" applyAlignment="1">
      <alignment wrapText="1"/>
    </xf>
    <xf numFmtId="0" fontId="16" fillId="0" borderId="34" xfId="0" applyFont="1" applyBorder="1" applyAlignment="1">
      <alignment wrapText="1"/>
    </xf>
    <xf numFmtId="0" fontId="16" fillId="12" borderId="35" xfId="0" applyFont="1" applyFill="1" applyBorder="1"/>
    <xf numFmtId="0" fontId="16" fillId="0" borderId="0" xfId="0" applyFont="1" applyAlignment="1">
      <alignment wrapText="1"/>
    </xf>
    <xf numFmtId="0" fontId="18" fillId="0" borderId="0" xfId="0" applyFont="1" applyAlignment="1">
      <alignment wrapText="1"/>
    </xf>
    <xf numFmtId="0" fontId="16" fillId="0" borderId="36" xfId="0" applyFont="1" applyBorder="1" applyAlignment="1">
      <alignment wrapText="1"/>
    </xf>
    <xf numFmtId="0" fontId="18" fillId="0" borderId="40" xfId="0" applyFont="1" applyBorder="1" applyAlignment="1">
      <alignment wrapText="1"/>
    </xf>
    <xf numFmtId="0" fontId="16" fillId="0" borderId="42" xfId="0" applyFont="1" applyBorder="1" applyAlignment="1">
      <alignment wrapText="1"/>
    </xf>
    <xf numFmtId="0" fontId="19" fillId="0" borderId="43" xfId="0" applyFont="1" applyBorder="1" applyAlignment="1">
      <alignment wrapText="1"/>
    </xf>
    <xf numFmtId="0" fontId="19" fillId="0" borderId="44" xfId="0" applyFont="1" applyBorder="1" applyAlignment="1">
      <alignment wrapText="1"/>
    </xf>
    <xf numFmtId="0" fontId="16" fillId="0" borderId="43" xfId="0" applyFont="1" applyBorder="1" applyAlignment="1">
      <alignment wrapText="1"/>
    </xf>
    <xf numFmtId="0" fontId="16" fillId="0" borderId="44" xfId="0" applyFont="1" applyBorder="1" applyAlignment="1">
      <alignment wrapText="1"/>
    </xf>
    <xf numFmtId="0" fontId="16" fillId="0" borderId="47" xfId="0" applyFont="1" applyBorder="1" applyAlignment="1">
      <alignment wrapText="1"/>
    </xf>
    <xf numFmtId="0" fontId="16" fillId="18" borderId="36" xfId="0" applyFont="1" applyFill="1" applyBorder="1" applyAlignment="1">
      <alignment wrapText="1"/>
    </xf>
    <xf numFmtId="0" fontId="18" fillId="21" borderId="48" xfId="0" applyFont="1" applyFill="1" applyBorder="1" applyAlignment="1">
      <alignment wrapText="1"/>
    </xf>
    <xf numFmtId="0" fontId="18" fillId="20" borderId="58" xfId="0" applyFont="1" applyFill="1" applyBorder="1" applyAlignment="1">
      <alignment wrapText="1"/>
    </xf>
    <xf numFmtId="0" fontId="16" fillId="18" borderId="39" xfId="0" applyFont="1" applyFill="1" applyBorder="1" applyAlignment="1">
      <alignment wrapText="1"/>
    </xf>
    <xf numFmtId="0" fontId="18" fillId="0" borderId="51" xfId="0" applyFont="1" applyBorder="1" applyAlignment="1">
      <alignment wrapText="1"/>
    </xf>
    <xf numFmtId="0" fontId="16" fillId="0" borderId="52" xfId="0" applyFont="1" applyBorder="1" applyAlignment="1">
      <alignment wrapText="1"/>
    </xf>
    <xf numFmtId="0" fontId="16" fillId="0" borderId="53" xfId="0" applyFont="1" applyBorder="1" applyAlignment="1">
      <alignment wrapText="1"/>
    </xf>
    <xf numFmtId="0" fontId="16" fillId="19" borderId="43" xfId="0" applyFont="1" applyFill="1" applyBorder="1" applyAlignment="1">
      <alignment wrapText="1"/>
    </xf>
    <xf numFmtId="0" fontId="16" fillId="0" borderId="60" xfId="0" applyFont="1" applyBorder="1" applyAlignment="1">
      <alignment wrapText="1"/>
    </xf>
    <xf numFmtId="0" fontId="16" fillId="0" borderId="61" xfId="0" applyFont="1" applyBorder="1" applyAlignment="1">
      <alignment wrapText="1"/>
    </xf>
    <xf numFmtId="0" fontId="16" fillId="18" borderId="40" xfId="0" applyFont="1" applyFill="1" applyBorder="1" applyAlignment="1">
      <alignment wrapText="1"/>
    </xf>
    <xf numFmtId="0" fontId="19" fillId="0" borderId="61" xfId="0" applyFont="1" applyBorder="1" applyAlignment="1">
      <alignment wrapText="1"/>
    </xf>
    <xf numFmtId="0" fontId="1" fillId="0" borderId="59" xfId="0" applyFont="1" applyBorder="1"/>
    <xf numFmtId="0" fontId="2" fillId="0" borderId="59" xfId="0" applyFont="1" applyBorder="1"/>
    <xf numFmtId="0" fontId="16" fillId="12" borderId="36" xfId="0" applyFont="1" applyFill="1" applyBorder="1" applyAlignment="1">
      <alignment wrapText="1"/>
    </xf>
    <xf numFmtId="0" fontId="16" fillId="12" borderId="37" xfId="0" applyFont="1" applyFill="1" applyBorder="1" applyAlignment="1">
      <alignment wrapText="1"/>
    </xf>
    <xf numFmtId="165" fontId="21" fillId="19" borderId="5" xfId="0" applyNumberFormat="1" applyFont="1" applyFill="1" applyBorder="1" applyAlignment="1">
      <alignment wrapText="1"/>
    </xf>
    <xf numFmtId="165" fontId="21" fillId="19" borderId="42" xfId="0" applyNumberFormat="1" applyFont="1" applyFill="1" applyBorder="1" applyAlignment="1">
      <alignment wrapText="1"/>
    </xf>
    <xf numFmtId="0" fontId="1" fillId="0" borderId="57" xfId="0" applyFont="1" applyBorder="1"/>
    <xf numFmtId="2" fontId="19" fillId="19" borderId="42" xfId="0" applyNumberFormat="1" applyFont="1" applyFill="1" applyBorder="1" applyAlignment="1">
      <alignment wrapText="1"/>
    </xf>
    <xf numFmtId="0" fontId="1" fillId="0" borderId="55" xfId="0" applyFont="1" applyBorder="1"/>
    <xf numFmtId="165" fontId="1" fillId="22" borderId="42" xfId="0" applyNumberFormat="1" applyFont="1" applyFill="1" applyBorder="1"/>
    <xf numFmtId="0" fontId="1" fillId="0" borderId="43" xfId="0" applyFont="1" applyBorder="1"/>
    <xf numFmtId="0" fontId="20" fillId="0" borderId="47" xfId="0" applyFont="1" applyBorder="1" applyAlignment="1">
      <alignment wrapText="1"/>
    </xf>
    <xf numFmtId="0" fontId="1" fillId="0" borderId="36" xfId="0" applyFont="1" applyBorder="1"/>
    <xf numFmtId="0" fontId="1" fillId="0" borderId="38" xfId="0" applyFont="1" applyBorder="1"/>
    <xf numFmtId="0" fontId="1" fillId="0" borderId="58" xfId="0" applyFont="1" applyBorder="1"/>
    <xf numFmtId="0" fontId="18" fillId="0" borderId="65" xfId="0" applyFont="1" applyBorder="1" applyAlignment="1">
      <alignment wrapText="1"/>
    </xf>
    <xf numFmtId="0" fontId="1" fillId="0" borderId="0" xfId="0" applyFont="1" applyAlignment="1">
      <alignment vertical="center" wrapText="1"/>
    </xf>
    <xf numFmtId="0" fontId="1" fillId="0" borderId="0" xfId="0" applyFont="1" applyAlignment="1">
      <alignment horizontal="center" vertical="top"/>
    </xf>
    <xf numFmtId="0" fontId="16" fillId="0" borderId="54" xfId="0" applyFont="1" applyBorder="1"/>
    <xf numFmtId="0" fontId="16" fillId="0" borderId="55" xfId="0" applyFont="1" applyBorder="1"/>
    <xf numFmtId="0" fontId="16" fillId="0" borderId="0" xfId="0" applyFont="1" applyAlignment="1">
      <alignment vertical="center" wrapText="1"/>
    </xf>
    <xf numFmtId="0" fontId="18" fillId="0" borderId="0" xfId="0" applyFont="1" applyAlignment="1">
      <alignment vertical="center" wrapText="1"/>
    </xf>
    <xf numFmtId="0" fontId="1" fillId="25" borderId="35" xfId="0" applyFont="1" applyFill="1" applyBorder="1" applyAlignment="1">
      <alignment vertical="center" wrapText="1"/>
    </xf>
    <xf numFmtId="0" fontId="16" fillId="25" borderId="35" xfId="0" applyFont="1" applyFill="1" applyBorder="1" applyAlignment="1">
      <alignment horizontal="center" vertical="center" wrapText="1"/>
    </xf>
    <xf numFmtId="2" fontId="16" fillId="0" borderId="41" xfId="0" applyNumberFormat="1" applyFont="1" applyBorder="1" applyAlignment="1">
      <alignment wrapText="1"/>
    </xf>
    <xf numFmtId="2" fontId="16" fillId="0" borderId="62" xfId="0" applyNumberFormat="1" applyFont="1" applyBorder="1" applyAlignment="1">
      <alignment wrapText="1"/>
    </xf>
    <xf numFmtId="2" fontId="18" fillId="0" borderId="41" xfId="0" applyNumberFormat="1" applyFont="1" applyBorder="1" applyAlignment="1">
      <alignment wrapText="1"/>
    </xf>
    <xf numFmtId="2" fontId="2" fillId="0" borderId="55" xfId="0" applyNumberFormat="1" applyFont="1" applyBorder="1"/>
    <xf numFmtId="2" fontId="16" fillId="18" borderId="58" xfId="0" applyNumberFormat="1" applyFont="1" applyFill="1" applyBorder="1"/>
    <xf numFmtId="2" fontId="17" fillId="19" borderId="55" xfId="0" applyNumberFormat="1" applyFont="1" applyFill="1" applyBorder="1" applyAlignment="1">
      <alignment wrapText="1"/>
    </xf>
    <xf numFmtId="0" fontId="1" fillId="0" borderId="56" xfId="0" applyFont="1" applyBorder="1" applyAlignment="1">
      <alignment wrapText="1"/>
    </xf>
    <xf numFmtId="0" fontId="16" fillId="0" borderId="18" xfId="0" applyFont="1" applyBorder="1" applyAlignment="1">
      <alignment wrapText="1"/>
    </xf>
    <xf numFmtId="167" fontId="16" fillId="0" borderId="31" xfId="0" applyNumberFormat="1" applyFont="1" applyBorder="1" applyAlignment="1">
      <alignment wrapText="1"/>
    </xf>
    <xf numFmtId="2" fontId="16" fillId="0" borderId="20" xfId="0" applyNumberFormat="1" applyFont="1" applyBorder="1" applyAlignment="1">
      <alignment wrapText="1"/>
    </xf>
    <xf numFmtId="0" fontId="16" fillId="0" borderId="58" xfId="0" applyFont="1" applyBorder="1" applyAlignment="1">
      <alignment wrapText="1"/>
    </xf>
    <xf numFmtId="0" fontId="16" fillId="0" borderId="67" xfId="0" applyFont="1" applyBorder="1" applyAlignment="1">
      <alignment wrapText="1"/>
    </xf>
    <xf numFmtId="0" fontId="16" fillId="0" borderId="50" xfId="0" applyFont="1" applyBorder="1" applyAlignment="1">
      <alignment wrapText="1"/>
    </xf>
    <xf numFmtId="0" fontId="16" fillId="0" borderId="68" xfId="0" applyFont="1" applyBorder="1" applyAlignment="1">
      <alignment wrapText="1"/>
    </xf>
    <xf numFmtId="0" fontId="18" fillId="0" borderId="49" xfId="0" applyFont="1" applyBorder="1" applyAlignment="1">
      <alignment wrapText="1"/>
    </xf>
    <xf numFmtId="0" fontId="16" fillId="0" borderId="40" xfId="0" applyFont="1" applyBorder="1" applyAlignment="1">
      <alignment wrapText="1"/>
    </xf>
    <xf numFmtId="2" fontId="1" fillId="22" borderId="46" xfId="0" applyNumberFormat="1" applyFont="1" applyFill="1" applyBorder="1"/>
    <xf numFmtId="0" fontId="1" fillId="6" borderId="18" xfId="0" applyFont="1" applyFill="1" applyBorder="1"/>
    <xf numFmtId="0" fontId="1" fillId="6" borderId="21" xfId="0" applyFont="1" applyFill="1" applyBorder="1"/>
    <xf numFmtId="0" fontId="1" fillId="6" borderId="30" xfId="0" applyFont="1" applyFill="1" applyBorder="1"/>
    <xf numFmtId="0" fontId="1" fillId="6" borderId="24" xfId="0" applyFont="1" applyFill="1" applyBorder="1"/>
    <xf numFmtId="0" fontId="1" fillId="0" borderId="25" xfId="0" applyFont="1" applyBorder="1"/>
    <xf numFmtId="2" fontId="2" fillId="22" borderId="70" xfId="0" applyNumberFormat="1" applyFont="1" applyFill="1" applyBorder="1"/>
    <xf numFmtId="0" fontId="1" fillId="0" borderId="75" xfId="0" applyFont="1" applyBorder="1"/>
    <xf numFmtId="2" fontId="2" fillId="22" borderId="78" xfId="0" applyNumberFormat="1" applyFont="1" applyFill="1" applyBorder="1"/>
    <xf numFmtId="2" fontId="2" fillId="6" borderId="21" xfId="0" applyNumberFormat="1" applyFont="1" applyFill="1" applyBorder="1"/>
    <xf numFmtId="0" fontId="16" fillId="0" borderId="0" xfId="0" applyFont="1" applyAlignment="1">
      <alignment horizontal="center" vertical="top" wrapText="1"/>
    </xf>
    <xf numFmtId="0" fontId="1" fillId="0" borderId="81" xfId="0" applyFont="1" applyBorder="1" applyAlignment="1">
      <alignment vertical="center" wrapText="1"/>
    </xf>
    <xf numFmtId="0" fontId="18" fillId="24" borderId="51" xfId="0" applyFont="1" applyFill="1" applyBorder="1" applyAlignment="1">
      <alignment horizontal="center" vertical="top" wrapText="1"/>
    </xf>
    <xf numFmtId="0" fontId="18" fillId="24" borderId="49" xfId="0" applyFont="1" applyFill="1" applyBorder="1" applyAlignment="1">
      <alignment vertical="center" wrapText="1"/>
    </xf>
    <xf numFmtId="0" fontId="16" fillId="25" borderId="82" xfId="0" applyFont="1" applyFill="1" applyBorder="1" applyAlignment="1">
      <alignment horizontal="center" vertical="top" wrapText="1"/>
    </xf>
    <xf numFmtId="0" fontId="16" fillId="0" borderId="77" xfId="0" applyFont="1" applyBorder="1" applyAlignment="1">
      <alignment vertical="center" wrapText="1"/>
    </xf>
    <xf numFmtId="0" fontId="16" fillId="25" borderId="83" xfId="0" applyFont="1" applyFill="1" applyBorder="1" applyAlignment="1">
      <alignment horizontal="center" vertical="top" wrapText="1"/>
    </xf>
    <xf numFmtId="0" fontId="16" fillId="0" borderId="79" xfId="0" applyFont="1" applyBorder="1" applyAlignment="1">
      <alignment vertical="center" wrapText="1"/>
    </xf>
    <xf numFmtId="0" fontId="16" fillId="25" borderId="84" xfId="0" applyFont="1" applyFill="1" applyBorder="1" applyAlignment="1">
      <alignment horizontal="center" vertical="top" wrapText="1"/>
    </xf>
    <xf numFmtId="0" fontId="16" fillId="0" borderId="74" xfId="0" applyFont="1" applyBorder="1" applyAlignment="1">
      <alignment vertical="center" wrapText="1"/>
    </xf>
    <xf numFmtId="0" fontId="1" fillId="24" borderId="15" xfId="0" applyFont="1" applyFill="1" applyBorder="1" applyAlignment="1">
      <alignment horizontal="center" vertical="top"/>
    </xf>
    <xf numFmtId="0" fontId="16" fillId="18" borderId="11" xfId="0" applyFont="1" applyFill="1" applyBorder="1" applyAlignment="1">
      <alignment wrapText="1"/>
    </xf>
    <xf numFmtId="0" fontId="16" fillId="18" borderId="1" xfId="0" applyFont="1" applyFill="1" applyBorder="1" applyAlignment="1">
      <alignment wrapText="1"/>
    </xf>
    <xf numFmtId="0" fontId="16" fillId="0" borderId="17" xfId="0" applyFont="1" applyBorder="1" applyAlignment="1">
      <alignment wrapText="1"/>
    </xf>
    <xf numFmtId="0" fontId="16" fillId="0" borderId="85" xfId="0" applyFont="1" applyBorder="1" applyAlignment="1">
      <alignment wrapText="1"/>
    </xf>
    <xf numFmtId="4" fontId="16" fillId="0" borderId="29" xfId="0" applyNumberFormat="1" applyFont="1" applyBorder="1" applyAlignment="1">
      <alignment wrapText="1"/>
    </xf>
    <xf numFmtId="0" fontId="18" fillId="0" borderId="18" xfId="0" applyFont="1" applyBorder="1" applyAlignment="1">
      <alignment wrapText="1"/>
    </xf>
    <xf numFmtId="0" fontId="18" fillId="0" borderId="23" xfId="0" applyFont="1" applyBorder="1" applyAlignment="1">
      <alignment wrapText="1"/>
    </xf>
    <xf numFmtId="0" fontId="18" fillId="0" borderId="32" xfId="0" applyFont="1" applyBorder="1" applyAlignment="1">
      <alignment wrapText="1"/>
    </xf>
    <xf numFmtId="167" fontId="1" fillId="0" borderId="56" xfId="0" applyNumberFormat="1" applyFont="1" applyBorder="1" applyAlignment="1">
      <alignment horizontal="left"/>
    </xf>
    <xf numFmtId="167" fontId="1" fillId="0" borderId="57" xfId="0" applyNumberFormat="1" applyFont="1" applyBorder="1" applyAlignment="1">
      <alignment horizontal="left"/>
    </xf>
    <xf numFmtId="0" fontId="0" fillId="0" borderId="7" xfId="0" applyBorder="1" applyAlignment="1">
      <alignment horizontal="center"/>
    </xf>
    <xf numFmtId="0" fontId="1" fillId="25" borderId="8" xfId="0" applyFont="1" applyFill="1" applyBorder="1" applyAlignment="1">
      <alignment horizontal="center" vertical="center"/>
    </xf>
    <xf numFmtId="0" fontId="1" fillId="25" borderId="4" xfId="0" applyFont="1" applyFill="1" applyBorder="1" applyAlignment="1">
      <alignment horizontal="center" vertical="center"/>
    </xf>
    <xf numFmtId="0" fontId="1" fillId="0" borderId="71" xfId="0" applyFont="1" applyBorder="1" applyAlignment="1">
      <alignment horizontal="left"/>
    </xf>
    <xf numFmtId="0" fontId="1" fillId="0" borderId="36" xfId="0" applyFont="1" applyBorder="1" applyAlignment="1">
      <alignment horizontal="left"/>
    </xf>
    <xf numFmtId="0" fontId="1" fillId="0" borderId="79" xfId="0" applyFont="1" applyBorder="1" applyAlignment="1">
      <alignment horizontal="left"/>
    </xf>
    <xf numFmtId="0" fontId="1" fillId="0" borderId="72" xfId="0" applyFont="1" applyBorder="1" applyAlignment="1">
      <alignment horizontal="left"/>
    </xf>
    <xf numFmtId="0" fontId="1" fillId="0" borderId="73" xfId="0" applyFont="1" applyBorder="1" applyAlignment="1">
      <alignment horizontal="left"/>
    </xf>
    <xf numFmtId="0" fontId="1" fillId="0" borderId="74" xfId="0" applyFont="1" applyBorder="1" applyAlignment="1">
      <alignment horizontal="left"/>
    </xf>
    <xf numFmtId="0" fontId="16" fillId="0" borderId="40" xfId="0" applyFont="1" applyBorder="1" applyAlignment="1">
      <alignment wrapText="1"/>
    </xf>
    <xf numFmtId="0" fontId="18" fillId="20" borderId="50" xfId="0" applyFont="1" applyFill="1" applyBorder="1" applyAlignment="1">
      <alignment horizontal="center" wrapText="1"/>
    </xf>
    <xf numFmtId="0" fontId="18" fillId="20" borderId="56" xfId="0" applyFont="1" applyFill="1" applyBorder="1" applyAlignment="1">
      <alignment horizontal="center" wrapText="1"/>
    </xf>
    <xf numFmtId="0" fontId="18" fillId="20" borderId="57" xfId="0" applyFont="1" applyFill="1" applyBorder="1" applyAlignment="1">
      <alignment horizontal="center" wrapText="1"/>
    </xf>
    <xf numFmtId="0" fontId="18" fillId="21" borderId="48" xfId="0" applyFont="1" applyFill="1" applyBorder="1" applyAlignment="1">
      <alignment horizontal="center" wrapText="1"/>
    </xf>
    <xf numFmtId="0" fontId="18" fillId="21" borderId="49" xfId="0" applyFont="1" applyFill="1" applyBorder="1" applyAlignment="1">
      <alignment horizontal="center" wrapText="1"/>
    </xf>
    <xf numFmtId="0" fontId="18" fillId="21" borderId="56" xfId="0" applyFont="1" applyFill="1" applyBorder="1" applyAlignment="1">
      <alignment horizontal="center" wrapText="1"/>
    </xf>
    <xf numFmtId="0" fontId="18" fillId="21" borderId="57" xfId="0" applyFont="1" applyFill="1" applyBorder="1" applyAlignment="1">
      <alignment horizontal="center" wrapText="1"/>
    </xf>
    <xf numFmtId="0" fontId="3" fillId="0" borderId="18" xfId="0" applyFont="1" applyBorder="1" applyAlignment="1">
      <alignment horizontal="left"/>
    </xf>
    <xf numFmtId="0" fontId="3" fillId="0" borderId="19" xfId="0" applyFont="1" applyBorder="1" applyAlignment="1">
      <alignment horizontal="left"/>
    </xf>
    <xf numFmtId="0" fontId="3" fillId="0" borderId="20" xfId="0" applyFont="1" applyBorder="1" applyAlignment="1">
      <alignment horizontal="left"/>
    </xf>
    <xf numFmtId="0" fontId="2" fillId="0" borderId="15" xfId="0" applyFont="1" applyBorder="1" applyAlignment="1">
      <alignment horizontal="left"/>
    </xf>
    <xf numFmtId="0" fontId="2" fillId="0" borderId="23" xfId="0" applyFont="1" applyBorder="1" applyAlignment="1">
      <alignment horizontal="left"/>
    </xf>
    <xf numFmtId="0" fontId="2" fillId="0" borderId="16" xfId="0" applyFont="1" applyBorder="1" applyAlignment="1">
      <alignment horizontal="left"/>
    </xf>
    <xf numFmtId="0" fontId="1" fillId="25" borderId="10" xfId="0" applyFont="1" applyFill="1" applyBorder="1" applyAlignment="1">
      <alignment horizontal="center" vertical="center"/>
    </xf>
    <xf numFmtId="0" fontId="1" fillId="0" borderId="76" xfId="0" applyFont="1" applyBorder="1" applyAlignment="1">
      <alignment horizontal="left"/>
    </xf>
    <xf numFmtId="0" fontId="1" fillId="0" borderId="75" xfId="0" applyFont="1" applyBorder="1" applyAlignment="1">
      <alignment horizontal="left"/>
    </xf>
    <xf numFmtId="0" fontId="1" fillId="0" borderId="77" xfId="0" applyFont="1" applyBorder="1" applyAlignment="1">
      <alignment horizontal="left"/>
    </xf>
    <xf numFmtId="0" fontId="1" fillId="0" borderId="30" xfId="0" applyFont="1" applyBorder="1" applyAlignment="1">
      <alignment horizontal="left"/>
    </xf>
    <xf numFmtId="0" fontId="1" fillId="0" borderId="6" xfId="0" applyFont="1" applyBorder="1" applyAlignment="1">
      <alignment horizontal="left"/>
    </xf>
    <xf numFmtId="0" fontId="1" fillId="0" borderId="27" xfId="0" applyFont="1" applyBorder="1" applyAlignment="1">
      <alignment horizontal="left"/>
    </xf>
    <xf numFmtId="0" fontId="1" fillId="0" borderId="35" xfId="0" applyFont="1" applyBorder="1" applyAlignment="1">
      <alignment horizontal="left"/>
    </xf>
    <xf numFmtId="0" fontId="3" fillId="0" borderId="69" xfId="0" applyFont="1" applyBorder="1" applyAlignment="1">
      <alignment horizontal="left"/>
    </xf>
    <xf numFmtId="0" fontId="3" fillId="0" borderId="9" xfId="0" applyFont="1" applyBorder="1" applyAlignment="1">
      <alignment horizontal="left"/>
    </xf>
    <xf numFmtId="0" fontId="3" fillId="0" borderId="28" xfId="0" applyFont="1" applyBorder="1" applyAlignment="1">
      <alignment horizontal="left"/>
    </xf>
    <xf numFmtId="0" fontId="1" fillId="0" borderId="80" xfId="0" applyFont="1" applyBorder="1" applyAlignment="1">
      <alignment horizontal="left"/>
    </xf>
    <xf numFmtId="0" fontId="3" fillId="0" borderId="24" xfId="0" applyFont="1" applyBorder="1" applyAlignment="1">
      <alignment horizontal="left"/>
    </xf>
    <xf numFmtId="0" fontId="3" fillId="0" borderId="25" xfId="0" applyFont="1" applyBorder="1" applyAlignment="1">
      <alignment horizontal="left"/>
    </xf>
    <xf numFmtId="0" fontId="3" fillId="0" borderId="26" xfId="0" applyFont="1" applyBorder="1" applyAlignment="1">
      <alignment horizontal="left"/>
    </xf>
    <xf numFmtId="0" fontId="1" fillId="23" borderId="41" xfId="0" applyFont="1" applyFill="1" applyBorder="1" applyAlignment="1">
      <alignment horizontal="right"/>
    </xf>
    <xf numFmtId="0" fontId="1" fillId="23" borderId="42" xfId="0" applyFont="1" applyFill="1" applyBorder="1" applyAlignment="1">
      <alignment horizontal="right"/>
    </xf>
    <xf numFmtId="0" fontId="1" fillId="23" borderId="43" xfId="0" applyFont="1" applyFill="1" applyBorder="1" applyAlignment="1">
      <alignment horizontal="right"/>
    </xf>
    <xf numFmtId="0" fontId="1" fillId="23" borderId="45" xfId="0" applyFont="1" applyFill="1" applyBorder="1" applyAlignment="1">
      <alignment horizontal="right"/>
    </xf>
    <xf numFmtId="0" fontId="1" fillId="23" borderId="46" xfId="0" applyFont="1" applyFill="1" applyBorder="1" applyAlignment="1">
      <alignment horizontal="right"/>
    </xf>
    <xf numFmtId="0" fontId="1" fillId="23" borderId="47" xfId="0" applyFont="1" applyFill="1" applyBorder="1" applyAlignment="1">
      <alignment horizontal="right"/>
    </xf>
    <xf numFmtId="0" fontId="16" fillId="0" borderId="56" xfId="0" applyFont="1" applyBorder="1" applyAlignment="1">
      <alignment horizontal="center" wrapText="1"/>
    </xf>
    <xf numFmtId="0" fontId="16" fillId="0" borderId="59" xfId="0" applyFont="1" applyBorder="1" applyAlignment="1">
      <alignment horizontal="center" wrapText="1"/>
    </xf>
    <xf numFmtId="0" fontId="16" fillId="0" borderId="57" xfId="0" applyFont="1" applyBorder="1" applyAlignment="1">
      <alignment horizontal="center" wrapText="1"/>
    </xf>
    <xf numFmtId="0" fontId="1" fillId="25" borderId="63" xfId="0" applyFont="1" applyFill="1" applyBorder="1" applyAlignment="1">
      <alignment horizontal="center" vertical="center"/>
    </xf>
    <xf numFmtId="0" fontId="1" fillId="25" borderId="64" xfId="0" applyFont="1" applyFill="1" applyBorder="1" applyAlignment="1">
      <alignment horizontal="center" vertical="center"/>
    </xf>
    <xf numFmtId="0" fontId="1" fillId="25" borderId="66" xfId="0" applyFont="1" applyFill="1" applyBorder="1" applyAlignment="1">
      <alignment horizontal="center" vertical="center"/>
    </xf>
    <xf numFmtId="0" fontId="18" fillId="0" borderId="56" xfId="0" applyFont="1" applyBorder="1" applyAlignment="1">
      <alignment horizontal="center" wrapText="1"/>
    </xf>
    <xf numFmtId="0" fontId="18" fillId="0" borderId="59" xfId="0" applyFont="1" applyBorder="1" applyAlignment="1">
      <alignment horizontal="center" wrapText="1"/>
    </xf>
    <xf numFmtId="0" fontId="18" fillId="0" borderId="50" xfId="0" applyFont="1" applyBorder="1" applyAlignment="1">
      <alignment horizontal="center" wrapText="1"/>
    </xf>
    <xf numFmtId="0" fontId="18" fillId="0" borderId="57" xfId="0" applyFont="1" applyBorder="1" applyAlignment="1">
      <alignment horizontal="center" wrapText="1"/>
    </xf>
    <xf numFmtId="0" fontId="18" fillId="0" borderId="48" xfId="0" applyFont="1" applyBorder="1" applyAlignment="1">
      <alignment wrapText="1"/>
    </xf>
    <xf numFmtId="0" fontId="18" fillId="0" borderId="50" xfId="0" applyFont="1" applyBorder="1" applyAlignment="1">
      <alignment wrapText="1"/>
    </xf>
    <xf numFmtId="0" fontId="18" fillId="0" borderId="49" xfId="0" applyFont="1" applyBorder="1" applyAlignment="1">
      <alignment wrapText="1"/>
    </xf>
    <xf numFmtId="166" fontId="13" fillId="0" borderId="0" xfId="0" applyNumberFormat="1" applyFont="1" applyAlignment="1">
      <alignment horizontal="center" vertical="center"/>
    </xf>
    <xf numFmtId="0" fontId="8" fillId="0" borderId="2" xfId="0" applyFont="1" applyBorder="1" applyAlignment="1">
      <alignment horizontal="center"/>
    </xf>
    <xf numFmtId="0" fontId="8" fillId="0" borderId="8" xfId="0" applyFont="1" applyBorder="1" applyAlignment="1">
      <alignment horizontal="center"/>
    </xf>
    <xf numFmtId="0" fontId="8" fillId="0" borderId="4" xfId="0" applyFont="1" applyBorder="1" applyAlignment="1">
      <alignment horizontal="center"/>
    </xf>
    <xf numFmtId="0" fontId="0" fillId="0" borderId="0" xfId="0" applyAlignment="1">
      <alignment horizontal="left" wrapText="1"/>
    </xf>
    <xf numFmtId="0" fontId="2" fillId="0" borderId="7"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3">
    <cellStyle name="Hyperlänk" xfId="2" builtinId="8"/>
    <cellStyle name="Normal" xfId="0" builtinId="0"/>
    <cellStyle name="Normal 2" xfId="1" xr:uid="{00000000-0005-0000-0000-000002000000}"/>
  </cellStyles>
  <dxfs count="0"/>
  <tableStyles count="0" defaultTableStyle="TableStyleMedium2" defaultPivotStyle="PivotStyleLight16"/>
  <colors>
    <mruColors>
      <color rgb="FFFF7C80"/>
      <color rgb="FF33CCFF"/>
      <color rgb="FFFFC1C1"/>
      <color rgb="FFFFFF66"/>
      <color rgb="FFFFFF99"/>
      <color rgb="FFFF99FF"/>
      <color rgb="FFFF5050"/>
      <color rgb="FFCC00FF"/>
      <color rgb="FFFF8F8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meauniversity-my.sharepoint.com/fs01/sg/Working%20Folder/Testdata/2013,%2008%20August/082713/BDU-2300-30_08271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GEN4\SNP%20detection\Probe_Designs\Design_Jobs\Alien_Controls\SAL-1\SAL-1_ProbeDesigner_v2-3-8_112015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meauniversity-my.sharepoint.com/nanostring.local/MJDATA/Users/dzhou/AppData/Local/Microsoft/Windows/INetCache/Content.Outlook/4RLNM69R/Redesign_L010.1_090_ProbeDesigner_v4-2_040517_JP.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GEN4\SNP%20detection\Heme%20Panel%20Development%20and%20Testing\Primer%20Screening\Orders\020717_Heme%20Primers%209\020717%20Heme%20Primer%20Plate%20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SP_WTx\Protocols\NS10006\20200113_DSP_43CPA+ISB_FullWTx_NS100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p"/>
      <sheetName val="Pore Statistics"/>
      <sheetName val="E2300-30.2.1"/>
      <sheetName val="All conductances"/>
      <sheetName val="E2300-30.2.2"/>
      <sheetName val="E2300-30.2.3"/>
      <sheetName val="Analysis - 20merTally"/>
      <sheetName val="Defaults"/>
      <sheetName val="Compiled"/>
      <sheetName val="Sequences_Xpm"/>
      <sheetName val="Xpandomer structure"/>
      <sheetName val="Analysis - 6merTally"/>
      <sheetName val="Condition_Mimic"/>
      <sheetName val="Analysis - States"/>
      <sheetName val="Sequences_Tether"/>
      <sheetName val="List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vailable_Functions"/>
      <sheetName val="Valid_Bases"/>
      <sheetName val="SAL-E-DesignAlgorithm_v2.3.6"/>
      <sheetName val="SAL-DesignAlgorithm_v2.3.6"/>
      <sheetName val="COSMSAL-1T_Aligned_FINAL"/>
      <sheetName val="COSMSAL-1T_Output_FINAL"/>
      <sheetName val="SAL-1A, G, C, T_Aligned_FINAL"/>
      <sheetName val="SAL-1A, G, C, T_Output_FINAL"/>
      <sheetName val="COSMIC_IDs"/>
      <sheetName val="Allele-Tag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vailable_Functions"/>
      <sheetName val="Valid_Bases"/>
      <sheetName val="Amplicons"/>
      <sheetName val="DesignAlgorithm_v4.2"/>
      <sheetName val="BRAF_L010.1_090_Align"/>
      <sheetName val="BRAF_L010.1_090_Oligos"/>
      <sheetName val="Assays"/>
      <sheetName val="Allele-Tags"/>
      <sheetName val="StemSeqs"/>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late Order Form"/>
      <sheetName val="PrimerMix Plate Order Form"/>
      <sheetName val="pmole Plate Order Form"/>
      <sheetName val="Well Positions"/>
      <sheetName val="Drop-down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y 1"/>
      <sheetName val="Day 2"/>
      <sheetName val="ROIs"/>
      <sheetName val="DSP Plate Layout"/>
      <sheetName val="MIsc cal"/>
      <sheetName val="Sheet2"/>
      <sheetName val="ROIs_43CPA (2)"/>
    </sheetNames>
    <sheetDataSet>
      <sheetData sheetId="0"/>
      <sheetData sheetId="1"/>
      <sheetData sheetId="2">
        <row r="10">
          <cell r="C10"/>
          <cell r="G10"/>
        </row>
        <row r="11">
          <cell r="C11" t="str">
            <v>Well</v>
          </cell>
          <cell r="G11" t="str">
            <v>Area Size</v>
          </cell>
        </row>
        <row r="12">
          <cell r="C12" t="str">
            <v>A1</v>
          </cell>
          <cell r="F12" t="str">
            <v>NTC</v>
          </cell>
          <cell r="G12">
            <v>0</v>
          </cell>
        </row>
        <row r="13">
          <cell r="C13" t="str">
            <v>A2</v>
          </cell>
          <cell r="F13" t="str">
            <v>CD45+/Ki67+</v>
          </cell>
          <cell r="G13" t="str">
            <v>400 um</v>
          </cell>
        </row>
        <row r="14">
          <cell r="C14" t="str">
            <v>A3</v>
          </cell>
          <cell r="F14" t="str">
            <v>CD45+/Ki67+</v>
          </cell>
          <cell r="G14" t="str">
            <v>400 um</v>
          </cell>
        </row>
        <row r="15">
          <cell r="C15" t="str">
            <v>A4</v>
          </cell>
          <cell r="F15" t="str">
            <v>CD45+/Ki67+</v>
          </cell>
          <cell r="G15" t="str">
            <v>400 um</v>
          </cell>
        </row>
        <row r="16">
          <cell r="C16" t="str">
            <v>A5</v>
          </cell>
          <cell r="F16" t="str">
            <v>CD45+/Ki67+</v>
          </cell>
          <cell r="G16" t="str">
            <v>400 um</v>
          </cell>
        </row>
        <row r="17">
          <cell r="C17" t="str">
            <v>A6</v>
          </cell>
          <cell r="F17" t="str">
            <v>CD45+/Ki67+</v>
          </cell>
          <cell r="G17" t="str">
            <v>400 um</v>
          </cell>
        </row>
        <row r="18">
          <cell r="C18" t="str">
            <v>A7</v>
          </cell>
          <cell r="F18" t="str">
            <v>CD45+/Ki67+</v>
          </cell>
          <cell r="G18" t="str">
            <v>400 um</v>
          </cell>
        </row>
        <row r="19">
          <cell r="C19" t="str">
            <v>A8</v>
          </cell>
          <cell r="F19" t="str">
            <v>CD45+/Ki67+</v>
          </cell>
          <cell r="G19" t="str">
            <v>400 um</v>
          </cell>
        </row>
        <row r="20">
          <cell r="C20" t="str">
            <v>A9</v>
          </cell>
          <cell r="F20" t="str">
            <v>CD45+/Ki67+</v>
          </cell>
          <cell r="G20" t="str">
            <v>400 um</v>
          </cell>
        </row>
        <row r="21">
          <cell r="C21" t="str">
            <v>A10</v>
          </cell>
          <cell r="F21" t="str">
            <v>CD45+/Ki67+</v>
          </cell>
          <cell r="G21" t="str">
            <v>400 um</v>
          </cell>
        </row>
        <row r="22">
          <cell r="C22" t="str">
            <v>A11</v>
          </cell>
          <cell r="F22" t="str">
            <v>CD45+/Ki67+</v>
          </cell>
          <cell r="G22" t="str">
            <v>400 um</v>
          </cell>
        </row>
        <row r="23">
          <cell r="C23" t="str">
            <v>A12</v>
          </cell>
          <cell r="F23" t="str">
            <v>CD45+/Ki67-</v>
          </cell>
          <cell r="G23" t="str">
            <v>400 um</v>
          </cell>
        </row>
        <row r="24">
          <cell r="C24" t="str">
            <v>B1</v>
          </cell>
          <cell r="F24" t="str">
            <v>CD45+/Ki67-</v>
          </cell>
          <cell r="G24" t="str">
            <v>400 um</v>
          </cell>
        </row>
        <row r="25">
          <cell r="C25" t="str">
            <v>B2</v>
          </cell>
          <cell r="F25" t="str">
            <v>CD45+/Ki67-</v>
          </cell>
          <cell r="G25" t="str">
            <v>400 um</v>
          </cell>
        </row>
        <row r="26">
          <cell r="C26" t="str">
            <v>B3</v>
          </cell>
          <cell r="F26" t="str">
            <v>CD45+/Ki67-</v>
          </cell>
          <cell r="G26" t="str">
            <v>400 um</v>
          </cell>
        </row>
        <row r="27">
          <cell r="C27" t="str">
            <v>B4</v>
          </cell>
          <cell r="F27" t="str">
            <v>CD45+/Ki67-</v>
          </cell>
          <cell r="G27" t="str">
            <v>400 um</v>
          </cell>
        </row>
        <row r="28">
          <cell r="C28" t="str">
            <v>B5</v>
          </cell>
          <cell r="F28" t="str">
            <v>CD45+/Ki67-</v>
          </cell>
          <cell r="G28" t="str">
            <v>400 um</v>
          </cell>
        </row>
        <row r="29">
          <cell r="C29" t="str">
            <v>B6</v>
          </cell>
          <cell r="F29" t="str">
            <v>CD45+/Ki67-</v>
          </cell>
          <cell r="G29" t="str">
            <v>400 um</v>
          </cell>
        </row>
        <row r="30">
          <cell r="C30" t="str">
            <v>B7</v>
          </cell>
          <cell r="F30" t="str">
            <v>CD45+/Ki67-</v>
          </cell>
          <cell r="G30" t="str">
            <v>400 um</v>
          </cell>
        </row>
        <row r="31">
          <cell r="C31" t="str">
            <v>B8</v>
          </cell>
          <cell r="F31" t="str">
            <v>CD45+/Ki67-</v>
          </cell>
          <cell r="G31" t="str">
            <v>400 um</v>
          </cell>
        </row>
        <row r="32">
          <cell r="C32" t="str">
            <v>B9</v>
          </cell>
          <cell r="F32" t="str">
            <v>CD45+/Ki67-</v>
          </cell>
          <cell r="G32" t="str">
            <v>400 um</v>
          </cell>
        </row>
        <row r="33">
          <cell r="C33" t="str">
            <v>B10</v>
          </cell>
          <cell r="F33" t="str">
            <v>Low CD45</v>
          </cell>
          <cell r="G33" t="str">
            <v>400 um</v>
          </cell>
        </row>
        <row r="34">
          <cell r="C34" t="str">
            <v>B11</v>
          </cell>
          <cell r="F34" t="str">
            <v>Low CD45</v>
          </cell>
          <cell r="G34" t="str">
            <v>400 um</v>
          </cell>
        </row>
        <row r="35">
          <cell r="C35" t="str">
            <v>B12</v>
          </cell>
          <cell r="F35" t="str">
            <v>Low CD45</v>
          </cell>
          <cell r="G35" t="str">
            <v>400 um</v>
          </cell>
        </row>
        <row r="36">
          <cell r="C36" t="str">
            <v>C1</v>
          </cell>
          <cell r="F36" t="str">
            <v>Low CD45</v>
          </cell>
          <cell r="G36" t="str">
            <v>400 um</v>
          </cell>
        </row>
        <row r="37">
          <cell r="C37" t="str">
            <v>C2</v>
          </cell>
          <cell r="F37" t="str">
            <v>Failed</v>
          </cell>
          <cell r="G37" t="str">
            <v>400 um</v>
          </cell>
        </row>
        <row r="38">
          <cell r="C38" t="str">
            <v>C3</v>
          </cell>
          <cell r="F38" t="str">
            <v>Low CD45</v>
          </cell>
          <cell r="G38" t="str">
            <v>400 um</v>
          </cell>
        </row>
        <row r="39">
          <cell r="C39" t="str">
            <v>C4</v>
          </cell>
          <cell r="F39" t="str">
            <v>Low CD45</v>
          </cell>
          <cell r="G39" t="str">
            <v>400 um</v>
          </cell>
        </row>
        <row r="40">
          <cell r="C40" t="str">
            <v>C5</v>
          </cell>
          <cell r="F40" t="str">
            <v>Low CD45</v>
          </cell>
          <cell r="G40" t="str">
            <v>400 um</v>
          </cell>
        </row>
        <row r="41">
          <cell r="C41" t="str">
            <v>C6</v>
          </cell>
          <cell r="F41" t="str">
            <v>CD45++/Ki67+</v>
          </cell>
          <cell r="G41" t="str">
            <v>400 um</v>
          </cell>
        </row>
        <row r="42">
          <cell r="C42" t="str">
            <v>C7</v>
          </cell>
          <cell r="F42" t="str">
            <v>CD45++/Ki67+</v>
          </cell>
          <cell r="G42" t="str">
            <v>400 um</v>
          </cell>
        </row>
        <row r="43">
          <cell r="C43" t="str">
            <v>C8</v>
          </cell>
          <cell r="F43" t="str">
            <v>CD45++/Ki67+</v>
          </cell>
          <cell r="G43" t="str">
            <v>400 um</v>
          </cell>
        </row>
        <row r="44">
          <cell r="C44" t="str">
            <v>C9</v>
          </cell>
          <cell r="F44" t="str">
            <v>CD45++/Ki67+</v>
          </cell>
          <cell r="G44" t="str">
            <v>400 um</v>
          </cell>
        </row>
        <row r="45">
          <cell r="C45" t="str">
            <v>C10</v>
          </cell>
          <cell r="F45" t="str">
            <v>CD45++/Ki67+</v>
          </cell>
          <cell r="G45" t="str">
            <v>400 um</v>
          </cell>
        </row>
        <row r="46">
          <cell r="C46" t="str">
            <v>C11</v>
          </cell>
          <cell r="F46" t="str">
            <v>CD45++/Ki67+</v>
          </cell>
          <cell r="G46" t="str">
            <v>400 um</v>
          </cell>
        </row>
        <row r="47">
          <cell r="C47" t="str">
            <v>C12</v>
          </cell>
          <cell r="F47" t="str">
            <v>CD45++/Ki67+</v>
          </cell>
          <cell r="G47" t="str">
            <v>400 um</v>
          </cell>
        </row>
        <row r="48">
          <cell r="C48" t="str">
            <v>D1</v>
          </cell>
          <cell r="F48" t="str">
            <v>CD45++/Ki67+</v>
          </cell>
          <cell r="G48" t="str">
            <v>400 um</v>
          </cell>
        </row>
        <row r="49">
          <cell r="C49" t="str">
            <v>D2</v>
          </cell>
          <cell r="F49" t="str">
            <v>CD45+/Ki67+</v>
          </cell>
          <cell r="G49" t="str">
            <v>400 um</v>
          </cell>
        </row>
        <row r="50">
          <cell r="C50" t="str">
            <v>D3</v>
          </cell>
          <cell r="F50" t="str">
            <v>CD45+/Ki67+</v>
          </cell>
          <cell r="G50" t="str">
            <v>400 um</v>
          </cell>
        </row>
        <row r="51">
          <cell r="C51" t="str">
            <v>D4</v>
          </cell>
          <cell r="F51" t="str">
            <v>CD45+/Ki67+</v>
          </cell>
          <cell r="G51" t="str">
            <v>400 um</v>
          </cell>
        </row>
        <row r="52">
          <cell r="C52" t="str">
            <v>D5</v>
          </cell>
          <cell r="F52" t="str">
            <v>CD45+/Ki67+</v>
          </cell>
          <cell r="G52" t="str">
            <v>400 um</v>
          </cell>
        </row>
        <row r="53">
          <cell r="C53" t="str">
            <v>D6</v>
          </cell>
          <cell r="F53" t="str">
            <v>CD45+/Ki67+</v>
          </cell>
          <cell r="G53" t="str">
            <v>400 um</v>
          </cell>
        </row>
        <row r="54">
          <cell r="C54" t="str">
            <v>D7</v>
          </cell>
          <cell r="F54" t="str">
            <v>CD45+/Ki67+</v>
          </cell>
          <cell r="G54" t="str">
            <v>400 um</v>
          </cell>
        </row>
        <row r="55">
          <cell r="C55" t="str">
            <v>D8</v>
          </cell>
          <cell r="F55" t="str">
            <v>CD45+/Ki67+</v>
          </cell>
          <cell r="G55" t="str">
            <v>400 um</v>
          </cell>
        </row>
        <row r="56">
          <cell r="C56" t="str">
            <v>D9</v>
          </cell>
          <cell r="F56" t="str">
            <v>CD45+/Ki67+</v>
          </cell>
          <cell r="G56" t="str">
            <v>400 um</v>
          </cell>
        </row>
        <row r="57">
          <cell r="C57" t="str">
            <v>D10</v>
          </cell>
          <cell r="F57" t="str">
            <v>Low CD45</v>
          </cell>
          <cell r="G57" t="str">
            <v>400 um</v>
          </cell>
        </row>
        <row r="58">
          <cell r="C58" t="str">
            <v>D11</v>
          </cell>
          <cell r="F58" t="str">
            <v>Low CD45</v>
          </cell>
          <cell r="G58" t="str">
            <v>400 um</v>
          </cell>
        </row>
        <row r="59">
          <cell r="C59" t="str">
            <v>D12</v>
          </cell>
          <cell r="F59" t="str">
            <v>Low CD45</v>
          </cell>
          <cell r="G59" t="str">
            <v>400 um</v>
          </cell>
        </row>
        <row r="60">
          <cell r="C60" t="str">
            <v>E1</v>
          </cell>
          <cell r="F60" t="str">
            <v>Low CD45</v>
          </cell>
          <cell r="G60" t="str">
            <v>400 um</v>
          </cell>
        </row>
        <row r="61">
          <cell r="C61" t="str">
            <v>E2</v>
          </cell>
          <cell r="F61" t="str">
            <v>Low CD45</v>
          </cell>
          <cell r="G61" t="str">
            <v>400 um</v>
          </cell>
        </row>
        <row r="62">
          <cell r="C62" t="str">
            <v>E3</v>
          </cell>
          <cell r="F62" t="str">
            <v>Low CD45</v>
          </cell>
          <cell r="G62" t="str">
            <v>400 um</v>
          </cell>
        </row>
        <row r="63">
          <cell r="C63" t="str">
            <v>E4</v>
          </cell>
          <cell r="F63" t="str">
            <v>Low CD45</v>
          </cell>
          <cell r="G63" t="str">
            <v>400 um</v>
          </cell>
        </row>
        <row r="64">
          <cell r="C64" t="str">
            <v>E5</v>
          </cell>
          <cell r="F64" t="str">
            <v>Low CD45</v>
          </cell>
          <cell r="G64" t="str">
            <v>400 um</v>
          </cell>
        </row>
        <row r="65">
          <cell r="C65" t="str">
            <v>E6</v>
          </cell>
          <cell r="F65" t="str">
            <v>Low CD45</v>
          </cell>
          <cell r="G65" t="str">
            <v>400 um</v>
          </cell>
        </row>
        <row r="66">
          <cell r="C66" t="str">
            <v>E7</v>
          </cell>
          <cell r="F66" t="str">
            <v>CD45+/Ki67-</v>
          </cell>
          <cell r="G66" t="str">
            <v>400 um</v>
          </cell>
        </row>
        <row r="67">
          <cell r="C67" t="str">
            <v>E8</v>
          </cell>
          <cell r="F67" t="str">
            <v>CD45+/Ki67-</v>
          </cell>
          <cell r="G67" t="str">
            <v>400 um</v>
          </cell>
        </row>
        <row r="68">
          <cell r="C68" t="str">
            <v>E9</v>
          </cell>
          <cell r="F68" t="str">
            <v>CD45+/Ki67-</v>
          </cell>
          <cell r="G68" t="str">
            <v>400 um</v>
          </cell>
        </row>
        <row r="69">
          <cell r="C69" t="str">
            <v>E10</v>
          </cell>
          <cell r="F69" t="str">
            <v>CD45+/Ki67-</v>
          </cell>
          <cell r="G69" t="str">
            <v>400 um</v>
          </cell>
        </row>
        <row r="70">
          <cell r="C70" t="str">
            <v>E11</v>
          </cell>
          <cell r="F70" t="str">
            <v>CD45+/Ki67-</v>
          </cell>
          <cell r="G70" t="str">
            <v>400 um</v>
          </cell>
        </row>
        <row r="71">
          <cell r="C71" t="str">
            <v>E12</v>
          </cell>
          <cell r="F71" t="str">
            <v>CD45+/Ki67-</v>
          </cell>
          <cell r="G71" t="str">
            <v>400 um</v>
          </cell>
        </row>
        <row r="72">
          <cell r="C72" t="str">
            <v>F1</v>
          </cell>
          <cell r="F72" t="str">
            <v>CD45+/Ki67-</v>
          </cell>
          <cell r="G72" t="str">
            <v>400 um</v>
          </cell>
        </row>
        <row r="73">
          <cell r="C73" t="str">
            <v>F2</v>
          </cell>
          <cell r="F73" t="str">
            <v>CD45+/Ki67-</v>
          </cell>
          <cell r="G73" t="str">
            <v>400 um</v>
          </cell>
        </row>
        <row r="74">
          <cell r="C74" t="str">
            <v>F3</v>
          </cell>
          <cell r="F74" t="str">
            <v>CD45+/Ki67-</v>
          </cell>
          <cell r="G74" t="str">
            <v>400 um</v>
          </cell>
        </row>
        <row r="75">
          <cell r="F75"/>
          <cell r="G75"/>
        </row>
        <row r="76">
          <cell r="C76"/>
          <cell r="F76"/>
          <cell r="G76"/>
        </row>
        <row r="77">
          <cell r="C77" t="str">
            <v>A1</v>
          </cell>
          <cell r="F77" t="str">
            <v>NTC</v>
          </cell>
          <cell r="G77">
            <v>0</v>
          </cell>
        </row>
        <row r="78">
          <cell r="C78" t="str">
            <v>A2</v>
          </cell>
          <cell r="F78" t="str">
            <v>MDAMB468</v>
          </cell>
          <cell r="G78" t="str">
            <v>300 um</v>
          </cell>
        </row>
        <row r="79">
          <cell r="C79" t="str">
            <v>A3</v>
          </cell>
          <cell r="F79" t="str">
            <v>Hut78</v>
          </cell>
          <cell r="G79" t="str">
            <v>300 um</v>
          </cell>
        </row>
        <row r="80">
          <cell r="C80" t="str">
            <v>A4</v>
          </cell>
          <cell r="F80" t="str">
            <v>HUH7</v>
          </cell>
          <cell r="G80" t="str">
            <v>300 um</v>
          </cell>
        </row>
        <row r="81">
          <cell r="C81" t="str">
            <v>A5</v>
          </cell>
          <cell r="F81" t="str">
            <v>H596</v>
          </cell>
          <cell r="G81" t="str">
            <v>300 um</v>
          </cell>
        </row>
        <row r="82">
          <cell r="C82" t="str">
            <v>A6</v>
          </cell>
          <cell r="F82" t="str">
            <v>SF9</v>
          </cell>
          <cell r="G82" t="str">
            <v>300 um</v>
          </cell>
        </row>
        <row r="83">
          <cell r="C83" t="str">
            <v>A7</v>
          </cell>
          <cell r="F83" t="str">
            <v>SKMEL5</v>
          </cell>
          <cell r="G83" t="str">
            <v>300 um</v>
          </cell>
        </row>
        <row r="84">
          <cell r="C84" t="str">
            <v>A8</v>
          </cell>
          <cell r="F84" t="str">
            <v>SKBR3</v>
          </cell>
          <cell r="G84" t="str">
            <v>300 um</v>
          </cell>
        </row>
        <row r="85">
          <cell r="C85" t="str">
            <v>A9</v>
          </cell>
          <cell r="F85" t="str">
            <v>GLASS_ROI</v>
          </cell>
          <cell r="G85">
            <v>300</v>
          </cell>
        </row>
        <row r="86">
          <cell r="C86" t="str">
            <v>A10</v>
          </cell>
          <cell r="F86" t="str">
            <v>MDAMB468</v>
          </cell>
          <cell r="G86" t="str">
            <v>300 um</v>
          </cell>
        </row>
        <row r="87">
          <cell r="C87" t="str">
            <v>A11</v>
          </cell>
          <cell r="F87" t="str">
            <v>Hut78</v>
          </cell>
          <cell r="G87" t="str">
            <v>300 um</v>
          </cell>
        </row>
        <row r="88">
          <cell r="C88" t="str">
            <v>A12</v>
          </cell>
          <cell r="F88" t="str">
            <v>HUH7</v>
          </cell>
          <cell r="G88" t="str">
            <v>300 um</v>
          </cell>
        </row>
        <row r="89">
          <cell r="C89" t="str">
            <v>B1</v>
          </cell>
          <cell r="F89" t="str">
            <v>H596</v>
          </cell>
          <cell r="G89" t="str">
            <v>300 um</v>
          </cell>
        </row>
        <row r="90">
          <cell r="C90" t="str">
            <v>B2</v>
          </cell>
          <cell r="F90" t="str">
            <v>SF9</v>
          </cell>
          <cell r="G90" t="str">
            <v>300 um</v>
          </cell>
        </row>
        <row r="91">
          <cell r="C91" t="str">
            <v>B3</v>
          </cell>
          <cell r="F91" t="str">
            <v>SKMEL5</v>
          </cell>
          <cell r="G91" t="str">
            <v>300 um</v>
          </cell>
        </row>
        <row r="92">
          <cell r="C92" t="str">
            <v>B4</v>
          </cell>
          <cell r="F92" t="str">
            <v>SKBR3</v>
          </cell>
          <cell r="G92" t="str">
            <v>300 um</v>
          </cell>
        </row>
        <row r="93">
          <cell r="C93" t="str">
            <v>B5</v>
          </cell>
          <cell r="F93" t="str">
            <v>GLASS_ROI</v>
          </cell>
          <cell r="G93">
            <v>300</v>
          </cell>
        </row>
        <row r="94">
          <cell r="C94" t="str">
            <v>B6</v>
          </cell>
          <cell r="F94" t="str">
            <v>MDAMB468</v>
          </cell>
          <cell r="G94" t="str">
            <v>50 um</v>
          </cell>
        </row>
        <row r="95">
          <cell r="C95" t="str">
            <v>B7</v>
          </cell>
          <cell r="F95" t="str">
            <v>Hut78</v>
          </cell>
          <cell r="G95" t="str">
            <v>50 um</v>
          </cell>
        </row>
        <row r="96">
          <cell r="C96" t="str">
            <v>B8</v>
          </cell>
          <cell r="F96" t="str">
            <v>HUH7</v>
          </cell>
          <cell r="G96" t="str">
            <v>50 um</v>
          </cell>
        </row>
        <row r="97">
          <cell r="C97" t="str">
            <v>B9</v>
          </cell>
          <cell r="F97" t="str">
            <v>H596</v>
          </cell>
          <cell r="G97" t="str">
            <v>50 um</v>
          </cell>
        </row>
        <row r="98">
          <cell r="C98" t="str">
            <v>B10</v>
          </cell>
          <cell r="F98" t="str">
            <v>SF9</v>
          </cell>
          <cell r="G98" t="str">
            <v>50 um</v>
          </cell>
        </row>
        <row r="99">
          <cell r="C99" t="str">
            <v>B11</v>
          </cell>
          <cell r="F99" t="str">
            <v>SKMEL5</v>
          </cell>
          <cell r="G99" t="str">
            <v>50 um</v>
          </cell>
        </row>
        <row r="100">
          <cell r="C100" t="str">
            <v>B12</v>
          </cell>
          <cell r="F100" t="str">
            <v>SKBR3</v>
          </cell>
          <cell r="G100" t="str">
            <v>50 um</v>
          </cell>
        </row>
        <row r="101">
          <cell r="C101" t="str">
            <v>C1</v>
          </cell>
          <cell r="F101" t="str">
            <v>GLASS_ROI</v>
          </cell>
          <cell r="G101" t="str">
            <v>50 um</v>
          </cell>
        </row>
        <row r="102">
          <cell r="C102" t="str">
            <v>C2</v>
          </cell>
          <cell r="F102" t="str">
            <v>MDAMB468</v>
          </cell>
          <cell r="G102" t="str">
            <v>50 um</v>
          </cell>
        </row>
        <row r="103">
          <cell r="C103" t="str">
            <v>C3</v>
          </cell>
          <cell r="F103" t="str">
            <v>Hut78</v>
          </cell>
          <cell r="G103" t="str">
            <v>50 um</v>
          </cell>
        </row>
        <row r="104">
          <cell r="C104" t="str">
            <v>C4</v>
          </cell>
          <cell r="F104" t="str">
            <v>HUH7</v>
          </cell>
          <cell r="G104" t="str">
            <v>50 um</v>
          </cell>
        </row>
        <row r="105">
          <cell r="C105" t="str">
            <v>C5</v>
          </cell>
          <cell r="F105" t="str">
            <v>H596</v>
          </cell>
          <cell r="G105" t="str">
            <v>50 um</v>
          </cell>
        </row>
        <row r="106">
          <cell r="C106" t="str">
            <v>C6</v>
          </cell>
          <cell r="F106" t="str">
            <v>SF9</v>
          </cell>
          <cell r="G106" t="str">
            <v>50 um</v>
          </cell>
        </row>
        <row r="107">
          <cell r="C107" t="str">
            <v>C7</v>
          </cell>
          <cell r="F107" t="str">
            <v>SKMEL5</v>
          </cell>
          <cell r="G107" t="str">
            <v>50 um</v>
          </cell>
        </row>
        <row r="108">
          <cell r="F108" t="str">
            <v>SKBR3</v>
          </cell>
        </row>
        <row r="109">
          <cell r="F109" t="str">
            <v>GLASS_ROI</v>
          </cell>
        </row>
        <row r="110">
          <cell r="F110"/>
        </row>
        <row r="111">
          <cell r="F111"/>
        </row>
        <row r="112">
          <cell r="F112"/>
        </row>
        <row r="113">
          <cell r="F113"/>
        </row>
        <row r="114">
          <cell r="F114"/>
        </row>
        <row r="115">
          <cell r="F115"/>
        </row>
        <row r="116">
          <cell r="F116"/>
        </row>
        <row r="117">
          <cell r="F117"/>
        </row>
        <row r="118">
          <cell r="F118"/>
        </row>
        <row r="119">
          <cell r="F119"/>
        </row>
        <row r="120">
          <cell r="F120"/>
        </row>
        <row r="121">
          <cell r="F121"/>
        </row>
        <row r="122">
          <cell r="F122"/>
        </row>
        <row r="123">
          <cell r="F123"/>
        </row>
        <row r="124">
          <cell r="F124"/>
        </row>
        <row r="125">
          <cell r="F125"/>
        </row>
        <row r="126">
          <cell r="F126"/>
        </row>
        <row r="127">
          <cell r="F127"/>
        </row>
        <row r="128">
          <cell r="F128"/>
        </row>
        <row r="129">
          <cell r="F129"/>
        </row>
        <row r="130">
          <cell r="F130"/>
        </row>
        <row r="131">
          <cell r="F131"/>
        </row>
        <row r="132">
          <cell r="F132"/>
        </row>
        <row r="133">
          <cell r="F133"/>
        </row>
        <row r="134">
          <cell r="F134"/>
        </row>
        <row r="135">
          <cell r="F135"/>
        </row>
        <row r="136">
          <cell r="F136"/>
        </row>
        <row r="137">
          <cell r="F137"/>
        </row>
        <row r="138">
          <cell r="F138"/>
        </row>
        <row r="139">
          <cell r="F139"/>
        </row>
        <row r="140">
          <cell r="F140"/>
        </row>
        <row r="141">
          <cell r="F141"/>
        </row>
        <row r="142">
          <cell r="F142"/>
        </row>
        <row r="143">
          <cell r="F143"/>
        </row>
        <row r="144">
          <cell r="F144"/>
        </row>
        <row r="145">
          <cell r="F145"/>
        </row>
        <row r="146">
          <cell r="F146"/>
        </row>
        <row r="147">
          <cell r="F147"/>
        </row>
        <row r="148">
          <cell r="F148"/>
        </row>
        <row r="149">
          <cell r="F149"/>
        </row>
        <row r="150">
          <cell r="F150"/>
        </row>
        <row r="151">
          <cell r="F151"/>
        </row>
        <row r="152">
          <cell r="F152"/>
        </row>
        <row r="153">
          <cell r="F153"/>
        </row>
        <row r="154">
          <cell r="F154"/>
        </row>
        <row r="155">
          <cell r="F155"/>
        </row>
        <row r="156">
          <cell r="F156"/>
        </row>
        <row r="157">
          <cell r="F157"/>
        </row>
        <row r="158">
          <cell r="F158"/>
        </row>
        <row r="159">
          <cell r="F159"/>
        </row>
        <row r="160">
          <cell r="F160"/>
        </row>
        <row r="161">
          <cell r="F161"/>
        </row>
        <row r="162">
          <cell r="F162"/>
        </row>
        <row r="163">
          <cell r="F163"/>
        </row>
        <row r="164">
          <cell r="F164"/>
        </row>
        <row r="165">
          <cell r="F165"/>
        </row>
        <row r="166">
          <cell r="F166"/>
        </row>
        <row r="167">
          <cell r="F167"/>
        </row>
        <row r="168">
          <cell r="F168"/>
        </row>
        <row r="169">
          <cell r="F169"/>
        </row>
        <row r="170">
          <cell r="F170"/>
        </row>
        <row r="171">
          <cell r="F171"/>
        </row>
        <row r="172">
          <cell r="F172"/>
        </row>
        <row r="173">
          <cell r="F173"/>
        </row>
        <row r="174">
          <cell r="F174"/>
        </row>
        <row r="175">
          <cell r="F175"/>
        </row>
        <row r="176">
          <cell r="F176"/>
        </row>
        <row r="177">
          <cell r="F177"/>
        </row>
        <row r="178">
          <cell r="F178"/>
        </row>
        <row r="179">
          <cell r="F179"/>
        </row>
        <row r="180">
          <cell r="F180"/>
        </row>
        <row r="181">
          <cell r="F181"/>
        </row>
        <row r="182">
          <cell r="F182"/>
        </row>
        <row r="183">
          <cell r="F183"/>
        </row>
        <row r="184">
          <cell r="F184"/>
        </row>
        <row r="185">
          <cell r="F185"/>
        </row>
        <row r="186">
          <cell r="F186"/>
        </row>
        <row r="187">
          <cell r="F187"/>
        </row>
        <row r="188">
          <cell r="F188"/>
        </row>
        <row r="189">
          <cell r="F189"/>
        </row>
        <row r="190">
          <cell r="F190"/>
        </row>
        <row r="191">
          <cell r="F191"/>
        </row>
        <row r="192">
          <cell r="F192"/>
        </row>
        <row r="193">
          <cell r="F193"/>
        </row>
        <row r="194">
          <cell r="F194"/>
        </row>
        <row r="195">
          <cell r="F195"/>
        </row>
        <row r="196">
          <cell r="F196"/>
        </row>
        <row r="197">
          <cell r="F197"/>
        </row>
        <row r="198">
          <cell r="F198"/>
        </row>
        <row r="199">
          <cell r="F199"/>
        </row>
        <row r="200">
          <cell r="F200"/>
        </row>
        <row r="201">
          <cell r="F201"/>
        </row>
        <row r="202">
          <cell r="F202"/>
        </row>
        <row r="203">
          <cell r="F203"/>
        </row>
        <row r="204">
          <cell r="F204"/>
        </row>
        <row r="205">
          <cell r="F205"/>
        </row>
      </sheetData>
      <sheetData sheetId="3"/>
      <sheetData sheetId="4"/>
      <sheetData sheetId="5"/>
      <sheetData sheetId="6" refreshError="1"/>
    </sheetDataSet>
  </externalBook>
</externalLink>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sp.nanostring.com/Scans/View/8336" TargetMode="External"/><Relationship Id="rId2" Type="http://schemas.openxmlformats.org/officeDocument/2006/relationships/hyperlink" Target="https://dsp.nanostring.com/Scans/View/8334" TargetMode="External"/><Relationship Id="rId1" Type="http://schemas.openxmlformats.org/officeDocument/2006/relationships/hyperlink" Target="https://dsp.nanostring.com/Scans/View/8333"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2:L41"/>
  <sheetViews>
    <sheetView showGridLines="0" view="pageBreakPreview" topLeftCell="A10" zoomScale="85" zoomScaleNormal="64" zoomScaleSheetLayoutView="85" workbookViewId="0">
      <selection activeCell="O35" sqref="O35"/>
    </sheetView>
  </sheetViews>
  <sheetFormatPr defaultColWidth="8.81640625" defaultRowHeight="14.5" x14ac:dyDescent="0.35"/>
  <cols>
    <col min="2" max="2" width="33.453125" customWidth="1"/>
    <col min="7" max="7" width="12.6328125" customWidth="1"/>
    <col min="8" max="8" width="9" customWidth="1"/>
    <col min="9" max="9" width="13" customWidth="1"/>
    <col min="10" max="10" width="9" customWidth="1"/>
  </cols>
  <sheetData>
    <row r="2" spans="2:11" ht="21" x14ac:dyDescent="0.5">
      <c r="B2" s="71" t="s">
        <v>0</v>
      </c>
    </row>
    <row r="3" spans="2:11" x14ac:dyDescent="0.35">
      <c r="B3" s="67" t="s">
        <v>1</v>
      </c>
    </row>
    <row r="4" spans="2:11" ht="29" x14ac:dyDescent="0.35">
      <c r="C4" s="63" t="s">
        <v>2</v>
      </c>
      <c r="D4" s="63" t="s">
        <v>3</v>
      </c>
      <c r="E4" s="63" t="s">
        <v>4</v>
      </c>
      <c r="F4" s="63" t="s">
        <v>5</v>
      </c>
      <c r="G4" s="63" t="s">
        <v>6</v>
      </c>
      <c r="H4" s="63" t="s">
        <v>7</v>
      </c>
      <c r="I4" s="63" t="s">
        <v>8</v>
      </c>
      <c r="J4" s="63" t="s">
        <v>9</v>
      </c>
    </row>
    <row r="5" spans="2:11" x14ac:dyDescent="0.35">
      <c r="C5" s="64">
        <v>1</v>
      </c>
      <c r="D5" s="64" t="s">
        <v>10</v>
      </c>
      <c r="E5" s="64" t="s">
        <v>11</v>
      </c>
      <c r="F5" s="64"/>
      <c r="G5" s="64"/>
      <c r="H5" s="72">
        <v>4</v>
      </c>
      <c r="I5" s="64">
        <v>1</v>
      </c>
      <c r="J5" s="64">
        <v>14</v>
      </c>
      <c r="K5" s="76" t="s">
        <v>12</v>
      </c>
    </row>
    <row r="6" spans="2:11" x14ac:dyDescent="0.35">
      <c r="C6" s="64">
        <v>2</v>
      </c>
      <c r="D6" s="64" t="s">
        <v>10</v>
      </c>
      <c r="E6" s="64" t="s">
        <v>13</v>
      </c>
      <c r="F6" s="64"/>
      <c r="G6" s="64"/>
      <c r="H6" s="72">
        <v>4</v>
      </c>
      <c r="I6" s="64">
        <v>2</v>
      </c>
      <c r="J6" s="64">
        <v>14</v>
      </c>
      <c r="K6" s="76" t="s">
        <v>14</v>
      </c>
    </row>
    <row r="7" spans="2:11" x14ac:dyDescent="0.35">
      <c r="C7" s="64">
        <v>3</v>
      </c>
      <c r="D7" s="64" t="s">
        <v>10</v>
      </c>
      <c r="E7" s="64" t="s">
        <v>15</v>
      </c>
      <c r="F7" s="64"/>
      <c r="G7" s="64"/>
      <c r="H7" s="72">
        <v>4</v>
      </c>
      <c r="I7" s="64">
        <v>3</v>
      </c>
      <c r="J7" s="64">
        <v>19</v>
      </c>
      <c r="K7" s="76" t="s">
        <v>16</v>
      </c>
    </row>
    <row r="8" spans="2:11" x14ac:dyDescent="0.35">
      <c r="C8" s="64"/>
      <c r="D8" s="64"/>
      <c r="E8" s="64"/>
      <c r="F8" s="64"/>
      <c r="G8" s="64"/>
      <c r="H8" s="98"/>
      <c r="I8" s="64"/>
      <c r="J8" s="64"/>
    </row>
    <row r="9" spans="2:11" x14ac:dyDescent="0.35">
      <c r="C9" s="64"/>
      <c r="D9" s="64"/>
      <c r="E9" s="64"/>
      <c r="F9" s="64"/>
      <c r="G9" s="64"/>
      <c r="H9" s="98"/>
      <c r="I9" s="64"/>
      <c r="J9" s="64"/>
    </row>
    <row r="10" spans="2:11" x14ac:dyDescent="0.35">
      <c r="C10" s="64"/>
      <c r="D10" s="64"/>
      <c r="E10" s="64"/>
      <c r="F10" s="64"/>
      <c r="G10" s="64"/>
      <c r="H10" s="98"/>
      <c r="I10" s="64"/>
      <c r="J10" s="64"/>
    </row>
    <row r="11" spans="2:11" x14ac:dyDescent="0.35">
      <c r="C11" s="64"/>
      <c r="D11" s="64"/>
      <c r="E11" s="64"/>
      <c r="F11" s="64"/>
      <c r="G11" s="64"/>
      <c r="H11" s="73"/>
      <c r="I11" s="64"/>
      <c r="J11" s="64"/>
    </row>
    <row r="12" spans="2:11" x14ac:dyDescent="0.35">
      <c r="C12" s="64"/>
      <c r="D12" s="64"/>
      <c r="E12" s="64"/>
      <c r="F12" s="64"/>
      <c r="G12" s="64"/>
      <c r="H12" s="73"/>
      <c r="I12" s="64"/>
      <c r="J12" s="64"/>
    </row>
    <row r="13" spans="2:11" x14ac:dyDescent="0.35">
      <c r="C13" s="64"/>
      <c r="D13" s="64"/>
      <c r="E13" s="64"/>
      <c r="F13" s="64"/>
      <c r="G13" s="64"/>
      <c r="H13" s="73"/>
      <c r="I13" s="64"/>
      <c r="J13" s="64"/>
    </row>
    <row r="14" spans="2:11" x14ac:dyDescent="0.35">
      <c r="C14" s="64"/>
      <c r="D14" s="64"/>
      <c r="E14" s="64"/>
      <c r="F14" s="64"/>
      <c r="G14" s="64"/>
      <c r="H14" s="99"/>
      <c r="I14" s="64"/>
      <c r="J14" s="64"/>
    </row>
    <row r="15" spans="2:11" x14ac:dyDescent="0.35">
      <c r="C15" s="64"/>
      <c r="D15" s="64"/>
      <c r="E15" s="64"/>
      <c r="F15" s="64"/>
      <c r="G15" s="64"/>
      <c r="H15" s="99"/>
      <c r="I15" s="64"/>
      <c r="J15" s="64"/>
    </row>
    <row r="16" spans="2:11" x14ac:dyDescent="0.35">
      <c r="C16" s="64"/>
      <c r="D16" s="64"/>
      <c r="E16" s="64"/>
      <c r="F16" s="64"/>
      <c r="G16" s="64"/>
      <c r="H16" s="99"/>
      <c r="I16" s="64"/>
      <c r="J16" s="64"/>
    </row>
    <row r="17" spans="2:10" x14ac:dyDescent="0.35">
      <c r="B17" s="97"/>
    </row>
    <row r="19" spans="2:10" x14ac:dyDescent="0.35">
      <c r="B19" s="97" t="s">
        <v>17</v>
      </c>
    </row>
    <row r="20" spans="2:10" x14ac:dyDescent="0.35">
      <c r="B20">
        <v>12</v>
      </c>
      <c r="C20" t="s">
        <v>18</v>
      </c>
    </row>
    <row r="21" spans="2:10" x14ac:dyDescent="0.35">
      <c r="B21">
        <v>3.3</v>
      </c>
      <c r="C21" t="s">
        <v>19</v>
      </c>
    </row>
    <row r="22" spans="2:10" x14ac:dyDescent="0.35">
      <c r="B22">
        <v>50</v>
      </c>
      <c r="C22" t="s">
        <v>20</v>
      </c>
    </row>
    <row r="23" spans="2:10" x14ac:dyDescent="0.35">
      <c r="B23">
        <f>B22*5</f>
        <v>250</v>
      </c>
      <c r="C23" t="s">
        <v>21</v>
      </c>
    </row>
    <row r="24" spans="2:10" x14ac:dyDescent="0.35">
      <c r="G24" s="46" t="s">
        <v>22</v>
      </c>
      <c r="H24" s="46"/>
      <c r="I24" s="216" t="s">
        <v>23</v>
      </c>
      <c r="J24" s="216"/>
    </row>
    <row r="25" spans="2:10" x14ac:dyDescent="0.35">
      <c r="B25" s="45" t="s">
        <v>24</v>
      </c>
      <c r="C25" s="43">
        <v>16531</v>
      </c>
      <c r="D25" s="43" t="s">
        <v>25</v>
      </c>
      <c r="E25" s="44">
        <v>38.799999999999997</v>
      </c>
      <c r="F25" s="43" t="s">
        <v>26</v>
      </c>
      <c r="G25" s="42">
        <f>B$21*B$23/E25</f>
        <v>21.262886597938145</v>
      </c>
      <c r="H25" s="43" t="s">
        <v>27</v>
      </c>
      <c r="I25" s="60">
        <f>G25*B$20</f>
        <v>255.15463917525773</v>
      </c>
      <c r="J25" s="41" t="s">
        <v>27</v>
      </c>
    </row>
    <row r="26" spans="2:10" x14ac:dyDescent="0.35">
      <c r="B26" s="45" t="s">
        <v>28</v>
      </c>
      <c r="C26" s="43">
        <v>112</v>
      </c>
      <c r="D26" s="43" t="s">
        <v>25</v>
      </c>
      <c r="E26" s="44">
        <v>446</v>
      </c>
      <c r="F26" s="43" t="s">
        <v>26</v>
      </c>
      <c r="G26" s="42">
        <f t="shared" ref="G26:G27" si="0">B$21*B$23/E26</f>
        <v>1.8497757847533631</v>
      </c>
      <c r="H26" s="43" t="s">
        <v>27</v>
      </c>
      <c r="I26" s="60">
        <f t="shared" ref="I26:I28" si="1">G26*B$20</f>
        <v>22.197309417040358</v>
      </c>
      <c r="J26" s="41" t="s">
        <v>27</v>
      </c>
    </row>
    <row r="27" spans="2:10" x14ac:dyDescent="0.35">
      <c r="B27" s="45" t="s">
        <v>29</v>
      </c>
      <c r="C27" s="43">
        <v>1149</v>
      </c>
      <c r="D27" s="43" t="s">
        <v>25</v>
      </c>
      <c r="E27" s="44">
        <v>26.64</v>
      </c>
      <c r="F27" s="43" t="s">
        <v>26</v>
      </c>
      <c r="G27" s="42">
        <f t="shared" si="0"/>
        <v>30.968468468468469</v>
      </c>
      <c r="H27" s="43" t="s">
        <v>27</v>
      </c>
      <c r="I27" s="60">
        <f t="shared" si="1"/>
        <v>371.62162162162161</v>
      </c>
      <c r="J27" s="41" t="s">
        <v>27</v>
      </c>
    </row>
    <row r="28" spans="2:10" x14ac:dyDescent="0.35">
      <c r="B28" s="45" t="s">
        <v>30</v>
      </c>
      <c r="C28" s="43"/>
      <c r="D28" s="43"/>
      <c r="E28" s="44"/>
      <c r="F28" s="43"/>
      <c r="G28" s="42">
        <f>B22-SUM(G25:G27)</f>
        <v>-4.0811308511599762</v>
      </c>
      <c r="H28" s="43" t="s">
        <v>27</v>
      </c>
      <c r="I28" s="42">
        <f t="shared" si="1"/>
        <v>-48.973570213919714</v>
      </c>
      <c r="J28" s="41" t="s">
        <v>27</v>
      </c>
    </row>
    <row r="29" spans="2:10" x14ac:dyDescent="0.35">
      <c r="B29" t="s">
        <v>31</v>
      </c>
      <c r="C29">
        <f>SUM(C25:C28)</f>
        <v>17792</v>
      </c>
      <c r="D29" t="s">
        <v>25</v>
      </c>
      <c r="G29" s="40">
        <f>SUM(G25:G28)</f>
        <v>50</v>
      </c>
      <c r="H29" t="s">
        <v>27</v>
      </c>
      <c r="I29" s="40">
        <f>SUM(I25:I28)</f>
        <v>599.99999999999989</v>
      </c>
      <c r="J29" t="s">
        <v>32</v>
      </c>
    </row>
    <row r="31" spans="2:10" x14ac:dyDescent="0.35">
      <c r="G31">
        <f>B23-B22</f>
        <v>200</v>
      </c>
      <c r="H31" t="s">
        <v>33</v>
      </c>
      <c r="I31" s="97">
        <f>G31*B20</f>
        <v>2400</v>
      </c>
      <c r="J31" t="s">
        <v>33</v>
      </c>
    </row>
    <row r="34" spans="2:12" x14ac:dyDescent="0.35">
      <c r="H34">
        <v>250</v>
      </c>
    </row>
    <row r="36" spans="2:12" x14ac:dyDescent="0.35">
      <c r="B36" s="47" t="s">
        <v>34</v>
      </c>
      <c r="C36" s="47"/>
      <c r="D36" s="47" t="s">
        <v>35</v>
      </c>
      <c r="E36" s="47"/>
      <c r="F36" s="62" t="s">
        <v>36</v>
      </c>
      <c r="G36" s="61"/>
      <c r="H36" s="47">
        <v>1</v>
      </c>
      <c r="I36" s="47" t="s">
        <v>37</v>
      </c>
      <c r="J36" s="47">
        <v>12</v>
      </c>
      <c r="K36" s="47" t="s">
        <v>18</v>
      </c>
      <c r="L36" s="47" t="s">
        <v>38</v>
      </c>
    </row>
    <row r="37" spans="2:12" x14ac:dyDescent="0.35">
      <c r="B37">
        <v>100</v>
      </c>
      <c r="C37" t="s">
        <v>39</v>
      </c>
      <c r="D37" t="s">
        <v>40</v>
      </c>
      <c r="F37">
        <v>20</v>
      </c>
      <c r="H37" s="65">
        <f>H$34/F37</f>
        <v>12.5</v>
      </c>
      <c r="I37" t="s">
        <v>27</v>
      </c>
      <c r="J37" s="40">
        <f>H37*J$36/H$36</f>
        <v>150</v>
      </c>
      <c r="K37" t="s">
        <v>27</v>
      </c>
      <c r="L37" t="s">
        <v>41</v>
      </c>
    </row>
    <row r="38" spans="2:12" x14ac:dyDescent="0.35">
      <c r="B38">
        <v>350</v>
      </c>
      <c r="C38" t="s">
        <v>39</v>
      </c>
      <c r="D38" t="s">
        <v>42</v>
      </c>
      <c r="F38">
        <v>300</v>
      </c>
      <c r="H38" s="40">
        <f t="shared" ref="H38:H39" si="2">H$34/F38</f>
        <v>0.83333333333333337</v>
      </c>
      <c r="I38" t="s">
        <v>27</v>
      </c>
      <c r="J38" s="40">
        <f>H38*J$36/H$36</f>
        <v>10</v>
      </c>
      <c r="K38" t="s">
        <v>27</v>
      </c>
      <c r="L38" t="s">
        <v>43</v>
      </c>
    </row>
    <row r="39" spans="2:12" x14ac:dyDescent="0.35">
      <c r="B39">
        <v>150</v>
      </c>
      <c r="C39" t="s">
        <v>39</v>
      </c>
      <c r="D39" t="s">
        <v>44</v>
      </c>
      <c r="F39">
        <v>100</v>
      </c>
      <c r="H39" s="40">
        <f t="shared" si="2"/>
        <v>2.5</v>
      </c>
      <c r="I39" t="s">
        <v>27</v>
      </c>
      <c r="J39">
        <f>H39*J$36/H$36</f>
        <v>30</v>
      </c>
      <c r="K39" t="s">
        <v>27</v>
      </c>
      <c r="L39" t="s">
        <v>45</v>
      </c>
    </row>
    <row r="40" spans="2:12" x14ac:dyDescent="0.35">
      <c r="D40" t="s">
        <v>46</v>
      </c>
      <c r="H40" s="66">
        <f>H34-SUM(H37:H39)</f>
        <v>234.16666666666666</v>
      </c>
      <c r="I40" t="s">
        <v>27</v>
      </c>
      <c r="J40">
        <f>H40*J$36/H$36</f>
        <v>2810</v>
      </c>
      <c r="K40" t="s">
        <v>27</v>
      </c>
      <c r="L40" t="s">
        <v>47</v>
      </c>
    </row>
    <row r="41" spans="2:12" x14ac:dyDescent="0.35">
      <c r="H41">
        <f>SUM(H37:H40)</f>
        <v>250</v>
      </c>
      <c r="I41" t="s">
        <v>27</v>
      </c>
      <c r="J41" s="40">
        <f>SUM(J37:J40)</f>
        <v>3000</v>
      </c>
      <c r="K41" t="s">
        <v>27</v>
      </c>
    </row>
  </sheetData>
  <mergeCells count="1">
    <mergeCell ref="I24:J24"/>
  </mergeCells>
  <hyperlinks>
    <hyperlink ref="K5" r:id="rId1" xr:uid="{00000000-0004-0000-0000-000000000000}"/>
    <hyperlink ref="K6" r:id="rId2" xr:uid="{00000000-0004-0000-0000-000001000000}"/>
    <hyperlink ref="K7" r:id="rId3" xr:uid="{00000000-0004-0000-0000-000002000000}"/>
  </hyperlinks>
  <pageMargins left="0.45" right="0.45" top="0.5" bottom="0.5" header="0.3" footer="0.3"/>
  <pageSetup scale="35" fitToHeight="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5529D-B594-4D40-AB93-CE6988B69575}">
  <dimension ref="A1:T86"/>
  <sheetViews>
    <sheetView tabSelected="1" topLeftCell="B1" zoomScaleNormal="100" workbookViewId="0">
      <selection activeCell="P7" sqref="P7"/>
    </sheetView>
  </sheetViews>
  <sheetFormatPr defaultColWidth="9.1796875" defaultRowHeight="13" x14ac:dyDescent="0.3"/>
  <cols>
    <col min="1" max="1" width="6.36328125" style="162" customWidth="1"/>
    <col min="2" max="2" width="48.81640625" style="12" customWidth="1"/>
    <col min="3" max="3" width="8.453125" style="12" customWidth="1"/>
    <col min="4" max="10" width="9.1796875" style="2"/>
    <col min="11" max="11" width="12" style="2" customWidth="1"/>
    <col min="12" max="12" width="11" style="2" bestFit="1" customWidth="1"/>
    <col min="13" max="16384" width="9.1796875" style="2"/>
  </cols>
  <sheetData>
    <row r="1" spans="1:20" ht="17.25" customHeight="1" thickBot="1" x14ac:dyDescent="0.35">
      <c r="A1" s="197" t="s">
        <v>48</v>
      </c>
      <c r="B1" s="198" t="s">
        <v>49</v>
      </c>
      <c r="C1" s="166"/>
      <c r="D1" s="123"/>
      <c r="E1" s="123"/>
      <c r="F1" s="123"/>
      <c r="G1" s="123"/>
      <c r="H1" s="123"/>
      <c r="I1" s="123"/>
      <c r="J1" s="123"/>
      <c r="K1" s="123"/>
      <c r="L1" s="123"/>
    </row>
    <row r="2" spans="1:20" ht="13.5" customHeight="1" x14ac:dyDescent="0.3">
      <c r="A2" s="199">
        <v>1</v>
      </c>
      <c r="B2" s="200" t="s">
        <v>50</v>
      </c>
      <c r="C2" s="165"/>
      <c r="D2" s="123"/>
      <c r="E2" s="123"/>
      <c r="F2" s="123"/>
      <c r="G2" s="123"/>
      <c r="H2" s="123"/>
      <c r="I2" s="123"/>
      <c r="J2" s="123"/>
      <c r="K2" s="123"/>
      <c r="L2" s="123"/>
    </row>
    <row r="3" spans="1:20" ht="13.5" customHeight="1" x14ac:dyDescent="0.3">
      <c r="A3" s="201">
        <v>2</v>
      </c>
      <c r="B3" s="202" t="s">
        <v>51</v>
      </c>
      <c r="C3" s="165"/>
      <c r="D3" s="123"/>
      <c r="E3" s="122" t="s">
        <v>52</v>
      </c>
      <c r="F3" s="147"/>
      <c r="G3" s="148"/>
      <c r="H3" s="123"/>
      <c r="I3" s="123"/>
      <c r="J3" s="123"/>
      <c r="K3" s="123"/>
      <c r="L3" s="123"/>
    </row>
    <row r="4" spans="1:20" ht="13.5" customHeight="1" x14ac:dyDescent="0.3">
      <c r="A4" s="201">
        <v>3</v>
      </c>
      <c r="B4" s="202" t="s">
        <v>53</v>
      </c>
      <c r="C4" s="165"/>
      <c r="D4" s="123"/>
      <c r="E4" s="123"/>
      <c r="F4" s="123"/>
      <c r="G4" s="123"/>
      <c r="H4" s="123"/>
      <c r="I4" s="123"/>
      <c r="J4" s="123"/>
      <c r="K4" s="123"/>
      <c r="L4" s="123"/>
    </row>
    <row r="5" spans="1:20" ht="44.25" customHeight="1" thickBot="1" x14ac:dyDescent="0.35">
      <c r="A5" s="201">
        <v>4</v>
      </c>
      <c r="B5" s="202" t="s">
        <v>54</v>
      </c>
      <c r="C5" s="165"/>
      <c r="D5" s="123"/>
      <c r="E5" s="123"/>
      <c r="F5" s="123"/>
      <c r="G5" s="123"/>
      <c r="H5" s="123"/>
      <c r="I5" s="123"/>
      <c r="J5" s="123"/>
      <c r="K5" s="123"/>
      <c r="L5" s="123"/>
    </row>
    <row r="6" spans="1:20" ht="52.5" thickBot="1" x14ac:dyDescent="0.35">
      <c r="A6" s="201">
        <v>5</v>
      </c>
      <c r="B6" s="202" t="s">
        <v>55</v>
      </c>
      <c r="C6" s="165"/>
      <c r="D6" s="168" t="s">
        <v>56</v>
      </c>
      <c r="E6" s="270" t="s">
        <v>57</v>
      </c>
      <c r="F6" s="271"/>
      <c r="G6" s="271"/>
      <c r="H6" s="272"/>
      <c r="I6" s="123"/>
      <c r="J6" s="211" t="s">
        <v>58</v>
      </c>
      <c r="K6" s="212"/>
      <c r="L6" s="213"/>
    </row>
    <row r="7" spans="1:20" ht="40.5" customHeight="1" thickBot="1" x14ac:dyDescent="0.35">
      <c r="A7" s="201">
        <v>6</v>
      </c>
      <c r="B7" s="202" t="s">
        <v>59</v>
      </c>
      <c r="C7" s="165"/>
      <c r="D7" s="123"/>
      <c r="E7" s="180" t="s">
        <v>60</v>
      </c>
      <c r="F7" s="181" t="s">
        <v>61</v>
      </c>
      <c r="G7" s="181" t="s">
        <v>2333</v>
      </c>
      <c r="H7" s="182" t="s">
        <v>62</v>
      </c>
      <c r="J7" s="179" t="s">
        <v>60</v>
      </c>
      <c r="K7" s="118" t="s">
        <v>64</v>
      </c>
      <c r="L7" s="118" t="s">
        <v>65</v>
      </c>
    </row>
    <row r="8" spans="1:20" ht="15.75" customHeight="1" x14ac:dyDescent="0.3">
      <c r="A8" s="201">
        <v>7</v>
      </c>
      <c r="B8" s="202" t="s">
        <v>66</v>
      </c>
      <c r="C8" s="123"/>
      <c r="D8" s="123"/>
      <c r="E8" s="208" t="s">
        <v>67</v>
      </c>
      <c r="F8" s="119">
        <v>0.28399999999999997</v>
      </c>
      <c r="G8" s="119">
        <v>162</v>
      </c>
      <c r="H8" s="149">
        <f>IFERROR(F8*1000000/(660*G8),"-")</f>
        <v>2.6561915450804339</v>
      </c>
      <c r="J8" s="208" t="s">
        <v>67</v>
      </c>
      <c r="K8" s="120">
        <v>2500000</v>
      </c>
      <c r="L8" s="210">
        <f>K8/K$16</f>
        <v>0.22727272727272727</v>
      </c>
    </row>
    <row r="9" spans="1:20" ht="52" x14ac:dyDescent="0.3">
      <c r="A9" s="201">
        <v>8</v>
      </c>
      <c r="B9" s="202" t="s">
        <v>69</v>
      </c>
      <c r="C9" s="123"/>
      <c r="E9" s="209" t="s">
        <v>70</v>
      </c>
      <c r="F9" s="206">
        <v>2.5</v>
      </c>
      <c r="G9" s="206">
        <v>162</v>
      </c>
      <c r="H9" s="149">
        <f t="shared" ref="H9:H15" si="0">IFERROR(F9*1000000/(660*G9),"-")</f>
        <v>23.381967826412271</v>
      </c>
      <c r="J9" s="209" t="s">
        <v>70</v>
      </c>
      <c r="K9" s="120">
        <v>4500000</v>
      </c>
      <c r="L9" s="210">
        <f>K9/K$16</f>
        <v>0.40909090909090912</v>
      </c>
    </row>
    <row r="10" spans="1:20" ht="26.5" thickBot="1" x14ac:dyDescent="0.35">
      <c r="A10" s="203">
        <v>9</v>
      </c>
      <c r="B10" s="204" t="s">
        <v>71</v>
      </c>
      <c r="C10" s="123"/>
      <c r="D10" s="123"/>
      <c r="E10" s="208" t="s">
        <v>72</v>
      </c>
      <c r="F10" s="207">
        <v>1.1000000000000001</v>
      </c>
      <c r="G10" s="206">
        <v>162</v>
      </c>
      <c r="H10" s="149">
        <f t="shared" si="0"/>
        <v>10.2880658436214</v>
      </c>
      <c r="J10" s="208" t="s">
        <v>72</v>
      </c>
      <c r="K10" s="120">
        <v>4000000</v>
      </c>
      <c r="L10" s="210">
        <f>K10/K$16</f>
        <v>0.36363636363636365</v>
      </c>
    </row>
    <row r="11" spans="1:20" ht="13.5" thickBot="1" x14ac:dyDescent="0.35">
      <c r="A11" s="195"/>
      <c r="B11" s="165"/>
      <c r="C11" s="165"/>
      <c r="D11" s="123"/>
      <c r="E11" s="208" t="s">
        <v>2328</v>
      </c>
      <c r="F11" s="207"/>
      <c r="G11" s="207"/>
      <c r="H11" s="149" t="str">
        <f t="shared" si="0"/>
        <v>-</v>
      </c>
      <c r="J11" s="208" t="s">
        <v>2328</v>
      </c>
      <c r="K11" s="120"/>
      <c r="L11" s="210">
        <f>K11/K$16</f>
        <v>0</v>
      </c>
    </row>
    <row r="12" spans="1:20" ht="26.5" thickBot="1" x14ac:dyDescent="0.35">
      <c r="A12" s="205" t="s">
        <v>74</v>
      </c>
      <c r="B12" s="196" t="s">
        <v>75</v>
      </c>
      <c r="E12" s="208" t="s">
        <v>2329</v>
      </c>
      <c r="F12" s="207"/>
      <c r="G12" s="207"/>
      <c r="H12" s="149" t="str">
        <f t="shared" si="0"/>
        <v>-</v>
      </c>
      <c r="J12" s="208" t="s">
        <v>2329</v>
      </c>
      <c r="K12" s="120"/>
      <c r="L12" s="210">
        <f>K12/K$16</f>
        <v>0</v>
      </c>
    </row>
    <row r="13" spans="1:20" ht="29.25" customHeight="1" x14ac:dyDescent="0.3">
      <c r="B13" s="2"/>
      <c r="E13" s="208" t="s">
        <v>2330</v>
      </c>
      <c r="F13" s="207"/>
      <c r="G13" s="207"/>
      <c r="H13" s="149" t="str">
        <f t="shared" si="0"/>
        <v>-</v>
      </c>
      <c r="J13" s="208" t="s">
        <v>2330</v>
      </c>
      <c r="K13" s="120"/>
      <c r="L13" s="210">
        <f>K13/K$16</f>
        <v>0</v>
      </c>
    </row>
    <row r="14" spans="1:20" x14ac:dyDescent="0.3">
      <c r="B14" s="2"/>
      <c r="E14" s="208" t="s">
        <v>2331</v>
      </c>
      <c r="F14" s="207"/>
      <c r="G14" s="207"/>
      <c r="H14" s="149" t="str">
        <f t="shared" si="0"/>
        <v>-</v>
      </c>
      <c r="J14" s="208" t="s">
        <v>2331</v>
      </c>
      <c r="K14" s="120"/>
      <c r="L14" s="210">
        <f>K14/K$16</f>
        <v>0</v>
      </c>
    </row>
    <row r="15" spans="1:20" ht="26.25" customHeight="1" thickBot="1" x14ac:dyDescent="0.35">
      <c r="E15" s="208" t="s">
        <v>2332</v>
      </c>
      <c r="F15" s="207"/>
      <c r="G15" s="207"/>
      <c r="H15" s="149" t="str">
        <f t="shared" si="0"/>
        <v>-</v>
      </c>
      <c r="J15" s="208" t="s">
        <v>2332</v>
      </c>
      <c r="K15" s="120"/>
      <c r="L15" s="210">
        <f>K15/K$16</f>
        <v>0</v>
      </c>
      <c r="Q15" s="124" t="s">
        <v>63</v>
      </c>
      <c r="R15" s="124" t="s">
        <v>63</v>
      </c>
      <c r="S15" s="123" t="s">
        <v>63</v>
      </c>
      <c r="T15" s="124" t="s">
        <v>63</v>
      </c>
    </row>
    <row r="16" spans="1:20" s="1" customFormat="1" ht="30" customHeight="1" thickBot="1" x14ac:dyDescent="0.35">
      <c r="A16" s="162"/>
      <c r="B16" s="12"/>
      <c r="C16" s="161"/>
      <c r="E16" s="2"/>
      <c r="F16" s="2"/>
      <c r="G16" s="2"/>
      <c r="H16" s="2"/>
      <c r="J16" s="176" t="s">
        <v>73</v>
      </c>
      <c r="K16" s="177">
        <f>SUM(K8:K15)</f>
        <v>11000000</v>
      </c>
      <c r="L16" s="178">
        <f>SUM(L8:L10)</f>
        <v>1</v>
      </c>
    </row>
    <row r="17" spans="2:18" ht="39.5" thickBot="1" x14ac:dyDescent="0.35">
      <c r="J17" s="175" t="s">
        <v>76</v>
      </c>
      <c r="K17" s="214">
        <f>K16*100</f>
        <v>1100000000</v>
      </c>
      <c r="L17" s="215"/>
      <c r="R17" s="123" t="s">
        <v>63</v>
      </c>
    </row>
    <row r="18" spans="2:18" x14ac:dyDescent="0.3">
      <c r="B18" s="2"/>
      <c r="R18" s="123" t="s">
        <v>63</v>
      </c>
    </row>
    <row r="19" spans="2:18" x14ac:dyDescent="0.3">
      <c r="B19" s="2"/>
      <c r="R19" s="1"/>
    </row>
    <row r="20" spans="2:18" ht="26.5" thickBot="1" x14ac:dyDescent="0.35">
      <c r="D20" s="167" t="s">
        <v>77</v>
      </c>
      <c r="E20" s="160" t="s">
        <v>78</v>
      </c>
      <c r="F20" s="126" t="s">
        <v>63</v>
      </c>
      <c r="G20" s="126" t="s">
        <v>63</v>
      </c>
      <c r="H20" s="126" t="s">
        <v>63</v>
      </c>
      <c r="I20" s="225" t="s">
        <v>79</v>
      </c>
      <c r="J20" s="225"/>
      <c r="K20" s="225"/>
      <c r="L20" s="225"/>
      <c r="M20" s="225"/>
      <c r="N20" s="126" t="s">
        <v>63</v>
      </c>
      <c r="O20" s="184" t="s">
        <v>63</v>
      </c>
      <c r="P20" s="126" t="s">
        <v>63</v>
      </c>
    </row>
    <row r="21" spans="2:18" ht="26.5" thickBot="1" x14ac:dyDescent="0.35">
      <c r="D21" s="1"/>
      <c r="E21" s="137" t="s">
        <v>80</v>
      </c>
      <c r="F21" s="183" t="s">
        <v>81</v>
      </c>
      <c r="G21" s="226" t="s">
        <v>82</v>
      </c>
      <c r="H21" s="226"/>
      <c r="I21" s="135" t="s">
        <v>83</v>
      </c>
      <c r="J21" s="227" t="s">
        <v>84</v>
      </c>
      <c r="K21" s="228"/>
      <c r="L21" s="229" t="s">
        <v>85</v>
      </c>
      <c r="M21" s="230"/>
      <c r="N21" s="134" t="s">
        <v>86</v>
      </c>
      <c r="O21" s="231" t="s">
        <v>87</v>
      </c>
      <c r="P21" s="232"/>
    </row>
    <row r="22" spans="2:18" ht="13.5" customHeight="1" thickBot="1" x14ac:dyDescent="0.35">
      <c r="E22" s="138">
        <v>1</v>
      </c>
      <c r="F22" s="140" t="str">
        <f>E8</f>
        <v>plate 1</v>
      </c>
      <c r="G22" s="150">
        <f>H8</f>
        <v>2.6561915450804339</v>
      </c>
      <c r="H22" s="130" t="s">
        <v>68</v>
      </c>
      <c r="I22" s="136">
        <v>4</v>
      </c>
      <c r="J22" s="170">
        <f t="shared" ref="J22:J28" si="1">IFERROR(G22/I22, "-")</f>
        <v>0.66404788627010847</v>
      </c>
      <c r="K22" s="127" t="s">
        <v>68</v>
      </c>
      <c r="L22" s="171">
        <f t="shared" ref="L22:L24" si="2">IFERROR(L$33*L$34/J22*N22/P$31, "-")</f>
        <v>13.690140845070422</v>
      </c>
      <c r="M22" s="130" t="s">
        <v>88</v>
      </c>
      <c r="N22" s="152">
        <f>L8</f>
        <v>0.22727272727272727</v>
      </c>
      <c r="O22" s="169">
        <f>$L$34*N22</f>
        <v>0.45454545454545453</v>
      </c>
      <c r="P22" s="128" t="s">
        <v>68</v>
      </c>
    </row>
    <row r="23" spans="2:18" ht="13.5" thickBot="1" x14ac:dyDescent="0.35">
      <c r="E23" s="139">
        <v>2</v>
      </c>
      <c r="F23" s="140" t="str">
        <f t="shared" ref="F23:F29" si="3">E9</f>
        <v>plate 2</v>
      </c>
      <c r="G23" s="150">
        <f>H9</f>
        <v>23.381967826412271</v>
      </c>
      <c r="H23" s="131" t="s">
        <v>68</v>
      </c>
      <c r="I23" s="133">
        <v>4</v>
      </c>
      <c r="J23" s="170">
        <f t="shared" si="1"/>
        <v>5.8454919566030679</v>
      </c>
      <c r="K23" s="125" t="s">
        <v>68</v>
      </c>
      <c r="L23" s="171">
        <f t="shared" si="2"/>
        <v>2.7993600000000001</v>
      </c>
      <c r="M23" s="131" t="s">
        <v>88</v>
      </c>
      <c r="N23" s="152">
        <f>L9</f>
        <v>0.40909090909090912</v>
      </c>
      <c r="O23" s="169">
        <f t="shared" ref="O23:O29" si="4">$L$34*N23</f>
        <v>0.81818181818181823</v>
      </c>
      <c r="P23" s="129" t="s">
        <v>68</v>
      </c>
    </row>
    <row r="24" spans="2:18" ht="13.5" thickBot="1" x14ac:dyDescent="0.35">
      <c r="E24" s="141">
        <v>3</v>
      </c>
      <c r="F24" s="140" t="str">
        <f t="shared" si="3"/>
        <v>plate 3</v>
      </c>
      <c r="G24" s="150">
        <f>H10</f>
        <v>10.2880658436214</v>
      </c>
      <c r="H24" s="142" t="s">
        <v>68</v>
      </c>
      <c r="I24" s="143">
        <v>4</v>
      </c>
      <c r="J24" s="170">
        <f t="shared" si="1"/>
        <v>2.57201646090535</v>
      </c>
      <c r="K24" s="184" t="s">
        <v>68</v>
      </c>
      <c r="L24" s="171">
        <f t="shared" si="2"/>
        <v>5.6552727272727275</v>
      </c>
      <c r="M24" s="132" t="s">
        <v>88</v>
      </c>
      <c r="N24" s="152">
        <f>L10</f>
        <v>0.36363636363636365</v>
      </c>
      <c r="O24" s="169">
        <f t="shared" si="4"/>
        <v>0.72727272727272729</v>
      </c>
      <c r="P24" s="144" t="s">
        <v>68</v>
      </c>
    </row>
    <row r="25" spans="2:18" ht="13.5" thickBot="1" x14ac:dyDescent="0.35">
      <c r="E25" s="141">
        <v>4</v>
      </c>
      <c r="F25" s="140" t="str">
        <f t="shared" si="3"/>
        <v>plate 4</v>
      </c>
      <c r="G25" s="150" t="str">
        <f>H11</f>
        <v>-</v>
      </c>
      <c r="H25" s="142" t="s">
        <v>68</v>
      </c>
      <c r="I25" s="143"/>
      <c r="J25" s="170" t="str">
        <f>IFERROR(G25/I25, "-")</f>
        <v>-</v>
      </c>
      <c r="K25" s="184" t="s">
        <v>68</v>
      </c>
      <c r="L25" s="171" t="str">
        <f>IFERROR(L$33*L$34/J25*N25/P$31, "-")</f>
        <v>-</v>
      </c>
      <c r="M25" s="132" t="s">
        <v>88</v>
      </c>
      <c r="N25" s="152">
        <f>L11</f>
        <v>0</v>
      </c>
      <c r="O25" s="169">
        <f t="shared" si="4"/>
        <v>0</v>
      </c>
      <c r="P25" s="144" t="s">
        <v>68</v>
      </c>
    </row>
    <row r="26" spans="2:18" ht="13.5" thickBot="1" x14ac:dyDescent="0.35">
      <c r="E26" s="141">
        <v>5</v>
      </c>
      <c r="F26" s="140" t="str">
        <f t="shared" si="3"/>
        <v>plate 5</v>
      </c>
      <c r="G26" s="150" t="str">
        <f>H12</f>
        <v>-</v>
      </c>
      <c r="H26" s="142" t="s">
        <v>68</v>
      </c>
      <c r="I26" s="143"/>
      <c r="J26" s="170" t="str">
        <f t="shared" si="1"/>
        <v>-</v>
      </c>
      <c r="K26" s="184" t="s">
        <v>68</v>
      </c>
      <c r="L26" s="171" t="str">
        <f t="shared" ref="L26:L29" si="5">IFERROR(L$33*L$34/J26*N26/P$31, "-")</f>
        <v>-</v>
      </c>
      <c r="M26" s="132" t="s">
        <v>88</v>
      </c>
      <c r="N26" s="152">
        <f>L12</f>
        <v>0</v>
      </c>
      <c r="O26" s="169">
        <f t="shared" si="4"/>
        <v>0</v>
      </c>
      <c r="P26" s="144" t="s">
        <v>68</v>
      </c>
    </row>
    <row r="27" spans="2:18" ht="12.75" customHeight="1" thickBot="1" x14ac:dyDescent="0.35">
      <c r="E27" s="141">
        <v>6</v>
      </c>
      <c r="F27" s="140" t="str">
        <f t="shared" si="3"/>
        <v>plate 6</v>
      </c>
      <c r="G27" s="150" t="str">
        <f>H13</f>
        <v>-</v>
      </c>
      <c r="H27" s="142" t="s">
        <v>68</v>
      </c>
      <c r="I27" s="143"/>
      <c r="J27" s="170" t="str">
        <f t="shared" si="1"/>
        <v>-</v>
      </c>
      <c r="K27" s="184" t="s">
        <v>68</v>
      </c>
      <c r="L27" s="171" t="str">
        <f t="shared" si="5"/>
        <v>-</v>
      </c>
      <c r="M27" s="132" t="s">
        <v>88</v>
      </c>
      <c r="N27" s="152">
        <f>L13</f>
        <v>0</v>
      </c>
      <c r="O27" s="169">
        <f t="shared" si="4"/>
        <v>0</v>
      </c>
      <c r="P27" s="144" t="s">
        <v>68</v>
      </c>
    </row>
    <row r="28" spans="2:18" ht="12.75" customHeight="1" thickBot="1" x14ac:dyDescent="0.35">
      <c r="E28" s="141">
        <v>7</v>
      </c>
      <c r="F28" s="140" t="str">
        <f t="shared" si="3"/>
        <v>plate 7</v>
      </c>
      <c r="G28" s="150" t="str">
        <f>H14</f>
        <v>-</v>
      </c>
      <c r="H28" s="142" t="s">
        <v>68</v>
      </c>
      <c r="I28" s="143"/>
      <c r="J28" s="170" t="str">
        <f t="shared" si="1"/>
        <v>-</v>
      </c>
      <c r="K28" s="184" t="s">
        <v>68</v>
      </c>
      <c r="L28" s="171" t="str">
        <f t="shared" si="5"/>
        <v>-</v>
      </c>
      <c r="M28" s="132" t="s">
        <v>88</v>
      </c>
      <c r="N28" s="152">
        <f>L14</f>
        <v>0</v>
      </c>
      <c r="O28" s="169">
        <f t="shared" si="4"/>
        <v>0</v>
      </c>
      <c r="P28" s="144" t="s">
        <v>68</v>
      </c>
    </row>
    <row r="29" spans="2:18" ht="13.5" thickBot="1" x14ac:dyDescent="0.35">
      <c r="E29" s="141">
        <v>8</v>
      </c>
      <c r="F29" s="140" t="str">
        <f t="shared" si="3"/>
        <v>plate 8</v>
      </c>
      <c r="G29" s="150" t="str">
        <f>H15</f>
        <v>-</v>
      </c>
      <c r="H29" s="142" t="s">
        <v>68</v>
      </c>
      <c r="I29" s="143"/>
      <c r="J29" s="170" t="str">
        <f>IFERROR(G29/I29, "-")</f>
        <v>-</v>
      </c>
      <c r="K29" s="184" t="s">
        <v>68</v>
      </c>
      <c r="L29" s="171" t="str">
        <f t="shared" si="5"/>
        <v>-</v>
      </c>
      <c r="M29" s="132" t="s">
        <v>88</v>
      </c>
      <c r="N29" s="152">
        <f>L15</f>
        <v>0</v>
      </c>
      <c r="O29" s="169">
        <f t="shared" si="4"/>
        <v>0</v>
      </c>
      <c r="P29" s="144" t="s">
        <v>68</v>
      </c>
    </row>
    <row r="30" spans="2:18" ht="13.5" thickBot="1" x14ac:dyDescent="0.35">
      <c r="E30" s="159"/>
      <c r="F30" s="145"/>
      <c r="G30" s="145"/>
      <c r="H30" s="145"/>
      <c r="I30" s="145"/>
      <c r="J30" s="145"/>
      <c r="K30" s="146" t="s">
        <v>89</v>
      </c>
      <c r="L30" s="172">
        <f>L33-SUM(L22:L29)</f>
        <v>-2.1447735723431514</v>
      </c>
      <c r="M30" s="153" t="s">
        <v>88</v>
      </c>
      <c r="N30" s="145"/>
      <c r="O30" s="145"/>
      <c r="P30" s="151"/>
    </row>
    <row r="31" spans="2:18" x14ac:dyDescent="0.3">
      <c r="E31" s="158"/>
      <c r="P31" s="14">
        <v>1</v>
      </c>
    </row>
    <row r="32" spans="2:18" ht="13.5" thickBot="1" x14ac:dyDescent="0.35"/>
    <row r="33" spans="4:17" x14ac:dyDescent="0.3">
      <c r="I33" s="254" t="s">
        <v>90</v>
      </c>
      <c r="J33" s="255"/>
      <c r="K33" s="256"/>
      <c r="L33" s="154">
        <v>20</v>
      </c>
      <c r="M33" s="155" t="s">
        <v>88</v>
      </c>
    </row>
    <row r="34" spans="4:17" ht="13.5" thickBot="1" x14ac:dyDescent="0.35">
      <c r="I34" s="257" t="s">
        <v>91</v>
      </c>
      <c r="J34" s="258"/>
      <c r="K34" s="259"/>
      <c r="L34" s="185">
        <v>2</v>
      </c>
      <c r="M34" s="156" t="s">
        <v>68</v>
      </c>
    </row>
    <row r="35" spans="4:17" ht="15.75" customHeight="1" x14ac:dyDescent="0.3"/>
    <row r="36" spans="4:17" ht="13.5" thickBot="1" x14ac:dyDescent="0.35"/>
    <row r="37" spans="4:17" ht="13.5" thickBot="1" x14ac:dyDescent="0.35">
      <c r="D37" s="263" t="s">
        <v>92</v>
      </c>
      <c r="E37" s="260" t="s">
        <v>93</v>
      </c>
      <c r="F37" s="261"/>
      <c r="G37" s="261"/>
      <c r="H37" s="261"/>
      <c r="I37" s="262"/>
    </row>
    <row r="38" spans="4:17" ht="13.5" thickBot="1" x14ac:dyDescent="0.35">
      <c r="D38" s="264"/>
      <c r="E38" s="266" t="s">
        <v>94</v>
      </c>
      <c r="F38" s="267"/>
      <c r="G38" s="268"/>
      <c r="H38" s="267"/>
      <c r="I38" s="269"/>
    </row>
    <row r="39" spans="4:17" ht="13.5" thickBot="1" x14ac:dyDescent="0.35">
      <c r="D39" s="265"/>
      <c r="E39" s="163"/>
      <c r="F39" s="164"/>
      <c r="G39" s="173">
        <v>0.22</v>
      </c>
      <c r="H39" s="174">
        <f>G39*1000000/(660*162)</f>
        <v>2.0576131687242798</v>
      </c>
      <c r="I39" s="121" t="s">
        <v>68</v>
      </c>
    </row>
    <row r="40" spans="4:17" ht="15.75" customHeight="1" x14ac:dyDescent="0.3"/>
    <row r="42" spans="4:17" ht="13.5" thickBot="1" x14ac:dyDescent="0.35"/>
    <row r="43" spans="4:17" ht="13.5" thickBot="1" x14ac:dyDescent="0.35">
      <c r="E43" s="236" t="s">
        <v>95</v>
      </c>
      <c r="F43" s="237"/>
      <c r="G43" s="237"/>
      <c r="H43" s="237"/>
      <c r="I43" s="237"/>
      <c r="J43" s="238"/>
      <c r="L43" s="186">
        <v>5</v>
      </c>
      <c r="M43" s="114" t="s">
        <v>96</v>
      </c>
      <c r="N43" s="233" t="s">
        <v>97</v>
      </c>
      <c r="O43" s="234"/>
      <c r="P43" s="234"/>
      <c r="Q43" s="235"/>
    </row>
    <row r="44" spans="4:17" ht="15" customHeight="1" x14ac:dyDescent="0.3">
      <c r="D44" s="217" t="s">
        <v>98</v>
      </c>
      <c r="E44" s="191">
        <v>8.1199999999999992</v>
      </c>
      <c r="F44" s="192" t="s">
        <v>99</v>
      </c>
      <c r="G44" s="240" t="s">
        <v>100</v>
      </c>
      <c r="H44" s="241"/>
      <c r="I44" s="241"/>
      <c r="J44" s="242"/>
      <c r="L44" s="188">
        <v>650</v>
      </c>
      <c r="M44" s="35" t="s">
        <v>101</v>
      </c>
      <c r="N44" s="243" t="s">
        <v>102</v>
      </c>
      <c r="O44" s="244"/>
      <c r="P44" s="244"/>
      <c r="Q44" s="245"/>
    </row>
    <row r="45" spans="4:17" x14ac:dyDescent="0.3">
      <c r="D45" s="239"/>
      <c r="E45" s="193">
        <f>L46-E44-E46</f>
        <v>15.630000000000003</v>
      </c>
      <c r="F45" s="157" t="s">
        <v>99</v>
      </c>
      <c r="G45" s="246" t="s">
        <v>103</v>
      </c>
      <c r="H45" s="220"/>
      <c r="I45" s="220"/>
      <c r="J45" s="221"/>
      <c r="L45" s="187">
        <v>20</v>
      </c>
      <c r="M45" s="2" t="s">
        <v>99</v>
      </c>
      <c r="N45" s="247" t="s">
        <v>104</v>
      </c>
      <c r="O45" s="248"/>
      <c r="P45" s="248"/>
      <c r="Q45" s="249"/>
    </row>
    <row r="46" spans="4:17" ht="13.5" thickBot="1" x14ac:dyDescent="0.35">
      <c r="D46" s="239"/>
      <c r="E46" s="194">
        <v>1.25</v>
      </c>
      <c r="F46" s="2" t="s">
        <v>99</v>
      </c>
      <c r="G46" s="250" t="s">
        <v>105</v>
      </c>
      <c r="H46" s="220"/>
      <c r="I46" s="220"/>
      <c r="J46" s="221"/>
      <c r="L46" s="189">
        <v>25</v>
      </c>
      <c r="M46" s="190" t="s">
        <v>99</v>
      </c>
      <c r="N46" s="251" t="s">
        <v>106</v>
      </c>
      <c r="O46" s="252"/>
      <c r="P46" s="252"/>
      <c r="Q46" s="253"/>
    </row>
    <row r="47" spans="4:17" x14ac:dyDescent="0.3">
      <c r="D47" s="217" t="s">
        <v>107</v>
      </c>
      <c r="E47" s="219" t="s">
        <v>108</v>
      </c>
      <c r="F47" s="220"/>
      <c r="G47" s="220"/>
      <c r="H47" s="220"/>
      <c r="I47" s="220"/>
      <c r="J47" s="221"/>
    </row>
    <row r="48" spans="4:17" ht="13.5" thickBot="1" x14ac:dyDescent="0.35">
      <c r="D48" s="218"/>
      <c r="E48" s="222" t="s">
        <v>109</v>
      </c>
      <c r="F48" s="223"/>
      <c r="G48" s="223"/>
      <c r="H48" s="223"/>
      <c r="I48" s="223"/>
      <c r="J48" s="224"/>
    </row>
    <row r="85" ht="13.5" customHeight="1" x14ac:dyDescent="0.3"/>
    <row r="86" ht="13.5" customHeight="1" x14ac:dyDescent="0.3"/>
  </sheetData>
  <mergeCells count="23">
    <mergeCell ref="E6:H6"/>
    <mergeCell ref="O21:P21"/>
    <mergeCell ref="N43:Q43"/>
    <mergeCell ref="E43:J43"/>
    <mergeCell ref="D44:D46"/>
    <mergeCell ref="G44:J44"/>
    <mergeCell ref="N44:Q44"/>
    <mergeCell ref="G45:J45"/>
    <mergeCell ref="N45:Q45"/>
    <mergeCell ref="G46:J46"/>
    <mergeCell ref="N46:Q46"/>
    <mergeCell ref="I33:K33"/>
    <mergeCell ref="I34:K34"/>
    <mergeCell ref="E37:I37"/>
    <mergeCell ref="D37:D39"/>
    <mergeCell ref="E38:I38"/>
    <mergeCell ref="D47:D48"/>
    <mergeCell ref="E47:J47"/>
    <mergeCell ref="E48:J48"/>
    <mergeCell ref="I20:M20"/>
    <mergeCell ref="G21:H21"/>
    <mergeCell ref="J21:K21"/>
    <mergeCell ref="L21:M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Q53"/>
  <sheetViews>
    <sheetView zoomScale="70" zoomScaleNormal="70" workbookViewId="0">
      <selection activeCell="B2" sqref="B2:D17"/>
    </sheetView>
  </sheetViews>
  <sheetFormatPr defaultColWidth="9.1796875" defaultRowHeight="14.5" x14ac:dyDescent="0.35"/>
  <cols>
    <col min="2" max="2" width="9.81640625" customWidth="1"/>
    <col min="3" max="3" width="25.36328125" customWidth="1"/>
    <col min="4" max="14" width="15.453125" bestFit="1" customWidth="1"/>
    <col min="17" max="17" width="3.453125" bestFit="1" customWidth="1"/>
    <col min="18" max="20" width="13" bestFit="1" customWidth="1"/>
    <col min="21" max="23" width="14" bestFit="1" customWidth="1"/>
    <col min="24" max="26" width="11.81640625" bestFit="1" customWidth="1"/>
    <col min="27" max="29" width="14" bestFit="1" customWidth="1"/>
  </cols>
  <sheetData>
    <row r="1" spans="2:14" x14ac:dyDescent="0.35">
      <c r="B1" t="s">
        <v>110</v>
      </c>
    </row>
    <row r="2" spans="2:14" ht="21" x14ac:dyDescent="0.35">
      <c r="B2" s="97" t="s">
        <v>111</v>
      </c>
      <c r="C2" s="273">
        <v>1010474710105</v>
      </c>
      <c r="D2" s="273"/>
    </row>
    <row r="3" spans="2:14" x14ac:dyDescent="0.35">
      <c r="B3" s="102"/>
      <c r="C3" s="103">
        <v>1</v>
      </c>
      <c r="D3" s="104">
        <v>2</v>
      </c>
      <c r="E3" s="103">
        <v>3</v>
      </c>
      <c r="F3" s="103">
        <v>4</v>
      </c>
      <c r="G3" s="103">
        <v>5</v>
      </c>
      <c r="H3" s="103">
        <v>6</v>
      </c>
      <c r="I3" s="103">
        <v>7</v>
      </c>
      <c r="J3" s="103">
        <v>8</v>
      </c>
      <c r="K3" s="103">
        <v>9</v>
      </c>
      <c r="L3" s="103">
        <v>10</v>
      </c>
      <c r="M3" s="103">
        <v>11</v>
      </c>
      <c r="N3" s="103">
        <v>12</v>
      </c>
    </row>
    <row r="4" spans="2:14" x14ac:dyDescent="0.35">
      <c r="B4" s="274" t="s">
        <v>112</v>
      </c>
      <c r="C4" s="105" t="str">
        <f>INDEX([5]ROIs!$F$12:$F$205,MATCH($B4&amp;C$3,[5]ROIs!$C$12:$C$107,0))</f>
        <v>NTC</v>
      </c>
      <c r="D4" s="106" t="str">
        <f>INDEX([5]ROIs!$F$12:$F$205,MATCH($B4&amp;D$3,[5]ROIs!$C$12:$C$107,0))</f>
        <v>CD45+/Ki67+</v>
      </c>
      <c r="E4" s="106" t="str">
        <f>INDEX([5]ROIs!$F$12:$F$205,MATCH($B4&amp;E$3,[5]ROIs!$C$12:$C$107,0))</f>
        <v>CD45+/Ki67+</v>
      </c>
      <c r="F4" s="106" t="str">
        <f>INDEX([5]ROIs!$F$12:$F$205,MATCH($B4&amp;F$3,[5]ROIs!$C$12:$C$107,0))</f>
        <v>CD45+/Ki67+</v>
      </c>
      <c r="G4" s="99" t="str">
        <f>INDEX([5]ROIs!$F$12:$F$205,MATCH($B4&amp;G$3,[5]ROIs!$C$12:$C$107,0))</f>
        <v>CD45+/Ki67+</v>
      </c>
      <c r="H4" s="64" t="str">
        <f>INDEX([5]ROIs!$F$12:$F$205,MATCH($B4&amp;H$3,[5]ROIs!$C$12:$C$107,0))</f>
        <v>CD45+/Ki67+</v>
      </c>
      <c r="I4" s="64" t="str">
        <f>INDEX([5]ROIs!$F$12:$F$205,MATCH($B4&amp;I$3,[5]ROIs!$C$12:$C$107,0))</f>
        <v>CD45+/Ki67+</v>
      </c>
      <c r="J4" s="64" t="str">
        <f>INDEX([5]ROIs!$F$12:$F$205,MATCH($B4&amp;J$3,[5]ROIs!$C$12:$C$107,0))</f>
        <v>CD45+/Ki67+</v>
      </c>
      <c r="K4" s="64" t="str">
        <f>INDEX([5]ROIs!$F$12:$F$205,MATCH($B4&amp;K$3,[5]ROIs!$C$12:$C$107,0))</f>
        <v>CD45+/Ki67+</v>
      </c>
      <c r="L4" s="64" t="str">
        <f>INDEX([5]ROIs!$F$12:$F$205,MATCH($B4&amp;L$3,[5]ROIs!$C$12:$C$107,0))</f>
        <v>CD45+/Ki67+</v>
      </c>
      <c r="M4" s="64" t="str">
        <f>INDEX([5]ROIs!$F$12:$F$205,MATCH($B4&amp;M$3,[5]ROIs!$C$12:$C$107,0))</f>
        <v>CD45+/Ki67+</v>
      </c>
      <c r="N4" s="80" t="str">
        <f>INDEX([5]ROIs!$F$12:$F$205,MATCH($B4&amp;N$3,[5]ROIs!$C$12:$C$107,0))</f>
        <v>CD45+/Ki67-</v>
      </c>
    </row>
    <row r="5" spans="2:14" x14ac:dyDescent="0.35">
      <c r="B5" s="274"/>
      <c r="C5" s="105">
        <f>INDEX([5]ROIs!$G$10:$G$107,MATCH($B4&amp;C$3,[5]ROIs!$C$10:$C$107,0))</f>
        <v>0</v>
      </c>
      <c r="D5" s="106" t="str">
        <f>INDEX([5]ROIs!$G$10:$G$107,MATCH($B4&amp;D$3,[5]ROIs!$C$10:$C$107,0))</f>
        <v>400 um</v>
      </c>
      <c r="E5" s="106" t="str">
        <f>INDEX([5]ROIs!$G$10:$G$107,MATCH($B4&amp;E$3,[5]ROIs!$C$10:$C$107,0))</f>
        <v>400 um</v>
      </c>
      <c r="F5" s="106" t="str">
        <f>INDEX([5]ROIs!$G$10:$G$107,MATCH($B4&amp;F$3,[5]ROIs!$C$10:$C$107,0))</f>
        <v>400 um</v>
      </c>
      <c r="G5" s="99" t="str">
        <f>INDEX([5]ROIs!$G$10:$G$107,MATCH($B4&amp;G$3,[5]ROIs!$C$10:$C$107,0))</f>
        <v>400 um</v>
      </c>
      <c r="H5" s="64" t="str">
        <f>INDEX([5]ROIs!$G$10:$G$107,MATCH($B4&amp;H$3,[5]ROIs!$C$10:$C$107,0))</f>
        <v>400 um</v>
      </c>
      <c r="I5" s="64" t="str">
        <f>INDEX([5]ROIs!$G$10:$G$107,MATCH($B4&amp;I$3,[5]ROIs!$C$10:$C$107,0))</f>
        <v>400 um</v>
      </c>
      <c r="J5" s="64" t="str">
        <f>INDEX([5]ROIs!$G$10:$G$107,MATCH($B4&amp;J$3,[5]ROIs!$C$10:$C$107,0))</f>
        <v>400 um</v>
      </c>
      <c r="K5" s="64" t="str">
        <f>INDEX([5]ROIs!$G$10:$G$107,MATCH($B4&amp;K$3,[5]ROIs!$C$10:$C$107,0))</f>
        <v>400 um</v>
      </c>
      <c r="L5" s="64" t="str">
        <f>INDEX([5]ROIs!$G$10:$G$107,MATCH($B4&amp;L$3,[5]ROIs!$C$10:$C$107,0))</f>
        <v>400 um</v>
      </c>
      <c r="M5" s="64" t="str">
        <f>INDEX([5]ROIs!$G$10:$G$107,MATCH($B4&amp;M$3,[5]ROIs!$C$10:$C$107,0))</f>
        <v>400 um</v>
      </c>
      <c r="N5" s="80" t="str">
        <f>INDEX([5]ROIs!$G$10:$G$107,MATCH($B4&amp;N$3,[5]ROIs!$C$10:$C$107,0))</f>
        <v>400 um</v>
      </c>
    </row>
    <row r="6" spans="2:14" ht="22.5" customHeight="1" x14ac:dyDescent="0.35">
      <c r="B6" s="274" t="s">
        <v>113</v>
      </c>
      <c r="C6" s="107" t="str">
        <f>INDEX([5]ROIs!$F$12:$F$205,MATCH($B6&amp;C$3,[5]ROIs!$C$12:$C$107,0))</f>
        <v>CD45+/Ki67-</v>
      </c>
      <c r="D6" s="107" t="str">
        <f>INDEX([5]ROIs!$F$12:$F$205,MATCH($B6&amp;D$3,[5]ROIs!$C$12:$C$107,0))</f>
        <v>CD45+/Ki67-</v>
      </c>
      <c r="E6" s="107" t="str">
        <f>INDEX([5]ROIs!$F$12:$F$205,MATCH($B6&amp;E$3,[5]ROIs!$C$12:$C$107,0))</f>
        <v>CD45+/Ki67-</v>
      </c>
      <c r="F6" s="107" t="str">
        <f>INDEX([5]ROIs!$F$12:$F$205,MATCH($B6&amp;F$3,[5]ROIs!$C$12:$C$107,0))</f>
        <v>CD45+/Ki67-</v>
      </c>
      <c r="G6" s="64" t="str">
        <f>INDEX([5]ROIs!$F$12:$F$205,MATCH($B6&amp;G$3,[5]ROIs!$C$12:$C$107,0))</f>
        <v>CD45+/Ki67-</v>
      </c>
      <c r="H6" s="64" t="str">
        <f>INDEX([5]ROIs!$F$12:$F$205,MATCH($B6&amp;H$3,[5]ROIs!$C$12:$C$107,0))</f>
        <v>CD45+/Ki67-</v>
      </c>
      <c r="I6" s="64" t="str">
        <f>INDEX([5]ROIs!$F$12:$F$205,MATCH($B6&amp;I$3,[5]ROIs!$C$12:$C$107,0))</f>
        <v>CD45+/Ki67-</v>
      </c>
      <c r="J6" s="64" t="str">
        <f>INDEX([5]ROIs!$F$12:$F$205,MATCH($B6&amp;J$3,[5]ROIs!$C$12:$C$107,0))</f>
        <v>CD45+/Ki67-</v>
      </c>
      <c r="K6" s="64" t="str">
        <f>INDEX([5]ROIs!$F$12:$F$205,MATCH($B6&amp;K$3,[5]ROIs!$C$12:$C$107,0))</f>
        <v>CD45+/Ki67-</v>
      </c>
      <c r="L6" s="108" t="str">
        <f>INDEX([5]ROIs!$F$12:$F$205,MATCH($B6&amp;L$3,[5]ROIs!$C$12:$C$107,0))</f>
        <v>Low CD45</v>
      </c>
      <c r="M6" s="108" t="str">
        <f>INDEX([5]ROIs!$F$12:$F$205,MATCH($B6&amp;M$3,[5]ROIs!$C$12:$C$107,0))</f>
        <v>Low CD45</v>
      </c>
      <c r="N6" s="109" t="str">
        <f>INDEX([5]ROIs!$F$12:$F$205,MATCH($B6&amp;N$3,[5]ROIs!$C$12:$C$107,0))</f>
        <v>Low CD45</v>
      </c>
    </row>
    <row r="7" spans="2:14" x14ac:dyDescent="0.35">
      <c r="B7" s="274"/>
      <c r="C7" s="107" t="str">
        <f>INDEX([5]ROIs!$G$10:$G$107,MATCH($B6&amp;C$3,[5]ROIs!$C$10:$C$107,0))</f>
        <v>400 um</v>
      </c>
      <c r="D7" s="107" t="str">
        <f>INDEX([5]ROIs!$G$10:$G$107,MATCH($B6&amp;D$3,[5]ROIs!$C$10:$C$107,0))</f>
        <v>400 um</v>
      </c>
      <c r="E7" s="107" t="str">
        <f>INDEX([5]ROIs!$G$10:$G$107,MATCH($B6&amp;E$3,[5]ROIs!$C$10:$C$107,0))</f>
        <v>400 um</v>
      </c>
      <c r="F7" s="107" t="str">
        <f>INDEX([5]ROIs!$G$10:$G$107,MATCH($B6&amp;F$3,[5]ROIs!$C$10:$C$107,0))</f>
        <v>400 um</v>
      </c>
      <c r="G7" s="64" t="str">
        <f>INDEX([5]ROIs!$G$10:$G$107,MATCH($B6&amp;G$3,[5]ROIs!$C$10:$C$107,0))</f>
        <v>400 um</v>
      </c>
      <c r="H7" s="64" t="str">
        <f>INDEX([5]ROIs!$G$10:$G$107,MATCH($B6&amp;H$3,[5]ROIs!$C$10:$C$107,0))</f>
        <v>400 um</v>
      </c>
      <c r="I7" s="64" t="str">
        <f>INDEX([5]ROIs!$G$10:$G$107,MATCH($B6&amp;I$3,[5]ROIs!$C$10:$C$107,0))</f>
        <v>400 um</v>
      </c>
      <c r="J7" s="64" t="str">
        <f>INDEX([5]ROIs!$G$10:$G$107,MATCH($B6&amp;J$3,[5]ROIs!$C$10:$C$107,0))</f>
        <v>400 um</v>
      </c>
      <c r="K7" s="64" t="str">
        <f>INDEX([5]ROIs!$G$10:$G$107,MATCH($B6&amp;K$3,[5]ROIs!$C$10:$C$107,0))</f>
        <v>400 um</v>
      </c>
      <c r="L7" s="108" t="str">
        <f>INDEX([5]ROIs!$G$10:$G$107,MATCH($B6&amp;L$3,[5]ROIs!$C$10:$C$107,0))</f>
        <v>400 um</v>
      </c>
      <c r="M7" s="108" t="str">
        <f>INDEX([5]ROIs!$G$10:$G$107,MATCH($B6&amp;M$3,[5]ROIs!$C$10:$C$107,0))</f>
        <v>400 um</v>
      </c>
      <c r="N7" s="109" t="str">
        <f>INDEX([5]ROIs!$G$10:$G$107,MATCH($B6&amp;N$3,[5]ROIs!$C$10:$C$107,0))</f>
        <v>400 um</v>
      </c>
    </row>
    <row r="8" spans="2:14" x14ac:dyDescent="0.35">
      <c r="B8" s="274" t="s">
        <v>114</v>
      </c>
      <c r="C8" s="108" t="str">
        <f>INDEX([5]ROIs!$F$12:$F$205,MATCH($B8&amp;C$3,[5]ROIs!$C$12:$C$107,0))</f>
        <v>Low CD45</v>
      </c>
      <c r="D8" s="64" t="str">
        <f>INDEX([5]ROIs!$F$12:$F$205,MATCH($B8&amp;D$3,[5]ROIs!$C$12:$C$107,0))</f>
        <v>Failed</v>
      </c>
      <c r="E8" s="64" t="str">
        <f>INDEX([5]ROIs!$F$12:$F$205,MATCH($B8&amp;E$3,[5]ROIs!$C$12:$C$107,0))</f>
        <v>Low CD45</v>
      </c>
      <c r="F8" s="64" t="str">
        <f>INDEX([5]ROIs!$F$12:$F$205,MATCH($B8&amp;F$3,[5]ROIs!$C$12:$C$107,0))</f>
        <v>Low CD45</v>
      </c>
      <c r="G8" s="64" t="str">
        <f>INDEX([5]ROIs!$F$12:$F$205,MATCH($B8&amp;G$3,[5]ROIs!$C$12:$C$107,0))</f>
        <v>Low CD45</v>
      </c>
      <c r="H8" s="98" t="str">
        <f>INDEX([5]ROIs!$F$12:$F$205,MATCH($B8&amp;H$3,[5]ROIs!$C$12:$C$107,0))</f>
        <v>CD45++/Ki67+</v>
      </c>
      <c r="I8" s="98" t="str">
        <f>INDEX([5]ROIs!$F$12:$F$205,MATCH($B8&amp;I$3,[5]ROIs!$C$12:$C$107,0))</f>
        <v>CD45++/Ki67+</v>
      </c>
      <c r="J8" s="98" t="str">
        <f>INDEX([5]ROIs!$F$12:$F$205,MATCH($B8&amp;J$3,[5]ROIs!$C$12:$C$107,0))</f>
        <v>CD45++/Ki67+</v>
      </c>
      <c r="K8" s="64" t="str">
        <f>INDEX([5]ROIs!$F$12:$F$205,MATCH($B8&amp;K$3,[5]ROIs!$C$12:$C$107,0))</f>
        <v>CD45++/Ki67+</v>
      </c>
      <c r="L8" s="64" t="str">
        <f>INDEX([5]ROIs!$F$12:$F$205,MATCH($B8&amp;L$3,[5]ROIs!$C$12:$C$107,0))</f>
        <v>CD45++/Ki67+</v>
      </c>
      <c r="M8" s="64" t="str">
        <f>INDEX([5]ROIs!$F$12:$F$205,MATCH($B8&amp;M$3,[5]ROIs!$C$12:$C$107,0))</f>
        <v>CD45++/Ki67+</v>
      </c>
      <c r="N8" s="64" t="str">
        <f>INDEX([5]ROIs!$F$12:$F$205,MATCH($B8&amp;N$3,[5]ROIs!$C$12:$C$107,0))</f>
        <v>CD45++/Ki67+</v>
      </c>
    </row>
    <row r="9" spans="2:14" x14ac:dyDescent="0.35">
      <c r="B9" s="274"/>
      <c r="C9" s="108" t="str">
        <f>INDEX([5]ROIs!$G$10:$G$107,MATCH($B8&amp;C$3,[5]ROIs!$C$10:$C$107,0))</f>
        <v>400 um</v>
      </c>
      <c r="D9" s="64" t="str">
        <f>INDEX([5]ROIs!$G$10:$G$107,MATCH($B8&amp;D$3,[5]ROIs!$C$10:$C$107,0))</f>
        <v>400 um</v>
      </c>
      <c r="E9" s="64" t="str">
        <f>INDEX([5]ROIs!$G$10:$G$107,MATCH($B8&amp;E$3,[5]ROIs!$C$10:$C$107,0))</f>
        <v>400 um</v>
      </c>
      <c r="F9" s="64" t="str">
        <f>INDEX([5]ROIs!$G$10:$G$107,MATCH($B8&amp;F$3,[5]ROIs!$C$10:$C$107,0))</f>
        <v>400 um</v>
      </c>
      <c r="G9" s="64" t="str">
        <f>INDEX([5]ROIs!$G$10:$G$107,MATCH($B8&amp;G$3,[5]ROIs!$C$10:$C$107,0))</f>
        <v>400 um</v>
      </c>
      <c r="H9" s="98" t="str">
        <f>INDEX([5]ROIs!$G$10:$G$107,MATCH($B8&amp;H$3,[5]ROIs!$C$10:$C$107,0))</f>
        <v>400 um</v>
      </c>
      <c r="I9" s="98" t="str">
        <f>INDEX([5]ROIs!$G$10:$G$107,MATCH($B8&amp;I$3,[5]ROIs!$C$10:$C$107,0))</f>
        <v>400 um</v>
      </c>
      <c r="J9" s="98" t="str">
        <f>INDEX([5]ROIs!$G$10:$G$107,MATCH($B8&amp;J$3,[5]ROIs!$C$10:$C$107,0))</f>
        <v>400 um</v>
      </c>
      <c r="K9" s="64" t="str">
        <f>INDEX([5]ROIs!$G$10:$G$107,MATCH($B8&amp;K$3,[5]ROIs!$C$10:$C$107,0))</f>
        <v>400 um</v>
      </c>
      <c r="L9" s="64" t="str">
        <f>INDEX([5]ROIs!$G$10:$G$107,MATCH($B8&amp;L$3,[5]ROIs!$C$10:$C$107,0))</f>
        <v>400 um</v>
      </c>
      <c r="M9" s="64" t="str">
        <f>INDEX([5]ROIs!$G$10:$G$107,MATCH($B8&amp;M$3,[5]ROIs!$C$10:$C$107,0))</f>
        <v>400 um</v>
      </c>
      <c r="N9" s="64" t="str">
        <f>INDEX([5]ROIs!$G$10:$G$107,MATCH($B8&amp;N$3,[5]ROIs!$C$10:$C$107,0))</f>
        <v>400 um</v>
      </c>
    </row>
    <row r="10" spans="2:14" x14ac:dyDescent="0.35">
      <c r="B10" s="274" t="s">
        <v>115</v>
      </c>
      <c r="C10" s="64" t="str">
        <f>INDEX([5]ROIs!$F$12:$F$205,MATCH($B10&amp;C$3,[5]ROIs!$C$12:$C$107,0))</f>
        <v>CD45++/Ki67+</v>
      </c>
      <c r="D10" s="113" t="str">
        <f>INDEX([5]ROIs!$F$12:$F$205,MATCH($B10&amp;D$3,[5]ROIs!$C$12:$C$107,0))</f>
        <v>CD45+/Ki67+</v>
      </c>
      <c r="E10" s="113" t="str">
        <f>INDEX([5]ROIs!$F$12:$F$205,MATCH($B10&amp;E$3,[5]ROIs!$C$12:$C$107,0))</f>
        <v>CD45+/Ki67+</v>
      </c>
      <c r="F10" s="113" t="str">
        <f>INDEX([5]ROIs!$F$12:$F$205,MATCH($B10&amp;F$3,[5]ROIs!$C$12:$C$107,0))</f>
        <v>CD45+/Ki67+</v>
      </c>
      <c r="G10" s="64" t="str">
        <f>INDEX([5]ROIs!$F$12:$F$205,MATCH($B10&amp;G$3,[5]ROIs!$C$12:$C$107,0))</f>
        <v>CD45+/Ki67+</v>
      </c>
      <c r="H10" s="64" t="str">
        <f>INDEX([5]ROIs!$F$12:$F$205,MATCH($B10&amp;H$3,[5]ROIs!$C$12:$C$107,0))</f>
        <v>CD45+/Ki67+</v>
      </c>
      <c r="I10" s="64" t="str">
        <f>INDEX([5]ROIs!$F$12:$F$205,MATCH($B10&amp;I$3,[5]ROIs!$C$12:$C$107,0))</f>
        <v>CD45+/Ki67+</v>
      </c>
      <c r="J10" s="64" t="str">
        <f>INDEX([5]ROIs!$F$12:$F$205,MATCH($B10&amp;J$3,[5]ROIs!$C$12:$C$107,0))</f>
        <v>CD45+/Ki67+</v>
      </c>
      <c r="K10" s="64" t="str">
        <f>INDEX([5]ROIs!$F$12:$F$205,MATCH($B10&amp;K$3,[5]ROIs!$C$12:$C$107,0))</f>
        <v>CD45+/Ki67+</v>
      </c>
      <c r="L10" s="110" t="str">
        <f>INDEX([5]ROIs!$F$12:$F$205,MATCH($B10&amp;L$3,[5]ROIs!$C$12:$C$107,0))</f>
        <v>Low CD45</v>
      </c>
      <c r="M10" s="110" t="str">
        <f>INDEX([5]ROIs!$F$12:$F$205,MATCH($B10&amp;M$3,[5]ROIs!$C$12:$C$107,0))</f>
        <v>Low CD45</v>
      </c>
      <c r="N10" s="110" t="str">
        <f>INDEX([5]ROIs!$F$12:$F$205,MATCH($B10&amp;N$3,[5]ROIs!$C$12:$C$107,0))</f>
        <v>Low CD45</v>
      </c>
    </row>
    <row r="11" spans="2:14" ht="18.75" customHeight="1" x14ac:dyDescent="0.35">
      <c r="B11" s="274"/>
      <c r="C11" s="64" t="str">
        <f>INDEX([5]ROIs!$G$10:$G$107,MATCH($B10&amp;C$3,[5]ROIs!$C$10:$C$107,0))</f>
        <v>400 um</v>
      </c>
      <c r="D11" s="113" t="str">
        <f>INDEX([5]ROIs!$G$10:$G$107,MATCH($B10&amp;D$3,[5]ROIs!$C$10:$C$107,0))</f>
        <v>400 um</v>
      </c>
      <c r="E11" s="113" t="str">
        <f>INDEX([5]ROIs!$G$10:$G$107,MATCH($B10&amp;E$3,[5]ROIs!$C$10:$C$107,0))</f>
        <v>400 um</v>
      </c>
      <c r="F11" s="113" t="str">
        <f>INDEX([5]ROIs!$G$10:$G$107,MATCH($B10&amp;F$3,[5]ROIs!$C$10:$C$107,0))</f>
        <v>400 um</v>
      </c>
      <c r="G11" s="64" t="str">
        <f>INDEX([5]ROIs!$G$10:$G$107,MATCH($B10&amp;G$3,[5]ROIs!$C$10:$C$107,0))</f>
        <v>400 um</v>
      </c>
      <c r="H11" s="64" t="str">
        <f>INDEX([5]ROIs!$G$10:$G$107,MATCH($B10&amp;H$3,[5]ROIs!$C$10:$C$107,0))</f>
        <v>400 um</v>
      </c>
      <c r="I11" s="64" t="str">
        <f>INDEX([5]ROIs!$G$10:$G$107,MATCH($B10&amp;I$3,[5]ROIs!$C$10:$C$107,0))</f>
        <v>400 um</v>
      </c>
      <c r="J11" s="64" t="str">
        <f>INDEX([5]ROIs!$G$10:$G$107,MATCH($B10&amp;J$3,[5]ROIs!$C$10:$C$107,0))</f>
        <v>400 um</v>
      </c>
      <c r="K11" s="64" t="str">
        <f>INDEX([5]ROIs!$G$10:$G$107,MATCH($B10&amp;K$3,[5]ROIs!$C$10:$C$107,0))</f>
        <v>400 um</v>
      </c>
      <c r="L11" s="110" t="str">
        <f>INDEX([5]ROIs!$G$10:$G$107,MATCH($B10&amp;L$3,[5]ROIs!$C$10:$C$107,0))</f>
        <v>400 um</v>
      </c>
      <c r="M11" s="110" t="str">
        <f>INDEX([5]ROIs!$G$10:$G$107,MATCH($B10&amp;M$3,[5]ROIs!$C$10:$C$107,0))</f>
        <v>400 um</v>
      </c>
      <c r="N11" s="110" t="str">
        <f>INDEX([5]ROIs!$G$10:$G$107,MATCH($B10&amp;N$3,[5]ROIs!$C$10:$C$107,0))</f>
        <v>400 um</v>
      </c>
    </row>
    <row r="12" spans="2:14" x14ac:dyDescent="0.35">
      <c r="B12" s="274" t="s">
        <v>116</v>
      </c>
      <c r="C12" s="64" t="str">
        <f>INDEX([5]ROIs!$F$12:$F$205,MATCH($B12&amp;C$3,[5]ROIs!$C$12:$C$107,0))</f>
        <v>Low CD45</v>
      </c>
      <c r="D12" s="64" t="str">
        <f>INDEX([5]ROIs!$F$12:$F$205,MATCH($B12&amp;D$3,[5]ROIs!$C$12:$C$107,0))</f>
        <v>Low CD45</v>
      </c>
      <c r="E12" s="64" t="str">
        <f>INDEX([5]ROIs!$F$12:$F$205,MATCH($B12&amp;E$3,[5]ROIs!$C$12:$C$107,0))</f>
        <v>Low CD45</v>
      </c>
      <c r="F12" s="64" t="str">
        <f>INDEX([5]ROIs!$F$12:$F$205,MATCH($B12&amp;F$3,[5]ROIs!$C$12:$C$107,0))</f>
        <v>Low CD45</v>
      </c>
      <c r="G12" s="64" t="str">
        <f>INDEX([5]ROIs!$F$12:$F$205,MATCH($B12&amp;G$3,[5]ROIs!$C$12:$C$107,0))</f>
        <v>Low CD45</v>
      </c>
      <c r="H12" s="64" t="str">
        <f>INDEX([5]ROIs!$F$12:$F$205,MATCH($B12&amp;H$3,[5]ROIs!$C$12:$C$107,0))</f>
        <v>Low CD45</v>
      </c>
      <c r="I12" s="111" t="str">
        <f>INDEX([5]ROIs!$F$12:$F$205,MATCH($B12&amp;I$3,[5]ROIs!$C$12:$C$107,0))</f>
        <v>CD45+/Ki67-</v>
      </c>
      <c r="J12" s="111" t="str">
        <f>INDEX([5]ROIs!$F$12:$F$205,MATCH($B12&amp;J$3,[5]ROIs!$C$12:$C$107,0))</f>
        <v>CD45+/Ki67-</v>
      </c>
      <c r="K12" s="111" t="str">
        <f>INDEX([5]ROIs!$F$12:$F$205,MATCH($B12&amp;K$3,[5]ROIs!$C$12:$C$107,0))</f>
        <v>CD45+/Ki67-</v>
      </c>
      <c r="L12" s="64" t="str">
        <f>INDEX([5]ROIs!$F$12:$F$205,MATCH($B12&amp;L$3,[5]ROIs!$C$12:$C$107,0))</f>
        <v>CD45+/Ki67-</v>
      </c>
      <c r="M12" s="64" t="str">
        <f>INDEX([5]ROIs!$F$12:$F$205,MATCH($B12&amp;M$3,[5]ROIs!$C$12:$C$107,0))</f>
        <v>CD45+/Ki67-</v>
      </c>
      <c r="N12" s="64" t="str">
        <f>INDEX([5]ROIs!$F$12:$F$205,MATCH($B12&amp;N$3,[5]ROIs!$C$12:$C$107,0))</f>
        <v>CD45+/Ki67-</v>
      </c>
    </row>
    <row r="13" spans="2:14" x14ac:dyDescent="0.35">
      <c r="B13" s="274"/>
      <c r="C13" s="64" t="str">
        <f>INDEX([5]ROIs!$G$10:$G$107,MATCH($B12&amp;C$3,[5]ROIs!$C$10:$C$107,0))</f>
        <v>400 um</v>
      </c>
      <c r="D13" s="64" t="str">
        <f>INDEX([5]ROIs!$G$10:$G$107,MATCH($B12&amp;D$3,[5]ROIs!$C$10:$C$107,0))</f>
        <v>400 um</v>
      </c>
      <c r="E13" s="64" t="str">
        <f>INDEX([5]ROIs!$G$10:$G$107,MATCH($B12&amp;E$3,[5]ROIs!$C$10:$C$107,0))</f>
        <v>400 um</v>
      </c>
      <c r="F13" s="64" t="str">
        <f>INDEX([5]ROIs!$G$10:$G$107,MATCH($B12&amp;F$3,[5]ROIs!$C$10:$C$107,0))</f>
        <v>400 um</v>
      </c>
      <c r="G13" s="64" t="str">
        <f>INDEX([5]ROIs!$G$10:$G$107,MATCH($B12&amp;G$3,[5]ROIs!$C$10:$C$107,0))</f>
        <v>400 um</v>
      </c>
      <c r="H13" s="64" t="str">
        <f>INDEX([5]ROIs!$G$10:$G$107,MATCH($B12&amp;H$3,[5]ROIs!$C$10:$C$107,0))</f>
        <v>400 um</v>
      </c>
      <c r="I13" s="111" t="str">
        <f>INDEX([5]ROIs!$G$10:$G$107,MATCH($B12&amp;I$3,[5]ROIs!$C$10:$C$107,0))</f>
        <v>400 um</v>
      </c>
      <c r="J13" s="111" t="str">
        <f>INDEX([5]ROIs!$G$10:$G$107,MATCH($B12&amp;J$3,[5]ROIs!$C$10:$C$107,0))</f>
        <v>400 um</v>
      </c>
      <c r="K13" s="111" t="str">
        <f>INDEX([5]ROIs!$G$10:$G$107,MATCH($B12&amp;K$3,[5]ROIs!$C$10:$C$107,0))</f>
        <v>400 um</v>
      </c>
      <c r="L13" s="64" t="str">
        <f>INDEX([5]ROIs!$G$10:$G$107,MATCH($B12&amp;L$3,[5]ROIs!$C$10:$C$107,0))</f>
        <v>400 um</v>
      </c>
      <c r="M13" s="64" t="str">
        <f>INDEX([5]ROIs!$G$10:$G$107,MATCH($B12&amp;M$3,[5]ROIs!$C$10:$C$107,0))</f>
        <v>400 um</v>
      </c>
      <c r="N13" s="64" t="str">
        <f>INDEX([5]ROIs!$G$10:$G$107,MATCH($B12&amp;N$3,[5]ROIs!$C$10:$C$107,0))</f>
        <v>400 um</v>
      </c>
    </row>
    <row r="14" spans="2:14" x14ac:dyDescent="0.35">
      <c r="B14" s="274" t="s">
        <v>117</v>
      </c>
      <c r="C14" s="64" t="str">
        <f>INDEX([5]ROIs!$F$12:$F$205,MATCH($B14&amp;C$3,[5]ROIs!$C$12:$C$107,0))</f>
        <v>CD45+/Ki67-</v>
      </c>
      <c r="D14" s="64" t="str">
        <f>INDEX([5]ROIs!$F$12:$F$205,MATCH($B14&amp;D$3,[5]ROIs!$C$12:$C$107,0))</f>
        <v>CD45+/Ki67-</v>
      </c>
      <c r="E14" s="64" t="str">
        <f>INDEX([5]ROIs!$F$12:$F$205,MATCH($B14&amp;E$3,[5]ROIs!$C$12:$C$107,0))</f>
        <v>CD45+/Ki67-</v>
      </c>
      <c r="F14" s="64" t="e">
        <f>INDEX([5]ROIs!$F$12:$F$205,MATCH($B14&amp;F$3,[5]ROIs!$C$12:$C$107,0))</f>
        <v>#N/A</v>
      </c>
      <c r="G14" s="64" t="e">
        <f>INDEX([5]ROIs!$F$12:$F$205,MATCH($B14&amp;G$3,[5]ROIs!$C$12:$C$107,0))</f>
        <v>#N/A</v>
      </c>
      <c r="H14" s="64" t="e">
        <f>INDEX([5]ROIs!$F$12:$F$205,MATCH($B14&amp;H$3,[5]ROIs!$C$12:$C$107,0))</f>
        <v>#N/A</v>
      </c>
      <c r="I14" s="64" t="e">
        <f>INDEX([5]ROIs!$F$12:$F$205,MATCH($B14&amp;I$3,[5]ROIs!$C$12:$C$107,0))</f>
        <v>#N/A</v>
      </c>
      <c r="J14" s="64" t="e">
        <f>INDEX([5]ROIs!$F$12:$F$205,MATCH($B14&amp;J$3,[5]ROIs!$C$12:$C$107,0))</f>
        <v>#N/A</v>
      </c>
      <c r="K14" s="64" t="e">
        <f>INDEX([5]ROIs!$F$12:$F$205,MATCH($B14&amp;K$3,[5]ROIs!$C$12:$C$107,0))</f>
        <v>#N/A</v>
      </c>
      <c r="L14" s="64" t="e">
        <f>INDEX([5]ROIs!$F$12:$F$205,MATCH($B14&amp;L$3,[5]ROIs!$C$12:$C$107,0))</f>
        <v>#N/A</v>
      </c>
      <c r="M14" s="64" t="e">
        <f>INDEX([5]ROIs!$F$12:$F$205,MATCH($B14&amp;M$3,[5]ROIs!$C$12:$C$107,0))</f>
        <v>#N/A</v>
      </c>
      <c r="N14" s="64" t="e">
        <f>INDEX([5]ROIs!$F$12:$F$205,MATCH($B14&amp;N$3,[5]ROIs!$C$12:$C$107,0))</f>
        <v>#N/A</v>
      </c>
    </row>
    <row r="15" spans="2:14" x14ac:dyDescent="0.35">
      <c r="B15" s="274"/>
      <c r="C15" s="64" t="str">
        <f>INDEX([5]ROIs!$G$10:$G$107,MATCH($B14&amp;C$3,[5]ROIs!$C$10:$C$107,0))</f>
        <v>400 um</v>
      </c>
      <c r="D15" s="64" t="str">
        <f>INDEX([5]ROIs!$G$10:$G$107,MATCH($B14&amp;D$3,[5]ROIs!$C$10:$C$107,0))</f>
        <v>400 um</v>
      </c>
      <c r="E15" s="64" t="str">
        <f>INDEX([5]ROIs!$G$10:$G$107,MATCH($B14&amp;E$3,[5]ROIs!$C$10:$C$107,0))</f>
        <v>400 um</v>
      </c>
      <c r="F15" s="64" t="e">
        <f>INDEX([5]ROIs!$G$10:$G$107,MATCH($B14&amp;F$3,[5]ROIs!$C$10:$C$107,0))</f>
        <v>#N/A</v>
      </c>
      <c r="G15" s="64" t="e">
        <f>INDEX([5]ROIs!$G$10:$G$107,MATCH($B14&amp;G$3,[5]ROIs!$C$10:$C$107,0))</f>
        <v>#N/A</v>
      </c>
      <c r="H15" s="64" t="e">
        <f>INDEX([5]ROIs!$G$10:$G$107,MATCH($B14&amp;H$3,[5]ROIs!$C$10:$C$107,0))</f>
        <v>#N/A</v>
      </c>
      <c r="I15" s="64" t="e">
        <f>INDEX([5]ROIs!$G$10:$G$107,MATCH($B14&amp;I$3,[5]ROIs!$C$10:$C$107,0))</f>
        <v>#N/A</v>
      </c>
      <c r="J15" s="64" t="e">
        <f>INDEX([5]ROIs!$G$10:$G$107,MATCH($B14&amp;J$3,[5]ROIs!$C$10:$C$107,0))</f>
        <v>#N/A</v>
      </c>
      <c r="K15" s="64" t="e">
        <f>INDEX([5]ROIs!$G$10:$G$107,MATCH($B14&amp;K$3,[5]ROIs!$C$10:$C$107,0))</f>
        <v>#N/A</v>
      </c>
      <c r="L15" s="64" t="e">
        <f>INDEX([5]ROIs!$G$10:$G$107,MATCH($B14&amp;L$3,[5]ROIs!$C$10:$C$107,0))</f>
        <v>#N/A</v>
      </c>
      <c r="M15" s="64" t="e">
        <f>INDEX([5]ROIs!$G$10:$G$107,MATCH($B14&amp;M$3,[5]ROIs!$C$10:$C$107,0))</f>
        <v>#N/A</v>
      </c>
      <c r="N15" s="64" t="e">
        <f>INDEX([5]ROIs!$G$10:$G$107,MATCH($B14&amp;N$3,[5]ROIs!$C$10:$C$107,0))</f>
        <v>#N/A</v>
      </c>
    </row>
    <row r="16" spans="2:14" x14ac:dyDescent="0.35">
      <c r="B16" s="274" t="s">
        <v>118</v>
      </c>
      <c r="C16" s="112" t="e">
        <f>INDEX([5]ROIs!$F$12:$F$205,MATCH($B16&amp;C$3,[5]ROIs!$C$12:$C$107,0))</f>
        <v>#N/A</v>
      </c>
      <c r="D16" s="112" t="e">
        <f>INDEX([5]ROIs!$F$12:$F$205,MATCH($B16&amp;D$3,[5]ROIs!$C$12:$C$107,0))</f>
        <v>#N/A</v>
      </c>
      <c r="E16" s="112" t="e">
        <f>INDEX([5]ROIs!$F$12:$F$205,MATCH($B16&amp;E$3,[5]ROIs!$C$12:$C$107,0))</f>
        <v>#N/A</v>
      </c>
      <c r="F16" s="112" t="e">
        <f>INDEX([5]ROIs!$F$12:$F$205,MATCH($B16&amp;F$3,[5]ROIs!$C$12:$C$107,0))</f>
        <v>#N/A</v>
      </c>
      <c r="G16" s="112" t="e">
        <f>INDEX([5]ROIs!$F$12:$F$205,MATCH($B16&amp;G$3,[5]ROIs!$C$12:$C$107,0))</f>
        <v>#N/A</v>
      </c>
      <c r="H16" s="112" t="e">
        <f>INDEX([5]ROIs!$F$12:$F$205,MATCH($B16&amp;H$3,[5]ROIs!$C$12:$C$107,0))</f>
        <v>#N/A</v>
      </c>
      <c r="I16" s="112" t="e">
        <f>INDEX([5]ROIs!$F$12:$F$205,MATCH($B16&amp;I$3,[5]ROIs!$C$12:$C$107,0))</f>
        <v>#N/A</v>
      </c>
      <c r="J16" s="112" t="e">
        <f>INDEX([5]ROIs!$F$12:$F$205,MATCH($B16&amp;J$3,[5]ROIs!$C$12:$C$107,0))</f>
        <v>#N/A</v>
      </c>
      <c r="K16" s="112" t="e">
        <f>INDEX([5]ROIs!$F$12:$F$205,MATCH($B16&amp;K$3,[5]ROIs!$C$12:$C$107,0))</f>
        <v>#N/A</v>
      </c>
      <c r="L16" s="112" t="e">
        <f>INDEX([5]ROIs!$F$12:$F$205,MATCH($B16&amp;L$3,[5]ROIs!$C$12:$C$107,0))</f>
        <v>#N/A</v>
      </c>
      <c r="M16" s="112" t="e">
        <f>INDEX([5]ROIs!$F$12:$F$205,MATCH($B16&amp;M$3,[5]ROIs!$C$12:$C$107,0))</f>
        <v>#N/A</v>
      </c>
      <c r="N16" s="112" t="e">
        <f>INDEX([5]ROIs!$F$12:$F$205,MATCH($B16&amp;N$3,[5]ROIs!$C$12:$C$107,0))</f>
        <v>#N/A</v>
      </c>
    </row>
    <row r="17" spans="2:17" x14ac:dyDescent="0.35">
      <c r="B17" s="274"/>
      <c r="C17" s="112" t="e">
        <f>INDEX([5]ROIs!$G$10:$G$107,MATCH($B16&amp;C$3,[5]ROIs!$C$10:$C$107,0))</f>
        <v>#N/A</v>
      </c>
      <c r="D17" s="112" t="e">
        <f>INDEX([5]ROIs!$G$10:$G$107,MATCH($B16&amp;D$3,[5]ROIs!$C$10:$C$107,0))</f>
        <v>#N/A</v>
      </c>
      <c r="E17" s="112" t="e">
        <f>INDEX([5]ROIs!$G$10:$G$107,MATCH($B16&amp;E$3,[5]ROIs!$C$10:$C$107,0))</f>
        <v>#N/A</v>
      </c>
      <c r="F17" s="112" t="e">
        <f>INDEX([5]ROIs!$G$10:$G$107,MATCH($B16&amp;F$3,[5]ROIs!$C$10:$C$107,0))</f>
        <v>#N/A</v>
      </c>
      <c r="G17" s="112" t="e">
        <f>INDEX([5]ROIs!$G$10:$G$107,MATCH($B16&amp;G$3,[5]ROIs!$C$10:$C$107,0))</f>
        <v>#N/A</v>
      </c>
      <c r="H17" s="112" t="e">
        <f>INDEX([5]ROIs!$G$10:$G$107,MATCH($B16&amp;H$3,[5]ROIs!$C$10:$C$107,0))</f>
        <v>#N/A</v>
      </c>
      <c r="I17" s="112" t="e">
        <f>INDEX([5]ROIs!$G$10:$G$107,MATCH($B16&amp;I$3,[5]ROIs!$C$10:$C$107,0))</f>
        <v>#N/A</v>
      </c>
      <c r="J17" s="112" t="e">
        <f>INDEX([5]ROIs!$G$10:$G$107,MATCH($B16&amp;J$3,[5]ROIs!$C$10:$C$107,0))</f>
        <v>#N/A</v>
      </c>
      <c r="K17" s="112" t="e">
        <f>INDEX([5]ROIs!$G$10:$G$107,MATCH($B16&amp;K$3,[5]ROIs!$C$10:$C$107,0))</f>
        <v>#N/A</v>
      </c>
      <c r="L17" s="112" t="e">
        <f>INDEX([5]ROIs!$G$10:$G$107,MATCH($B16&amp;L$3,[5]ROIs!$C$10:$C$107,0))</f>
        <v>#N/A</v>
      </c>
      <c r="M17" s="112" t="e">
        <f>INDEX([5]ROIs!$G$10:$G$107,MATCH($B16&amp;M$3,[5]ROIs!$C$10:$C$107,0))</f>
        <v>#N/A</v>
      </c>
      <c r="N17" s="112" t="e">
        <f>INDEX([5]ROIs!$G$10:$G$107,MATCH($B16&amp;N$3,[5]ROIs!$C$10:$C$107,0))</f>
        <v>#N/A</v>
      </c>
    </row>
    <row r="18" spans="2:17" x14ac:dyDescent="0.35">
      <c r="B18" s="274" t="s">
        <v>119</v>
      </c>
      <c r="C18" s="112" t="e">
        <f>INDEX([5]ROIs!$F$12:$F$205,MATCH($B18&amp;C$3,[5]ROIs!$C$12:$C$107,0))</f>
        <v>#N/A</v>
      </c>
      <c r="D18" s="112" t="e">
        <f>INDEX([5]ROIs!$F$12:$F$205,MATCH($B18&amp;D$3,[5]ROIs!$C$12:$C$107,0))</f>
        <v>#N/A</v>
      </c>
      <c r="E18" s="112" t="e">
        <f>INDEX([5]ROIs!$F$12:$F$205,MATCH($B18&amp;E$3,[5]ROIs!$C$12:$C$107,0))</f>
        <v>#N/A</v>
      </c>
      <c r="F18" s="112" t="e">
        <f>INDEX([5]ROIs!$F$12:$F$205,MATCH($B18&amp;F$3,[5]ROIs!$C$12:$C$107,0))</f>
        <v>#N/A</v>
      </c>
      <c r="G18" s="112" t="e">
        <f>INDEX([5]ROIs!$F$12:$F$205,MATCH($B18&amp;G$3,[5]ROIs!$C$12:$C$107,0))</f>
        <v>#N/A</v>
      </c>
      <c r="H18" s="112" t="e">
        <f>INDEX([5]ROIs!$F$12:$F$205,MATCH($B18&amp;H$3,[5]ROIs!$C$12:$C$107,0))</f>
        <v>#N/A</v>
      </c>
      <c r="I18" s="112" t="e">
        <f>INDEX([5]ROIs!$F$12:$F$205,MATCH($B18&amp;I$3,[5]ROIs!$C$12:$C$107,0))</f>
        <v>#N/A</v>
      </c>
      <c r="J18" s="112" t="e">
        <f>INDEX([5]ROIs!$F$12:$F$205,MATCH($B18&amp;J$3,[5]ROIs!$C$12:$C$107,0))</f>
        <v>#N/A</v>
      </c>
      <c r="K18" s="112" t="e">
        <f>INDEX([5]ROIs!$F$12:$F$205,MATCH($B18&amp;K$3,[5]ROIs!$C$12:$C$107,0))</f>
        <v>#N/A</v>
      </c>
      <c r="L18" s="112" t="e">
        <f>INDEX([5]ROIs!$F$12:$F$205,MATCH($B18&amp;L$3,[5]ROIs!$C$12:$C$107,0))</f>
        <v>#N/A</v>
      </c>
      <c r="M18" s="112" t="e">
        <f>INDEX([5]ROIs!$F$12:$F$205,MATCH($B18&amp;M$3,[5]ROIs!$C$12:$C$107,0))</f>
        <v>#N/A</v>
      </c>
      <c r="N18" s="112" t="e">
        <f>INDEX([5]ROIs!$F$12:$F$205,MATCH($B18&amp;N$3,[5]ROIs!$C$12:$C$107,0))</f>
        <v>#N/A</v>
      </c>
    </row>
    <row r="19" spans="2:17" x14ac:dyDescent="0.35">
      <c r="B19" s="274"/>
      <c r="C19" s="112" t="e">
        <f>INDEX([5]ROIs!$G$10:$G$107,MATCH($B18&amp;C$3,[5]ROIs!$C$10:$C$107,0))</f>
        <v>#N/A</v>
      </c>
      <c r="D19" s="112" t="e">
        <f>INDEX([5]ROIs!$G$10:$G$107,MATCH($B18&amp;D$3,[5]ROIs!$C$10:$C$107,0))</f>
        <v>#N/A</v>
      </c>
      <c r="E19" s="112" t="e">
        <f>INDEX([5]ROIs!$G$10:$G$107,MATCH($B18&amp;E$3,[5]ROIs!$C$10:$C$107,0))</f>
        <v>#N/A</v>
      </c>
      <c r="F19" s="112" t="e">
        <f>INDEX([5]ROIs!$G$10:$G$107,MATCH($B18&amp;F$3,[5]ROIs!$C$10:$C$107,0))</f>
        <v>#N/A</v>
      </c>
      <c r="G19" s="112" t="e">
        <f>INDEX([5]ROIs!$G$10:$G$107,MATCH($B18&amp;G$3,[5]ROIs!$C$10:$C$107,0))</f>
        <v>#N/A</v>
      </c>
      <c r="H19" s="112" t="e">
        <f>INDEX([5]ROIs!$G$10:$G$107,MATCH($B18&amp;H$3,[5]ROIs!$C$10:$C$107,0))</f>
        <v>#N/A</v>
      </c>
      <c r="I19" s="112" t="e">
        <f>INDEX([5]ROIs!$G$10:$G$107,MATCH($B18&amp;I$3,[5]ROIs!$C$10:$C$107,0))</f>
        <v>#N/A</v>
      </c>
      <c r="J19" s="112" t="e">
        <f>INDEX([5]ROIs!$G$10:$G$107,MATCH($B18&amp;J$3,[5]ROIs!$C$10:$C$107,0))</f>
        <v>#N/A</v>
      </c>
      <c r="K19" s="112" t="e">
        <f>INDEX([5]ROIs!$G$10:$G$107,MATCH($B18&amp;K$3,[5]ROIs!$C$10:$C$107,0))</f>
        <v>#N/A</v>
      </c>
      <c r="L19" s="112" t="e">
        <f>INDEX([5]ROIs!$G$10:$G$107,MATCH($B18&amp;L$3,[5]ROIs!$C$10:$C$107,0))</f>
        <v>#N/A</v>
      </c>
      <c r="M19" s="112" t="e">
        <f>INDEX([5]ROIs!$G$10:$G$107,MATCH($B18&amp;M$3,[5]ROIs!$C$10:$C$107,0))</f>
        <v>#N/A</v>
      </c>
      <c r="N19" s="112" t="e">
        <f>INDEX([5]ROIs!$G$10:$G$107,MATCH($B18&amp;N$3,[5]ROIs!$C$10:$C$107,0))</f>
        <v>#N/A</v>
      </c>
    </row>
    <row r="20" spans="2:17" x14ac:dyDescent="0.35">
      <c r="B20" s="81"/>
      <c r="C20" s="116"/>
      <c r="D20" s="116"/>
      <c r="E20" s="116"/>
      <c r="F20" s="116"/>
      <c r="G20" s="116"/>
      <c r="H20" s="116"/>
      <c r="I20" s="116"/>
      <c r="J20" s="116"/>
      <c r="K20" s="116"/>
      <c r="L20" s="116"/>
      <c r="M20" s="116"/>
      <c r="N20" s="116"/>
    </row>
    <row r="21" spans="2:17" x14ac:dyDescent="0.35">
      <c r="B21" s="97" t="s">
        <v>120</v>
      </c>
    </row>
    <row r="22" spans="2:17" x14ac:dyDescent="0.35">
      <c r="B22" s="80"/>
      <c r="C22" s="82">
        <v>1</v>
      </c>
      <c r="D22" s="82">
        <v>2</v>
      </c>
      <c r="E22" s="82">
        <v>3</v>
      </c>
      <c r="F22" s="82">
        <v>4</v>
      </c>
      <c r="G22" s="82">
        <v>5</v>
      </c>
      <c r="H22" s="82">
        <v>6</v>
      </c>
      <c r="I22" s="83">
        <v>7</v>
      </c>
      <c r="J22" s="83">
        <v>8</v>
      </c>
      <c r="K22" s="83">
        <v>9</v>
      </c>
      <c r="L22" s="83">
        <v>10</v>
      </c>
      <c r="M22" s="83">
        <v>11</v>
      </c>
      <c r="N22" s="84">
        <v>12</v>
      </c>
      <c r="Q22" s="81"/>
    </row>
    <row r="23" spans="2:17" x14ac:dyDescent="0.35">
      <c r="B23" s="275" t="s">
        <v>112</v>
      </c>
      <c r="C23" s="85" t="s">
        <v>121</v>
      </c>
      <c r="D23" s="85" t="s">
        <v>121</v>
      </c>
      <c r="E23" s="85" t="s">
        <v>121</v>
      </c>
      <c r="F23" s="85" t="s">
        <v>121</v>
      </c>
      <c r="G23" s="86" t="s">
        <v>122</v>
      </c>
      <c r="H23" s="86" t="s">
        <v>122</v>
      </c>
      <c r="I23" s="86" t="s">
        <v>122</v>
      </c>
      <c r="J23" s="86" t="s">
        <v>122</v>
      </c>
      <c r="K23" s="87" t="s">
        <v>123</v>
      </c>
      <c r="L23" s="87" t="s">
        <v>123</v>
      </c>
      <c r="M23" s="87" t="s">
        <v>123</v>
      </c>
      <c r="N23" s="87" t="s">
        <v>123</v>
      </c>
      <c r="P23" s="81"/>
    </row>
    <row r="24" spans="2:17" x14ac:dyDescent="0.35">
      <c r="B24" s="276"/>
      <c r="C24" s="88" t="s">
        <v>124</v>
      </c>
      <c r="D24" s="88" t="s">
        <v>125</v>
      </c>
      <c r="E24" s="88" t="s">
        <v>126</v>
      </c>
      <c r="F24" s="88" t="s">
        <v>127</v>
      </c>
      <c r="G24" s="89" t="s">
        <v>128</v>
      </c>
      <c r="H24" s="89" t="s">
        <v>129</v>
      </c>
      <c r="I24" s="89" t="s">
        <v>130</v>
      </c>
      <c r="J24" s="89" t="s">
        <v>131</v>
      </c>
      <c r="K24" s="87" t="s">
        <v>132</v>
      </c>
      <c r="L24" s="87" t="s">
        <v>133</v>
      </c>
      <c r="M24" s="87" t="s">
        <v>134</v>
      </c>
      <c r="N24" s="87" t="s">
        <v>135</v>
      </c>
      <c r="P24" s="81"/>
    </row>
    <row r="25" spans="2:17" x14ac:dyDescent="0.35">
      <c r="B25" s="275" t="s">
        <v>113</v>
      </c>
      <c r="C25" s="90" t="s">
        <v>136</v>
      </c>
      <c r="D25" s="90" t="s">
        <v>136</v>
      </c>
      <c r="E25" s="90" t="s">
        <v>136</v>
      </c>
      <c r="F25" s="91" t="str">
        <f>INDEX([5]ROIs!$F$12:$F$205,MATCH($B25&amp;F$3,[5]ROIs!$C$12:$C$107,0))</f>
        <v>CD45+/Ki67-</v>
      </c>
      <c r="G25" s="91" t="str">
        <f>INDEX([5]ROIs!$F$12:$F$205,MATCH($B25&amp;G$3,[5]ROIs!$C$12:$C$107,0))</f>
        <v>CD45+/Ki67-</v>
      </c>
      <c r="H25" s="91" t="str">
        <f>INDEX([5]ROIs!$F$12:$F$205,MATCH($B25&amp;H$3,[5]ROIs!$C$12:$C$107,0))</f>
        <v>CD45+/Ki67-</v>
      </c>
      <c r="I25" s="92" t="s">
        <v>123</v>
      </c>
      <c r="J25" s="92" t="s">
        <v>123</v>
      </c>
      <c r="K25" s="92" t="s">
        <v>123</v>
      </c>
      <c r="L25" s="93" t="s">
        <v>122</v>
      </c>
      <c r="M25" s="93" t="s">
        <v>122</v>
      </c>
      <c r="N25" s="94" t="s">
        <v>122</v>
      </c>
      <c r="Q25" s="81"/>
    </row>
    <row r="26" spans="2:17" x14ac:dyDescent="0.35">
      <c r="B26" s="276"/>
      <c r="C26" s="95" t="s">
        <v>137</v>
      </c>
      <c r="D26" s="95" t="s">
        <v>138</v>
      </c>
      <c r="E26" s="95" t="s">
        <v>139</v>
      </c>
      <c r="F26" s="91" t="s">
        <v>140</v>
      </c>
      <c r="G26" s="91" t="s">
        <v>141</v>
      </c>
      <c r="H26" s="91" t="s">
        <v>142</v>
      </c>
      <c r="I26" s="92" t="s">
        <v>143</v>
      </c>
      <c r="J26" s="92" t="s">
        <v>144</v>
      </c>
      <c r="K26" s="92" t="s">
        <v>145</v>
      </c>
      <c r="L26" s="93" t="s">
        <v>146</v>
      </c>
      <c r="M26" s="93" t="s">
        <v>147</v>
      </c>
      <c r="N26" s="94" t="s">
        <v>148</v>
      </c>
      <c r="Q26" s="81"/>
    </row>
    <row r="27" spans="2:17" x14ac:dyDescent="0.35">
      <c r="B27" s="275" t="s">
        <v>114</v>
      </c>
      <c r="C27" s="100" t="s">
        <v>149</v>
      </c>
      <c r="D27" s="100" t="s">
        <v>149</v>
      </c>
      <c r="E27" s="100" t="s">
        <v>149</v>
      </c>
      <c r="F27" s="101" t="s">
        <v>150</v>
      </c>
      <c r="K27" s="81"/>
    </row>
    <row r="28" spans="2:17" x14ac:dyDescent="0.35">
      <c r="B28" s="276"/>
      <c r="K28" s="81"/>
    </row>
    <row r="29" spans="2:17" x14ac:dyDescent="0.35">
      <c r="B29" s="275" t="s">
        <v>115</v>
      </c>
    </row>
    <row r="30" spans="2:17" x14ac:dyDescent="0.35">
      <c r="B30" s="276"/>
    </row>
    <row r="31" spans="2:17" x14ac:dyDescent="0.35">
      <c r="B31" s="96"/>
      <c r="C31" s="96"/>
      <c r="D31" s="96"/>
      <c r="E31" s="96"/>
      <c r="F31" s="96"/>
      <c r="G31" s="96"/>
      <c r="H31" s="96"/>
      <c r="I31" s="96"/>
      <c r="J31" s="96"/>
      <c r="K31" s="96"/>
      <c r="L31" s="96"/>
      <c r="M31" s="96"/>
      <c r="N31" s="96"/>
    </row>
    <row r="32" spans="2:17" ht="25.5" customHeight="1" x14ac:dyDescent="0.35"/>
    <row r="36" spans="2:14" ht="21" x14ac:dyDescent="0.35">
      <c r="B36" s="97" t="s">
        <v>111</v>
      </c>
      <c r="C36" s="273">
        <v>1004270000117</v>
      </c>
      <c r="D36" s="273"/>
    </row>
    <row r="37" spans="2:14" x14ac:dyDescent="0.35">
      <c r="B37" s="102"/>
      <c r="C37" s="103">
        <v>1</v>
      </c>
      <c r="D37" s="104">
        <v>2</v>
      </c>
      <c r="E37" s="103">
        <v>3</v>
      </c>
      <c r="F37" s="103">
        <v>4</v>
      </c>
      <c r="G37" s="103">
        <v>5</v>
      </c>
      <c r="H37" s="103">
        <v>6</v>
      </c>
      <c r="I37" s="103">
        <v>7</v>
      </c>
      <c r="J37" s="103">
        <v>8</v>
      </c>
      <c r="K37" s="103">
        <v>9</v>
      </c>
      <c r="L37" s="103">
        <v>10</v>
      </c>
      <c r="M37" s="103">
        <v>11</v>
      </c>
      <c r="N37" s="103">
        <v>12</v>
      </c>
    </row>
    <row r="38" spans="2:14" x14ac:dyDescent="0.35">
      <c r="B38" s="274" t="s">
        <v>112</v>
      </c>
      <c r="C38" s="112"/>
      <c r="D38" s="112"/>
      <c r="E38" s="112"/>
      <c r="F38" s="112"/>
      <c r="G38" s="64"/>
      <c r="H38" s="64"/>
      <c r="I38" s="64"/>
      <c r="J38" s="64"/>
      <c r="K38" s="64"/>
      <c r="L38" s="64"/>
      <c r="M38" s="64"/>
      <c r="N38" s="80"/>
    </row>
    <row r="39" spans="2:14" x14ac:dyDescent="0.35">
      <c r="B39" s="274"/>
      <c r="C39" s="112"/>
      <c r="D39" s="112"/>
      <c r="E39" s="112"/>
      <c r="F39" s="112"/>
      <c r="G39" s="64"/>
      <c r="H39" s="64"/>
      <c r="I39" s="64"/>
      <c r="J39" s="64"/>
      <c r="K39" s="64"/>
      <c r="L39" s="64"/>
      <c r="M39" s="64"/>
      <c r="N39" s="80"/>
    </row>
    <row r="40" spans="2:14" x14ac:dyDescent="0.35">
      <c r="B40" s="274" t="s">
        <v>113</v>
      </c>
      <c r="C40" s="112"/>
      <c r="D40" s="112"/>
      <c r="E40" s="112"/>
      <c r="F40" s="112"/>
      <c r="G40" s="64"/>
      <c r="H40" s="64"/>
      <c r="I40" s="64"/>
      <c r="J40" s="64"/>
      <c r="K40" s="64"/>
      <c r="L40" s="64"/>
      <c r="M40" s="64"/>
      <c r="N40" s="112"/>
    </row>
    <row r="41" spans="2:14" x14ac:dyDescent="0.35">
      <c r="B41" s="274"/>
      <c r="C41" s="112"/>
      <c r="D41" s="112"/>
      <c r="E41" s="112"/>
      <c r="F41" s="112"/>
      <c r="G41" s="64"/>
      <c r="H41" s="64"/>
      <c r="I41" s="64"/>
      <c r="J41" s="64"/>
      <c r="K41" s="64"/>
      <c r="L41" s="64"/>
      <c r="M41" s="64"/>
      <c r="N41" s="112"/>
    </row>
    <row r="42" spans="2:14" x14ac:dyDescent="0.35">
      <c r="B42" s="274" t="s">
        <v>114</v>
      </c>
      <c r="C42" s="64"/>
      <c r="D42" s="64"/>
      <c r="E42" s="64"/>
      <c r="F42" s="64"/>
      <c r="G42" s="64"/>
      <c r="H42" s="64"/>
      <c r="I42" s="64"/>
      <c r="J42" s="64"/>
      <c r="K42" s="64"/>
      <c r="L42" s="64"/>
      <c r="M42" s="64"/>
      <c r="N42" s="64"/>
    </row>
    <row r="43" spans="2:14" x14ac:dyDescent="0.35">
      <c r="B43" s="274"/>
      <c r="C43" s="64"/>
      <c r="D43" s="64"/>
      <c r="E43" s="64"/>
      <c r="F43" s="64"/>
      <c r="G43" s="64"/>
      <c r="H43" s="64"/>
      <c r="I43" s="64"/>
      <c r="J43" s="64"/>
      <c r="K43" s="64"/>
      <c r="L43" s="64"/>
      <c r="M43" s="64"/>
      <c r="N43" s="64"/>
    </row>
    <row r="44" spans="2:14" x14ac:dyDescent="0.35">
      <c r="B44" s="274" t="s">
        <v>115</v>
      </c>
      <c r="C44" s="64"/>
      <c r="D44" s="64"/>
      <c r="E44" s="64"/>
      <c r="F44" s="64"/>
      <c r="G44" s="64"/>
      <c r="H44" s="64"/>
      <c r="I44" s="64"/>
      <c r="J44" s="64"/>
      <c r="K44" s="64"/>
      <c r="L44" s="64"/>
      <c r="M44" s="64"/>
      <c r="N44" s="64"/>
    </row>
    <row r="45" spans="2:14" x14ac:dyDescent="0.35">
      <c r="B45" s="274"/>
      <c r="C45" s="64"/>
      <c r="D45" s="64"/>
      <c r="E45" s="64"/>
      <c r="F45" s="64"/>
      <c r="G45" s="64"/>
      <c r="H45" s="64"/>
      <c r="I45" s="64"/>
      <c r="J45" s="64"/>
      <c r="K45" s="64"/>
      <c r="L45" s="64"/>
      <c r="M45" s="64"/>
      <c r="N45" s="64"/>
    </row>
    <row r="46" spans="2:14" x14ac:dyDescent="0.35">
      <c r="B46" s="274" t="s">
        <v>116</v>
      </c>
      <c r="C46" s="64"/>
      <c r="D46" s="64"/>
      <c r="E46" s="64"/>
      <c r="F46" s="64"/>
      <c r="G46" s="64"/>
      <c r="H46" s="64"/>
      <c r="I46" s="64"/>
      <c r="J46" s="64"/>
      <c r="K46" s="64"/>
      <c r="L46" s="64"/>
      <c r="M46" s="64"/>
      <c r="N46" s="64"/>
    </row>
    <row r="47" spans="2:14" x14ac:dyDescent="0.35">
      <c r="B47" s="274"/>
      <c r="C47" s="64"/>
      <c r="D47" s="64"/>
      <c r="E47" s="64"/>
      <c r="F47" s="64"/>
      <c r="G47" s="64"/>
      <c r="H47" s="64"/>
      <c r="I47" s="64"/>
      <c r="J47" s="64"/>
      <c r="K47" s="64"/>
      <c r="L47" s="64"/>
      <c r="M47" s="64"/>
      <c r="N47" s="64"/>
    </row>
    <row r="48" spans="2:14" x14ac:dyDescent="0.35">
      <c r="B48" s="274" t="s">
        <v>117</v>
      </c>
      <c r="C48" s="64"/>
      <c r="D48" s="64"/>
      <c r="E48" s="64"/>
      <c r="F48" s="64"/>
      <c r="G48" s="64"/>
      <c r="H48" s="64"/>
      <c r="I48" s="64"/>
      <c r="J48" s="64"/>
      <c r="K48" s="64"/>
      <c r="L48" s="64"/>
      <c r="M48" s="64"/>
      <c r="N48" s="64"/>
    </row>
    <row r="49" spans="2:14" x14ac:dyDescent="0.35">
      <c r="B49" s="274"/>
      <c r="C49" s="64"/>
      <c r="D49" s="64"/>
      <c r="E49" s="64"/>
      <c r="F49" s="64"/>
      <c r="G49" s="64"/>
      <c r="H49" s="64"/>
      <c r="I49" s="64"/>
      <c r="J49" s="64"/>
      <c r="K49" s="64"/>
      <c r="L49" s="64"/>
      <c r="M49" s="64"/>
      <c r="N49" s="64"/>
    </row>
    <row r="50" spans="2:14" x14ac:dyDescent="0.35">
      <c r="B50" s="274" t="s">
        <v>118</v>
      </c>
      <c r="C50" s="112"/>
      <c r="D50" s="112"/>
      <c r="E50" s="112"/>
      <c r="F50" s="112"/>
      <c r="G50" s="112"/>
      <c r="H50" s="112"/>
      <c r="I50" s="112"/>
      <c r="J50" s="112"/>
      <c r="K50" s="112"/>
      <c r="L50" s="112"/>
      <c r="M50" s="112"/>
      <c r="N50" s="112"/>
    </row>
    <row r="51" spans="2:14" x14ac:dyDescent="0.35">
      <c r="B51" s="274"/>
      <c r="C51" s="112"/>
      <c r="D51" s="112"/>
      <c r="E51" s="112"/>
      <c r="F51" s="112"/>
      <c r="G51" s="112"/>
      <c r="H51" s="112"/>
      <c r="I51" s="112"/>
      <c r="J51" s="112"/>
      <c r="K51" s="112"/>
      <c r="L51" s="112"/>
      <c r="M51" s="112"/>
      <c r="N51" s="112"/>
    </row>
    <row r="52" spans="2:14" x14ac:dyDescent="0.35">
      <c r="B52" s="274" t="s">
        <v>119</v>
      </c>
      <c r="C52" s="112"/>
      <c r="D52" s="112"/>
      <c r="E52" s="112"/>
      <c r="F52" s="112"/>
      <c r="G52" s="112"/>
      <c r="H52" s="112"/>
      <c r="I52" s="112"/>
      <c r="J52" s="112"/>
      <c r="K52" s="112"/>
      <c r="L52" s="112"/>
      <c r="M52" s="112"/>
      <c r="N52" s="112"/>
    </row>
    <row r="53" spans="2:14" x14ac:dyDescent="0.35">
      <c r="B53" s="274"/>
      <c r="C53" s="112"/>
      <c r="D53" s="112"/>
      <c r="E53" s="112"/>
      <c r="F53" s="112"/>
      <c r="G53" s="112"/>
      <c r="H53" s="112"/>
      <c r="I53" s="112"/>
      <c r="J53" s="112"/>
      <c r="K53" s="112"/>
      <c r="L53" s="112"/>
      <c r="M53" s="112"/>
      <c r="N53" s="112"/>
    </row>
  </sheetData>
  <mergeCells count="22">
    <mergeCell ref="B46:B47"/>
    <mergeCell ref="B48:B49"/>
    <mergeCell ref="B50:B51"/>
    <mergeCell ref="B52:B53"/>
    <mergeCell ref="C36:D36"/>
    <mergeCell ref="B38:B39"/>
    <mergeCell ref="B40:B41"/>
    <mergeCell ref="B42:B43"/>
    <mergeCell ref="B44:B45"/>
    <mergeCell ref="B12:B13"/>
    <mergeCell ref="B23:B24"/>
    <mergeCell ref="B25:B26"/>
    <mergeCell ref="B27:B28"/>
    <mergeCell ref="B29:B30"/>
    <mergeCell ref="B14:B15"/>
    <mergeCell ref="B16:B17"/>
    <mergeCell ref="B18:B19"/>
    <mergeCell ref="C2:D2"/>
    <mergeCell ref="B4:B5"/>
    <mergeCell ref="B6:B7"/>
    <mergeCell ref="B8:B9"/>
    <mergeCell ref="B10:B1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B1:F43"/>
  <sheetViews>
    <sheetView zoomScale="70" zoomScaleNormal="70" workbookViewId="0">
      <selection activeCell="E39" sqref="E39"/>
    </sheetView>
  </sheetViews>
  <sheetFormatPr defaultColWidth="8.81640625" defaultRowHeight="14.5" x14ac:dyDescent="0.35"/>
  <cols>
    <col min="2" max="2" width="23.453125" customWidth="1"/>
    <col min="3" max="3" width="19.36328125" customWidth="1"/>
    <col min="4" max="4" width="22.6328125" customWidth="1"/>
    <col min="5" max="5" width="19.453125" customWidth="1"/>
  </cols>
  <sheetData>
    <row r="1" spans="2:6" x14ac:dyDescent="0.35">
      <c r="B1" s="97" t="s">
        <v>151</v>
      </c>
      <c r="E1" s="97" t="s">
        <v>152</v>
      </c>
    </row>
    <row r="2" spans="2:6" x14ac:dyDescent="0.35">
      <c r="B2" s="97" t="s">
        <v>153</v>
      </c>
      <c r="E2" s="97" t="s">
        <v>154</v>
      </c>
    </row>
    <row r="3" spans="2:6" x14ac:dyDescent="0.35">
      <c r="B3" s="97" t="s">
        <v>155</v>
      </c>
      <c r="E3" s="97" t="s">
        <v>156</v>
      </c>
    </row>
    <row r="4" spans="2:6" x14ac:dyDescent="0.35">
      <c r="B4" s="97" t="s">
        <v>157</v>
      </c>
      <c r="E4" s="97" t="s">
        <v>158</v>
      </c>
    </row>
    <row r="5" spans="2:6" x14ac:dyDescent="0.35">
      <c r="B5" s="97" t="s">
        <v>159</v>
      </c>
      <c r="E5" s="97" t="s">
        <v>160</v>
      </c>
    </row>
    <row r="6" spans="2:6" x14ac:dyDescent="0.35">
      <c r="E6" s="97" t="s">
        <v>161</v>
      </c>
    </row>
    <row r="8" spans="2:6" x14ac:dyDescent="0.35">
      <c r="B8" s="97" t="s">
        <v>162</v>
      </c>
    </row>
    <row r="9" spans="2:6" x14ac:dyDescent="0.35">
      <c r="B9" t="s">
        <v>163</v>
      </c>
    </row>
    <row r="10" spans="2:6" x14ac:dyDescent="0.35">
      <c r="B10" s="277" t="s">
        <v>164</v>
      </c>
      <c r="C10" s="277"/>
      <c r="D10" s="277"/>
      <c r="E10" s="277"/>
      <c r="F10" s="277"/>
    </row>
    <row r="11" spans="2:6" x14ac:dyDescent="0.35">
      <c r="B11" s="277"/>
      <c r="C11" s="277"/>
      <c r="D11" s="277"/>
      <c r="E11" s="277"/>
      <c r="F11" s="277"/>
    </row>
    <row r="12" spans="2:6" x14ac:dyDescent="0.35">
      <c r="B12" s="277" t="s">
        <v>165</v>
      </c>
      <c r="C12" s="277"/>
      <c r="D12" s="277"/>
      <c r="E12" s="117"/>
      <c r="F12" s="117"/>
    </row>
    <row r="13" spans="2:6" x14ac:dyDescent="0.35">
      <c r="B13" s="277" t="s">
        <v>166</v>
      </c>
      <c r="C13" s="277"/>
      <c r="D13" s="277"/>
      <c r="E13" s="117"/>
      <c r="F13" s="117"/>
    </row>
    <row r="14" spans="2:6" x14ac:dyDescent="0.35">
      <c r="B14" t="s">
        <v>167</v>
      </c>
    </row>
    <row r="15" spans="2:6" x14ac:dyDescent="0.35">
      <c r="B15" s="97" t="s">
        <v>168</v>
      </c>
      <c r="C15" s="97" t="s">
        <v>169</v>
      </c>
      <c r="D15" s="97" t="s">
        <v>170</v>
      </c>
      <c r="E15" s="97" t="s">
        <v>171</v>
      </c>
    </row>
    <row r="16" spans="2:6" x14ac:dyDescent="0.35">
      <c r="B16" t="s">
        <v>172</v>
      </c>
      <c r="C16" t="s">
        <v>173</v>
      </c>
      <c r="D16" t="s">
        <v>174</v>
      </c>
      <c r="E16" t="s">
        <v>174</v>
      </c>
    </row>
    <row r="17" spans="2:6" x14ac:dyDescent="0.35">
      <c r="B17" t="s">
        <v>175</v>
      </c>
    </row>
    <row r="18" spans="2:6" x14ac:dyDescent="0.35">
      <c r="B18" t="s">
        <v>176</v>
      </c>
    </row>
    <row r="20" spans="2:6" x14ac:dyDescent="0.35">
      <c r="B20" t="s">
        <v>177</v>
      </c>
    </row>
    <row r="21" spans="2:6" x14ac:dyDescent="0.35">
      <c r="B21" s="97" t="s">
        <v>168</v>
      </c>
      <c r="C21" s="97" t="s">
        <v>169</v>
      </c>
      <c r="D21" s="97" t="s">
        <v>178</v>
      </c>
      <c r="E21" s="97"/>
    </row>
    <row r="22" spans="2:6" x14ac:dyDescent="0.35">
      <c r="B22" t="s">
        <v>172</v>
      </c>
      <c r="C22" t="s">
        <v>173</v>
      </c>
      <c r="D22" t="s">
        <v>174</v>
      </c>
    </row>
    <row r="24" spans="2:6" x14ac:dyDescent="0.35">
      <c r="B24" t="s">
        <v>175</v>
      </c>
    </row>
    <row r="26" spans="2:6" x14ac:dyDescent="0.35">
      <c r="B26" t="s">
        <v>179</v>
      </c>
    </row>
    <row r="27" spans="2:6" x14ac:dyDescent="0.35">
      <c r="B27" s="97" t="s">
        <v>168</v>
      </c>
      <c r="C27" s="97" t="s">
        <v>169</v>
      </c>
      <c r="D27" s="97" t="s">
        <v>180</v>
      </c>
      <c r="E27" s="97" t="s">
        <v>181</v>
      </c>
      <c r="F27" s="97"/>
    </row>
    <row r="28" spans="2:6" x14ac:dyDescent="0.35">
      <c r="B28" t="s">
        <v>172</v>
      </c>
      <c r="C28" t="s">
        <v>173</v>
      </c>
      <c r="D28" t="s">
        <v>182</v>
      </c>
      <c r="E28" t="s">
        <v>183</v>
      </c>
    </row>
    <row r="30" spans="2:6" x14ac:dyDescent="0.35">
      <c r="B30" t="s">
        <v>184</v>
      </c>
    </row>
    <row r="32" spans="2:6" x14ac:dyDescent="0.35">
      <c r="B32" t="s">
        <v>185</v>
      </c>
    </row>
    <row r="33" spans="2:5" x14ac:dyDescent="0.35">
      <c r="B33" s="97" t="s">
        <v>186</v>
      </c>
      <c r="C33" s="97" t="s">
        <v>180</v>
      </c>
      <c r="D33" s="97" t="s">
        <v>187</v>
      </c>
      <c r="E33" s="97" t="s">
        <v>181</v>
      </c>
    </row>
    <row r="34" spans="2:5" x14ac:dyDescent="0.35">
      <c r="B34" t="s">
        <v>188</v>
      </c>
      <c r="C34" t="s">
        <v>189</v>
      </c>
      <c r="D34" t="s">
        <v>190</v>
      </c>
      <c r="E34" t="s">
        <v>191</v>
      </c>
    </row>
    <row r="36" spans="2:5" x14ac:dyDescent="0.35">
      <c r="B36" t="s">
        <v>192</v>
      </c>
    </row>
    <row r="38" spans="2:5" x14ac:dyDescent="0.35">
      <c r="B38" t="s">
        <v>193</v>
      </c>
    </row>
    <row r="39" spans="2:5" x14ac:dyDescent="0.35">
      <c r="B39" s="97" t="s">
        <v>186</v>
      </c>
      <c r="C39" s="97" t="s">
        <v>194</v>
      </c>
    </row>
    <row r="40" spans="2:5" x14ac:dyDescent="0.35">
      <c r="B40" t="s">
        <v>195</v>
      </c>
      <c r="C40" t="s">
        <v>196</v>
      </c>
    </row>
    <row r="42" spans="2:5" x14ac:dyDescent="0.35">
      <c r="B42" t="s">
        <v>197</v>
      </c>
    </row>
    <row r="43" spans="2:5" x14ac:dyDescent="0.35">
      <c r="B43" t="s">
        <v>198</v>
      </c>
    </row>
  </sheetData>
  <mergeCells count="3">
    <mergeCell ref="B10:F11"/>
    <mergeCell ref="B12:D12"/>
    <mergeCell ref="B13:D1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AS25"/>
  <sheetViews>
    <sheetView showGridLines="0" zoomScale="130" zoomScaleNormal="130" workbookViewId="0">
      <selection activeCell="D17" sqref="D17:P25"/>
    </sheetView>
  </sheetViews>
  <sheetFormatPr defaultColWidth="9.1796875" defaultRowHeight="13" x14ac:dyDescent="0.3"/>
  <cols>
    <col min="1" max="1" width="9.1796875" style="2"/>
    <col min="2" max="2" width="41.453125" style="2" customWidth="1"/>
    <col min="3" max="3" width="5.36328125" style="2" customWidth="1"/>
    <col min="4" max="58" width="3.6328125" style="2" customWidth="1"/>
    <col min="59" max="16384" width="9.1796875" style="2"/>
  </cols>
  <sheetData>
    <row r="1" spans="1:45" x14ac:dyDescent="0.3">
      <c r="A1" s="18"/>
      <c r="D1" s="29"/>
      <c r="E1" s="30"/>
      <c r="F1" s="30"/>
      <c r="G1" s="30"/>
      <c r="H1" s="30"/>
      <c r="I1" s="30"/>
      <c r="J1" s="30"/>
      <c r="K1" s="30"/>
      <c r="L1" s="30"/>
      <c r="M1" s="30"/>
      <c r="R1" s="29"/>
      <c r="S1" s="30"/>
      <c r="T1" s="30"/>
      <c r="U1" s="30"/>
      <c r="V1" s="30"/>
      <c r="W1" s="30"/>
      <c r="X1" s="30"/>
      <c r="Y1" s="30"/>
      <c r="Z1" s="30"/>
      <c r="AA1" s="30"/>
      <c r="AF1" s="29"/>
      <c r="AG1" s="30"/>
      <c r="AH1" s="30"/>
      <c r="AI1" s="30"/>
      <c r="AJ1" s="30"/>
      <c r="AK1" s="30"/>
      <c r="AL1" s="30"/>
      <c r="AM1" s="30"/>
      <c r="AN1" s="30"/>
      <c r="AO1" s="30"/>
    </row>
    <row r="5" spans="1:45" x14ac:dyDescent="0.3">
      <c r="D5" s="48" t="s">
        <v>199</v>
      </c>
      <c r="G5" s="2" t="s">
        <v>200</v>
      </c>
      <c r="R5" s="48" t="s">
        <v>201</v>
      </c>
      <c r="U5" s="2" t="s">
        <v>202</v>
      </c>
    </row>
    <row r="6" spans="1:45" x14ac:dyDescent="0.3">
      <c r="D6" s="28"/>
      <c r="E6" s="50">
        <v>1</v>
      </c>
      <c r="F6" s="50">
        <v>2</v>
      </c>
      <c r="G6" s="50">
        <v>3</v>
      </c>
      <c r="H6" s="50">
        <v>4</v>
      </c>
      <c r="I6" s="50">
        <v>5</v>
      </c>
      <c r="J6" s="50">
        <v>6</v>
      </c>
      <c r="K6" s="50">
        <v>7</v>
      </c>
      <c r="L6" s="50">
        <v>8</v>
      </c>
      <c r="M6" s="50">
        <v>9</v>
      </c>
      <c r="N6" s="50">
        <v>10</v>
      </c>
      <c r="O6" s="50">
        <v>11</v>
      </c>
      <c r="P6" s="50">
        <v>12</v>
      </c>
      <c r="R6" s="28"/>
      <c r="S6" s="50">
        <v>1</v>
      </c>
      <c r="T6" s="50">
        <v>2</v>
      </c>
      <c r="U6" s="50">
        <v>3</v>
      </c>
      <c r="V6" s="50">
        <v>4</v>
      </c>
      <c r="W6" s="50">
        <v>5</v>
      </c>
      <c r="X6" s="50">
        <v>6</v>
      </c>
      <c r="Y6" s="50">
        <v>7</v>
      </c>
      <c r="Z6" s="50">
        <v>8</v>
      </c>
      <c r="AA6" s="50">
        <v>9</v>
      </c>
      <c r="AB6" s="50">
        <v>10</v>
      </c>
      <c r="AC6" s="50">
        <v>11</v>
      </c>
      <c r="AD6" s="50">
        <v>12</v>
      </c>
    </row>
    <row r="7" spans="1:45" x14ac:dyDescent="0.3">
      <c r="D7" s="51" t="s">
        <v>112</v>
      </c>
      <c r="E7" s="68">
        <v>1</v>
      </c>
      <c r="F7" s="68">
        <v>2</v>
      </c>
      <c r="G7" s="68">
        <v>3</v>
      </c>
      <c r="H7" s="68">
        <v>4</v>
      </c>
      <c r="I7" s="68">
        <v>5</v>
      </c>
      <c r="J7" s="68">
        <v>6</v>
      </c>
      <c r="K7" s="68">
        <v>7</v>
      </c>
      <c r="L7" s="68">
        <v>8</v>
      </c>
      <c r="M7" s="68">
        <v>9</v>
      </c>
      <c r="N7" s="68">
        <v>10</v>
      </c>
      <c r="O7" s="68">
        <v>11</v>
      </c>
      <c r="P7" s="68">
        <v>12</v>
      </c>
      <c r="R7" s="51" t="s">
        <v>112</v>
      </c>
      <c r="S7" s="69"/>
      <c r="T7" s="69"/>
      <c r="U7" s="69"/>
      <c r="V7" s="69"/>
      <c r="W7" s="69"/>
      <c r="X7" s="69"/>
      <c r="Y7" s="69"/>
      <c r="Z7" s="69"/>
      <c r="AA7" s="69"/>
      <c r="AB7" s="69"/>
      <c r="AC7" s="69"/>
      <c r="AD7" s="69"/>
    </row>
    <row r="8" spans="1:45" x14ac:dyDescent="0.3">
      <c r="D8" s="51" t="s">
        <v>113</v>
      </c>
      <c r="E8" s="68">
        <v>13</v>
      </c>
      <c r="F8" s="68">
        <v>14</v>
      </c>
      <c r="G8" s="68">
        <v>15</v>
      </c>
      <c r="H8" s="68">
        <v>16</v>
      </c>
      <c r="I8" s="68">
        <v>17</v>
      </c>
      <c r="J8" s="68">
        <v>18</v>
      </c>
      <c r="K8" s="68">
        <v>19</v>
      </c>
      <c r="L8" s="68">
        <v>20</v>
      </c>
      <c r="M8" s="68">
        <v>21</v>
      </c>
      <c r="N8" s="68">
        <v>22</v>
      </c>
      <c r="O8" s="68">
        <v>23</v>
      </c>
      <c r="P8" s="68">
        <v>24</v>
      </c>
      <c r="R8" s="51" t="s">
        <v>113</v>
      </c>
      <c r="S8" s="69"/>
      <c r="T8" s="69"/>
      <c r="U8" s="69"/>
      <c r="V8" s="69"/>
      <c r="W8" s="69"/>
      <c r="X8" s="69"/>
      <c r="Y8" s="69"/>
      <c r="Z8" s="69"/>
      <c r="AA8" s="69"/>
      <c r="AB8" s="69"/>
      <c r="AC8" s="69"/>
      <c r="AD8" s="69"/>
    </row>
    <row r="9" spans="1:45" x14ac:dyDescent="0.3">
      <c r="D9" s="51" t="s">
        <v>114</v>
      </c>
      <c r="E9" s="68"/>
      <c r="F9" s="68"/>
      <c r="G9" s="68"/>
      <c r="H9" s="68"/>
      <c r="I9" s="68"/>
      <c r="J9" s="68"/>
      <c r="K9" s="68"/>
      <c r="L9" s="68"/>
      <c r="M9" s="68"/>
      <c r="N9" s="68"/>
      <c r="O9" s="68"/>
      <c r="P9" s="68"/>
      <c r="R9" s="51" t="s">
        <v>114</v>
      </c>
      <c r="S9" s="69"/>
      <c r="T9" s="69"/>
      <c r="U9" s="69"/>
      <c r="V9" s="69"/>
      <c r="W9" s="69"/>
      <c r="X9" s="69"/>
      <c r="Y9" s="69"/>
      <c r="Z9" s="69"/>
      <c r="AA9" s="69"/>
      <c r="AB9" s="69"/>
      <c r="AC9" s="69"/>
      <c r="AD9" s="69"/>
    </row>
    <row r="10" spans="1:45" x14ac:dyDescent="0.3">
      <c r="D10" s="51" t="s">
        <v>115</v>
      </c>
      <c r="E10" s="68"/>
      <c r="F10" s="68"/>
      <c r="G10" s="68"/>
      <c r="H10" s="68"/>
      <c r="I10" s="68"/>
      <c r="J10" s="68"/>
      <c r="K10" s="68"/>
      <c r="L10" s="68"/>
      <c r="M10" s="68"/>
      <c r="N10" s="68"/>
      <c r="O10" s="68"/>
      <c r="P10" s="68"/>
      <c r="R10" s="51" t="s">
        <v>115</v>
      </c>
      <c r="S10" s="69"/>
      <c r="T10" s="69"/>
      <c r="U10" s="69"/>
      <c r="V10" s="69"/>
      <c r="W10" s="69"/>
      <c r="X10" s="69"/>
      <c r="Y10" s="69"/>
      <c r="Z10" s="69"/>
      <c r="AA10" s="69"/>
      <c r="AB10" s="69"/>
      <c r="AC10" s="69"/>
      <c r="AD10" s="69"/>
    </row>
    <row r="11" spans="1:45" x14ac:dyDescent="0.3">
      <c r="D11" s="51" t="s">
        <v>116</v>
      </c>
      <c r="E11" s="69"/>
      <c r="F11" s="69"/>
      <c r="G11" s="69"/>
      <c r="H11" s="69"/>
      <c r="I11" s="69"/>
      <c r="J11" s="69"/>
      <c r="K11" s="69"/>
      <c r="L11" s="69"/>
      <c r="M11" s="69"/>
      <c r="N11" s="69"/>
      <c r="O11" s="69"/>
      <c r="P11" s="69"/>
      <c r="R11" s="51" t="s">
        <v>116</v>
      </c>
      <c r="S11" s="69"/>
      <c r="T11" s="69"/>
      <c r="U11" s="69"/>
      <c r="V11" s="69"/>
      <c r="W11" s="69"/>
      <c r="X11" s="69"/>
      <c r="Y11" s="69"/>
      <c r="Z11" s="69"/>
      <c r="AA11" s="69"/>
      <c r="AB11" s="69"/>
      <c r="AC11" s="69"/>
      <c r="AD11" s="69"/>
    </row>
    <row r="12" spans="1:45" x14ac:dyDescent="0.3">
      <c r="B12" s="59"/>
      <c r="D12" s="51" t="s">
        <v>117</v>
      </c>
      <c r="E12" s="69"/>
      <c r="F12" s="69"/>
      <c r="G12" s="69"/>
      <c r="H12" s="69"/>
      <c r="I12" s="69"/>
      <c r="J12" s="69"/>
      <c r="K12" s="69"/>
      <c r="L12" s="69"/>
      <c r="M12" s="69"/>
      <c r="N12" s="69"/>
      <c r="O12" s="69"/>
      <c r="P12" s="69"/>
      <c r="R12" s="51" t="s">
        <v>117</v>
      </c>
      <c r="S12" s="69"/>
      <c r="T12" s="69"/>
      <c r="U12" s="69"/>
      <c r="V12" s="69"/>
      <c r="W12" s="69"/>
      <c r="X12" s="69"/>
      <c r="Y12" s="69"/>
      <c r="Z12" s="69"/>
      <c r="AA12" s="69"/>
      <c r="AB12" s="69"/>
      <c r="AC12" s="69"/>
      <c r="AD12" s="69"/>
    </row>
    <row r="13" spans="1:45" x14ac:dyDescent="0.3">
      <c r="B13" s="55"/>
      <c r="D13" s="51" t="s">
        <v>118</v>
      </c>
      <c r="E13" s="69"/>
      <c r="F13" s="69"/>
      <c r="G13" s="69"/>
      <c r="H13" s="69"/>
      <c r="I13" s="69"/>
      <c r="J13" s="69"/>
      <c r="K13" s="69"/>
      <c r="L13" s="69"/>
      <c r="M13" s="69"/>
      <c r="N13" s="69"/>
      <c r="O13" s="69"/>
      <c r="P13" s="69"/>
      <c r="R13" s="51" t="s">
        <v>118</v>
      </c>
      <c r="S13" s="69"/>
      <c r="T13" s="69"/>
      <c r="U13" s="69"/>
      <c r="V13" s="69"/>
      <c r="W13" s="69"/>
      <c r="X13" s="69"/>
      <c r="Y13" s="69"/>
      <c r="Z13" s="69"/>
      <c r="AA13" s="69"/>
      <c r="AB13" s="69"/>
      <c r="AC13" s="69"/>
      <c r="AD13" s="69"/>
      <c r="AF13" s="29"/>
      <c r="AG13" s="29"/>
      <c r="AH13" s="29"/>
      <c r="AI13" s="29"/>
      <c r="AJ13" s="29"/>
      <c r="AK13" s="29"/>
      <c r="AL13" s="29"/>
      <c r="AM13" s="29"/>
      <c r="AN13" s="29"/>
      <c r="AO13" s="29"/>
      <c r="AP13" s="29"/>
      <c r="AQ13" s="29"/>
    </row>
    <row r="14" spans="1:45" x14ac:dyDescent="0.3">
      <c r="B14" s="56"/>
      <c r="D14" s="51" t="s">
        <v>119</v>
      </c>
      <c r="E14" s="69"/>
      <c r="F14" s="69"/>
      <c r="G14" s="69"/>
      <c r="H14" s="69"/>
      <c r="I14" s="69"/>
      <c r="J14" s="69"/>
      <c r="K14" s="69"/>
      <c r="L14" s="69"/>
      <c r="M14" s="69"/>
      <c r="N14" s="69"/>
      <c r="O14" s="69"/>
      <c r="P14" s="69"/>
      <c r="R14" s="51" t="s">
        <v>119</v>
      </c>
      <c r="S14" s="69"/>
      <c r="T14" s="69"/>
      <c r="U14" s="69"/>
      <c r="V14" s="69"/>
      <c r="W14" s="69"/>
      <c r="X14" s="69"/>
      <c r="Y14" s="69"/>
      <c r="Z14" s="69"/>
      <c r="AA14" s="69"/>
      <c r="AB14" s="69"/>
      <c r="AC14" s="69"/>
      <c r="AD14" s="69"/>
    </row>
    <row r="15" spans="1:45" x14ac:dyDescent="0.3">
      <c r="B15" s="57"/>
      <c r="AS15" s="52"/>
    </row>
    <row r="16" spans="1:45" x14ac:dyDescent="0.3">
      <c r="B16" s="58"/>
      <c r="D16" s="48" t="s">
        <v>203</v>
      </c>
      <c r="G16" s="2" t="s">
        <v>204</v>
      </c>
      <c r="R16" s="54" t="s">
        <v>205</v>
      </c>
    </row>
    <row r="17" spans="2:45" x14ac:dyDescent="0.3">
      <c r="B17" s="49" t="s">
        <v>206</v>
      </c>
      <c r="D17" s="28"/>
      <c r="E17" s="50">
        <v>1</v>
      </c>
      <c r="F17" s="50">
        <v>2</v>
      </c>
      <c r="G17" s="50">
        <v>3</v>
      </c>
      <c r="H17" s="50">
        <v>4</v>
      </c>
      <c r="I17" s="50">
        <v>5</v>
      </c>
      <c r="J17" s="50">
        <v>6</v>
      </c>
      <c r="K17" s="50">
        <v>7</v>
      </c>
      <c r="L17" s="50">
        <v>8</v>
      </c>
      <c r="M17" s="50">
        <v>9</v>
      </c>
      <c r="N17" s="50">
        <v>10</v>
      </c>
      <c r="O17" s="50">
        <v>11</v>
      </c>
      <c r="P17" s="50">
        <v>12</v>
      </c>
      <c r="R17" s="28"/>
      <c r="S17" s="50">
        <v>1</v>
      </c>
      <c r="T17" s="50">
        <v>2</v>
      </c>
      <c r="U17" s="50">
        <v>3</v>
      </c>
      <c r="V17" s="50">
        <v>4</v>
      </c>
      <c r="W17" s="50">
        <v>5</v>
      </c>
      <c r="X17" s="50">
        <v>6</v>
      </c>
      <c r="Y17" s="50">
        <v>7</v>
      </c>
      <c r="Z17" s="50">
        <v>8</v>
      </c>
      <c r="AA17" s="50">
        <v>9</v>
      </c>
      <c r="AB17" s="50">
        <v>10</v>
      </c>
      <c r="AC17" s="50">
        <v>11</v>
      </c>
      <c r="AD17" s="50">
        <v>12</v>
      </c>
    </row>
    <row r="18" spans="2:45" ht="12.75" customHeight="1" x14ac:dyDescent="0.3">
      <c r="D18" s="51" t="s">
        <v>112</v>
      </c>
      <c r="E18" s="70"/>
      <c r="F18" s="70"/>
      <c r="G18" s="70"/>
      <c r="H18" s="70"/>
      <c r="I18" s="70"/>
      <c r="J18" s="70"/>
      <c r="K18" s="70"/>
      <c r="L18" s="70"/>
      <c r="M18" s="70"/>
      <c r="N18" s="70"/>
      <c r="O18" s="70"/>
      <c r="P18" s="70"/>
      <c r="R18" s="51" t="s">
        <v>112</v>
      </c>
      <c r="S18" s="49"/>
      <c r="T18" s="49"/>
      <c r="U18" s="49"/>
      <c r="V18" s="49"/>
      <c r="W18" s="49"/>
      <c r="X18" s="49"/>
      <c r="Y18" s="49"/>
      <c r="Z18" s="49"/>
      <c r="AA18" s="49"/>
      <c r="AB18" s="49"/>
      <c r="AC18" s="49"/>
      <c r="AD18" s="49"/>
    </row>
    <row r="19" spans="2:45" ht="12.75" customHeight="1" x14ac:dyDescent="0.3">
      <c r="D19" s="51" t="s">
        <v>113</v>
      </c>
      <c r="E19" s="70"/>
      <c r="F19" s="70"/>
      <c r="G19" s="70"/>
      <c r="H19" s="70"/>
      <c r="I19" s="70"/>
      <c r="J19" s="70"/>
      <c r="K19" s="70"/>
      <c r="L19" s="70"/>
      <c r="M19" s="70"/>
      <c r="N19" s="70"/>
      <c r="O19" s="70"/>
      <c r="P19" s="70"/>
      <c r="R19" s="51" t="s">
        <v>113</v>
      </c>
      <c r="S19" s="49"/>
      <c r="T19" s="49"/>
      <c r="U19" s="49"/>
      <c r="V19" s="49"/>
      <c r="W19" s="49"/>
      <c r="X19" s="49"/>
      <c r="Y19" s="49"/>
      <c r="Z19" s="49"/>
      <c r="AA19" s="49"/>
      <c r="AB19" s="49"/>
      <c r="AC19" s="49"/>
      <c r="AD19" s="49"/>
    </row>
    <row r="20" spans="2:45" ht="12.75" customHeight="1" x14ac:dyDescent="0.3">
      <c r="D20" s="51" t="s">
        <v>114</v>
      </c>
      <c r="E20" s="70"/>
      <c r="F20" s="70"/>
      <c r="G20" s="70"/>
      <c r="H20" s="70"/>
      <c r="I20" s="70"/>
      <c r="J20" s="70"/>
      <c r="K20" s="70"/>
      <c r="L20" s="70"/>
      <c r="M20" s="70"/>
      <c r="N20" s="70"/>
      <c r="O20" s="70"/>
      <c r="P20" s="70"/>
      <c r="R20" s="51" t="s">
        <v>114</v>
      </c>
      <c r="S20" s="49"/>
      <c r="T20" s="49"/>
      <c r="U20" s="49"/>
      <c r="V20" s="49"/>
      <c r="W20" s="49"/>
      <c r="X20" s="49"/>
      <c r="Y20" s="49"/>
      <c r="Z20" s="49"/>
      <c r="AA20" s="49"/>
      <c r="AB20" s="49"/>
      <c r="AC20" s="49"/>
      <c r="AD20" s="49"/>
    </row>
    <row r="21" spans="2:45" ht="12.75" customHeight="1" x14ac:dyDescent="0.3">
      <c r="D21" s="51" t="s">
        <v>115</v>
      </c>
      <c r="E21" s="70"/>
      <c r="F21" s="70"/>
      <c r="G21" s="70"/>
      <c r="H21" s="70"/>
      <c r="I21" s="70"/>
      <c r="J21" s="70"/>
      <c r="K21" s="70"/>
      <c r="L21" s="70"/>
      <c r="M21" s="70"/>
      <c r="N21" s="70"/>
      <c r="O21" s="70"/>
      <c r="P21" s="70"/>
      <c r="R21" s="51" t="s">
        <v>115</v>
      </c>
      <c r="S21" s="49"/>
      <c r="T21" s="49"/>
      <c r="U21" s="49"/>
      <c r="V21" s="49"/>
      <c r="W21" s="49"/>
      <c r="X21" s="49"/>
      <c r="Y21" s="49"/>
      <c r="Z21" s="49"/>
      <c r="AA21" s="49"/>
      <c r="AB21" s="49"/>
      <c r="AC21" s="49"/>
      <c r="AD21" s="49"/>
    </row>
    <row r="22" spans="2:45" ht="12.75" customHeight="1" x14ac:dyDescent="0.3">
      <c r="D22" s="51" t="s">
        <v>116</v>
      </c>
      <c r="E22" s="70"/>
      <c r="F22" s="70"/>
      <c r="G22" s="70"/>
      <c r="H22" s="70"/>
      <c r="I22" s="70"/>
      <c r="J22" s="70"/>
      <c r="K22" s="70"/>
      <c r="L22" s="70"/>
      <c r="M22" s="70"/>
      <c r="N22" s="70"/>
      <c r="O22" s="70"/>
      <c r="P22" s="70"/>
      <c r="R22" s="51" t="s">
        <v>116</v>
      </c>
      <c r="S22" s="49"/>
      <c r="T22" s="49"/>
      <c r="U22" s="49"/>
      <c r="V22" s="49"/>
      <c r="W22" s="49"/>
      <c r="X22" s="49"/>
      <c r="Y22" s="49"/>
      <c r="Z22" s="49"/>
      <c r="AA22" s="49"/>
      <c r="AB22" s="49"/>
      <c r="AC22" s="49"/>
      <c r="AD22" s="49"/>
    </row>
    <row r="23" spans="2:45" ht="12.75" customHeight="1" x14ac:dyDescent="0.3">
      <c r="D23" s="51" t="s">
        <v>117</v>
      </c>
      <c r="E23" s="70"/>
      <c r="F23" s="70"/>
      <c r="G23" s="70"/>
      <c r="H23" s="70"/>
      <c r="I23" s="70"/>
      <c r="J23" s="70"/>
      <c r="K23" s="70"/>
      <c r="L23" s="70"/>
      <c r="M23" s="70"/>
      <c r="N23" s="68"/>
      <c r="O23" s="68"/>
      <c r="P23" s="68"/>
      <c r="R23" s="51" t="s">
        <v>117</v>
      </c>
      <c r="S23" s="49"/>
      <c r="T23" s="49"/>
      <c r="U23" s="49"/>
      <c r="V23" s="49"/>
      <c r="W23" s="49"/>
      <c r="X23" s="49"/>
      <c r="Y23" s="49"/>
      <c r="Z23" s="49"/>
      <c r="AA23" s="49"/>
      <c r="AB23" s="49"/>
      <c r="AC23" s="49"/>
      <c r="AD23" s="49"/>
      <c r="AS23" s="53"/>
    </row>
    <row r="24" spans="2:45" ht="12.75" customHeight="1" x14ac:dyDescent="0.3">
      <c r="D24" s="51" t="s">
        <v>118</v>
      </c>
      <c r="E24" s="68"/>
      <c r="F24" s="68"/>
      <c r="G24" s="68"/>
      <c r="H24" s="68"/>
      <c r="I24" s="68"/>
      <c r="J24" s="68"/>
      <c r="K24" s="68"/>
      <c r="L24" s="68"/>
      <c r="M24" s="68"/>
      <c r="N24" s="68"/>
      <c r="O24" s="68"/>
      <c r="P24" s="68"/>
      <c r="R24" s="51" t="s">
        <v>118</v>
      </c>
      <c r="S24" s="49"/>
      <c r="T24" s="49"/>
      <c r="U24" s="49"/>
      <c r="V24" s="49"/>
      <c r="W24" s="49"/>
      <c r="X24" s="49"/>
      <c r="Y24" s="49"/>
      <c r="Z24" s="49"/>
      <c r="AA24" s="49"/>
      <c r="AB24" s="49"/>
      <c r="AC24" s="49"/>
      <c r="AD24" s="49"/>
    </row>
    <row r="25" spans="2:45" ht="12.75" customHeight="1" x14ac:dyDescent="0.3">
      <c r="D25" s="51" t="s">
        <v>119</v>
      </c>
      <c r="E25" s="68" t="s">
        <v>207</v>
      </c>
      <c r="F25" s="68" t="s">
        <v>208</v>
      </c>
      <c r="G25" s="68" t="s">
        <v>209</v>
      </c>
      <c r="H25" s="68" t="s">
        <v>207</v>
      </c>
      <c r="I25" s="68" t="s">
        <v>208</v>
      </c>
      <c r="J25" s="68" t="s">
        <v>209</v>
      </c>
      <c r="K25" s="68" t="s">
        <v>150</v>
      </c>
      <c r="L25" s="68" t="s">
        <v>150</v>
      </c>
      <c r="M25" s="68" t="s">
        <v>150</v>
      </c>
      <c r="N25" s="68" t="s">
        <v>150</v>
      </c>
      <c r="O25" s="68" t="s">
        <v>150</v>
      </c>
      <c r="P25" s="68" t="s">
        <v>150</v>
      </c>
      <c r="R25" s="51" t="s">
        <v>119</v>
      </c>
      <c r="S25" s="49"/>
      <c r="T25" s="49"/>
      <c r="U25" s="49"/>
      <c r="V25" s="49"/>
      <c r="W25" s="49"/>
      <c r="X25" s="49"/>
      <c r="Y25" s="49"/>
      <c r="Z25" s="49"/>
      <c r="AA25" s="49"/>
      <c r="AB25" s="49"/>
      <c r="AC25" s="49"/>
      <c r="AD25" s="4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M27"/>
  <sheetViews>
    <sheetView showGridLines="0" zoomScale="115" zoomScaleNormal="115" workbookViewId="0">
      <selection sqref="A1:J27"/>
    </sheetView>
  </sheetViews>
  <sheetFormatPr defaultColWidth="8.81640625" defaultRowHeight="14.5" x14ac:dyDescent="0.35"/>
  <cols>
    <col min="2" max="2" width="77.36328125" bestFit="1" customWidth="1"/>
  </cols>
  <sheetData>
    <row r="1" spans="1:13" ht="21" x14ac:dyDescent="0.5">
      <c r="B1" s="78" t="s">
        <v>210</v>
      </c>
    </row>
    <row r="2" spans="1:13" s="2" customFormat="1" x14ac:dyDescent="0.35">
      <c r="A2" s="14">
        <v>1.01</v>
      </c>
      <c r="B2" s="8" t="s">
        <v>211</v>
      </c>
      <c r="D2" s="15" t="s">
        <v>212</v>
      </c>
      <c r="E2" s="10"/>
      <c r="F2" s="10"/>
      <c r="G2" s="14"/>
      <c r="I2" s="10"/>
      <c r="J2" s="10"/>
      <c r="K2" s="4"/>
      <c r="L2" s="20"/>
    </row>
    <row r="3" spans="1:13" s="2" customFormat="1" ht="12.75" customHeight="1" x14ac:dyDescent="0.35">
      <c r="A3" s="14">
        <f t="shared" ref="A3:A16" si="0">A2+0.01</f>
        <v>1.02</v>
      </c>
      <c r="B3" s="8" t="str">
        <f>"Add specified volume of Ampure beads. Vortex to mix."</f>
        <v>Add specified volume of Ampure beads. Vortex to mix.</v>
      </c>
      <c r="D3" s="16" t="s">
        <v>35</v>
      </c>
      <c r="E3" s="27" t="s">
        <v>213</v>
      </c>
      <c r="F3" s="27"/>
      <c r="G3" s="27" t="s">
        <v>214</v>
      </c>
      <c r="H3" s="27"/>
      <c r="I3" s="27" t="s">
        <v>215</v>
      </c>
      <c r="J3" s="27"/>
      <c r="K3" s="4"/>
      <c r="L3" s="20"/>
    </row>
    <row r="4" spans="1:13" s="2" customFormat="1" ht="12.75" customHeight="1" x14ac:dyDescent="0.35">
      <c r="A4" s="14">
        <f t="shared" si="0"/>
        <v>1.03</v>
      </c>
      <c r="B4" s="8" t="s">
        <v>216</v>
      </c>
      <c r="D4" s="12" t="s">
        <v>217</v>
      </c>
      <c r="E4" s="7">
        <v>1</v>
      </c>
      <c r="F4" s="2" t="s">
        <v>218</v>
      </c>
      <c r="G4" s="25">
        <f>F7*I4/E4</f>
        <v>32</v>
      </c>
      <c r="H4" s="2" t="s">
        <v>219</v>
      </c>
      <c r="I4" s="23">
        <v>0.8</v>
      </c>
      <c r="J4" s="2" t="s">
        <v>218</v>
      </c>
      <c r="K4" s="4"/>
      <c r="L4" s="20"/>
      <c r="M4" s="7"/>
    </row>
    <row r="5" spans="1:13" s="2" customFormat="1" ht="12.75" customHeight="1" x14ac:dyDescent="0.3">
      <c r="A5" s="14">
        <f t="shared" si="0"/>
        <v>1.04</v>
      </c>
      <c r="B5" s="8" t="s">
        <v>220</v>
      </c>
      <c r="D5" s="2" t="s">
        <v>221</v>
      </c>
      <c r="E5" s="13"/>
      <c r="G5" s="25">
        <f>F7-G4</f>
        <v>8</v>
      </c>
      <c r="H5" s="2" t="s">
        <v>219</v>
      </c>
      <c r="I5" s="26"/>
      <c r="K5" s="12"/>
      <c r="L5" s="12"/>
    </row>
    <row r="6" spans="1:13" s="2" customFormat="1" ht="12.75" customHeight="1" x14ac:dyDescent="0.3">
      <c r="A6" s="14">
        <f t="shared" si="0"/>
        <v>1.05</v>
      </c>
      <c r="B6" s="8" t="s">
        <v>222</v>
      </c>
      <c r="D6" s="6" t="s">
        <v>73</v>
      </c>
      <c r="E6" s="19"/>
      <c r="F6" s="6"/>
      <c r="G6" s="19">
        <f>SUM(G4:G5)</f>
        <v>40</v>
      </c>
      <c r="H6" s="6" t="s">
        <v>219</v>
      </c>
      <c r="I6" s="6"/>
      <c r="J6" s="6"/>
    </row>
    <row r="7" spans="1:13" s="2" customFormat="1" ht="12.75" customHeight="1" x14ac:dyDescent="0.3">
      <c r="A7" s="14">
        <f t="shared" si="0"/>
        <v>1.06</v>
      </c>
      <c r="B7" s="8" t="s">
        <v>223</v>
      </c>
      <c r="E7" s="18" t="s">
        <v>224</v>
      </c>
      <c r="F7" s="2">
        <v>40</v>
      </c>
      <c r="G7" s="2" t="s">
        <v>219</v>
      </c>
    </row>
    <row r="8" spans="1:13" s="2" customFormat="1" ht="12.75" customHeight="1" x14ac:dyDescent="0.3">
      <c r="A8" s="14">
        <f t="shared" si="0"/>
        <v>1.07</v>
      </c>
      <c r="B8" s="8" t="s">
        <v>225</v>
      </c>
    </row>
    <row r="9" spans="1:13" s="2" customFormat="1" ht="12.75" customHeight="1" x14ac:dyDescent="0.3">
      <c r="A9" s="14">
        <f t="shared" si="0"/>
        <v>1.08</v>
      </c>
      <c r="B9" s="8" t="s">
        <v>226</v>
      </c>
      <c r="D9" s="15" t="s">
        <v>227</v>
      </c>
      <c r="E9" s="10"/>
      <c r="F9" s="10"/>
      <c r="G9" s="14"/>
      <c r="I9" s="10"/>
      <c r="J9" s="10"/>
    </row>
    <row r="10" spans="1:13" s="2" customFormat="1" ht="12.75" customHeight="1" x14ac:dyDescent="0.3">
      <c r="A10" s="14">
        <f t="shared" si="0"/>
        <v>1.0900000000000001</v>
      </c>
      <c r="B10" s="8" t="s">
        <v>228</v>
      </c>
      <c r="D10" s="16" t="s">
        <v>35</v>
      </c>
      <c r="E10" s="27" t="s">
        <v>213</v>
      </c>
      <c r="F10" s="27"/>
      <c r="G10" s="27" t="s">
        <v>214</v>
      </c>
      <c r="H10" s="27"/>
      <c r="I10" s="27" t="s">
        <v>215</v>
      </c>
      <c r="J10" s="27"/>
    </row>
    <row r="11" spans="1:13" s="2" customFormat="1" ht="12.75" customHeight="1" x14ac:dyDescent="0.3">
      <c r="A11" s="14">
        <f t="shared" si="0"/>
        <v>1.1000000000000001</v>
      </c>
      <c r="B11" s="8" t="s">
        <v>229</v>
      </c>
      <c r="D11" s="12" t="s">
        <v>230</v>
      </c>
      <c r="E11" s="7">
        <v>1</v>
      </c>
      <c r="F11" s="2" t="s">
        <v>218</v>
      </c>
      <c r="G11" s="11">
        <f>F14*I11/E11</f>
        <v>250</v>
      </c>
      <c r="H11" s="2" t="s">
        <v>88</v>
      </c>
      <c r="I11" s="23">
        <v>0.5</v>
      </c>
      <c r="J11" s="2" t="s">
        <v>218</v>
      </c>
    </row>
    <row r="12" spans="1:13" s="2" customFormat="1" ht="12.75" customHeight="1" x14ac:dyDescent="0.3">
      <c r="A12" s="14">
        <f t="shared" si="0"/>
        <v>1.1100000000000001</v>
      </c>
      <c r="B12" s="8" t="s">
        <v>231</v>
      </c>
      <c r="D12" s="2" t="s">
        <v>232</v>
      </c>
      <c r="E12" s="13"/>
      <c r="G12" s="11">
        <f>F14-G11</f>
        <v>250</v>
      </c>
      <c r="H12" s="2" t="s">
        <v>88</v>
      </c>
      <c r="I12" s="26"/>
    </row>
    <row r="13" spans="1:13" s="2" customFormat="1" ht="12.75" customHeight="1" x14ac:dyDescent="0.3">
      <c r="A13" s="14">
        <f t="shared" si="0"/>
        <v>1.1200000000000001</v>
      </c>
      <c r="B13" s="2" t="s">
        <v>233</v>
      </c>
      <c r="D13" s="6" t="s">
        <v>73</v>
      </c>
      <c r="E13" s="19"/>
      <c r="F13" s="6"/>
      <c r="G13" s="24">
        <f>SUM(G11:G12)</f>
        <v>500</v>
      </c>
      <c r="H13" s="6" t="s">
        <v>88</v>
      </c>
      <c r="I13" s="6"/>
      <c r="J13" s="6"/>
    </row>
    <row r="14" spans="1:13" s="2" customFormat="1" ht="12.75" customHeight="1" x14ac:dyDescent="0.3">
      <c r="A14" s="14">
        <f t="shared" si="0"/>
        <v>1.1300000000000001</v>
      </c>
      <c r="B14" s="8" t="s">
        <v>234</v>
      </c>
      <c r="E14" s="18" t="s">
        <v>224</v>
      </c>
      <c r="F14" s="2">
        <v>500</v>
      </c>
      <c r="G14" s="2" t="s">
        <v>88</v>
      </c>
    </row>
    <row r="15" spans="1:13" x14ac:dyDescent="0.35">
      <c r="A15" s="14">
        <f t="shared" si="0"/>
        <v>1.1400000000000001</v>
      </c>
      <c r="B15" s="2" t="s">
        <v>235</v>
      </c>
    </row>
    <row r="16" spans="1:13" x14ac:dyDescent="0.35">
      <c r="A16" s="14">
        <f t="shared" si="0"/>
        <v>1.1500000000000001</v>
      </c>
      <c r="B16" s="8" t="s">
        <v>236</v>
      </c>
    </row>
    <row r="17" spans="1:6" x14ac:dyDescent="0.35">
      <c r="A17" s="14"/>
      <c r="D17" s="5" t="s">
        <v>237</v>
      </c>
      <c r="E17" s="17"/>
      <c r="F17" s="17"/>
    </row>
    <row r="18" spans="1:6" x14ac:dyDescent="0.35">
      <c r="B18" s="8"/>
      <c r="D18" s="2">
        <v>2.5</v>
      </c>
      <c r="E18" s="2" t="s">
        <v>238</v>
      </c>
      <c r="F18" s="2" t="s">
        <v>239</v>
      </c>
    </row>
    <row r="19" spans="1:6" ht="21" x14ac:dyDescent="0.5">
      <c r="B19" s="78" t="s">
        <v>240</v>
      </c>
      <c r="D19" s="2">
        <v>20</v>
      </c>
      <c r="E19" s="2" t="s">
        <v>96</v>
      </c>
      <c r="F19" s="2" t="s">
        <v>241</v>
      </c>
    </row>
    <row r="20" spans="1:6" x14ac:dyDescent="0.35">
      <c r="A20" s="75" t="s">
        <v>242</v>
      </c>
      <c r="B20" s="97" t="s">
        <v>243</v>
      </c>
    </row>
    <row r="21" spans="1:6" ht="72.5" x14ac:dyDescent="0.35">
      <c r="A21" s="75" t="s">
        <v>244</v>
      </c>
      <c r="B21" s="74" t="s">
        <v>245</v>
      </c>
    </row>
    <row r="23" spans="1:6" ht="29" x14ac:dyDescent="0.35">
      <c r="A23" s="79" t="s">
        <v>242</v>
      </c>
      <c r="B23" s="77" t="s">
        <v>246</v>
      </c>
    </row>
    <row r="24" spans="1:6" ht="43.5" x14ac:dyDescent="0.35">
      <c r="A24" s="79" t="s">
        <v>244</v>
      </c>
      <c r="B24" s="74" t="s">
        <v>247</v>
      </c>
    </row>
    <row r="26" spans="1:6" x14ac:dyDescent="0.35">
      <c r="A26" s="75" t="s">
        <v>242</v>
      </c>
      <c r="B26" s="97" t="s">
        <v>248</v>
      </c>
    </row>
    <row r="27" spans="1:6" ht="87" x14ac:dyDescent="0.35">
      <c r="A27" s="75" t="s">
        <v>244</v>
      </c>
      <c r="B27" s="74" t="s">
        <v>249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C1:Y99"/>
  <sheetViews>
    <sheetView workbookViewId="0">
      <selection activeCell="M29" sqref="M29"/>
    </sheetView>
  </sheetViews>
  <sheetFormatPr defaultColWidth="8.81640625" defaultRowHeight="14.5" x14ac:dyDescent="0.35"/>
  <sheetData>
    <row r="1" spans="3:25" x14ac:dyDescent="0.35">
      <c r="C1" s="3" t="s">
        <v>250</v>
      </c>
      <c r="D1" s="2"/>
      <c r="E1" s="2"/>
      <c r="F1" s="2"/>
      <c r="G1" s="2"/>
      <c r="H1" s="2"/>
      <c r="I1" s="2"/>
      <c r="J1" s="2"/>
      <c r="K1" s="2"/>
      <c r="L1" s="2"/>
      <c r="M1" s="2"/>
      <c r="N1" s="2"/>
      <c r="O1" s="2"/>
      <c r="P1" s="2"/>
      <c r="Q1" s="2"/>
      <c r="R1" s="2"/>
    </row>
    <row r="2" spans="3:25" x14ac:dyDescent="0.35">
      <c r="C2" s="2"/>
      <c r="D2" s="2" t="s">
        <v>251</v>
      </c>
      <c r="E2" s="2"/>
      <c r="F2" s="2" t="s">
        <v>252</v>
      </c>
      <c r="G2" s="2"/>
      <c r="H2" s="2"/>
      <c r="I2" s="2"/>
      <c r="J2" s="2"/>
      <c r="K2" s="2"/>
      <c r="L2" s="2"/>
      <c r="M2" s="2"/>
      <c r="N2" s="2"/>
      <c r="O2" s="2"/>
      <c r="P2" s="2"/>
      <c r="Q2" s="2"/>
      <c r="R2" s="2"/>
    </row>
    <row r="3" spans="3:25" x14ac:dyDescent="0.35">
      <c r="C3" s="2" t="s">
        <v>253</v>
      </c>
      <c r="D3" s="2">
        <v>1000</v>
      </c>
      <c r="E3" s="2" t="s">
        <v>254</v>
      </c>
      <c r="F3" s="2">
        <v>10</v>
      </c>
      <c r="G3" s="2" t="s">
        <v>254</v>
      </c>
      <c r="H3" s="2">
        <f>F3*D6/D3</f>
        <v>0.5</v>
      </c>
      <c r="I3" s="2" t="s">
        <v>219</v>
      </c>
      <c r="J3" s="2">
        <f>H3*1000</f>
        <v>500</v>
      </c>
      <c r="K3" s="2" t="s">
        <v>255</v>
      </c>
      <c r="L3" s="2"/>
      <c r="M3" s="2"/>
      <c r="N3" s="2" t="s">
        <v>256</v>
      </c>
      <c r="O3" s="2"/>
      <c r="P3" s="2"/>
      <c r="Q3" s="2"/>
      <c r="R3" s="2"/>
    </row>
    <row r="4" spans="3:25" x14ac:dyDescent="0.35">
      <c r="C4" s="2" t="s">
        <v>257</v>
      </c>
      <c r="D4" s="2">
        <v>10</v>
      </c>
      <c r="E4" s="2" t="s">
        <v>96</v>
      </c>
      <c r="F4" s="2">
        <v>0.05</v>
      </c>
      <c r="G4" s="2" t="s">
        <v>96</v>
      </c>
      <c r="H4" s="2">
        <f>F4*D6/D4</f>
        <v>0.25</v>
      </c>
      <c r="I4" s="2" t="s">
        <v>219</v>
      </c>
      <c r="J4" s="2">
        <f>H4*1000</f>
        <v>250</v>
      </c>
      <c r="K4" s="2" t="s">
        <v>255</v>
      </c>
      <c r="L4" s="2"/>
      <c r="M4" s="2"/>
      <c r="N4" s="2"/>
      <c r="O4" s="2"/>
      <c r="P4" s="2"/>
      <c r="Q4" s="2"/>
      <c r="R4" s="2"/>
      <c r="T4" s="10">
        <v>1</v>
      </c>
      <c r="U4" s="2" t="s">
        <v>258</v>
      </c>
      <c r="W4" s="10">
        <v>1</v>
      </c>
      <c r="X4" t="s">
        <v>259</v>
      </c>
      <c r="Y4" s="2" t="s">
        <v>259</v>
      </c>
    </row>
    <row r="5" spans="3:25" x14ac:dyDescent="0.35">
      <c r="C5" s="2" t="s">
        <v>221</v>
      </c>
      <c r="D5" s="2"/>
      <c r="E5" s="2"/>
      <c r="F5" s="2"/>
      <c r="G5" s="2"/>
      <c r="H5" s="2">
        <f>D6-H4-H3</f>
        <v>49.25</v>
      </c>
      <c r="I5" s="2" t="s">
        <v>219</v>
      </c>
      <c r="J5" s="2"/>
      <c r="K5" s="2"/>
      <c r="L5" s="2"/>
      <c r="M5" s="2"/>
      <c r="N5" s="2"/>
      <c r="O5" s="2"/>
      <c r="P5" s="2"/>
      <c r="Q5" s="2"/>
      <c r="R5" s="2"/>
      <c r="T5" s="10">
        <v>2</v>
      </c>
      <c r="U5" s="2" t="s">
        <v>260</v>
      </c>
      <c r="W5" s="10">
        <v>2</v>
      </c>
      <c r="X5" t="s">
        <v>261</v>
      </c>
      <c r="Y5" s="2" t="s">
        <v>261</v>
      </c>
    </row>
    <row r="6" spans="3:25" x14ac:dyDescent="0.35">
      <c r="C6" s="2" t="s">
        <v>262</v>
      </c>
      <c r="D6" s="2">
        <v>50</v>
      </c>
      <c r="E6" s="2" t="s">
        <v>219</v>
      </c>
      <c r="F6" s="2"/>
      <c r="G6" s="2"/>
      <c r="H6" s="2"/>
      <c r="I6" s="2"/>
      <c r="J6" s="2"/>
      <c r="K6" s="2"/>
      <c r="L6" s="2"/>
      <c r="M6" s="2"/>
      <c r="N6" s="2">
        <v>10</v>
      </c>
      <c r="O6" s="2" t="s">
        <v>263</v>
      </c>
      <c r="P6" s="2"/>
      <c r="Q6" s="2"/>
      <c r="R6" s="2"/>
      <c r="T6" s="10">
        <v>3</v>
      </c>
      <c r="U6" s="2" t="s">
        <v>264</v>
      </c>
      <c r="W6" s="10">
        <v>3</v>
      </c>
      <c r="X6" t="s">
        <v>265</v>
      </c>
      <c r="Y6" s="2" t="s">
        <v>265</v>
      </c>
    </row>
    <row r="7" spans="3:25" x14ac:dyDescent="0.35">
      <c r="C7" s="2"/>
      <c r="D7" s="2"/>
      <c r="E7" s="2"/>
      <c r="F7" s="2"/>
      <c r="G7" s="2"/>
      <c r="H7" s="2"/>
      <c r="I7" s="2"/>
      <c r="J7" s="2"/>
      <c r="K7" s="2"/>
      <c r="L7" s="2"/>
      <c r="M7" s="2"/>
      <c r="N7" s="2">
        <v>500</v>
      </c>
      <c r="O7" s="2" t="s">
        <v>266</v>
      </c>
      <c r="P7" s="2"/>
      <c r="Q7" s="2"/>
      <c r="R7" s="2"/>
      <c r="T7" s="9">
        <v>4</v>
      </c>
      <c r="U7" s="33" t="s">
        <v>267</v>
      </c>
      <c r="W7" s="9">
        <v>4</v>
      </c>
      <c r="X7" t="s">
        <v>268</v>
      </c>
      <c r="Y7" s="2" t="s">
        <v>268</v>
      </c>
    </row>
    <row r="8" spans="3:25" x14ac:dyDescent="0.35">
      <c r="C8" s="3" t="s">
        <v>269</v>
      </c>
      <c r="D8" s="2"/>
      <c r="E8" s="2"/>
      <c r="F8" s="2"/>
      <c r="G8" s="2"/>
      <c r="H8" s="2"/>
      <c r="I8" s="2"/>
      <c r="J8" s="2"/>
      <c r="K8" s="2"/>
      <c r="L8" s="2"/>
      <c r="M8" s="2"/>
      <c r="N8" s="2">
        <v>1</v>
      </c>
      <c r="O8" s="2" t="s">
        <v>88</v>
      </c>
      <c r="P8" s="2"/>
      <c r="Q8" s="2"/>
      <c r="R8" s="2"/>
      <c r="T8" s="10">
        <v>5</v>
      </c>
      <c r="U8" s="2" t="s">
        <v>270</v>
      </c>
      <c r="W8" s="10">
        <v>5</v>
      </c>
      <c r="X8" t="s">
        <v>127</v>
      </c>
      <c r="Y8" s="2" t="s">
        <v>127</v>
      </c>
    </row>
    <row r="9" spans="3:25" x14ac:dyDescent="0.35">
      <c r="C9" s="2"/>
      <c r="D9" s="2" t="s">
        <v>251</v>
      </c>
      <c r="E9" s="2"/>
      <c r="F9" s="2" t="s">
        <v>252</v>
      </c>
      <c r="G9" s="2"/>
      <c r="H9" s="2"/>
      <c r="I9" s="2"/>
      <c r="J9" s="2"/>
      <c r="K9" s="2"/>
      <c r="L9" s="2"/>
      <c r="M9" s="2"/>
      <c r="N9" s="2">
        <f>N8/1000</f>
        <v>1E-3</v>
      </c>
      <c r="O9" s="2" t="s">
        <v>271</v>
      </c>
      <c r="P9" s="2"/>
      <c r="Q9" s="2"/>
      <c r="R9" s="2"/>
      <c r="T9" s="10">
        <v>6</v>
      </c>
      <c r="U9" s="2" t="s">
        <v>272</v>
      </c>
      <c r="W9" s="10">
        <v>6</v>
      </c>
      <c r="X9" t="s">
        <v>273</v>
      </c>
      <c r="Y9" s="2" t="s">
        <v>273</v>
      </c>
    </row>
    <row r="10" spans="3:25" x14ac:dyDescent="0.35">
      <c r="C10" s="2" t="s">
        <v>239</v>
      </c>
      <c r="D10" s="2">
        <v>5</v>
      </c>
      <c r="E10" s="2" t="s">
        <v>238</v>
      </c>
      <c r="F10" s="2">
        <v>2</v>
      </c>
      <c r="G10" s="2" t="s">
        <v>238</v>
      </c>
      <c r="H10" s="2">
        <f>F10*D14/D10</f>
        <v>20</v>
      </c>
      <c r="I10" s="2" t="s">
        <v>219</v>
      </c>
      <c r="J10" s="2"/>
      <c r="K10" s="2"/>
      <c r="L10" s="2"/>
      <c r="M10" s="2"/>
      <c r="N10" s="2">
        <f>N9*N6</f>
        <v>0.01</v>
      </c>
      <c r="O10" s="2" t="s">
        <v>274</v>
      </c>
      <c r="P10" s="2"/>
      <c r="Q10" s="2"/>
      <c r="R10" s="2"/>
      <c r="T10" s="10">
        <v>7</v>
      </c>
      <c r="U10" s="2" t="s">
        <v>146</v>
      </c>
      <c r="W10" s="10">
        <v>7</v>
      </c>
      <c r="X10" t="s">
        <v>275</v>
      </c>
      <c r="Y10" s="2" t="s">
        <v>275</v>
      </c>
    </row>
    <row r="11" spans="3:25" x14ac:dyDescent="0.35">
      <c r="C11" s="2" t="s">
        <v>253</v>
      </c>
      <c r="D11" s="2">
        <v>1000</v>
      </c>
      <c r="E11" s="2" t="s">
        <v>254</v>
      </c>
      <c r="F11" s="2">
        <v>10</v>
      </c>
      <c r="G11" s="2" t="s">
        <v>254</v>
      </c>
      <c r="H11" s="14">
        <f>F11*D14/D11</f>
        <v>0.5</v>
      </c>
      <c r="I11" s="2" t="s">
        <v>219</v>
      </c>
      <c r="J11" s="2"/>
      <c r="K11" s="2"/>
      <c r="L11" s="2"/>
      <c r="M11" s="2"/>
      <c r="N11" s="2">
        <f>N10*N7</f>
        <v>5</v>
      </c>
      <c r="O11" s="2" t="s">
        <v>276</v>
      </c>
      <c r="P11" s="2"/>
      <c r="Q11" s="2"/>
      <c r="R11" s="2"/>
      <c r="T11" s="10">
        <v>8</v>
      </c>
      <c r="U11" s="2" t="s">
        <v>147</v>
      </c>
      <c r="W11" s="10">
        <v>8</v>
      </c>
      <c r="X11" t="s">
        <v>277</v>
      </c>
      <c r="Y11" s="2" t="s">
        <v>277</v>
      </c>
    </row>
    <row r="12" spans="3:25" x14ac:dyDescent="0.35">
      <c r="C12" s="2" t="s">
        <v>278</v>
      </c>
      <c r="D12" s="2">
        <v>500</v>
      </c>
      <c r="E12" s="2" t="s">
        <v>254</v>
      </c>
      <c r="F12" s="2">
        <v>1</v>
      </c>
      <c r="G12" s="2" t="s">
        <v>254</v>
      </c>
      <c r="H12" s="14">
        <f>F12*D14/D12</f>
        <v>0.1</v>
      </c>
      <c r="I12" s="2" t="s">
        <v>219</v>
      </c>
      <c r="J12" s="2"/>
      <c r="K12" s="2"/>
      <c r="L12" s="2"/>
      <c r="M12" s="2"/>
      <c r="N12" s="2"/>
      <c r="O12" s="2"/>
      <c r="P12" s="2"/>
      <c r="Q12" s="2"/>
      <c r="R12" s="2"/>
      <c r="T12" s="10">
        <v>9</v>
      </c>
      <c r="U12" s="2" t="s">
        <v>148</v>
      </c>
      <c r="W12" s="10">
        <v>9</v>
      </c>
      <c r="X12" t="s">
        <v>279</v>
      </c>
      <c r="Y12" s="2" t="s">
        <v>279</v>
      </c>
    </row>
    <row r="13" spans="3:25" x14ac:dyDescent="0.35">
      <c r="C13" s="2" t="s">
        <v>221</v>
      </c>
      <c r="D13" s="2"/>
      <c r="E13" s="2"/>
      <c r="F13" s="2"/>
      <c r="G13" s="2"/>
      <c r="H13" s="2">
        <f>D14-SUM(H10:H12)</f>
        <v>29.4</v>
      </c>
      <c r="I13" s="2" t="s">
        <v>219</v>
      </c>
      <c r="J13" s="2"/>
      <c r="K13" s="2"/>
      <c r="L13" s="2"/>
      <c r="M13" s="2"/>
      <c r="N13" s="2"/>
      <c r="O13" s="2"/>
      <c r="P13" s="2"/>
      <c r="Q13" s="2"/>
      <c r="R13" s="2"/>
      <c r="T13" s="10">
        <v>10</v>
      </c>
      <c r="U13" s="2" t="s">
        <v>280</v>
      </c>
      <c r="W13" s="10">
        <v>10</v>
      </c>
      <c r="X13" t="s">
        <v>281</v>
      </c>
      <c r="Y13" s="2" t="s">
        <v>281</v>
      </c>
    </row>
    <row r="14" spans="3:25" x14ac:dyDescent="0.35">
      <c r="C14" s="2" t="s">
        <v>262</v>
      </c>
      <c r="D14" s="2">
        <v>50</v>
      </c>
      <c r="E14" s="2" t="s">
        <v>219</v>
      </c>
      <c r="F14" s="2"/>
      <c r="G14" s="2"/>
      <c r="H14" s="2"/>
      <c r="I14" s="2"/>
      <c r="J14" s="2"/>
      <c r="K14" s="2"/>
      <c r="L14" s="2"/>
      <c r="M14" s="2"/>
      <c r="N14" s="2"/>
      <c r="O14" s="2"/>
      <c r="P14" s="2"/>
      <c r="Q14" s="2"/>
      <c r="R14" s="2"/>
      <c r="T14" s="10">
        <v>11</v>
      </c>
      <c r="U14" s="2" t="s">
        <v>282</v>
      </c>
      <c r="W14" s="10">
        <v>11</v>
      </c>
      <c r="X14" t="s">
        <v>283</v>
      </c>
      <c r="Y14" s="2" t="s">
        <v>283</v>
      </c>
    </row>
    <row r="15" spans="3:25" x14ac:dyDescent="0.35">
      <c r="C15" s="2"/>
      <c r="D15" s="2"/>
      <c r="E15" s="2"/>
      <c r="F15" s="2"/>
      <c r="G15" s="2"/>
      <c r="H15" s="2"/>
      <c r="I15" s="2"/>
      <c r="J15" s="2"/>
      <c r="K15" s="2"/>
      <c r="L15" s="2"/>
      <c r="M15" s="2"/>
      <c r="N15" s="2"/>
      <c r="O15" s="2"/>
      <c r="P15" s="2"/>
      <c r="Q15" s="2"/>
      <c r="R15" s="2"/>
      <c r="T15" s="10">
        <v>12</v>
      </c>
      <c r="U15" s="2" t="s">
        <v>284</v>
      </c>
      <c r="W15" s="10">
        <v>12</v>
      </c>
      <c r="X15" t="s">
        <v>285</v>
      </c>
      <c r="Y15" s="2" t="s">
        <v>285</v>
      </c>
    </row>
    <row r="16" spans="3:25" x14ac:dyDescent="0.35">
      <c r="C16" s="2"/>
      <c r="D16" s="2"/>
      <c r="E16" s="2"/>
      <c r="F16" s="2"/>
      <c r="G16" s="2"/>
      <c r="H16" s="2"/>
      <c r="I16" s="2"/>
      <c r="J16" s="2"/>
      <c r="K16" s="2"/>
      <c r="L16" s="2"/>
      <c r="M16" s="2"/>
      <c r="N16" s="2"/>
      <c r="O16" s="2"/>
      <c r="P16" s="2"/>
      <c r="Q16" s="2"/>
      <c r="R16" s="2"/>
      <c r="T16" s="10">
        <v>13</v>
      </c>
      <c r="U16" s="2" t="s">
        <v>286</v>
      </c>
      <c r="W16" s="10">
        <v>13</v>
      </c>
      <c r="X16" t="s">
        <v>128</v>
      </c>
      <c r="Y16" s="2" t="s">
        <v>128</v>
      </c>
    </row>
    <row r="17" spans="3:25" x14ac:dyDescent="0.35">
      <c r="C17" s="3" t="s">
        <v>287</v>
      </c>
      <c r="D17" s="2"/>
      <c r="E17" s="2"/>
      <c r="F17" s="2"/>
      <c r="G17" s="2"/>
      <c r="H17" s="2"/>
      <c r="I17" s="2"/>
      <c r="J17" s="2"/>
      <c r="K17" s="2"/>
      <c r="L17" s="2"/>
      <c r="M17" s="2"/>
      <c r="N17" s="2"/>
      <c r="O17" s="2"/>
      <c r="P17" s="2"/>
      <c r="Q17" s="2"/>
      <c r="R17" s="34"/>
      <c r="T17" s="10">
        <v>14</v>
      </c>
      <c r="U17" s="2" t="s">
        <v>288</v>
      </c>
      <c r="W17" s="10">
        <v>14</v>
      </c>
      <c r="X17" t="s">
        <v>129</v>
      </c>
      <c r="Y17" s="2" t="s">
        <v>129</v>
      </c>
    </row>
    <row r="18" spans="3:25" x14ac:dyDescent="0.35">
      <c r="C18" s="2"/>
      <c r="D18" s="2" t="s">
        <v>251</v>
      </c>
      <c r="E18" s="2"/>
      <c r="F18" s="2" t="s">
        <v>252</v>
      </c>
      <c r="G18" s="2"/>
      <c r="H18" s="2"/>
      <c r="I18" s="2"/>
      <c r="J18" s="2"/>
      <c r="K18" s="2"/>
      <c r="L18" s="2"/>
      <c r="M18" s="2"/>
      <c r="N18" s="2"/>
      <c r="O18" s="2"/>
      <c r="P18" s="2"/>
      <c r="Q18" s="2"/>
      <c r="R18" s="34"/>
      <c r="T18" s="10">
        <v>15</v>
      </c>
      <c r="U18" s="2" t="s">
        <v>289</v>
      </c>
      <c r="W18" s="10">
        <v>15</v>
      </c>
      <c r="X18" t="s">
        <v>130</v>
      </c>
      <c r="Y18" s="2" t="s">
        <v>130</v>
      </c>
    </row>
    <row r="19" spans="3:25" x14ac:dyDescent="0.35">
      <c r="C19" s="2" t="s">
        <v>239</v>
      </c>
      <c r="D19" s="2">
        <v>5</v>
      </c>
      <c r="E19" s="2" t="s">
        <v>238</v>
      </c>
      <c r="F19" s="2">
        <v>1</v>
      </c>
      <c r="G19" s="2" t="s">
        <v>238</v>
      </c>
      <c r="H19" s="2">
        <f>F19*D23/D19</f>
        <v>10</v>
      </c>
      <c r="I19" s="2" t="s">
        <v>219</v>
      </c>
      <c r="J19" s="2"/>
      <c r="K19" s="2"/>
      <c r="L19" s="2"/>
      <c r="M19" s="2"/>
      <c r="N19" s="2"/>
      <c r="O19" s="2"/>
      <c r="P19" s="2"/>
      <c r="Q19" s="2"/>
      <c r="T19" s="10">
        <v>16</v>
      </c>
      <c r="U19" s="2" t="s">
        <v>290</v>
      </c>
      <c r="W19" s="10">
        <v>16</v>
      </c>
      <c r="X19" t="s">
        <v>131</v>
      </c>
      <c r="Y19" s="2" t="s">
        <v>131</v>
      </c>
    </row>
    <row r="20" spans="3:25" x14ac:dyDescent="0.35">
      <c r="C20" s="2" t="s">
        <v>253</v>
      </c>
      <c r="D20" s="2">
        <v>1000</v>
      </c>
      <c r="E20" s="2" t="s">
        <v>254</v>
      </c>
      <c r="F20" s="2">
        <v>5</v>
      </c>
      <c r="G20" s="2" t="s">
        <v>254</v>
      </c>
      <c r="H20" s="14">
        <f>F20*D23/D20</f>
        <v>0.25</v>
      </c>
      <c r="I20" s="2" t="s">
        <v>219</v>
      </c>
      <c r="J20" s="2"/>
      <c r="K20" s="2"/>
      <c r="L20" s="2"/>
      <c r="M20" s="2"/>
      <c r="N20" s="2"/>
      <c r="O20" s="2"/>
      <c r="P20" s="2"/>
      <c r="Q20" s="2"/>
      <c r="T20" s="10">
        <v>17</v>
      </c>
      <c r="U20" s="2" t="s">
        <v>291</v>
      </c>
      <c r="W20" s="10">
        <v>17</v>
      </c>
      <c r="X20" t="s">
        <v>292</v>
      </c>
      <c r="Y20" s="2" t="s">
        <v>292</v>
      </c>
    </row>
    <row r="21" spans="3:25" x14ac:dyDescent="0.35">
      <c r="C21" s="2" t="s">
        <v>278</v>
      </c>
      <c r="D21" s="2">
        <v>500</v>
      </c>
      <c r="E21" s="2" t="s">
        <v>254</v>
      </c>
      <c r="F21" s="2">
        <v>0.5</v>
      </c>
      <c r="G21" s="2" t="s">
        <v>254</v>
      </c>
      <c r="H21" s="14">
        <f>F21*D23/D21</f>
        <v>0.05</v>
      </c>
      <c r="I21" s="2" t="s">
        <v>219</v>
      </c>
      <c r="J21" s="2"/>
      <c r="K21" s="2"/>
      <c r="L21" s="2"/>
      <c r="M21" s="2"/>
      <c r="N21" s="2"/>
      <c r="O21" s="2"/>
      <c r="P21" s="2"/>
      <c r="Q21" s="2"/>
      <c r="T21" s="10">
        <v>18</v>
      </c>
      <c r="U21" s="2" t="s">
        <v>293</v>
      </c>
      <c r="W21" s="10">
        <v>18</v>
      </c>
      <c r="X21" t="s">
        <v>294</v>
      </c>
      <c r="Y21" s="2" t="s">
        <v>294</v>
      </c>
    </row>
    <row r="22" spans="3:25" x14ac:dyDescent="0.35">
      <c r="C22" s="2" t="s">
        <v>221</v>
      </c>
      <c r="D22" s="2"/>
      <c r="E22" s="2"/>
      <c r="F22" s="2"/>
      <c r="G22" s="2"/>
      <c r="H22" s="2">
        <f>D23-SUM(H19:H21)</f>
        <v>39.700000000000003</v>
      </c>
      <c r="I22" s="2" t="s">
        <v>219</v>
      </c>
      <c r="J22" s="2"/>
      <c r="K22" s="2"/>
      <c r="L22" s="2"/>
      <c r="M22" s="2"/>
      <c r="N22" s="2"/>
      <c r="O22" s="2"/>
      <c r="P22" s="2"/>
      <c r="Q22" s="2"/>
      <c r="T22" s="10">
        <v>19</v>
      </c>
      <c r="U22" s="2" t="s">
        <v>295</v>
      </c>
      <c r="W22" s="10">
        <v>19</v>
      </c>
      <c r="X22" t="s">
        <v>296</v>
      </c>
      <c r="Y22" s="2" t="s">
        <v>296</v>
      </c>
    </row>
    <row r="23" spans="3:25" x14ac:dyDescent="0.35">
      <c r="C23" s="2" t="s">
        <v>262</v>
      </c>
      <c r="D23" s="2">
        <v>50</v>
      </c>
      <c r="E23" s="2" t="s">
        <v>219</v>
      </c>
      <c r="F23" s="2"/>
      <c r="G23" s="2"/>
      <c r="H23" s="2"/>
      <c r="I23" s="2"/>
      <c r="J23" s="2"/>
      <c r="K23" s="2"/>
      <c r="L23" s="2"/>
      <c r="M23" s="2"/>
      <c r="N23" s="2"/>
      <c r="O23" s="2"/>
      <c r="P23" s="2"/>
      <c r="Q23" s="2"/>
      <c r="T23" s="10">
        <v>20</v>
      </c>
      <c r="U23" s="2" t="s">
        <v>297</v>
      </c>
      <c r="W23" s="10">
        <v>20</v>
      </c>
      <c r="X23" t="s">
        <v>298</v>
      </c>
      <c r="Y23" s="2" t="s">
        <v>298</v>
      </c>
    </row>
    <row r="24" spans="3:25" x14ac:dyDescent="0.35">
      <c r="C24" s="2"/>
      <c r="D24" s="2"/>
      <c r="E24" s="2"/>
      <c r="F24" s="2"/>
      <c r="G24" s="2"/>
      <c r="H24" s="2"/>
      <c r="I24" s="2"/>
      <c r="J24" s="2"/>
      <c r="K24" s="2"/>
      <c r="L24" s="2"/>
      <c r="M24" s="2"/>
      <c r="N24" s="2"/>
      <c r="O24" s="2"/>
      <c r="P24" s="2"/>
      <c r="Q24" s="2"/>
      <c r="T24" s="10">
        <v>21</v>
      </c>
      <c r="U24" s="2" t="s">
        <v>299</v>
      </c>
      <c r="W24" s="10">
        <v>21</v>
      </c>
      <c r="X24" t="s">
        <v>300</v>
      </c>
      <c r="Y24" s="2" t="s">
        <v>300</v>
      </c>
    </row>
    <row r="25" spans="3:25" x14ac:dyDescent="0.35">
      <c r="C25" s="2"/>
      <c r="D25" s="2"/>
      <c r="E25" s="2"/>
      <c r="F25" s="2"/>
      <c r="G25" s="2"/>
      <c r="H25" s="2"/>
      <c r="I25" s="2"/>
      <c r="J25" s="2"/>
      <c r="K25" s="2"/>
      <c r="L25" s="2"/>
      <c r="M25" s="2"/>
      <c r="N25" s="2"/>
      <c r="O25" s="2"/>
      <c r="P25" s="2"/>
      <c r="Q25" s="2"/>
      <c r="R25" s="2"/>
      <c r="T25" s="10">
        <v>22</v>
      </c>
      <c r="U25" s="2" t="s">
        <v>301</v>
      </c>
      <c r="W25" s="10">
        <v>22</v>
      </c>
      <c r="X25" t="s">
        <v>132</v>
      </c>
      <c r="Y25" s="2" t="s">
        <v>132</v>
      </c>
    </row>
    <row r="26" spans="3:25" x14ac:dyDescent="0.35">
      <c r="C26" s="2">
        <v>1000</v>
      </c>
      <c r="D26" s="2" t="s">
        <v>219</v>
      </c>
      <c r="E26" s="2" t="s">
        <v>302</v>
      </c>
      <c r="F26" s="2"/>
      <c r="G26" s="2"/>
      <c r="H26" s="2"/>
      <c r="I26" s="2"/>
      <c r="J26" s="2"/>
      <c r="K26" s="2"/>
      <c r="L26" s="2"/>
      <c r="M26" s="2"/>
      <c r="N26" s="2"/>
      <c r="O26" s="2"/>
      <c r="P26" s="2"/>
      <c r="Q26" s="2"/>
      <c r="R26" s="2"/>
      <c r="T26" s="10">
        <v>23</v>
      </c>
      <c r="U26" s="2" t="s">
        <v>303</v>
      </c>
      <c r="W26" s="10">
        <v>23</v>
      </c>
      <c r="X26" t="s">
        <v>133</v>
      </c>
      <c r="Y26" s="2" t="s">
        <v>133</v>
      </c>
    </row>
    <row r="27" spans="3:25" x14ac:dyDescent="0.35">
      <c r="C27" s="2">
        <v>0.5</v>
      </c>
      <c r="D27" s="2" t="s">
        <v>96</v>
      </c>
      <c r="E27" s="2" t="s">
        <v>304</v>
      </c>
      <c r="F27" s="2"/>
      <c r="G27" s="2"/>
      <c r="H27" s="2"/>
      <c r="I27" s="2"/>
      <c r="J27" s="2"/>
      <c r="K27" s="2"/>
      <c r="L27" s="2"/>
      <c r="M27" s="2"/>
      <c r="N27" s="2"/>
      <c r="O27" s="2"/>
      <c r="P27" s="2"/>
      <c r="Q27" s="2"/>
      <c r="R27" s="2"/>
      <c r="T27" s="10">
        <v>24</v>
      </c>
      <c r="U27" s="2" t="s">
        <v>305</v>
      </c>
      <c r="W27" s="10">
        <v>24</v>
      </c>
      <c r="X27" t="s">
        <v>134</v>
      </c>
      <c r="Y27" s="2" t="s">
        <v>134</v>
      </c>
    </row>
    <row r="28" spans="3:25" x14ac:dyDescent="0.35">
      <c r="C28" s="2">
        <v>10</v>
      </c>
      <c r="D28" s="2" t="s">
        <v>96</v>
      </c>
      <c r="E28" s="2" t="s">
        <v>306</v>
      </c>
      <c r="F28" s="2"/>
      <c r="G28" s="2"/>
      <c r="H28" s="2"/>
      <c r="I28" s="2"/>
      <c r="J28" s="2"/>
      <c r="K28" s="2"/>
      <c r="L28" s="2"/>
      <c r="M28" s="2"/>
      <c r="N28" s="2"/>
      <c r="O28" s="2"/>
      <c r="P28" s="2"/>
      <c r="Q28" s="2"/>
      <c r="R28" s="2"/>
      <c r="T28" s="10">
        <v>25</v>
      </c>
      <c r="U28" s="2" t="s">
        <v>307</v>
      </c>
      <c r="W28" s="10">
        <v>25</v>
      </c>
      <c r="X28" t="s">
        <v>135</v>
      </c>
      <c r="Y28" s="2" t="s">
        <v>135</v>
      </c>
    </row>
    <row r="29" spans="3:25" x14ac:dyDescent="0.35">
      <c r="C29" s="2">
        <f>C27*C26/C28</f>
        <v>50</v>
      </c>
      <c r="D29" s="2" t="str">
        <f>D26</f>
        <v>mL</v>
      </c>
      <c r="E29" s="2" t="s">
        <v>308</v>
      </c>
      <c r="F29" s="2"/>
      <c r="G29" s="2"/>
      <c r="H29" s="2"/>
      <c r="I29" s="2"/>
      <c r="J29" s="2"/>
      <c r="K29" s="34" t="s">
        <v>309</v>
      </c>
      <c r="L29" s="2"/>
      <c r="M29" s="2"/>
      <c r="N29" s="2"/>
      <c r="O29" s="2"/>
      <c r="P29" s="2"/>
      <c r="Q29" s="2"/>
      <c r="R29" s="2"/>
      <c r="T29" s="10">
        <v>26</v>
      </c>
      <c r="U29" s="2" t="s">
        <v>310</v>
      </c>
      <c r="W29" s="10">
        <v>26</v>
      </c>
      <c r="X29" t="s">
        <v>311</v>
      </c>
      <c r="Y29" s="2" t="s">
        <v>311</v>
      </c>
    </row>
    <row r="30" spans="3:25" x14ac:dyDescent="0.35">
      <c r="C30" s="2"/>
      <c r="D30" s="2"/>
      <c r="E30" s="2"/>
      <c r="F30" s="2"/>
      <c r="G30" s="2"/>
      <c r="H30" s="2"/>
      <c r="I30" s="2"/>
      <c r="J30" s="2"/>
      <c r="K30" s="5" t="s">
        <v>312</v>
      </c>
      <c r="L30" s="5"/>
      <c r="M30" s="5"/>
      <c r="N30" s="278" t="s">
        <v>313</v>
      </c>
      <c r="O30" s="278"/>
      <c r="P30" s="278" t="s">
        <v>314</v>
      </c>
      <c r="Q30" s="278"/>
      <c r="R30" s="2"/>
      <c r="T30" s="10">
        <v>27</v>
      </c>
      <c r="U30" s="2" t="s">
        <v>315</v>
      </c>
      <c r="W30" s="10">
        <v>27</v>
      </c>
      <c r="X30" t="s">
        <v>316</v>
      </c>
      <c r="Y30" s="2" t="s">
        <v>316</v>
      </c>
    </row>
    <row r="31" spans="3:25" x14ac:dyDescent="0.35">
      <c r="C31" s="2"/>
      <c r="D31" s="2"/>
      <c r="E31" s="2"/>
      <c r="F31" s="2"/>
      <c r="G31" s="2"/>
      <c r="H31" s="2"/>
      <c r="I31" s="2"/>
      <c r="J31" s="2"/>
      <c r="K31" s="21" t="s">
        <v>317</v>
      </c>
      <c r="L31" s="35"/>
      <c r="M31" s="22"/>
      <c r="N31" s="21">
        <v>98</v>
      </c>
      <c r="O31" s="22" t="s">
        <v>318</v>
      </c>
      <c r="P31" s="21">
        <v>180</v>
      </c>
      <c r="Q31" s="22" t="s">
        <v>319</v>
      </c>
      <c r="R31" s="2"/>
      <c r="T31" s="10">
        <v>28</v>
      </c>
      <c r="U31" s="2" t="s">
        <v>320</v>
      </c>
      <c r="W31" s="10">
        <v>28</v>
      </c>
      <c r="X31" t="s">
        <v>321</v>
      </c>
      <c r="Y31" s="2" t="s">
        <v>321</v>
      </c>
    </row>
    <row r="32" spans="3:25" x14ac:dyDescent="0.35">
      <c r="C32" s="2">
        <v>1.1559999999999999</v>
      </c>
      <c r="D32" s="2" t="s">
        <v>322</v>
      </c>
      <c r="E32" s="2" t="s">
        <v>323</v>
      </c>
      <c r="F32" s="2"/>
      <c r="G32" s="2"/>
      <c r="H32" s="2"/>
      <c r="I32" s="2"/>
      <c r="J32" s="2"/>
      <c r="K32" s="31" t="s">
        <v>324</v>
      </c>
      <c r="L32" s="115"/>
      <c r="M32" s="36"/>
      <c r="N32" s="21">
        <v>67</v>
      </c>
      <c r="O32" s="22" t="s">
        <v>318</v>
      </c>
      <c r="P32" s="21">
        <v>15</v>
      </c>
      <c r="Q32" s="22" t="s">
        <v>325</v>
      </c>
      <c r="R32" s="2"/>
      <c r="T32" s="10">
        <v>29</v>
      </c>
      <c r="U32" s="2" t="s">
        <v>326</v>
      </c>
      <c r="W32" s="10">
        <v>29</v>
      </c>
      <c r="X32" t="s">
        <v>327</v>
      </c>
      <c r="Y32" s="2" t="s">
        <v>327</v>
      </c>
    </row>
    <row r="33" spans="3:25" x14ac:dyDescent="0.35">
      <c r="C33" s="2">
        <f>C32*1000</f>
        <v>1156</v>
      </c>
      <c r="D33" s="2" t="s">
        <v>274</v>
      </c>
      <c r="E33" s="2" t="s">
        <v>323</v>
      </c>
      <c r="F33" s="2"/>
      <c r="G33" s="2"/>
      <c r="H33" s="2"/>
      <c r="I33" s="2"/>
      <c r="J33" s="2"/>
      <c r="K33" s="21" t="s">
        <v>328</v>
      </c>
      <c r="L33" s="35"/>
      <c r="M33" s="22"/>
      <c r="N33" s="21">
        <v>4</v>
      </c>
      <c r="O33" s="22" t="s">
        <v>318</v>
      </c>
      <c r="P33" s="279" t="s">
        <v>329</v>
      </c>
      <c r="Q33" s="280"/>
      <c r="R33" s="2"/>
      <c r="T33" s="10">
        <v>30</v>
      </c>
      <c r="U33" s="2" t="s">
        <v>330</v>
      </c>
      <c r="W33" s="10">
        <v>30</v>
      </c>
      <c r="X33" t="s">
        <v>137</v>
      </c>
      <c r="Y33" s="2" t="s">
        <v>137</v>
      </c>
    </row>
    <row r="34" spans="3:25" x14ac:dyDescent="0.35">
      <c r="C34" s="14">
        <v>20</v>
      </c>
      <c r="D34" s="2" t="s">
        <v>96</v>
      </c>
      <c r="E34" s="2" t="s">
        <v>331</v>
      </c>
      <c r="F34" s="2"/>
      <c r="G34" s="2"/>
      <c r="H34" s="2"/>
      <c r="I34" s="2"/>
      <c r="J34" s="2"/>
      <c r="K34" s="2"/>
      <c r="L34" s="2"/>
      <c r="M34" s="2"/>
      <c r="N34" s="2"/>
      <c r="O34" s="2"/>
      <c r="P34" s="2"/>
      <c r="Q34" s="2"/>
      <c r="R34" s="2"/>
      <c r="T34" s="10">
        <v>31</v>
      </c>
      <c r="U34" s="2" t="s">
        <v>332</v>
      </c>
      <c r="W34" s="10">
        <v>31</v>
      </c>
      <c r="X34" t="s">
        <v>138</v>
      </c>
      <c r="Y34" s="2" t="s">
        <v>138</v>
      </c>
    </row>
    <row r="35" spans="3:25" x14ac:dyDescent="0.35">
      <c r="C35" s="2">
        <f>C32*5</f>
        <v>5.7799999999999994</v>
      </c>
      <c r="D35" s="2" t="s">
        <v>219</v>
      </c>
      <c r="E35" s="2"/>
      <c r="F35" s="2"/>
      <c r="G35" s="2"/>
      <c r="H35" s="2"/>
      <c r="I35" s="2"/>
      <c r="J35" s="2"/>
      <c r="K35" s="2"/>
      <c r="L35" s="34"/>
      <c r="M35" s="34"/>
      <c r="N35" s="34"/>
      <c r="O35" s="34"/>
      <c r="P35" s="34"/>
      <c r="Q35" s="34"/>
      <c r="R35" s="2"/>
      <c r="T35" s="10">
        <v>32</v>
      </c>
      <c r="U35" s="2" t="s">
        <v>333</v>
      </c>
      <c r="W35" s="10">
        <v>32</v>
      </c>
      <c r="X35" t="s">
        <v>139</v>
      </c>
      <c r="Y35" s="2" t="s">
        <v>139</v>
      </c>
    </row>
    <row r="36" spans="3:25" x14ac:dyDescent="0.35">
      <c r="C36" s="2"/>
      <c r="D36" s="2"/>
      <c r="E36" s="2"/>
      <c r="F36" s="2"/>
      <c r="G36" s="2"/>
      <c r="H36" s="2"/>
      <c r="I36" s="2"/>
      <c r="J36" s="2"/>
      <c r="K36" s="3" t="s">
        <v>312</v>
      </c>
      <c r="L36" s="2"/>
      <c r="M36" s="2"/>
      <c r="N36" s="278" t="s">
        <v>313</v>
      </c>
      <c r="O36" s="278"/>
      <c r="P36" s="278" t="s">
        <v>314</v>
      </c>
      <c r="Q36" s="278"/>
      <c r="R36" s="2"/>
      <c r="T36" s="10">
        <v>33</v>
      </c>
      <c r="U36" s="2" t="s">
        <v>334</v>
      </c>
      <c r="W36" s="10">
        <v>33</v>
      </c>
      <c r="X36" t="s">
        <v>335</v>
      </c>
      <c r="Y36" s="2" t="s">
        <v>335</v>
      </c>
    </row>
    <row r="37" spans="3:25" x14ac:dyDescent="0.35">
      <c r="C37" s="2"/>
      <c r="D37" s="2"/>
      <c r="E37" s="2"/>
      <c r="F37" s="2"/>
      <c r="G37" s="2"/>
      <c r="H37" s="2"/>
      <c r="I37" s="2"/>
      <c r="J37" s="2"/>
      <c r="K37" s="21" t="s">
        <v>336</v>
      </c>
      <c r="L37" s="35"/>
      <c r="M37" s="22"/>
      <c r="N37" s="21">
        <v>95</v>
      </c>
      <c r="O37" s="22" t="s">
        <v>318</v>
      </c>
      <c r="P37" s="21">
        <v>3</v>
      </c>
      <c r="Q37" s="22" t="s">
        <v>325</v>
      </c>
      <c r="R37" s="2"/>
      <c r="T37" s="10">
        <v>34</v>
      </c>
      <c r="U37" s="2" t="s">
        <v>337</v>
      </c>
      <c r="W37" s="10">
        <v>34</v>
      </c>
      <c r="X37" t="s">
        <v>338</v>
      </c>
      <c r="Y37" s="2" t="s">
        <v>338</v>
      </c>
    </row>
    <row r="38" spans="3:25" x14ac:dyDescent="0.35">
      <c r="C38" s="3">
        <v>1</v>
      </c>
      <c r="D38" s="3" t="s">
        <v>218</v>
      </c>
      <c r="E38" s="3" t="s">
        <v>339</v>
      </c>
      <c r="F38" s="2"/>
      <c r="G38" s="2"/>
      <c r="H38" s="2"/>
      <c r="I38" s="2"/>
      <c r="J38" s="2"/>
      <c r="K38" s="31" t="s">
        <v>324</v>
      </c>
      <c r="L38" s="35"/>
      <c r="M38" s="22"/>
      <c r="N38" s="37" t="s">
        <v>340</v>
      </c>
      <c r="O38" s="22" t="s">
        <v>318</v>
      </c>
      <c r="P38" s="21">
        <v>15</v>
      </c>
      <c r="Q38" s="22" t="s">
        <v>325</v>
      </c>
      <c r="R38" s="2"/>
      <c r="T38" s="10">
        <v>35</v>
      </c>
      <c r="U38" s="2" t="s">
        <v>341</v>
      </c>
      <c r="W38" s="10">
        <v>35</v>
      </c>
      <c r="X38" t="s">
        <v>342</v>
      </c>
      <c r="Y38" s="2" t="s">
        <v>342</v>
      </c>
    </row>
    <row r="39" spans="3:25" x14ac:dyDescent="0.35">
      <c r="C39" s="2">
        <v>3.2</v>
      </c>
      <c r="D39" s="2" t="s">
        <v>254</v>
      </c>
      <c r="E39" s="2" t="s">
        <v>343</v>
      </c>
      <c r="F39" s="2"/>
      <c r="G39" s="2"/>
      <c r="H39" s="2"/>
      <c r="I39" s="2"/>
      <c r="J39" s="2"/>
      <c r="K39" s="21" t="s">
        <v>317</v>
      </c>
      <c r="L39" s="35"/>
      <c r="M39" s="22"/>
      <c r="N39" s="21">
        <v>95</v>
      </c>
      <c r="O39" s="22" t="s">
        <v>318</v>
      </c>
      <c r="P39" s="21">
        <v>30</v>
      </c>
      <c r="Q39" s="22" t="s">
        <v>319</v>
      </c>
      <c r="R39" s="2"/>
      <c r="T39" s="10">
        <v>36</v>
      </c>
      <c r="U39" s="2" t="s">
        <v>344</v>
      </c>
      <c r="W39" s="10">
        <v>36</v>
      </c>
      <c r="X39" t="s">
        <v>345</v>
      </c>
      <c r="Y39" s="2" t="s">
        <v>345</v>
      </c>
    </row>
    <row r="40" spans="3:25" x14ac:dyDescent="0.35">
      <c r="C40" s="2">
        <v>1</v>
      </c>
      <c r="D40" s="2" t="s">
        <v>218</v>
      </c>
      <c r="E40" s="2" t="s">
        <v>346</v>
      </c>
      <c r="F40" s="2"/>
      <c r="G40" s="2"/>
      <c r="H40" s="2"/>
      <c r="I40" s="2"/>
      <c r="J40" s="2"/>
      <c r="K40" s="31" t="s">
        <v>324</v>
      </c>
      <c r="L40" s="35"/>
      <c r="M40" s="22"/>
      <c r="N40" s="37" t="s">
        <v>340</v>
      </c>
      <c r="O40" s="22" t="s">
        <v>318</v>
      </c>
      <c r="P40" s="21">
        <v>5</v>
      </c>
      <c r="Q40" s="22" t="s">
        <v>325</v>
      </c>
      <c r="R40" s="2"/>
      <c r="T40" s="10">
        <v>37</v>
      </c>
      <c r="U40" s="2" t="s">
        <v>347</v>
      </c>
      <c r="W40" s="10">
        <v>37</v>
      </c>
      <c r="X40" t="s">
        <v>348</v>
      </c>
      <c r="Y40" s="2" t="s">
        <v>348</v>
      </c>
    </row>
    <row r="41" spans="3:25" x14ac:dyDescent="0.35">
      <c r="C41" s="2">
        <f>3000/20</f>
        <v>150</v>
      </c>
      <c r="D41" s="2" t="s">
        <v>254</v>
      </c>
      <c r="E41" s="2" t="s">
        <v>239</v>
      </c>
      <c r="F41" s="2"/>
      <c r="G41" s="2"/>
      <c r="H41" s="2"/>
      <c r="I41" s="2"/>
      <c r="J41" s="2"/>
      <c r="K41" s="21" t="s">
        <v>328</v>
      </c>
      <c r="L41" s="35"/>
      <c r="M41" s="22"/>
      <c r="N41" s="21">
        <v>67</v>
      </c>
      <c r="O41" s="22" t="s">
        <v>318</v>
      </c>
      <c r="P41" s="279" t="s">
        <v>329</v>
      </c>
      <c r="Q41" s="280"/>
      <c r="R41" s="2"/>
      <c r="T41" s="10">
        <v>38</v>
      </c>
      <c r="U41" s="2" t="s">
        <v>349</v>
      </c>
      <c r="W41" s="10">
        <v>38</v>
      </c>
      <c r="X41" t="s">
        <v>140</v>
      </c>
      <c r="Y41" s="2" t="s">
        <v>140</v>
      </c>
    </row>
    <row r="42" spans="3:25" x14ac:dyDescent="0.35">
      <c r="C42" s="2">
        <v>0.05</v>
      </c>
      <c r="D42" s="2" t="s">
        <v>96</v>
      </c>
      <c r="E42" s="2" t="s">
        <v>257</v>
      </c>
      <c r="F42" s="2"/>
      <c r="G42" s="2"/>
      <c r="H42" s="2"/>
      <c r="I42" s="2"/>
      <c r="J42" s="2"/>
      <c r="K42" s="2"/>
      <c r="L42" s="2"/>
      <c r="M42" s="2"/>
      <c r="N42" s="2"/>
      <c r="O42" s="2"/>
      <c r="P42" s="2"/>
      <c r="Q42" s="2"/>
      <c r="R42" s="2"/>
      <c r="T42" s="10">
        <v>39</v>
      </c>
      <c r="U42" s="2" t="s">
        <v>350</v>
      </c>
      <c r="W42" s="10">
        <v>39</v>
      </c>
      <c r="X42" t="s">
        <v>141</v>
      </c>
      <c r="Y42" s="2" t="s">
        <v>141</v>
      </c>
    </row>
    <row r="43" spans="3:25" x14ac:dyDescent="0.35">
      <c r="C43" s="2"/>
      <c r="D43" s="2"/>
      <c r="E43" s="2"/>
      <c r="F43" s="2"/>
      <c r="G43" s="2"/>
      <c r="H43" s="2"/>
      <c r="I43" s="2"/>
      <c r="J43" s="2"/>
      <c r="K43" s="2"/>
      <c r="L43" s="2"/>
      <c r="M43" s="2"/>
      <c r="N43" s="2"/>
      <c r="O43" s="2"/>
      <c r="P43" s="2"/>
      <c r="Q43" s="2"/>
      <c r="R43" s="2"/>
      <c r="T43" s="2">
        <v>40</v>
      </c>
      <c r="U43" s="2" t="s">
        <v>351</v>
      </c>
      <c r="W43" s="2">
        <v>40</v>
      </c>
      <c r="X43" t="s">
        <v>142</v>
      </c>
      <c r="Y43" s="2" t="s">
        <v>142</v>
      </c>
    </row>
    <row r="44" spans="3:25" x14ac:dyDescent="0.35">
      <c r="C44" s="2"/>
      <c r="D44" s="2"/>
      <c r="E44" s="2"/>
      <c r="F44" s="2"/>
      <c r="G44" s="2"/>
      <c r="H44" s="2"/>
      <c r="I44" s="2"/>
      <c r="J44" s="2"/>
      <c r="K44" s="2"/>
      <c r="L44" s="2"/>
      <c r="M44" s="2"/>
      <c r="N44" s="2"/>
      <c r="O44" s="2"/>
      <c r="P44" s="2"/>
      <c r="Q44" s="2"/>
      <c r="R44" s="2"/>
      <c r="T44" s="2">
        <v>41</v>
      </c>
      <c r="U44" s="2" t="s">
        <v>352</v>
      </c>
      <c r="W44" s="2">
        <v>41</v>
      </c>
      <c r="X44" t="s">
        <v>353</v>
      </c>
      <c r="Y44" s="2" t="s">
        <v>353</v>
      </c>
    </row>
    <row r="45" spans="3:25" x14ac:dyDescent="0.35">
      <c r="C45" s="38"/>
      <c r="D45" s="2"/>
      <c r="E45" s="2"/>
      <c r="F45" s="2"/>
      <c r="G45" s="2"/>
      <c r="H45" s="2"/>
      <c r="I45" s="2"/>
      <c r="J45" s="2"/>
      <c r="K45" s="18"/>
      <c r="L45" s="10" t="s">
        <v>354</v>
      </c>
      <c r="M45" s="2" t="s">
        <v>355</v>
      </c>
      <c r="N45" s="10" t="s">
        <v>356</v>
      </c>
      <c r="O45" s="2"/>
      <c r="P45" s="2"/>
      <c r="Q45" s="2"/>
      <c r="R45" s="2"/>
      <c r="T45" s="2">
        <v>42</v>
      </c>
      <c r="U45" s="2" t="s">
        <v>357</v>
      </c>
      <c r="W45" s="2">
        <v>42</v>
      </c>
      <c r="X45" t="s">
        <v>358</v>
      </c>
      <c r="Y45" s="2" t="s">
        <v>358</v>
      </c>
    </row>
    <row r="46" spans="3:25" x14ac:dyDescent="0.35">
      <c r="C46" s="2">
        <v>10</v>
      </c>
      <c r="D46" s="2" t="s">
        <v>263</v>
      </c>
      <c r="E46" s="2"/>
      <c r="F46" s="2"/>
      <c r="G46" s="2"/>
      <c r="H46" s="2"/>
      <c r="I46" s="2"/>
      <c r="J46" s="2" t="s">
        <v>359</v>
      </c>
      <c r="K46" s="18" t="s">
        <v>360</v>
      </c>
      <c r="L46" s="10">
        <v>59.9</v>
      </c>
      <c r="M46" s="32" t="s">
        <v>361</v>
      </c>
      <c r="N46" s="10">
        <v>66</v>
      </c>
      <c r="O46" s="2"/>
      <c r="P46" s="2"/>
      <c r="Q46" s="2"/>
      <c r="R46" s="2"/>
      <c r="T46" s="2">
        <v>43</v>
      </c>
      <c r="U46" s="2" t="s">
        <v>362</v>
      </c>
      <c r="W46" s="2">
        <v>43</v>
      </c>
      <c r="X46" t="s">
        <v>363</v>
      </c>
      <c r="Y46" s="2" t="s">
        <v>363</v>
      </c>
    </row>
    <row r="47" spans="3:25" x14ac:dyDescent="0.35">
      <c r="C47" s="2">
        <v>4</v>
      </c>
      <c r="D47" s="2" t="s">
        <v>27</v>
      </c>
      <c r="E47" s="2"/>
      <c r="F47" s="2"/>
      <c r="G47" s="2"/>
      <c r="H47" s="2"/>
      <c r="I47" s="2"/>
      <c r="J47" s="2" t="s">
        <v>325</v>
      </c>
      <c r="K47" s="18" t="s">
        <v>360</v>
      </c>
      <c r="L47" s="10">
        <v>52</v>
      </c>
      <c r="M47" s="32" t="s">
        <v>364</v>
      </c>
      <c r="N47" s="10">
        <v>55</v>
      </c>
      <c r="O47" s="2"/>
      <c r="P47" s="2"/>
      <c r="Q47" s="2"/>
      <c r="R47" s="2"/>
      <c r="T47" s="2">
        <v>44</v>
      </c>
      <c r="U47" s="2" t="s">
        <v>365</v>
      </c>
      <c r="W47" s="2">
        <v>44</v>
      </c>
      <c r="X47" t="s">
        <v>366</v>
      </c>
      <c r="Y47" s="2" t="s">
        <v>366</v>
      </c>
    </row>
    <row r="48" spans="3:25" x14ac:dyDescent="0.35">
      <c r="C48" s="2">
        <f>C47/1000</f>
        <v>4.0000000000000001E-3</v>
      </c>
      <c r="D48" s="2" t="s">
        <v>271</v>
      </c>
      <c r="E48" s="2"/>
      <c r="F48" s="2"/>
      <c r="G48" s="2"/>
      <c r="H48" s="2"/>
      <c r="I48" s="2"/>
      <c r="J48" s="2" t="s">
        <v>367</v>
      </c>
      <c r="K48" s="18" t="s">
        <v>360</v>
      </c>
      <c r="L48" s="10">
        <v>64.5</v>
      </c>
      <c r="M48" s="32" t="s">
        <v>368</v>
      </c>
      <c r="N48" s="10">
        <v>67</v>
      </c>
      <c r="O48" s="2"/>
      <c r="P48" s="2"/>
      <c r="Q48" s="2"/>
      <c r="R48" s="2"/>
      <c r="T48" s="2">
        <v>45</v>
      </c>
      <c r="U48" s="2" t="s">
        <v>369</v>
      </c>
      <c r="W48" s="2">
        <v>45</v>
      </c>
      <c r="X48" t="s">
        <v>370</v>
      </c>
      <c r="Y48" s="2" t="s">
        <v>370</v>
      </c>
    </row>
    <row r="49" spans="3:25" x14ac:dyDescent="0.35">
      <c r="C49" s="2">
        <f>C48*C46</f>
        <v>0.04</v>
      </c>
      <c r="D49" s="2" t="s">
        <v>274</v>
      </c>
      <c r="E49" s="2"/>
      <c r="F49" s="2"/>
      <c r="G49" s="2"/>
      <c r="H49" s="2"/>
      <c r="I49" s="2"/>
      <c r="J49" s="2"/>
      <c r="K49" s="18"/>
      <c r="L49" s="10"/>
      <c r="M49" s="32"/>
      <c r="N49" s="10"/>
      <c r="O49" s="2"/>
      <c r="P49" s="2"/>
      <c r="Q49" s="2"/>
      <c r="R49" s="2"/>
      <c r="T49" s="2">
        <v>46</v>
      </c>
      <c r="U49" s="2" t="s">
        <v>371</v>
      </c>
      <c r="W49" s="2">
        <v>46</v>
      </c>
      <c r="X49" t="s">
        <v>143</v>
      </c>
      <c r="Y49" s="2" t="s">
        <v>143</v>
      </c>
    </row>
    <row r="50" spans="3:25" x14ac:dyDescent="0.35">
      <c r="C50" s="2">
        <v>500</v>
      </c>
      <c r="D50" s="2" t="s">
        <v>372</v>
      </c>
      <c r="E50" s="2"/>
      <c r="F50" s="2"/>
      <c r="G50" s="2"/>
      <c r="H50" s="2"/>
      <c r="I50" s="2"/>
      <c r="J50" s="2" t="s">
        <v>359</v>
      </c>
      <c r="K50" s="18" t="s">
        <v>373</v>
      </c>
      <c r="L50" s="10">
        <v>64.8</v>
      </c>
      <c r="M50" s="32" t="s">
        <v>374</v>
      </c>
      <c r="N50" s="10">
        <v>67</v>
      </c>
      <c r="O50" s="2"/>
      <c r="P50" s="2"/>
      <c r="Q50" s="2"/>
      <c r="R50" s="2"/>
      <c r="T50" s="2">
        <v>47</v>
      </c>
      <c r="U50" s="2" t="s">
        <v>375</v>
      </c>
      <c r="W50" s="2">
        <v>47</v>
      </c>
      <c r="X50" t="s">
        <v>144</v>
      </c>
      <c r="Y50" s="2" t="s">
        <v>144</v>
      </c>
    </row>
    <row r="51" spans="3:25" x14ac:dyDescent="0.35">
      <c r="C51" s="2">
        <f>C50*C49</f>
        <v>20</v>
      </c>
      <c r="D51" s="2" t="s">
        <v>376</v>
      </c>
      <c r="E51" s="2"/>
      <c r="F51" s="2"/>
      <c r="G51" s="2"/>
      <c r="H51" s="2"/>
      <c r="I51" s="2"/>
      <c r="J51" s="2" t="s">
        <v>325</v>
      </c>
      <c r="K51" s="18" t="s">
        <v>373</v>
      </c>
      <c r="L51" s="10">
        <v>60.9</v>
      </c>
      <c r="M51" s="32" t="s">
        <v>377</v>
      </c>
      <c r="N51" s="10">
        <v>67</v>
      </c>
      <c r="O51" s="2"/>
      <c r="P51" s="2"/>
      <c r="Q51" s="2"/>
      <c r="R51" s="2"/>
      <c r="T51" s="2">
        <v>48</v>
      </c>
      <c r="U51" s="2" t="s">
        <v>378</v>
      </c>
      <c r="W51" s="2">
        <v>48</v>
      </c>
      <c r="X51" t="s">
        <v>145</v>
      </c>
      <c r="Y51" s="2" t="s">
        <v>145</v>
      </c>
    </row>
    <row r="52" spans="3:25" x14ac:dyDescent="0.35">
      <c r="C52" s="2"/>
      <c r="D52" s="2"/>
      <c r="E52" s="2"/>
      <c r="F52" s="2"/>
      <c r="G52" s="2"/>
      <c r="H52" s="2"/>
      <c r="I52" s="2"/>
      <c r="J52" s="2" t="s">
        <v>367</v>
      </c>
      <c r="K52" s="18" t="s">
        <v>373</v>
      </c>
      <c r="L52" s="10">
        <v>69.599999999999994</v>
      </c>
      <c r="M52" s="32" t="s">
        <v>379</v>
      </c>
      <c r="N52" s="10">
        <v>67</v>
      </c>
      <c r="O52" s="2"/>
      <c r="P52" s="2"/>
      <c r="Q52" s="2"/>
      <c r="R52" s="2"/>
      <c r="T52" s="2"/>
      <c r="W52" s="2">
        <v>49</v>
      </c>
      <c r="X52" s="2" t="s">
        <v>258</v>
      </c>
      <c r="Y52" s="2" t="s">
        <v>258</v>
      </c>
    </row>
    <row r="53" spans="3:25" x14ac:dyDescent="0.35">
      <c r="C53" s="2"/>
      <c r="D53" s="2"/>
      <c r="E53" s="2"/>
      <c r="F53" s="2"/>
      <c r="G53" s="2"/>
      <c r="H53" s="2"/>
      <c r="I53" s="2"/>
      <c r="J53" s="2"/>
      <c r="K53" s="18"/>
      <c r="L53" s="10"/>
      <c r="M53" s="32"/>
      <c r="N53" s="10"/>
      <c r="O53" s="2"/>
      <c r="P53" s="2"/>
      <c r="Q53" s="2"/>
      <c r="R53" s="2"/>
      <c r="T53" s="2"/>
      <c r="W53" s="2">
        <v>50</v>
      </c>
      <c r="X53" s="2" t="s">
        <v>260</v>
      </c>
      <c r="Y53" s="2" t="s">
        <v>260</v>
      </c>
    </row>
    <row r="54" spans="3:25" x14ac:dyDescent="0.35">
      <c r="C54" s="2">
        <v>20</v>
      </c>
      <c r="D54" s="2" t="s">
        <v>218</v>
      </c>
      <c r="E54" s="2" t="s">
        <v>346</v>
      </c>
      <c r="F54" s="2"/>
      <c r="G54" s="2"/>
      <c r="H54" s="2"/>
      <c r="I54" s="2"/>
      <c r="J54" s="2" t="s">
        <v>359</v>
      </c>
      <c r="K54" s="18" t="s">
        <v>380</v>
      </c>
      <c r="L54" s="10">
        <v>59.7</v>
      </c>
      <c r="M54" s="32" t="s">
        <v>381</v>
      </c>
      <c r="N54" s="10">
        <v>62</v>
      </c>
      <c r="O54" s="2"/>
      <c r="P54" s="2"/>
      <c r="Q54" s="2"/>
      <c r="R54" s="2"/>
      <c r="T54" s="2"/>
      <c r="W54" s="2">
        <v>51</v>
      </c>
      <c r="X54" s="2" t="s">
        <v>264</v>
      </c>
      <c r="Y54" s="2" t="s">
        <v>264</v>
      </c>
    </row>
    <row r="55" spans="3:25" x14ac:dyDescent="0.35">
      <c r="C55" s="2">
        <v>3</v>
      </c>
      <c r="D55" s="2" t="s">
        <v>238</v>
      </c>
      <c r="E55" s="2" t="s">
        <v>239</v>
      </c>
      <c r="F55" s="2"/>
      <c r="G55" s="2"/>
      <c r="H55" s="2"/>
      <c r="I55" s="2"/>
      <c r="J55" s="2" t="s">
        <v>325</v>
      </c>
      <c r="K55" s="18" t="s">
        <v>380</v>
      </c>
      <c r="L55" s="10">
        <v>57.7</v>
      </c>
      <c r="M55" s="32" t="s">
        <v>377</v>
      </c>
      <c r="N55" s="10">
        <v>63</v>
      </c>
      <c r="O55" s="2"/>
      <c r="P55" s="2"/>
      <c r="Q55" s="2"/>
      <c r="R55" s="2"/>
      <c r="T55" s="2"/>
      <c r="W55" s="2">
        <v>52</v>
      </c>
      <c r="X55" s="33" t="s">
        <v>267</v>
      </c>
      <c r="Y55" s="2" t="s">
        <v>267</v>
      </c>
    </row>
    <row r="56" spans="3:25" x14ac:dyDescent="0.35">
      <c r="C56" s="2">
        <v>300</v>
      </c>
      <c r="D56" s="2" t="s">
        <v>254</v>
      </c>
      <c r="E56" s="2" t="s">
        <v>382</v>
      </c>
      <c r="F56" s="2"/>
      <c r="G56" s="3"/>
      <c r="H56" s="3"/>
      <c r="I56" s="2"/>
      <c r="J56" s="2" t="s">
        <v>367</v>
      </c>
      <c r="K56" s="18" t="s">
        <v>380</v>
      </c>
      <c r="L56" s="10">
        <v>64.5</v>
      </c>
      <c r="M56" s="32" t="s">
        <v>368</v>
      </c>
      <c r="N56" s="10">
        <v>67</v>
      </c>
      <c r="O56" s="2"/>
      <c r="P56" s="2"/>
      <c r="Q56" s="2"/>
      <c r="R56" s="2"/>
      <c r="T56" s="2"/>
      <c r="W56" s="2">
        <v>53</v>
      </c>
      <c r="X56" s="2" t="s">
        <v>270</v>
      </c>
      <c r="Y56" s="2" t="s">
        <v>270</v>
      </c>
    </row>
    <row r="57" spans="3:25" x14ac:dyDescent="0.35">
      <c r="C57" s="2"/>
      <c r="D57" s="2"/>
      <c r="E57" s="2"/>
      <c r="F57" s="2"/>
      <c r="G57" s="2"/>
      <c r="H57" s="2"/>
      <c r="I57" s="2"/>
      <c r="J57" s="2"/>
      <c r="K57" s="2"/>
      <c r="L57" s="2"/>
      <c r="M57" s="2"/>
      <c r="N57" s="2"/>
      <c r="O57" s="2"/>
      <c r="P57" s="2"/>
      <c r="Q57" s="2"/>
      <c r="R57" s="2"/>
      <c r="T57" s="2"/>
      <c r="W57" s="2">
        <v>54</v>
      </c>
      <c r="X57" s="2" t="s">
        <v>272</v>
      </c>
      <c r="Y57" s="2" t="s">
        <v>272</v>
      </c>
    </row>
    <row r="58" spans="3:25" x14ac:dyDescent="0.35">
      <c r="C58" s="2">
        <v>2</v>
      </c>
      <c r="D58" s="2" t="s">
        <v>218</v>
      </c>
      <c r="E58" s="2" t="s">
        <v>346</v>
      </c>
      <c r="F58" s="2"/>
      <c r="G58" s="2"/>
      <c r="H58" s="2"/>
      <c r="I58" s="2"/>
      <c r="J58" s="2"/>
      <c r="K58" s="2"/>
      <c r="L58" s="2"/>
      <c r="M58" s="2"/>
      <c r="N58" s="2"/>
      <c r="O58" s="2"/>
      <c r="P58" s="2"/>
      <c r="Q58" s="2"/>
      <c r="T58" s="2"/>
      <c r="W58" s="2">
        <v>55</v>
      </c>
      <c r="X58" s="2" t="s">
        <v>146</v>
      </c>
      <c r="Y58" s="2" t="s">
        <v>146</v>
      </c>
    </row>
    <row r="59" spans="3:25" x14ac:dyDescent="0.35">
      <c r="C59" s="2">
        <f>C58/C54*C55</f>
        <v>0.30000000000000004</v>
      </c>
      <c r="D59" s="2" t="s">
        <v>238</v>
      </c>
      <c r="E59" s="2" t="s">
        <v>239</v>
      </c>
      <c r="F59" s="2"/>
      <c r="G59" s="2"/>
      <c r="H59" s="2"/>
      <c r="I59" s="2"/>
      <c r="J59" s="2"/>
      <c r="K59" s="2"/>
      <c r="L59" s="2"/>
      <c r="M59" s="2"/>
      <c r="N59" s="2"/>
      <c r="O59" s="2"/>
      <c r="P59" s="2"/>
      <c r="Q59" s="2"/>
      <c r="T59" s="2"/>
      <c r="W59" s="2">
        <v>56</v>
      </c>
      <c r="X59" s="2" t="s">
        <v>147</v>
      </c>
      <c r="Y59" s="2" t="s">
        <v>147</v>
      </c>
    </row>
    <row r="60" spans="3:25" x14ac:dyDescent="0.35">
      <c r="C60" s="2">
        <f>C58/C54*C56</f>
        <v>30</v>
      </c>
      <c r="D60" s="2" t="s">
        <v>254</v>
      </c>
      <c r="E60" s="2" t="s">
        <v>382</v>
      </c>
      <c r="F60" s="2"/>
      <c r="G60" s="2"/>
      <c r="H60" s="2"/>
      <c r="I60" s="2"/>
      <c r="J60" s="2"/>
      <c r="K60" s="2"/>
      <c r="L60" s="2"/>
      <c r="M60" s="2"/>
      <c r="N60" s="2"/>
      <c r="O60" s="2"/>
      <c r="P60" s="2"/>
      <c r="Q60" s="2"/>
      <c r="T60" s="2"/>
      <c r="W60" s="2">
        <v>57</v>
      </c>
      <c r="X60" s="2" t="s">
        <v>148</v>
      </c>
      <c r="Y60" s="2" t="s">
        <v>148</v>
      </c>
    </row>
    <row r="61" spans="3:25" x14ac:dyDescent="0.35">
      <c r="C61" s="2"/>
      <c r="D61" s="2"/>
      <c r="E61" s="2"/>
      <c r="F61" s="2"/>
      <c r="G61" s="2"/>
      <c r="H61" s="2"/>
      <c r="I61" s="2"/>
      <c r="J61" s="2"/>
      <c r="K61" s="2"/>
      <c r="L61" s="2"/>
      <c r="M61" s="2"/>
      <c r="N61" s="2"/>
      <c r="O61" s="2"/>
      <c r="P61" s="2"/>
      <c r="Q61" s="2"/>
      <c r="T61" s="2"/>
      <c r="W61" s="2">
        <v>58</v>
      </c>
      <c r="X61" s="2" t="s">
        <v>280</v>
      </c>
      <c r="Y61" s="2" t="s">
        <v>280</v>
      </c>
    </row>
    <row r="62" spans="3:25" x14ac:dyDescent="0.35">
      <c r="C62" s="2"/>
      <c r="D62" s="2"/>
      <c r="E62" s="2"/>
      <c r="F62" s="2"/>
      <c r="G62" s="2"/>
      <c r="H62" s="2"/>
      <c r="I62" s="2"/>
      <c r="J62" s="2"/>
      <c r="K62" s="2"/>
      <c r="L62" s="2"/>
      <c r="M62" s="2"/>
      <c r="N62" s="2"/>
      <c r="O62" s="2"/>
      <c r="P62" s="2"/>
      <c r="Q62" s="2"/>
      <c r="T62" s="2"/>
      <c r="W62" s="2">
        <v>59</v>
      </c>
      <c r="X62" s="2" t="s">
        <v>282</v>
      </c>
      <c r="Y62" s="2" t="s">
        <v>282</v>
      </c>
    </row>
    <row r="63" spans="3:25" x14ac:dyDescent="0.35">
      <c r="C63" s="2"/>
      <c r="D63" s="2"/>
      <c r="E63" s="2"/>
      <c r="F63" s="2"/>
      <c r="G63" s="2"/>
      <c r="H63" s="2"/>
      <c r="I63" s="2"/>
      <c r="J63" s="2"/>
      <c r="K63" s="2"/>
      <c r="L63" s="2"/>
      <c r="M63" s="2"/>
      <c r="N63" s="2"/>
      <c r="O63" s="2"/>
      <c r="P63" s="2"/>
      <c r="Q63" s="2"/>
      <c r="T63" s="2"/>
      <c r="W63" s="2">
        <v>60</v>
      </c>
      <c r="X63" s="2" t="s">
        <v>284</v>
      </c>
      <c r="Y63" s="2" t="s">
        <v>284</v>
      </c>
    </row>
    <row r="64" spans="3:25" x14ac:dyDescent="0.35">
      <c r="C64" s="2"/>
      <c r="D64" s="2"/>
      <c r="E64" s="2"/>
      <c r="F64" s="2"/>
      <c r="G64" s="2"/>
      <c r="H64" s="2"/>
      <c r="I64" s="2"/>
      <c r="J64" s="2"/>
      <c r="K64" s="2"/>
      <c r="L64" s="2"/>
      <c r="M64" s="2"/>
      <c r="N64" s="2"/>
      <c r="O64" s="2"/>
      <c r="P64" s="2"/>
      <c r="Q64" s="2"/>
      <c r="T64" s="2"/>
      <c r="W64" s="2">
        <v>61</v>
      </c>
      <c r="X64" s="2" t="s">
        <v>286</v>
      </c>
      <c r="Y64" s="2" t="s">
        <v>286</v>
      </c>
    </row>
    <row r="65" spans="3:25" x14ac:dyDescent="0.35">
      <c r="C65" s="2"/>
      <c r="D65" s="2"/>
      <c r="E65" s="2"/>
      <c r="F65" s="2"/>
      <c r="G65" s="2"/>
      <c r="H65" s="2"/>
      <c r="I65" s="2"/>
      <c r="J65" s="2"/>
      <c r="K65" s="2"/>
      <c r="L65" s="2"/>
      <c r="M65" s="2"/>
      <c r="N65" s="2"/>
      <c r="O65" s="2"/>
      <c r="P65" s="2"/>
      <c r="Q65" s="2"/>
      <c r="T65" s="2"/>
      <c r="W65" s="2">
        <v>62</v>
      </c>
      <c r="X65" s="2" t="s">
        <v>288</v>
      </c>
      <c r="Y65" s="2" t="s">
        <v>288</v>
      </c>
    </row>
    <row r="66" spans="3:25" x14ac:dyDescent="0.35">
      <c r="C66" s="2"/>
      <c r="D66" s="2"/>
      <c r="E66" s="2"/>
      <c r="F66" s="2"/>
      <c r="G66" s="2"/>
      <c r="H66" s="2"/>
      <c r="I66" s="2"/>
      <c r="J66" s="2"/>
      <c r="K66" s="2"/>
      <c r="L66" s="2"/>
      <c r="M66" s="2"/>
      <c r="N66" s="2"/>
      <c r="O66" s="2"/>
      <c r="P66" s="2"/>
      <c r="Q66" s="2"/>
      <c r="T66" s="2"/>
      <c r="W66" s="2">
        <v>63</v>
      </c>
      <c r="X66" s="2" t="s">
        <v>289</v>
      </c>
      <c r="Y66" s="2" t="s">
        <v>289</v>
      </c>
    </row>
    <row r="67" spans="3:25" x14ac:dyDescent="0.35">
      <c r="C67" s="2"/>
      <c r="D67" s="2"/>
      <c r="E67" s="2"/>
      <c r="F67" s="2"/>
      <c r="G67" s="2"/>
      <c r="H67" s="2"/>
      <c r="I67" s="2"/>
      <c r="J67" s="2"/>
      <c r="K67" s="2"/>
      <c r="L67" s="2"/>
      <c r="M67" s="2"/>
      <c r="N67" s="2"/>
      <c r="O67" s="2"/>
      <c r="P67" s="2"/>
      <c r="Q67" s="2"/>
      <c r="T67" s="2"/>
      <c r="W67" s="2">
        <v>64</v>
      </c>
      <c r="X67" s="2" t="s">
        <v>290</v>
      </c>
      <c r="Y67" s="2" t="s">
        <v>290</v>
      </c>
    </row>
    <row r="68" spans="3:25" x14ac:dyDescent="0.35">
      <c r="C68" s="2"/>
      <c r="D68" s="2"/>
      <c r="E68" s="2"/>
      <c r="F68" s="2"/>
      <c r="G68" s="2"/>
      <c r="H68" s="2"/>
      <c r="I68" s="2"/>
      <c r="J68" s="2"/>
      <c r="K68" s="2"/>
      <c r="L68" s="2"/>
      <c r="M68" s="2"/>
      <c r="N68" s="2"/>
      <c r="O68" s="2"/>
      <c r="P68" s="2"/>
      <c r="Q68" s="2"/>
      <c r="T68" s="2"/>
      <c r="W68" s="2">
        <v>65</v>
      </c>
      <c r="X68" s="2" t="s">
        <v>291</v>
      </c>
      <c r="Y68" s="2" t="s">
        <v>291</v>
      </c>
    </row>
    <row r="69" spans="3:25" x14ac:dyDescent="0.35">
      <c r="C69" s="2"/>
      <c r="D69" s="2"/>
      <c r="E69" s="2"/>
      <c r="F69" s="2"/>
      <c r="G69" s="2"/>
      <c r="H69" s="2"/>
      <c r="I69" s="2"/>
      <c r="J69" s="2"/>
      <c r="K69" s="2"/>
      <c r="L69" s="2"/>
      <c r="M69" s="2"/>
      <c r="N69" s="2"/>
      <c r="O69" s="2"/>
      <c r="P69" s="2"/>
      <c r="Q69" s="2"/>
      <c r="T69" s="2"/>
      <c r="W69" s="2">
        <v>66</v>
      </c>
      <c r="X69" s="2" t="s">
        <v>293</v>
      </c>
      <c r="Y69" s="2" t="s">
        <v>293</v>
      </c>
    </row>
    <row r="70" spans="3:25" x14ac:dyDescent="0.35">
      <c r="C70" s="2"/>
      <c r="D70" s="2"/>
      <c r="E70" s="2"/>
      <c r="F70" s="2"/>
      <c r="G70" s="2"/>
      <c r="H70" s="2"/>
      <c r="I70" s="2"/>
      <c r="J70" s="2"/>
      <c r="K70" s="2"/>
      <c r="L70" s="2"/>
      <c r="M70" s="2"/>
      <c r="N70" s="2"/>
      <c r="O70" s="2"/>
      <c r="P70" s="2"/>
      <c r="Q70" s="2"/>
      <c r="T70" s="2"/>
      <c r="W70" s="2">
        <v>67</v>
      </c>
      <c r="X70" s="2" t="s">
        <v>295</v>
      </c>
      <c r="Y70" s="2" t="s">
        <v>295</v>
      </c>
    </row>
    <row r="71" spans="3:25" x14ac:dyDescent="0.35">
      <c r="C71" s="2"/>
      <c r="D71" s="2"/>
      <c r="E71" s="2"/>
      <c r="F71" s="2"/>
      <c r="G71" s="2"/>
      <c r="H71" s="2"/>
      <c r="I71" s="2"/>
      <c r="J71" s="2"/>
      <c r="K71" s="2"/>
      <c r="L71" s="2"/>
      <c r="M71" s="2"/>
      <c r="N71" s="2"/>
      <c r="O71" s="2"/>
      <c r="P71" s="2"/>
      <c r="Q71" s="2"/>
      <c r="T71" s="2"/>
      <c r="W71" s="2">
        <v>68</v>
      </c>
      <c r="X71" s="2" t="s">
        <v>297</v>
      </c>
      <c r="Y71" s="2" t="s">
        <v>297</v>
      </c>
    </row>
    <row r="72" spans="3:25" x14ac:dyDescent="0.35">
      <c r="C72" s="2"/>
      <c r="D72" s="2"/>
      <c r="E72" s="2"/>
      <c r="F72" s="2"/>
      <c r="G72" s="2"/>
      <c r="H72" s="2"/>
      <c r="I72" s="2"/>
      <c r="J72" s="2"/>
      <c r="K72" s="2"/>
      <c r="L72" s="2"/>
      <c r="M72" s="2"/>
      <c r="N72" s="2"/>
      <c r="O72" s="2"/>
      <c r="P72" s="2"/>
      <c r="Q72" s="2"/>
      <c r="T72" s="2"/>
      <c r="W72" s="2">
        <v>69</v>
      </c>
      <c r="X72" s="2" t="s">
        <v>299</v>
      </c>
      <c r="Y72" s="2" t="s">
        <v>299</v>
      </c>
    </row>
    <row r="73" spans="3:25" x14ac:dyDescent="0.35">
      <c r="C73" s="2"/>
      <c r="D73" s="2"/>
      <c r="E73" s="2"/>
      <c r="F73" s="2"/>
      <c r="G73" s="2"/>
      <c r="H73" s="2"/>
      <c r="I73" s="2"/>
      <c r="J73" s="2"/>
      <c r="K73" s="2"/>
      <c r="L73" s="2"/>
      <c r="M73" s="2"/>
      <c r="N73" s="2"/>
      <c r="O73" s="2"/>
      <c r="P73" s="2"/>
      <c r="Q73" s="2"/>
      <c r="T73" s="2"/>
      <c r="W73" s="2">
        <v>70</v>
      </c>
      <c r="X73" s="2" t="s">
        <v>301</v>
      </c>
      <c r="Y73" s="2" t="s">
        <v>301</v>
      </c>
    </row>
    <row r="74" spans="3:25" x14ac:dyDescent="0.35">
      <c r="C74" s="2"/>
      <c r="D74" s="2"/>
      <c r="E74" s="2"/>
      <c r="F74" s="2"/>
      <c r="G74" s="2"/>
      <c r="H74" s="2"/>
      <c r="I74" s="2"/>
      <c r="J74" s="2"/>
      <c r="K74" s="2"/>
      <c r="L74" s="2"/>
      <c r="M74" s="2"/>
      <c r="N74" s="2"/>
      <c r="O74" s="2"/>
      <c r="P74" s="2"/>
      <c r="Q74" s="2"/>
      <c r="T74" s="2"/>
      <c r="W74" s="2">
        <v>71</v>
      </c>
      <c r="X74" s="2" t="s">
        <v>303</v>
      </c>
      <c r="Y74" s="2" t="s">
        <v>303</v>
      </c>
    </row>
    <row r="75" spans="3:25" x14ac:dyDescent="0.35">
      <c r="C75" s="2"/>
      <c r="D75" s="2"/>
      <c r="E75" s="2"/>
      <c r="F75" s="2"/>
      <c r="G75" s="2"/>
      <c r="H75" s="2"/>
      <c r="I75" s="2"/>
      <c r="J75" s="2"/>
      <c r="K75" s="2"/>
      <c r="L75" s="2"/>
      <c r="M75" s="2"/>
      <c r="N75" s="2"/>
      <c r="O75" s="2"/>
      <c r="P75" s="2"/>
      <c r="Q75" s="2"/>
      <c r="T75" s="2"/>
      <c r="W75" s="2">
        <v>72</v>
      </c>
      <c r="X75" s="2" t="s">
        <v>305</v>
      </c>
      <c r="Y75" s="2" t="s">
        <v>305</v>
      </c>
    </row>
    <row r="76" spans="3:25" x14ac:dyDescent="0.35">
      <c r="C76" s="2"/>
      <c r="D76" s="2"/>
      <c r="E76" s="2"/>
      <c r="F76" s="2"/>
      <c r="G76" s="2"/>
      <c r="H76" s="2"/>
      <c r="I76" s="2"/>
      <c r="J76" s="2"/>
      <c r="K76" s="2"/>
      <c r="L76" s="2"/>
      <c r="M76" s="2"/>
      <c r="N76" s="2"/>
      <c r="O76" s="2"/>
      <c r="P76" s="2"/>
      <c r="Q76" s="2"/>
      <c r="T76" s="2"/>
      <c r="W76" s="2">
        <v>73</v>
      </c>
      <c r="X76" s="2" t="s">
        <v>307</v>
      </c>
      <c r="Y76" s="2" t="s">
        <v>307</v>
      </c>
    </row>
    <row r="77" spans="3:25" x14ac:dyDescent="0.35">
      <c r="C77" s="2"/>
      <c r="D77" s="2"/>
      <c r="E77" s="2"/>
      <c r="F77" s="2"/>
      <c r="G77" s="2"/>
      <c r="H77" s="2"/>
      <c r="I77" s="2"/>
      <c r="J77" s="2"/>
      <c r="K77" s="2"/>
      <c r="L77" s="2"/>
      <c r="M77" s="2"/>
      <c r="N77" s="2"/>
      <c r="O77" s="2"/>
      <c r="P77" s="2"/>
      <c r="Q77" s="2"/>
      <c r="T77" s="2"/>
      <c r="W77" s="2">
        <v>74</v>
      </c>
      <c r="X77" s="2" t="s">
        <v>310</v>
      </c>
      <c r="Y77" s="2" t="s">
        <v>310</v>
      </c>
    </row>
    <row r="78" spans="3:25" x14ac:dyDescent="0.35">
      <c r="C78" s="2"/>
      <c r="D78" s="2"/>
      <c r="E78" s="2"/>
      <c r="F78" s="2"/>
      <c r="G78" s="2"/>
      <c r="H78" s="2"/>
      <c r="I78" s="2"/>
      <c r="J78" s="2"/>
      <c r="K78" s="2"/>
      <c r="L78" s="2"/>
      <c r="M78" s="2"/>
      <c r="N78" s="2"/>
      <c r="O78" s="2"/>
      <c r="P78" s="2"/>
      <c r="Q78" s="2"/>
      <c r="T78" s="2"/>
      <c r="W78" s="2">
        <v>75</v>
      </c>
      <c r="X78" s="2" t="s">
        <v>315</v>
      </c>
      <c r="Y78" s="2" t="s">
        <v>315</v>
      </c>
    </row>
    <row r="79" spans="3:25" x14ac:dyDescent="0.35">
      <c r="C79" s="2"/>
      <c r="D79" s="2"/>
      <c r="E79" s="2"/>
      <c r="F79" s="2"/>
      <c r="G79" s="2"/>
      <c r="H79" s="2"/>
      <c r="I79" s="2"/>
      <c r="J79" s="2"/>
      <c r="K79" s="2"/>
      <c r="L79" s="2"/>
      <c r="M79" s="2"/>
      <c r="N79" s="2"/>
      <c r="O79" s="2"/>
      <c r="P79" s="2"/>
      <c r="Q79" s="2"/>
      <c r="T79" s="2"/>
      <c r="W79" s="2">
        <v>76</v>
      </c>
      <c r="X79" s="2" t="s">
        <v>320</v>
      </c>
      <c r="Y79" s="2" t="s">
        <v>320</v>
      </c>
    </row>
    <row r="80" spans="3:25" x14ac:dyDescent="0.35">
      <c r="C80" s="2"/>
      <c r="D80" s="2"/>
      <c r="E80" s="2"/>
      <c r="F80" s="2"/>
      <c r="G80" s="2"/>
      <c r="H80" s="2"/>
      <c r="I80" s="2"/>
      <c r="J80" s="2"/>
      <c r="K80" s="2"/>
      <c r="L80" s="2"/>
      <c r="M80" s="2"/>
      <c r="N80" s="2"/>
      <c r="O80" s="2"/>
      <c r="P80" s="2"/>
      <c r="Q80" s="2"/>
      <c r="T80" s="2"/>
      <c r="W80" s="2">
        <v>77</v>
      </c>
      <c r="X80" s="2" t="s">
        <v>326</v>
      </c>
      <c r="Y80" s="2" t="s">
        <v>326</v>
      </c>
    </row>
    <row r="81" spans="3:25" x14ac:dyDescent="0.35">
      <c r="C81" s="2"/>
      <c r="D81" s="2"/>
      <c r="E81" s="2"/>
      <c r="F81" s="2"/>
      <c r="G81" s="2"/>
      <c r="H81" s="2"/>
      <c r="I81" s="2"/>
      <c r="J81" s="2"/>
      <c r="K81" s="2"/>
      <c r="L81" s="2"/>
      <c r="M81" s="2"/>
      <c r="N81" s="2"/>
      <c r="O81" s="2"/>
      <c r="P81" s="2"/>
      <c r="Q81" s="2"/>
      <c r="T81" s="2"/>
      <c r="W81" s="2">
        <v>78</v>
      </c>
      <c r="X81" s="2" t="s">
        <v>330</v>
      </c>
      <c r="Y81" s="2" t="s">
        <v>330</v>
      </c>
    </row>
    <row r="82" spans="3:25" x14ac:dyDescent="0.35">
      <c r="C82" s="2"/>
      <c r="D82" s="2"/>
      <c r="E82" s="2"/>
      <c r="F82" s="2"/>
      <c r="G82" s="2"/>
      <c r="H82" s="2"/>
      <c r="I82" s="2"/>
      <c r="J82" s="2"/>
      <c r="K82" s="2"/>
      <c r="L82" s="2"/>
      <c r="M82" s="2"/>
      <c r="N82" s="2"/>
      <c r="O82" s="2"/>
      <c r="P82" s="2"/>
      <c r="Q82" s="2"/>
      <c r="T82" s="2"/>
      <c r="W82" s="2">
        <v>79</v>
      </c>
      <c r="X82" s="2" t="s">
        <v>332</v>
      </c>
      <c r="Y82" s="2" t="s">
        <v>332</v>
      </c>
    </row>
    <row r="83" spans="3:25" x14ac:dyDescent="0.35">
      <c r="C83" s="2"/>
      <c r="D83" s="2"/>
      <c r="E83" s="2"/>
      <c r="F83" s="2"/>
      <c r="G83" s="2"/>
      <c r="H83" s="2"/>
      <c r="I83" s="2"/>
      <c r="J83" s="2"/>
      <c r="K83" s="2"/>
      <c r="L83" s="2"/>
      <c r="M83" s="2"/>
      <c r="N83" s="2"/>
      <c r="O83" s="2"/>
      <c r="P83" s="2"/>
      <c r="Q83" s="2"/>
      <c r="T83" s="2"/>
      <c r="W83" s="2">
        <v>80</v>
      </c>
      <c r="X83" s="2" t="s">
        <v>333</v>
      </c>
      <c r="Y83" s="2" t="s">
        <v>333</v>
      </c>
    </row>
    <row r="84" spans="3:25" x14ac:dyDescent="0.35">
      <c r="C84" s="2"/>
      <c r="D84" s="2"/>
      <c r="E84" s="2"/>
      <c r="F84" s="2"/>
      <c r="G84" s="2"/>
      <c r="H84" s="2"/>
      <c r="I84" s="2"/>
      <c r="J84" s="2"/>
      <c r="K84" s="2"/>
      <c r="L84" s="2"/>
      <c r="M84" s="2"/>
      <c r="N84" s="2"/>
      <c r="O84" s="2"/>
      <c r="P84" s="2"/>
      <c r="Q84" s="2"/>
      <c r="T84" s="2"/>
      <c r="W84" s="2">
        <v>81</v>
      </c>
      <c r="X84" s="2" t="s">
        <v>334</v>
      </c>
      <c r="Y84" s="2" t="s">
        <v>334</v>
      </c>
    </row>
    <row r="85" spans="3:25" x14ac:dyDescent="0.35">
      <c r="C85" s="2"/>
      <c r="D85" s="2"/>
      <c r="E85" s="2"/>
      <c r="F85" s="2"/>
      <c r="G85" s="2"/>
      <c r="H85" s="2"/>
      <c r="I85" s="2"/>
      <c r="J85" s="2"/>
      <c r="K85" s="2"/>
      <c r="L85" s="2"/>
      <c r="M85" s="2"/>
      <c r="N85" s="2"/>
      <c r="O85" s="2"/>
      <c r="P85" s="2"/>
      <c r="Q85" s="2"/>
      <c r="T85" s="2"/>
      <c r="W85" s="2">
        <v>82</v>
      </c>
      <c r="X85" s="2" t="s">
        <v>337</v>
      </c>
      <c r="Y85" s="2" t="s">
        <v>337</v>
      </c>
    </row>
    <row r="86" spans="3:25" x14ac:dyDescent="0.35">
      <c r="C86" s="2"/>
      <c r="D86" s="2"/>
      <c r="E86" s="2"/>
      <c r="F86" s="2"/>
      <c r="G86" s="2"/>
      <c r="H86" s="2"/>
      <c r="I86" s="2"/>
      <c r="J86" s="2"/>
      <c r="K86" s="2"/>
      <c r="L86" s="2"/>
      <c r="M86" s="2"/>
      <c r="N86" s="2"/>
      <c r="O86" s="2"/>
      <c r="P86" s="2"/>
      <c r="Q86" s="2"/>
      <c r="T86" s="2"/>
      <c r="W86" s="2">
        <v>83</v>
      </c>
      <c r="X86" s="2" t="s">
        <v>341</v>
      </c>
      <c r="Y86" s="2" t="s">
        <v>341</v>
      </c>
    </row>
    <row r="87" spans="3:25" x14ac:dyDescent="0.35">
      <c r="C87" s="2"/>
      <c r="D87" s="2"/>
      <c r="E87" s="2"/>
      <c r="F87" s="2"/>
      <c r="G87" s="2"/>
      <c r="H87" s="2"/>
      <c r="I87" s="2"/>
      <c r="J87" s="2"/>
      <c r="K87" s="2"/>
      <c r="L87" s="2"/>
      <c r="M87" s="2"/>
      <c r="N87" s="2"/>
      <c r="O87" s="2"/>
      <c r="P87" s="2"/>
      <c r="Q87" s="2"/>
      <c r="T87" s="2"/>
      <c r="W87" s="2">
        <v>84</v>
      </c>
      <c r="X87" s="2" t="s">
        <v>344</v>
      </c>
      <c r="Y87" s="2" t="s">
        <v>344</v>
      </c>
    </row>
    <row r="88" spans="3:25" x14ac:dyDescent="0.35">
      <c r="C88" s="2"/>
      <c r="D88" s="2"/>
      <c r="E88" s="2"/>
      <c r="F88" s="2"/>
      <c r="G88" s="2"/>
      <c r="H88" s="2"/>
      <c r="I88" s="2"/>
      <c r="J88" s="2"/>
      <c r="K88" s="2"/>
      <c r="L88" s="2"/>
      <c r="M88" s="2"/>
      <c r="N88" s="2"/>
      <c r="O88" s="2"/>
      <c r="P88" s="2"/>
      <c r="Q88" s="2"/>
      <c r="T88" s="2"/>
      <c r="W88" s="2">
        <v>85</v>
      </c>
      <c r="X88" s="2" t="s">
        <v>347</v>
      </c>
      <c r="Y88" s="2" t="s">
        <v>347</v>
      </c>
    </row>
    <row r="89" spans="3:25" x14ac:dyDescent="0.35">
      <c r="C89" s="2"/>
      <c r="D89" s="2"/>
      <c r="E89" s="2"/>
      <c r="F89" s="2"/>
      <c r="G89" s="2"/>
      <c r="H89" s="2"/>
      <c r="I89" s="2"/>
      <c r="J89" s="2"/>
      <c r="K89" s="2"/>
      <c r="L89" s="2"/>
      <c r="M89" s="2"/>
      <c r="N89" s="2"/>
      <c r="O89" s="2"/>
      <c r="P89" s="2"/>
      <c r="Q89" s="2"/>
      <c r="T89" s="2"/>
      <c r="W89" s="2">
        <v>86</v>
      </c>
      <c r="X89" s="2" t="s">
        <v>349</v>
      </c>
      <c r="Y89" s="2" t="s">
        <v>349</v>
      </c>
    </row>
    <row r="90" spans="3:25" x14ac:dyDescent="0.35">
      <c r="C90" s="2"/>
      <c r="D90" s="2"/>
      <c r="E90" s="2"/>
      <c r="F90" s="2"/>
      <c r="G90" s="2"/>
      <c r="H90" s="2"/>
      <c r="I90" s="2"/>
      <c r="J90" s="2"/>
      <c r="K90" s="2"/>
      <c r="L90" s="2"/>
      <c r="M90" s="2"/>
      <c r="N90" s="2"/>
      <c r="O90" s="2"/>
      <c r="P90" s="2"/>
      <c r="Q90" s="2"/>
      <c r="T90" s="2"/>
      <c r="W90" s="2">
        <v>87</v>
      </c>
      <c r="X90" s="2" t="s">
        <v>350</v>
      </c>
      <c r="Y90" s="2" t="s">
        <v>350</v>
      </c>
    </row>
    <row r="91" spans="3:25" x14ac:dyDescent="0.35">
      <c r="C91" s="2"/>
      <c r="D91" s="2"/>
      <c r="E91" s="2"/>
      <c r="F91" s="2"/>
      <c r="G91" s="2"/>
      <c r="H91" s="2"/>
      <c r="I91" s="2"/>
      <c r="J91" s="2"/>
      <c r="K91" s="2"/>
      <c r="L91" s="2"/>
      <c r="M91" s="2"/>
      <c r="N91" s="2"/>
      <c r="O91" s="2"/>
      <c r="P91" s="2"/>
      <c r="Q91" s="2"/>
      <c r="T91" s="2"/>
      <c r="W91" s="2">
        <v>88</v>
      </c>
      <c r="X91" s="2" t="s">
        <v>351</v>
      </c>
      <c r="Y91" s="2" t="s">
        <v>351</v>
      </c>
    </row>
    <row r="92" spans="3:25" x14ac:dyDescent="0.35">
      <c r="T92" s="2"/>
      <c r="W92" s="2">
        <v>89</v>
      </c>
      <c r="X92" s="2" t="s">
        <v>352</v>
      </c>
      <c r="Y92" s="2" t="s">
        <v>352</v>
      </c>
    </row>
    <row r="93" spans="3:25" x14ac:dyDescent="0.35">
      <c r="T93" s="2"/>
      <c r="W93" s="2">
        <v>90</v>
      </c>
      <c r="X93" s="2" t="s">
        <v>357</v>
      </c>
      <c r="Y93" s="2" t="s">
        <v>357</v>
      </c>
    </row>
    <row r="94" spans="3:25" x14ac:dyDescent="0.35">
      <c r="T94" s="2"/>
      <c r="W94" s="2">
        <v>91</v>
      </c>
      <c r="X94" s="2" t="s">
        <v>362</v>
      </c>
      <c r="Y94" s="2" t="s">
        <v>362</v>
      </c>
    </row>
    <row r="95" spans="3:25" x14ac:dyDescent="0.35">
      <c r="T95" s="2"/>
      <c r="W95" s="2">
        <v>92</v>
      </c>
      <c r="X95" s="2" t="s">
        <v>365</v>
      </c>
      <c r="Y95" s="2" t="s">
        <v>365</v>
      </c>
    </row>
    <row r="96" spans="3:25" x14ac:dyDescent="0.35">
      <c r="T96" s="2"/>
      <c r="W96" s="2">
        <v>93</v>
      </c>
      <c r="X96" s="2" t="s">
        <v>369</v>
      </c>
      <c r="Y96" s="2" t="s">
        <v>369</v>
      </c>
    </row>
    <row r="97" spans="20:25" x14ac:dyDescent="0.35">
      <c r="T97" s="2"/>
      <c r="W97" s="2">
        <v>94</v>
      </c>
      <c r="X97" s="2" t="s">
        <v>371</v>
      </c>
      <c r="Y97" s="2" t="s">
        <v>371</v>
      </c>
    </row>
    <row r="98" spans="20:25" x14ac:dyDescent="0.35">
      <c r="T98" s="2"/>
      <c r="W98" s="2">
        <v>95</v>
      </c>
      <c r="X98" s="2" t="s">
        <v>375</v>
      </c>
      <c r="Y98" s="2" t="s">
        <v>375</v>
      </c>
    </row>
    <row r="99" spans="20:25" x14ac:dyDescent="0.35">
      <c r="T99" s="2"/>
      <c r="W99" s="2">
        <v>96</v>
      </c>
      <c r="X99" s="2" t="s">
        <v>378</v>
      </c>
      <c r="Y99" s="2" t="s">
        <v>378</v>
      </c>
    </row>
  </sheetData>
  <mergeCells count="6">
    <mergeCell ref="P30:Q30"/>
    <mergeCell ref="P33:Q33"/>
    <mergeCell ref="P36:Q36"/>
    <mergeCell ref="P41:Q41"/>
    <mergeCell ref="N30:O30"/>
    <mergeCell ref="N36:O3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05"/>
  <sheetViews>
    <sheetView topLeftCell="A360" workbookViewId="0">
      <selection activeCell="G259" sqref="G259"/>
    </sheetView>
  </sheetViews>
  <sheetFormatPr defaultColWidth="8.81640625" defaultRowHeight="14.5" x14ac:dyDescent="0.35"/>
  <sheetData>
    <row r="1" spans="1:2" x14ac:dyDescent="0.35">
      <c r="A1" t="s">
        <v>383</v>
      </c>
    </row>
    <row r="2" spans="1:2" x14ac:dyDescent="0.35">
      <c r="A2" t="s">
        <v>384</v>
      </c>
      <c r="B2">
        <v>5</v>
      </c>
    </row>
    <row r="3" spans="1:2" x14ac:dyDescent="0.35">
      <c r="A3" t="s">
        <v>385</v>
      </c>
      <c r="B3" t="s">
        <v>386</v>
      </c>
    </row>
    <row r="4" spans="1:2" x14ac:dyDescent="0.35">
      <c r="A4" t="s">
        <v>387</v>
      </c>
      <c r="B4" t="s">
        <v>388</v>
      </c>
    </row>
    <row r="5" spans="1:2" x14ac:dyDescent="0.35">
      <c r="A5" t="s">
        <v>389</v>
      </c>
      <c r="B5" t="s">
        <v>390</v>
      </c>
    </row>
    <row r="6" spans="1:2" x14ac:dyDescent="0.35">
      <c r="A6" t="s">
        <v>391</v>
      </c>
      <c r="B6" s="39">
        <v>43557</v>
      </c>
    </row>
    <row r="7" spans="1:2" x14ac:dyDescent="0.35">
      <c r="A7" t="s">
        <v>392</v>
      </c>
      <c r="B7" t="s">
        <v>393</v>
      </c>
    </row>
    <row r="8" spans="1:2" x14ac:dyDescent="0.35">
      <c r="A8" t="s">
        <v>394</v>
      </c>
      <c r="B8" t="s">
        <v>395</v>
      </c>
    </row>
    <row r="9" spans="1:2" x14ac:dyDescent="0.35">
      <c r="A9" t="s">
        <v>396</v>
      </c>
      <c r="B9" t="s">
        <v>397</v>
      </c>
    </row>
    <row r="10" spans="1:2" x14ac:dyDescent="0.35">
      <c r="A10" t="s">
        <v>398</v>
      </c>
      <c r="B10" t="s">
        <v>399</v>
      </c>
    </row>
    <row r="11" spans="1:2" x14ac:dyDescent="0.35">
      <c r="A11" t="s">
        <v>38</v>
      </c>
    </row>
    <row r="12" spans="1:2" x14ac:dyDescent="0.35">
      <c r="A12" t="s">
        <v>400</v>
      </c>
      <c r="B12" t="s">
        <v>401</v>
      </c>
    </row>
    <row r="14" spans="1:2" x14ac:dyDescent="0.35">
      <c r="A14" t="s">
        <v>402</v>
      </c>
    </row>
    <row r="15" spans="1:2" x14ac:dyDescent="0.35">
      <c r="A15">
        <v>76</v>
      </c>
    </row>
    <row r="16" spans="1:2" x14ac:dyDescent="0.35">
      <c r="A16">
        <v>76</v>
      </c>
    </row>
    <row r="18" spans="1:10" x14ac:dyDescent="0.35">
      <c r="A18" t="s">
        <v>403</v>
      </c>
    </row>
    <row r="20" spans="1:10" x14ac:dyDescent="0.35">
      <c r="A20" t="s">
        <v>404</v>
      </c>
    </row>
    <row r="21" spans="1:10" x14ac:dyDescent="0.35">
      <c r="A21" t="s">
        <v>405</v>
      </c>
      <c r="B21" t="s">
        <v>406</v>
      </c>
      <c r="C21" t="s">
        <v>407</v>
      </c>
      <c r="D21" t="s">
        <v>408</v>
      </c>
      <c r="E21" t="s">
        <v>409</v>
      </c>
      <c r="F21" t="s">
        <v>410</v>
      </c>
      <c r="G21" t="s">
        <v>411</v>
      </c>
      <c r="H21" t="s">
        <v>412</v>
      </c>
      <c r="I21" t="s">
        <v>413</v>
      </c>
      <c r="J21" t="s">
        <v>38</v>
      </c>
    </row>
    <row r="22" spans="1:10" x14ac:dyDescent="0.35">
      <c r="A22" t="s">
        <v>414</v>
      </c>
      <c r="C22" t="s">
        <v>415</v>
      </c>
      <c r="D22" t="s">
        <v>259</v>
      </c>
      <c r="E22" t="s">
        <v>416</v>
      </c>
      <c r="F22" t="s">
        <v>417</v>
      </c>
      <c r="G22" t="s">
        <v>418</v>
      </c>
      <c r="H22" t="s">
        <v>419</v>
      </c>
    </row>
    <row r="23" spans="1:10" x14ac:dyDescent="0.35">
      <c r="A23" t="s">
        <v>420</v>
      </c>
      <c r="C23" t="s">
        <v>415</v>
      </c>
      <c r="D23" t="s">
        <v>261</v>
      </c>
      <c r="E23" t="s">
        <v>421</v>
      </c>
      <c r="F23" t="s">
        <v>422</v>
      </c>
      <c r="G23" t="s">
        <v>423</v>
      </c>
      <c r="H23" t="s">
        <v>424</v>
      </c>
    </row>
    <row r="24" spans="1:10" x14ac:dyDescent="0.35">
      <c r="A24" t="s">
        <v>425</v>
      </c>
      <c r="C24" t="s">
        <v>415</v>
      </c>
      <c r="D24" t="s">
        <v>265</v>
      </c>
      <c r="E24" t="s">
        <v>426</v>
      </c>
      <c r="F24" t="s">
        <v>427</v>
      </c>
      <c r="G24" t="s">
        <v>428</v>
      </c>
      <c r="H24" t="s">
        <v>429</v>
      </c>
    </row>
    <row r="25" spans="1:10" x14ac:dyDescent="0.35">
      <c r="A25" t="s">
        <v>430</v>
      </c>
      <c r="C25" t="s">
        <v>415</v>
      </c>
      <c r="D25" t="s">
        <v>268</v>
      </c>
      <c r="E25" t="s">
        <v>431</v>
      </c>
      <c r="F25" t="s">
        <v>432</v>
      </c>
      <c r="G25" t="s">
        <v>433</v>
      </c>
      <c r="H25" t="s">
        <v>434</v>
      </c>
    </row>
    <row r="26" spans="1:10" x14ac:dyDescent="0.35">
      <c r="A26" t="s">
        <v>435</v>
      </c>
      <c r="C26" t="s">
        <v>415</v>
      </c>
      <c r="D26" t="s">
        <v>127</v>
      </c>
      <c r="E26" t="s">
        <v>436</v>
      </c>
      <c r="F26" t="s">
        <v>437</v>
      </c>
      <c r="G26" t="s">
        <v>438</v>
      </c>
      <c r="H26" t="s">
        <v>439</v>
      </c>
    </row>
    <row r="27" spans="1:10" x14ac:dyDescent="0.35">
      <c r="A27" t="s">
        <v>440</v>
      </c>
      <c r="C27" t="s">
        <v>415</v>
      </c>
      <c r="D27" t="s">
        <v>273</v>
      </c>
      <c r="E27" t="s">
        <v>441</v>
      </c>
      <c r="F27" t="s">
        <v>442</v>
      </c>
      <c r="G27" t="s">
        <v>443</v>
      </c>
      <c r="H27" t="s">
        <v>444</v>
      </c>
    </row>
    <row r="28" spans="1:10" x14ac:dyDescent="0.35">
      <c r="A28" t="s">
        <v>445</v>
      </c>
      <c r="C28" t="s">
        <v>415</v>
      </c>
      <c r="D28" t="s">
        <v>275</v>
      </c>
      <c r="E28" t="s">
        <v>446</v>
      </c>
      <c r="F28" t="s">
        <v>447</v>
      </c>
      <c r="G28" t="s">
        <v>448</v>
      </c>
      <c r="H28" t="s">
        <v>449</v>
      </c>
    </row>
    <row r="29" spans="1:10" x14ac:dyDescent="0.35">
      <c r="A29" t="s">
        <v>450</v>
      </c>
      <c r="C29" t="s">
        <v>415</v>
      </c>
      <c r="D29" t="s">
        <v>277</v>
      </c>
      <c r="E29" t="s">
        <v>451</v>
      </c>
      <c r="F29" t="s">
        <v>452</v>
      </c>
      <c r="G29" t="s">
        <v>453</v>
      </c>
      <c r="H29" t="s">
        <v>454</v>
      </c>
    </row>
    <row r="30" spans="1:10" x14ac:dyDescent="0.35">
      <c r="A30" t="s">
        <v>455</v>
      </c>
      <c r="C30" t="s">
        <v>415</v>
      </c>
      <c r="D30" t="s">
        <v>279</v>
      </c>
      <c r="E30" t="s">
        <v>456</v>
      </c>
      <c r="F30" t="s">
        <v>457</v>
      </c>
      <c r="G30" t="s">
        <v>458</v>
      </c>
      <c r="H30" t="s">
        <v>459</v>
      </c>
    </row>
    <row r="31" spans="1:10" x14ac:dyDescent="0.35">
      <c r="A31" t="s">
        <v>460</v>
      </c>
      <c r="C31" t="s">
        <v>415</v>
      </c>
      <c r="D31" t="s">
        <v>281</v>
      </c>
      <c r="E31" t="s">
        <v>461</v>
      </c>
      <c r="F31" t="s">
        <v>462</v>
      </c>
      <c r="G31" t="s">
        <v>463</v>
      </c>
      <c r="H31" t="s">
        <v>464</v>
      </c>
    </row>
    <row r="32" spans="1:10" x14ac:dyDescent="0.35">
      <c r="A32" t="s">
        <v>465</v>
      </c>
      <c r="C32" t="s">
        <v>415</v>
      </c>
      <c r="D32" t="s">
        <v>283</v>
      </c>
      <c r="E32" t="s">
        <v>466</v>
      </c>
      <c r="F32" t="s">
        <v>467</v>
      </c>
      <c r="G32" t="s">
        <v>468</v>
      </c>
      <c r="H32" t="s">
        <v>469</v>
      </c>
    </row>
    <row r="33" spans="1:8" x14ac:dyDescent="0.35">
      <c r="A33" t="s">
        <v>470</v>
      </c>
      <c r="C33" t="s">
        <v>415</v>
      </c>
      <c r="D33" t="s">
        <v>285</v>
      </c>
      <c r="E33" t="s">
        <v>471</v>
      </c>
      <c r="F33" t="s">
        <v>472</v>
      </c>
      <c r="G33" t="s">
        <v>473</v>
      </c>
      <c r="H33" t="s">
        <v>474</v>
      </c>
    </row>
    <row r="34" spans="1:8" x14ac:dyDescent="0.35">
      <c r="A34" t="s">
        <v>475</v>
      </c>
      <c r="C34" t="s">
        <v>415</v>
      </c>
      <c r="D34" t="s">
        <v>128</v>
      </c>
      <c r="E34" t="s">
        <v>476</v>
      </c>
      <c r="F34" t="s">
        <v>477</v>
      </c>
      <c r="G34" t="s">
        <v>478</v>
      </c>
      <c r="H34" t="s">
        <v>479</v>
      </c>
    </row>
    <row r="35" spans="1:8" x14ac:dyDescent="0.35">
      <c r="A35" t="s">
        <v>480</v>
      </c>
      <c r="C35" t="s">
        <v>415</v>
      </c>
      <c r="D35" t="s">
        <v>129</v>
      </c>
      <c r="E35" t="s">
        <v>481</v>
      </c>
      <c r="F35" t="s">
        <v>482</v>
      </c>
      <c r="G35" t="s">
        <v>483</v>
      </c>
      <c r="H35" t="s">
        <v>484</v>
      </c>
    </row>
    <row r="36" spans="1:8" x14ac:dyDescent="0.35">
      <c r="A36" t="s">
        <v>485</v>
      </c>
      <c r="C36" t="s">
        <v>415</v>
      </c>
      <c r="D36" t="s">
        <v>130</v>
      </c>
      <c r="E36" t="s">
        <v>486</v>
      </c>
      <c r="F36" t="s">
        <v>487</v>
      </c>
      <c r="G36" t="s">
        <v>488</v>
      </c>
      <c r="H36" t="s">
        <v>489</v>
      </c>
    </row>
    <row r="37" spans="1:8" x14ac:dyDescent="0.35">
      <c r="A37" t="s">
        <v>490</v>
      </c>
      <c r="C37" t="s">
        <v>415</v>
      </c>
      <c r="D37" t="s">
        <v>131</v>
      </c>
      <c r="E37" t="s">
        <v>491</v>
      </c>
      <c r="F37" t="s">
        <v>492</v>
      </c>
      <c r="G37" t="s">
        <v>493</v>
      </c>
      <c r="H37" t="s">
        <v>494</v>
      </c>
    </row>
    <row r="38" spans="1:8" x14ac:dyDescent="0.35">
      <c r="A38" t="s">
        <v>495</v>
      </c>
      <c r="C38" t="s">
        <v>415</v>
      </c>
      <c r="D38" t="s">
        <v>292</v>
      </c>
      <c r="E38" t="s">
        <v>496</v>
      </c>
      <c r="F38" t="s">
        <v>497</v>
      </c>
      <c r="G38" t="s">
        <v>498</v>
      </c>
      <c r="H38" t="s">
        <v>499</v>
      </c>
    </row>
    <row r="39" spans="1:8" x14ac:dyDescent="0.35">
      <c r="A39" t="s">
        <v>500</v>
      </c>
      <c r="C39" t="s">
        <v>415</v>
      </c>
      <c r="D39" t="s">
        <v>294</v>
      </c>
      <c r="E39" t="s">
        <v>501</v>
      </c>
      <c r="F39" t="s">
        <v>502</v>
      </c>
      <c r="G39" t="s">
        <v>503</v>
      </c>
      <c r="H39" t="s">
        <v>504</v>
      </c>
    </row>
    <row r="40" spans="1:8" x14ac:dyDescent="0.35">
      <c r="A40" t="s">
        <v>505</v>
      </c>
      <c r="C40" t="s">
        <v>415</v>
      </c>
      <c r="D40" t="s">
        <v>296</v>
      </c>
      <c r="E40" t="s">
        <v>506</v>
      </c>
      <c r="F40" t="s">
        <v>507</v>
      </c>
      <c r="G40" t="s">
        <v>508</v>
      </c>
      <c r="H40" t="s">
        <v>509</v>
      </c>
    </row>
    <row r="41" spans="1:8" x14ac:dyDescent="0.35">
      <c r="A41" t="s">
        <v>510</v>
      </c>
      <c r="C41" t="s">
        <v>415</v>
      </c>
      <c r="D41" t="s">
        <v>298</v>
      </c>
      <c r="E41" t="s">
        <v>511</v>
      </c>
      <c r="F41" t="s">
        <v>512</v>
      </c>
      <c r="G41" t="s">
        <v>513</v>
      </c>
      <c r="H41" t="s">
        <v>514</v>
      </c>
    </row>
    <row r="42" spans="1:8" x14ac:dyDescent="0.35">
      <c r="A42" t="s">
        <v>515</v>
      </c>
      <c r="C42" t="s">
        <v>415</v>
      </c>
      <c r="D42" t="s">
        <v>300</v>
      </c>
      <c r="E42" t="s">
        <v>516</v>
      </c>
      <c r="F42" t="s">
        <v>517</v>
      </c>
      <c r="G42" t="s">
        <v>518</v>
      </c>
      <c r="H42" t="s">
        <v>519</v>
      </c>
    </row>
    <row r="43" spans="1:8" x14ac:dyDescent="0.35">
      <c r="A43" t="s">
        <v>520</v>
      </c>
      <c r="C43" t="s">
        <v>415</v>
      </c>
      <c r="D43" t="s">
        <v>132</v>
      </c>
      <c r="E43" t="s">
        <v>521</v>
      </c>
      <c r="F43" t="s">
        <v>522</v>
      </c>
      <c r="G43" t="s">
        <v>523</v>
      </c>
      <c r="H43" t="s">
        <v>524</v>
      </c>
    </row>
    <row r="44" spans="1:8" x14ac:dyDescent="0.35">
      <c r="A44" t="s">
        <v>525</v>
      </c>
      <c r="C44" t="s">
        <v>415</v>
      </c>
      <c r="D44" t="s">
        <v>133</v>
      </c>
      <c r="E44" t="s">
        <v>526</v>
      </c>
      <c r="F44" t="s">
        <v>527</v>
      </c>
      <c r="G44" t="s">
        <v>528</v>
      </c>
      <c r="H44" t="s">
        <v>529</v>
      </c>
    </row>
    <row r="45" spans="1:8" x14ac:dyDescent="0.35">
      <c r="A45" t="s">
        <v>530</v>
      </c>
      <c r="C45" t="s">
        <v>415</v>
      </c>
      <c r="D45" t="s">
        <v>134</v>
      </c>
      <c r="E45" t="s">
        <v>531</v>
      </c>
      <c r="F45" t="s">
        <v>532</v>
      </c>
      <c r="G45" t="s">
        <v>533</v>
      </c>
      <c r="H45" t="s">
        <v>534</v>
      </c>
    </row>
    <row r="46" spans="1:8" x14ac:dyDescent="0.35">
      <c r="A46" t="s">
        <v>535</v>
      </c>
      <c r="C46" t="s">
        <v>415</v>
      </c>
      <c r="D46" t="s">
        <v>135</v>
      </c>
      <c r="E46" t="s">
        <v>536</v>
      </c>
      <c r="F46" t="s">
        <v>537</v>
      </c>
      <c r="G46" t="s">
        <v>538</v>
      </c>
      <c r="H46" t="s">
        <v>539</v>
      </c>
    </row>
    <row r="47" spans="1:8" x14ac:dyDescent="0.35">
      <c r="A47" t="s">
        <v>540</v>
      </c>
      <c r="C47" t="s">
        <v>415</v>
      </c>
      <c r="D47" t="s">
        <v>311</v>
      </c>
      <c r="E47" t="s">
        <v>541</v>
      </c>
      <c r="F47" t="s">
        <v>542</v>
      </c>
      <c r="G47" t="s">
        <v>543</v>
      </c>
      <c r="H47" t="s">
        <v>544</v>
      </c>
    </row>
    <row r="48" spans="1:8" x14ac:dyDescent="0.35">
      <c r="A48" t="s">
        <v>545</v>
      </c>
      <c r="C48" t="s">
        <v>415</v>
      </c>
      <c r="D48" t="s">
        <v>316</v>
      </c>
      <c r="E48" t="s">
        <v>546</v>
      </c>
      <c r="F48" t="s">
        <v>547</v>
      </c>
      <c r="G48" t="s">
        <v>548</v>
      </c>
      <c r="H48" t="s">
        <v>549</v>
      </c>
    </row>
    <row r="49" spans="1:8" x14ac:dyDescent="0.35">
      <c r="A49" t="s">
        <v>550</v>
      </c>
      <c r="C49" t="s">
        <v>415</v>
      </c>
      <c r="D49" t="s">
        <v>321</v>
      </c>
      <c r="E49" t="s">
        <v>551</v>
      </c>
      <c r="F49" t="s">
        <v>552</v>
      </c>
      <c r="G49" t="s">
        <v>553</v>
      </c>
      <c r="H49" t="s">
        <v>554</v>
      </c>
    </row>
    <row r="50" spans="1:8" x14ac:dyDescent="0.35">
      <c r="A50" t="s">
        <v>555</v>
      </c>
      <c r="C50" t="s">
        <v>415</v>
      </c>
      <c r="D50" t="s">
        <v>327</v>
      </c>
      <c r="E50" t="s">
        <v>556</v>
      </c>
      <c r="F50" t="s">
        <v>557</v>
      </c>
      <c r="G50" t="s">
        <v>558</v>
      </c>
      <c r="H50" t="s">
        <v>559</v>
      </c>
    </row>
    <row r="51" spans="1:8" x14ac:dyDescent="0.35">
      <c r="A51" t="s">
        <v>560</v>
      </c>
      <c r="C51" t="s">
        <v>415</v>
      </c>
      <c r="D51" t="s">
        <v>137</v>
      </c>
      <c r="E51" t="s">
        <v>561</v>
      </c>
      <c r="F51" t="s">
        <v>562</v>
      </c>
      <c r="G51" t="s">
        <v>563</v>
      </c>
      <c r="H51" t="s">
        <v>564</v>
      </c>
    </row>
    <row r="52" spans="1:8" x14ac:dyDescent="0.35">
      <c r="A52" t="s">
        <v>565</v>
      </c>
      <c r="C52" t="s">
        <v>415</v>
      </c>
      <c r="D52" t="s">
        <v>138</v>
      </c>
      <c r="E52" t="s">
        <v>566</v>
      </c>
      <c r="F52" t="s">
        <v>567</v>
      </c>
      <c r="G52" t="s">
        <v>568</v>
      </c>
      <c r="H52" t="s">
        <v>569</v>
      </c>
    </row>
    <row r="53" spans="1:8" x14ac:dyDescent="0.35">
      <c r="A53" t="s">
        <v>570</v>
      </c>
      <c r="C53" t="s">
        <v>415</v>
      </c>
      <c r="D53" t="s">
        <v>139</v>
      </c>
      <c r="E53" t="s">
        <v>571</v>
      </c>
      <c r="F53" t="s">
        <v>572</v>
      </c>
      <c r="G53" t="s">
        <v>573</v>
      </c>
      <c r="H53" t="s">
        <v>574</v>
      </c>
    </row>
    <row r="54" spans="1:8" x14ac:dyDescent="0.35">
      <c r="A54" t="s">
        <v>575</v>
      </c>
      <c r="C54" t="s">
        <v>415</v>
      </c>
      <c r="D54" t="s">
        <v>335</v>
      </c>
      <c r="E54" t="s">
        <v>576</v>
      </c>
      <c r="F54" t="s">
        <v>577</v>
      </c>
      <c r="G54" t="s">
        <v>578</v>
      </c>
      <c r="H54" t="s">
        <v>579</v>
      </c>
    </row>
    <row r="55" spans="1:8" x14ac:dyDescent="0.35">
      <c r="A55" t="s">
        <v>580</v>
      </c>
      <c r="C55" t="s">
        <v>415</v>
      </c>
      <c r="D55" t="s">
        <v>338</v>
      </c>
      <c r="E55" t="s">
        <v>581</v>
      </c>
      <c r="F55" t="s">
        <v>582</v>
      </c>
      <c r="G55" t="s">
        <v>583</v>
      </c>
      <c r="H55" t="s">
        <v>584</v>
      </c>
    </row>
    <row r="56" spans="1:8" x14ac:dyDescent="0.35">
      <c r="A56" t="s">
        <v>585</v>
      </c>
      <c r="C56" t="s">
        <v>415</v>
      </c>
      <c r="D56" t="s">
        <v>342</v>
      </c>
      <c r="E56" t="s">
        <v>586</v>
      </c>
      <c r="F56" t="s">
        <v>587</v>
      </c>
      <c r="G56" t="s">
        <v>588</v>
      </c>
      <c r="H56" t="s">
        <v>589</v>
      </c>
    </row>
    <row r="57" spans="1:8" x14ac:dyDescent="0.35">
      <c r="A57" t="s">
        <v>590</v>
      </c>
      <c r="C57" t="s">
        <v>415</v>
      </c>
      <c r="D57" t="s">
        <v>345</v>
      </c>
      <c r="E57" t="s">
        <v>591</v>
      </c>
      <c r="F57" t="s">
        <v>592</v>
      </c>
      <c r="G57" t="s">
        <v>593</v>
      </c>
      <c r="H57" t="s">
        <v>594</v>
      </c>
    </row>
    <row r="58" spans="1:8" x14ac:dyDescent="0.35">
      <c r="A58" t="s">
        <v>595</v>
      </c>
      <c r="C58" t="s">
        <v>415</v>
      </c>
      <c r="D58" t="s">
        <v>348</v>
      </c>
      <c r="E58" t="s">
        <v>596</v>
      </c>
      <c r="F58" t="s">
        <v>597</v>
      </c>
      <c r="G58" t="s">
        <v>598</v>
      </c>
      <c r="H58" t="s">
        <v>599</v>
      </c>
    </row>
    <row r="59" spans="1:8" x14ac:dyDescent="0.35">
      <c r="A59" t="s">
        <v>600</v>
      </c>
      <c r="C59" t="s">
        <v>415</v>
      </c>
      <c r="D59" t="s">
        <v>140</v>
      </c>
      <c r="E59" t="s">
        <v>601</v>
      </c>
      <c r="F59" t="s">
        <v>602</v>
      </c>
      <c r="G59" t="s">
        <v>603</v>
      </c>
      <c r="H59" t="s">
        <v>604</v>
      </c>
    </row>
    <row r="60" spans="1:8" x14ac:dyDescent="0.35">
      <c r="A60" t="s">
        <v>605</v>
      </c>
      <c r="C60" t="s">
        <v>415</v>
      </c>
      <c r="D60" t="s">
        <v>141</v>
      </c>
      <c r="E60" t="s">
        <v>606</v>
      </c>
      <c r="F60" t="s">
        <v>607</v>
      </c>
      <c r="G60" t="s">
        <v>608</v>
      </c>
      <c r="H60" t="s">
        <v>609</v>
      </c>
    </row>
    <row r="61" spans="1:8" x14ac:dyDescent="0.35">
      <c r="A61" t="s">
        <v>610</v>
      </c>
      <c r="C61" t="s">
        <v>415</v>
      </c>
      <c r="D61" t="s">
        <v>142</v>
      </c>
      <c r="E61" t="s">
        <v>611</v>
      </c>
      <c r="F61" t="s">
        <v>612</v>
      </c>
      <c r="G61" t="s">
        <v>613</v>
      </c>
      <c r="H61" t="s">
        <v>614</v>
      </c>
    </row>
    <row r="62" spans="1:8" x14ac:dyDescent="0.35">
      <c r="A62" t="s">
        <v>615</v>
      </c>
      <c r="C62" t="s">
        <v>415</v>
      </c>
      <c r="D62" t="s">
        <v>353</v>
      </c>
      <c r="E62" t="s">
        <v>616</v>
      </c>
      <c r="F62" t="s">
        <v>617</v>
      </c>
      <c r="G62" t="s">
        <v>618</v>
      </c>
      <c r="H62" t="s">
        <v>619</v>
      </c>
    </row>
    <row r="63" spans="1:8" x14ac:dyDescent="0.35">
      <c r="A63" t="s">
        <v>620</v>
      </c>
      <c r="C63" t="s">
        <v>415</v>
      </c>
      <c r="D63" t="s">
        <v>358</v>
      </c>
      <c r="E63" t="s">
        <v>621</v>
      </c>
      <c r="F63" t="s">
        <v>622</v>
      </c>
      <c r="G63" t="s">
        <v>623</v>
      </c>
      <c r="H63" t="s">
        <v>624</v>
      </c>
    </row>
    <row r="64" spans="1:8" x14ac:dyDescent="0.35">
      <c r="A64" t="s">
        <v>625</v>
      </c>
      <c r="C64" t="s">
        <v>415</v>
      </c>
      <c r="D64" t="s">
        <v>363</v>
      </c>
      <c r="E64" t="s">
        <v>626</v>
      </c>
      <c r="F64" t="s">
        <v>627</v>
      </c>
      <c r="G64" t="s">
        <v>628</v>
      </c>
      <c r="H64" t="s">
        <v>629</v>
      </c>
    </row>
    <row r="65" spans="1:8" x14ac:dyDescent="0.35">
      <c r="A65" t="s">
        <v>630</v>
      </c>
      <c r="C65" t="s">
        <v>415</v>
      </c>
      <c r="D65" t="s">
        <v>366</v>
      </c>
      <c r="E65" t="s">
        <v>631</v>
      </c>
      <c r="F65" t="s">
        <v>632</v>
      </c>
      <c r="G65" t="s">
        <v>633</v>
      </c>
      <c r="H65" t="s">
        <v>634</v>
      </c>
    </row>
    <row r="66" spans="1:8" x14ac:dyDescent="0.35">
      <c r="A66" t="s">
        <v>635</v>
      </c>
      <c r="C66" t="s">
        <v>415</v>
      </c>
      <c r="D66" t="s">
        <v>370</v>
      </c>
      <c r="E66" t="s">
        <v>636</v>
      </c>
      <c r="F66" t="s">
        <v>637</v>
      </c>
      <c r="G66" t="s">
        <v>638</v>
      </c>
      <c r="H66" t="s">
        <v>639</v>
      </c>
    </row>
    <row r="67" spans="1:8" x14ac:dyDescent="0.35">
      <c r="A67" t="s">
        <v>640</v>
      </c>
      <c r="C67" t="s">
        <v>415</v>
      </c>
      <c r="D67" t="s">
        <v>143</v>
      </c>
      <c r="E67" t="s">
        <v>641</v>
      </c>
      <c r="F67" t="s">
        <v>642</v>
      </c>
      <c r="G67" t="s">
        <v>643</v>
      </c>
      <c r="H67" t="s">
        <v>644</v>
      </c>
    </row>
    <row r="68" spans="1:8" x14ac:dyDescent="0.35">
      <c r="A68" t="s">
        <v>645</v>
      </c>
      <c r="C68" t="s">
        <v>415</v>
      </c>
      <c r="D68" t="s">
        <v>144</v>
      </c>
      <c r="E68" t="s">
        <v>646</v>
      </c>
      <c r="F68" t="s">
        <v>647</v>
      </c>
      <c r="G68" t="s">
        <v>648</v>
      </c>
      <c r="H68" t="s">
        <v>649</v>
      </c>
    </row>
    <row r="69" spans="1:8" x14ac:dyDescent="0.35">
      <c r="A69" t="s">
        <v>650</v>
      </c>
      <c r="C69" t="s">
        <v>415</v>
      </c>
      <c r="D69" t="s">
        <v>145</v>
      </c>
      <c r="E69" t="s">
        <v>651</v>
      </c>
      <c r="F69" t="s">
        <v>652</v>
      </c>
      <c r="G69" t="s">
        <v>653</v>
      </c>
      <c r="H69" t="s">
        <v>654</v>
      </c>
    </row>
    <row r="70" spans="1:8" x14ac:dyDescent="0.35">
      <c r="A70" t="s">
        <v>655</v>
      </c>
      <c r="C70" t="s">
        <v>415</v>
      </c>
      <c r="D70" t="s">
        <v>258</v>
      </c>
      <c r="E70" t="s">
        <v>656</v>
      </c>
      <c r="F70" t="s">
        <v>657</v>
      </c>
      <c r="G70" t="s">
        <v>658</v>
      </c>
      <c r="H70" t="s">
        <v>659</v>
      </c>
    </row>
    <row r="71" spans="1:8" x14ac:dyDescent="0.35">
      <c r="A71" t="s">
        <v>660</v>
      </c>
      <c r="C71" t="s">
        <v>415</v>
      </c>
      <c r="D71" t="s">
        <v>260</v>
      </c>
      <c r="E71" t="s">
        <v>661</v>
      </c>
      <c r="F71" t="s">
        <v>662</v>
      </c>
      <c r="G71" t="s">
        <v>663</v>
      </c>
      <c r="H71" t="s">
        <v>664</v>
      </c>
    </row>
    <row r="72" spans="1:8" x14ac:dyDescent="0.35">
      <c r="A72" t="s">
        <v>665</v>
      </c>
      <c r="C72" t="s">
        <v>415</v>
      </c>
      <c r="D72" t="s">
        <v>264</v>
      </c>
      <c r="E72" t="s">
        <v>666</v>
      </c>
      <c r="F72" t="s">
        <v>667</v>
      </c>
      <c r="G72" t="s">
        <v>668</v>
      </c>
      <c r="H72" t="s">
        <v>669</v>
      </c>
    </row>
    <row r="73" spans="1:8" x14ac:dyDescent="0.35">
      <c r="A73" t="s">
        <v>670</v>
      </c>
      <c r="C73" t="s">
        <v>415</v>
      </c>
      <c r="D73" t="s">
        <v>267</v>
      </c>
      <c r="E73" t="s">
        <v>671</v>
      </c>
      <c r="F73" t="s">
        <v>672</v>
      </c>
      <c r="G73" t="s">
        <v>673</v>
      </c>
      <c r="H73" t="s">
        <v>674</v>
      </c>
    </row>
    <row r="74" spans="1:8" x14ac:dyDescent="0.35">
      <c r="A74" t="s">
        <v>675</v>
      </c>
      <c r="C74" t="s">
        <v>415</v>
      </c>
      <c r="D74" t="s">
        <v>270</v>
      </c>
      <c r="E74" t="s">
        <v>676</v>
      </c>
      <c r="F74" t="s">
        <v>677</v>
      </c>
      <c r="G74" t="s">
        <v>678</v>
      </c>
      <c r="H74" t="s">
        <v>679</v>
      </c>
    </row>
    <row r="75" spans="1:8" x14ac:dyDescent="0.35">
      <c r="A75" t="s">
        <v>680</v>
      </c>
      <c r="C75" t="s">
        <v>415</v>
      </c>
      <c r="D75" t="s">
        <v>272</v>
      </c>
      <c r="E75" t="s">
        <v>681</v>
      </c>
      <c r="F75" t="s">
        <v>682</v>
      </c>
      <c r="G75" t="s">
        <v>683</v>
      </c>
      <c r="H75" t="s">
        <v>684</v>
      </c>
    </row>
    <row r="76" spans="1:8" x14ac:dyDescent="0.35">
      <c r="A76" t="s">
        <v>685</v>
      </c>
      <c r="C76" t="s">
        <v>415</v>
      </c>
      <c r="D76" t="s">
        <v>146</v>
      </c>
      <c r="E76" t="s">
        <v>686</v>
      </c>
      <c r="F76" t="s">
        <v>687</v>
      </c>
      <c r="G76" t="s">
        <v>688</v>
      </c>
      <c r="H76" t="s">
        <v>689</v>
      </c>
    </row>
    <row r="77" spans="1:8" x14ac:dyDescent="0.35">
      <c r="A77" t="s">
        <v>690</v>
      </c>
      <c r="C77" t="s">
        <v>415</v>
      </c>
      <c r="D77" t="s">
        <v>147</v>
      </c>
      <c r="E77" t="s">
        <v>691</v>
      </c>
      <c r="F77" t="s">
        <v>692</v>
      </c>
      <c r="G77" t="s">
        <v>693</v>
      </c>
      <c r="H77" t="s">
        <v>694</v>
      </c>
    </row>
    <row r="78" spans="1:8" x14ac:dyDescent="0.35">
      <c r="A78" t="s">
        <v>695</v>
      </c>
      <c r="C78" t="s">
        <v>415</v>
      </c>
      <c r="D78" t="s">
        <v>148</v>
      </c>
      <c r="E78" t="s">
        <v>696</v>
      </c>
      <c r="F78" t="s">
        <v>697</v>
      </c>
      <c r="G78" t="s">
        <v>698</v>
      </c>
      <c r="H78" t="s">
        <v>699</v>
      </c>
    </row>
    <row r="79" spans="1:8" x14ac:dyDescent="0.35">
      <c r="A79" t="s">
        <v>700</v>
      </c>
      <c r="C79" t="s">
        <v>415</v>
      </c>
      <c r="D79" t="s">
        <v>280</v>
      </c>
      <c r="E79" t="s">
        <v>701</v>
      </c>
      <c r="F79" t="s">
        <v>702</v>
      </c>
      <c r="G79" t="s">
        <v>703</v>
      </c>
      <c r="H79" t="s">
        <v>704</v>
      </c>
    </row>
    <row r="80" spans="1:8" x14ac:dyDescent="0.35">
      <c r="A80" t="s">
        <v>705</v>
      </c>
      <c r="C80" t="s">
        <v>415</v>
      </c>
      <c r="D80" t="s">
        <v>282</v>
      </c>
      <c r="E80" t="s">
        <v>706</v>
      </c>
      <c r="F80" t="s">
        <v>707</v>
      </c>
      <c r="G80" t="s">
        <v>708</v>
      </c>
      <c r="H80" t="s">
        <v>709</v>
      </c>
    </row>
    <row r="81" spans="1:8" x14ac:dyDescent="0.35">
      <c r="A81" t="s">
        <v>710</v>
      </c>
      <c r="C81" t="s">
        <v>415</v>
      </c>
      <c r="D81" t="s">
        <v>284</v>
      </c>
      <c r="E81" t="s">
        <v>711</v>
      </c>
      <c r="F81" t="s">
        <v>712</v>
      </c>
      <c r="G81" t="s">
        <v>713</v>
      </c>
      <c r="H81" t="s">
        <v>714</v>
      </c>
    </row>
    <row r="82" spans="1:8" x14ac:dyDescent="0.35">
      <c r="A82" t="s">
        <v>715</v>
      </c>
      <c r="C82" t="s">
        <v>415</v>
      </c>
      <c r="D82" t="s">
        <v>286</v>
      </c>
      <c r="E82" t="s">
        <v>716</v>
      </c>
      <c r="F82" t="s">
        <v>717</v>
      </c>
      <c r="G82" t="s">
        <v>718</v>
      </c>
      <c r="H82" t="s">
        <v>719</v>
      </c>
    </row>
    <row r="83" spans="1:8" x14ac:dyDescent="0.35">
      <c r="A83" t="s">
        <v>720</v>
      </c>
      <c r="C83" t="s">
        <v>415</v>
      </c>
      <c r="D83" t="s">
        <v>288</v>
      </c>
      <c r="E83" t="s">
        <v>721</v>
      </c>
      <c r="F83" t="s">
        <v>722</v>
      </c>
      <c r="G83" t="s">
        <v>723</v>
      </c>
      <c r="H83" t="s">
        <v>724</v>
      </c>
    </row>
    <row r="84" spans="1:8" x14ac:dyDescent="0.35">
      <c r="A84" t="s">
        <v>725</v>
      </c>
      <c r="C84" t="s">
        <v>415</v>
      </c>
      <c r="D84" t="s">
        <v>289</v>
      </c>
      <c r="E84" t="s">
        <v>726</v>
      </c>
      <c r="F84" t="s">
        <v>727</v>
      </c>
      <c r="G84" t="s">
        <v>728</v>
      </c>
      <c r="H84" t="s">
        <v>729</v>
      </c>
    </row>
    <row r="85" spans="1:8" x14ac:dyDescent="0.35">
      <c r="A85" t="s">
        <v>730</v>
      </c>
      <c r="C85" t="s">
        <v>415</v>
      </c>
      <c r="D85" t="s">
        <v>290</v>
      </c>
      <c r="E85" t="s">
        <v>731</v>
      </c>
      <c r="F85" t="s">
        <v>732</v>
      </c>
      <c r="G85" t="s">
        <v>733</v>
      </c>
      <c r="H85" t="s">
        <v>734</v>
      </c>
    </row>
    <row r="86" spans="1:8" x14ac:dyDescent="0.35">
      <c r="A86" t="s">
        <v>735</v>
      </c>
      <c r="C86" t="s">
        <v>415</v>
      </c>
      <c r="D86" t="s">
        <v>291</v>
      </c>
      <c r="E86" t="s">
        <v>736</v>
      </c>
      <c r="F86" t="s">
        <v>737</v>
      </c>
      <c r="G86" t="s">
        <v>738</v>
      </c>
      <c r="H86" t="s">
        <v>739</v>
      </c>
    </row>
    <row r="87" spans="1:8" x14ac:dyDescent="0.35">
      <c r="A87" t="s">
        <v>740</v>
      </c>
      <c r="C87" t="s">
        <v>415</v>
      </c>
      <c r="D87" t="s">
        <v>293</v>
      </c>
      <c r="E87" t="s">
        <v>741</v>
      </c>
      <c r="F87" t="s">
        <v>742</v>
      </c>
      <c r="G87" t="s">
        <v>743</v>
      </c>
      <c r="H87" t="s">
        <v>744</v>
      </c>
    </row>
    <row r="88" spans="1:8" x14ac:dyDescent="0.35">
      <c r="A88" t="s">
        <v>745</v>
      </c>
      <c r="C88" t="s">
        <v>415</v>
      </c>
      <c r="D88" t="s">
        <v>295</v>
      </c>
      <c r="E88" t="s">
        <v>746</v>
      </c>
      <c r="F88" t="s">
        <v>747</v>
      </c>
      <c r="G88" t="s">
        <v>748</v>
      </c>
      <c r="H88" t="s">
        <v>749</v>
      </c>
    </row>
    <row r="89" spans="1:8" x14ac:dyDescent="0.35">
      <c r="A89" t="s">
        <v>750</v>
      </c>
      <c r="C89" t="s">
        <v>415</v>
      </c>
      <c r="D89" t="s">
        <v>297</v>
      </c>
      <c r="E89" t="s">
        <v>751</v>
      </c>
      <c r="F89" t="s">
        <v>752</v>
      </c>
      <c r="G89" t="s">
        <v>753</v>
      </c>
      <c r="H89" t="s">
        <v>754</v>
      </c>
    </row>
    <row r="90" spans="1:8" x14ac:dyDescent="0.35">
      <c r="A90" t="s">
        <v>755</v>
      </c>
      <c r="C90" t="s">
        <v>415</v>
      </c>
      <c r="D90" t="s">
        <v>299</v>
      </c>
      <c r="E90" t="s">
        <v>756</v>
      </c>
      <c r="F90" t="s">
        <v>757</v>
      </c>
      <c r="G90" t="s">
        <v>758</v>
      </c>
      <c r="H90" t="s">
        <v>759</v>
      </c>
    </row>
    <row r="91" spans="1:8" x14ac:dyDescent="0.35">
      <c r="A91" t="s">
        <v>760</v>
      </c>
      <c r="C91" t="s">
        <v>415</v>
      </c>
      <c r="D91" t="s">
        <v>301</v>
      </c>
      <c r="E91" t="s">
        <v>761</v>
      </c>
      <c r="F91" t="s">
        <v>762</v>
      </c>
      <c r="G91" t="s">
        <v>763</v>
      </c>
      <c r="H91" t="s">
        <v>764</v>
      </c>
    </row>
    <row r="92" spans="1:8" x14ac:dyDescent="0.35">
      <c r="A92" t="s">
        <v>765</v>
      </c>
      <c r="C92" t="s">
        <v>415</v>
      </c>
      <c r="D92" t="s">
        <v>303</v>
      </c>
      <c r="E92" t="s">
        <v>766</v>
      </c>
      <c r="F92" t="s">
        <v>767</v>
      </c>
      <c r="G92" t="s">
        <v>768</v>
      </c>
      <c r="H92" t="s">
        <v>769</v>
      </c>
    </row>
    <row r="93" spans="1:8" x14ac:dyDescent="0.35">
      <c r="A93" t="s">
        <v>770</v>
      </c>
      <c r="C93" t="s">
        <v>415</v>
      </c>
      <c r="D93" t="s">
        <v>305</v>
      </c>
      <c r="E93" t="s">
        <v>771</v>
      </c>
      <c r="F93" t="s">
        <v>772</v>
      </c>
      <c r="G93" t="s">
        <v>773</v>
      </c>
      <c r="H93" t="s">
        <v>774</v>
      </c>
    </row>
    <row r="94" spans="1:8" x14ac:dyDescent="0.35">
      <c r="A94" t="s">
        <v>775</v>
      </c>
      <c r="C94" t="s">
        <v>415</v>
      </c>
      <c r="D94" t="s">
        <v>307</v>
      </c>
      <c r="E94" t="s">
        <v>776</v>
      </c>
      <c r="F94" t="s">
        <v>777</v>
      </c>
      <c r="G94" t="s">
        <v>778</v>
      </c>
      <c r="H94" t="s">
        <v>779</v>
      </c>
    </row>
    <row r="95" spans="1:8" x14ac:dyDescent="0.35">
      <c r="A95" t="s">
        <v>780</v>
      </c>
      <c r="C95" t="s">
        <v>415</v>
      </c>
      <c r="D95" t="s">
        <v>310</v>
      </c>
      <c r="E95" t="s">
        <v>781</v>
      </c>
      <c r="F95" t="s">
        <v>782</v>
      </c>
      <c r="G95" t="s">
        <v>783</v>
      </c>
      <c r="H95" t="s">
        <v>784</v>
      </c>
    </row>
    <row r="96" spans="1:8" x14ac:dyDescent="0.35">
      <c r="A96" t="s">
        <v>785</v>
      </c>
      <c r="C96" t="s">
        <v>415</v>
      </c>
      <c r="D96" t="s">
        <v>315</v>
      </c>
      <c r="E96" t="s">
        <v>786</v>
      </c>
      <c r="F96" t="s">
        <v>787</v>
      </c>
      <c r="G96" t="s">
        <v>788</v>
      </c>
      <c r="H96" t="s">
        <v>789</v>
      </c>
    </row>
    <row r="97" spans="1:8" x14ac:dyDescent="0.35">
      <c r="A97" t="s">
        <v>790</v>
      </c>
      <c r="C97" t="s">
        <v>415</v>
      </c>
      <c r="D97" t="s">
        <v>320</v>
      </c>
      <c r="E97" t="s">
        <v>791</v>
      </c>
      <c r="F97" t="s">
        <v>792</v>
      </c>
      <c r="G97" t="s">
        <v>793</v>
      </c>
      <c r="H97" t="s">
        <v>794</v>
      </c>
    </row>
    <row r="98" spans="1:8" x14ac:dyDescent="0.35">
      <c r="A98" t="s">
        <v>795</v>
      </c>
      <c r="C98" t="s">
        <v>415</v>
      </c>
      <c r="D98" t="s">
        <v>326</v>
      </c>
      <c r="E98" t="s">
        <v>796</v>
      </c>
      <c r="F98" t="s">
        <v>797</v>
      </c>
      <c r="G98" t="s">
        <v>798</v>
      </c>
      <c r="H98" t="s">
        <v>799</v>
      </c>
    </row>
    <row r="99" spans="1:8" x14ac:dyDescent="0.35">
      <c r="A99" t="s">
        <v>800</v>
      </c>
      <c r="C99" t="s">
        <v>415</v>
      </c>
      <c r="D99" t="s">
        <v>330</v>
      </c>
      <c r="E99" t="s">
        <v>801</v>
      </c>
      <c r="F99" t="s">
        <v>802</v>
      </c>
      <c r="G99" t="s">
        <v>803</v>
      </c>
      <c r="H99" t="s">
        <v>804</v>
      </c>
    </row>
    <row r="100" spans="1:8" x14ac:dyDescent="0.35">
      <c r="A100" t="s">
        <v>805</v>
      </c>
      <c r="C100" t="s">
        <v>415</v>
      </c>
      <c r="D100" t="s">
        <v>332</v>
      </c>
      <c r="E100" t="s">
        <v>806</v>
      </c>
      <c r="F100" t="s">
        <v>807</v>
      </c>
      <c r="G100" t="s">
        <v>808</v>
      </c>
      <c r="H100" t="s">
        <v>809</v>
      </c>
    </row>
    <row r="101" spans="1:8" x14ac:dyDescent="0.35">
      <c r="A101" t="s">
        <v>810</v>
      </c>
      <c r="C101" t="s">
        <v>415</v>
      </c>
      <c r="D101" t="s">
        <v>333</v>
      </c>
      <c r="E101" t="s">
        <v>811</v>
      </c>
      <c r="F101" t="s">
        <v>812</v>
      </c>
      <c r="G101" t="s">
        <v>813</v>
      </c>
      <c r="H101" t="s">
        <v>814</v>
      </c>
    </row>
    <row r="102" spans="1:8" x14ac:dyDescent="0.35">
      <c r="A102" t="s">
        <v>815</v>
      </c>
      <c r="C102" t="s">
        <v>415</v>
      </c>
      <c r="D102" t="s">
        <v>334</v>
      </c>
      <c r="E102" t="s">
        <v>816</v>
      </c>
      <c r="F102" t="s">
        <v>817</v>
      </c>
      <c r="G102" t="s">
        <v>818</v>
      </c>
      <c r="H102" t="s">
        <v>819</v>
      </c>
    </row>
    <row r="103" spans="1:8" x14ac:dyDescent="0.35">
      <c r="A103" t="s">
        <v>820</v>
      </c>
      <c r="C103" t="s">
        <v>415</v>
      </c>
      <c r="D103" t="s">
        <v>337</v>
      </c>
      <c r="E103" t="s">
        <v>821</v>
      </c>
      <c r="F103" t="s">
        <v>822</v>
      </c>
      <c r="G103" t="s">
        <v>823</v>
      </c>
      <c r="H103" t="s">
        <v>824</v>
      </c>
    </row>
    <row r="104" spans="1:8" x14ac:dyDescent="0.35">
      <c r="A104" t="s">
        <v>825</v>
      </c>
      <c r="C104" t="s">
        <v>415</v>
      </c>
      <c r="D104" t="s">
        <v>341</v>
      </c>
      <c r="E104" t="s">
        <v>826</v>
      </c>
      <c r="F104" t="s">
        <v>827</v>
      </c>
      <c r="G104" t="s">
        <v>828</v>
      </c>
      <c r="H104" t="s">
        <v>829</v>
      </c>
    </row>
    <row r="105" spans="1:8" x14ac:dyDescent="0.35">
      <c r="A105" t="s">
        <v>830</v>
      </c>
      <c r="C105" t="s">
        <v>415</v>
      </c>
      <c r="D105" t="s">
        <v>344</v>
      </c>
      <c r="E105" t="s">
        <v>831</v>
      </c>
      <c r="F105" t="s">
        <v>832</v>
      </c>
      <c r="G105" t="s">
        <v>833</v>
      </c>
      <c r="H105" t="s">
        <v>834</v>
      </c>
    </row>
    <row r="106" spans="1:8" x14ac:dyDescent="0.35">
      <c r="A106" t="s">
        <v>835</v>
      </c>
      <c r="C106" t="s">
        <v>415</v>
      </c>
      <c r="D106" t="s">
        <v>347</v>
      </c>
      <c r="E106" t="s">
        <v>836</v>
      </c>
      <c r="F106" t="s">
        <v>837</v>
      </c>
      <c r="G106" t="s">
        <v>838</v>
      </c>
      <c r="H106" t="s">
        <v>839</v>
      </c>
    </row>
    <row r="107" spans="1:8" x14ac:dyDescent="0.35">
      <c r="A107" t="s">
        <v>840</v>
      </c>
      <c r="C107" t="s">
        <v>415</v>
      </c>
      <c r="D107" t="s">
        <v>349</v>
      </c>
      <c r="E107" t="s">
        <v>841</v>
      </c>
      <c r="F107" t="s">
        <v>842</v>
      </c>
      <c r="G107" t="s">
        <v>843</v>
      </c>
      <c r="H107" t="s">
        <v>844</v>
      </c>
    </row>
    <row r="108" spans="1:8" x14ac:dyDescent="0.35">
      <c r="A108" t="s">
        <v>845</v>
      </c>
      <c r="C108" t="s">
        <v>415</v>
      </c>
      <c r="D108" t="s">
        <v>350</v>
      </c>
      <c r="E108" t="s">
        <v>846</v>
      </c>
      <c r="F108" t="s">
        <v>847</v>
      </c>
      <c r="G108" t="s">
        <v>848</v>
      </c>
      <c r="H108" t="s">
        <v>849</v>
      </c>
    </row>
    <row r="109" spans="1:8" x14ac:dyDescent="0.35">
      <c r="A109" t="s">
        <v>850</v>
      </c>
      <c r="C109" t="s">
        <v>415</v>
      </c>
      <c r="D109" t="s">
        <v>351</v>
      </c>
      <c r="E109" t="s">
        <v>851</v>
      </c>
      <c r="F109" t="s">
        <v>852</v>
      </c>
      <c r="G109" t="s">
        <v>853</v>
      </c>
      <c r="H109" t="s">
        <v>854</v>
      </c>
    </row>
    <row r="110" spans="1:8" x14ac:dyDescent="0.35">
      <c r="A110" t="s">
        <v>855</v>
      </c>
      <c r="C110" t="s">
        <v>415</v>
      </c>
      <c r="D110" t="s">
        <v>352</v>
      </c>
      <c r="E110" t="s">
        <v>856</v>
      </c>
      <c r="F110" t="s">
        <v>857</v>
      </c>
      <c r="G110" t="s">
        <v>858</v>
      </c>
      <c r="H110" t="s">
        <v>859</v>
      </c>
    </row>
    <row r="111" spans="1:8" x14ac:dyDescent="0.35">
      <c r="A111" t="s">
        <v>860</v>
      </c>
      <c r="C111" t="s">
        <v>415</v>
      </c>
      <c r="D111" t="s">
        <v>357</v>
      </c>
      <c r="E111" t="s">
        <v>861</v>
      </c>
      <c r="F111" t="s">
        <v>862</v>
      </c>
      <c r="G111" t="s">
        <v>863</v>
      </c>
      <c r="H111" t="s">
        <v>864</v>
      </c>
    </row>
    <row r="112" spans="1:8" x14ac:dyDescent="0.35">
      <c r="A112" t="s">
        <v>865</v>
      </c>
      <c r="C112" t="s">
        <v>415</v>
      </c>
      <c r="D112" t="s">
        <v>362</v>
      </c>
      <c r="E112" t="s">
        <v>866</v>
      </c>
      <c r="F112" t="s">
        <v>867</v>
      </c>
      <c r="G112" t="s">
        <v>868</v>
      </c>
      <c r="H112" t="s">
        <v>869</v>
      </c>
    </row>
    <row r="113" spans="1:8" x14ac:dyDescent="0.35">
      <c r="A113" t="s">
        <v>870</v>
      </c>
      <c r="C113" t="s">
        <v>415</v>
      </c>
      <c r="D113" t="s">
        <v>365</v>
      </c>
      <c r="E113" t="s">
        <v>871</v>
      </c>
      <c r="F113" t="s">
        <v>872</v>
      </c>
      <c r="G113" t="s">
        <v>873</v>
      </c>
      <c r="H113" t="s">
        <v>874</v>
      </c>
    </row>
    <row r="114" spans="1:8" x14ac:dyDescent="0.35">
      <c r="A114" t="s">
        <v>875</v>
      </c>
      <c r="C114" t="s">
        <v>415</v>
      </c>
      <c r="D114" t="s">
        <v>369</v>
      </c>
      <c r="E114" t="s">
        <v>876</v>
      </c>
      <c r="F114" t="s">
        <v>877</v>
      </c>
      <c r="G114" t="s">
        <v>878</v>
      </c>
      <c r="H114" t="s">
        <v>879</v>
      </c>
    </row>
    <row r="115" spans="1:8" x14ac:dyDescent="0.35">
      <c r="A115" t="s">
        <v>880</v>
      </c>
      <c r="C115" t="s">
        <v>415</v>
      </c>
      <c r="D115" t="s">
        <v>371</v>
      </c>
      <c r="E115" t="s">
        <v>881</v>
      </c>
      <c r="F115" t="s">
        <v>882</v>
      </c>
      <c r="G115" t="s">
        <v>883</v>
      </c>
      <c r="H115" t="s">
        <v>884</v>
      </c>
    </row>
    <row r="116" spans="1:8" x14ac:dyDescent="0.35">
      <c r="A116" t="s">
        <v>885</v>
      </c>
      <c r="C116" t="s">
        <v>415</v>
      </c>
      <c r="D116" t="s">
        <v>375</v>
      </c>
      <c r="E116" t="s">
        <v>886</v>
      </c>
      <c r="F116" t="s">
        <v>887</v>
      </c>
      <c r="G116" t="s">
        <v>888</v>
      </c>
      <c r="H116" t="s">
        <v>889</v>
      </c>
    </row>
    <row r="117" spans="1:8" x14ac:dyDescent="0.35">
      <c r="A117" t="s">
        <v>890</v>
      </c>
      <c r="C117" t="s">
        <v>415</v>
      </c>
      <c r="D117" t="s">
        <v>378</v>
      </c>
      <c r="E117" t="s">
        <v>891</v>
      </c>
      <c r="F117" t="s">
        <v>892</v>
      </c>
      <c r="G117" t="s">
        <v>893</v>
      </c>
      <c r="H117" t="s">
        <v>894</v>
      </c>
    </row>
    <row r="118" spans="1:8" x14ac:dyDescent="0.35">
      <c r="A118" t="s">
        <v>895</v>
      </c>
      <c r="C118" t="s">
        <v>896</v>
      </c>
      <c r="D118" t="s">
        <v>259</v>
      </c>
      <c r="E118" t="s">
        <v>897</v>
      </c>
      <c r="F118" t="s">
        <v>898</v>
      </c>
      <c r="G118" t="s">
        <v>899</v>
      </c>
      <c r="H118" t="s">
        <v>900</v>
      </c>
    </row>
    <row r="119" spans="1:8" x14ac:dyDescent="0.35">
      <c r="A119" t="s">
        <v>901</v>
      </c>
      <c r="C119" t="s">
        <v>896</v>
      </c>
      <c r="D119" t="s">
        <v>261</v>
      </c>
      <c r="E119" t="s">
        <v>902</v>
      </c>
      <c r="F119" t="s">
        <v>903</v>
      </c>
      <c r="G119" t="s">
        <v>904</v>
      </c>
      <c r="H119" t="s">
        <v>905</v>
      </c>
    </row>
    <row r="120" spans="1:8" x14ac:dyDescent="0.35">
      <c r="A120" t="s">
        <v>906</v>
      </c>
      <c r="C120" t="s">
        <v>896</v>
      </c>
      <c r="D120" t="s">
        <v>265</v>
      </c>
      <c r="E120" t="s">
        <v>907</v>
      </c>
      <c r="F120" t="s">
        <v>908</v>
      </c>
      <c r="G120" t="s">
        <v>909</v>
      </c>
      <c r="H120" t="s">
        <v>910</v>
      </c>
    </row>
    <row r="121" spans="1:8" x14ac:dyDescent="0.35">
      <c r="A121" t="s">
        <v>911</v>
      </c>
      <c r="C121" t="s">
        <v>896</v>
      </c>
      <c r="D121" t="s">
        <v>268</v>
      </c>
      <c r="E121" t="s">
        <v>912</v>
      </c>
      <c r="F121" t="s">
        <v>913</v>
      </c>
      <c r="G121" t="s">
        <v>914</v>
      </c>
      <c r="H121" t="s">
        <v>915</v>
      </c>
    </row>
    <row r="122" spans="1:8" x14ac:dyDescent="0.35">
      <c r="A122" t="s">
        <v>916</v>
      </c>
      <c r="C122" t="s">
        <v>896</v>
      </c>
      <c r="D122" t="s">
        <v>127</v>
      </c>
      <c r="E122" t="s">
        <v>917</v>
      </c>
      <c r="F122" t="s">
        <v>918</v>
      </c>
      <c r="G122" t="s">
        <v>919</v>
      </c>
      <c r="H122" t="s">
        <v>920</v>
      </c>
    </row>
    <row r="123" spans="1:8" x14ac:dyDescent="0.35">
      <c r="A123" t="s">
        <v>921</v>
      </c>
      <c r="C123" t="s">
        <v>896</v>
      </c>
      <c r="D123" t="s">
        <v>273</v>
      </c>
      <c r="E123" t="s">
        <v>922</v>
      </c>
      <c r="F123" t="s">
        <v>923</v>
      </c>
      <c r="G123" t="s">
        <v>924</v>
      </c>
      <c r="H123" t="s">
        <v>925</v>
      </c>
    </row>
    <row r="124" spans="1:8" x14ac:dyDescent="0.35">
      <c r="A124" t="s">
        <v>926</v>
      </c>
      <c r="C124" t="s">
        <v>896</v>
      </c>
      <c r="D124" t="s">
        <v>275</v>
      </c>
      <c r="E124" t="s">
        <v>927</v>
      </c>
      <c r="F124" t="s">
        <v>928</v>
      </c>
      <c r="G124" t="s">
        <v>929</v>
      </c>
      <c r="H124" t="s">
        <v>930</v>
      </c>
    </row>
    <row r="125" spans="1:8" x14ac:dyDescent="0.35">
      <c r="A125" t="s">
        <v>931</v>
      </c>
      <c r="C125" t="s">
        <v>896</v>
      </c>
      <c r="D125" t="s">
        <v>277</v>
      </c>
      <c r="E125" t="s">
        <v>932</v>
      </c>
      <c r="F125" t="s">
        <v>933</v>
      </c>
      <c r="G125" t="s">
        <v>934</v>
      </c>
      <c r="H125" t="s">
        <v>935</v>
      </c>
    </row>
    <row r="126" spans="1:8" x14ac:dyDescent="0.35">
      <c r="A126" t="s">
        <v>936</v>
      </c>
      <c r="C126" t="s">
        <v>896</v>
      </c>
      <c r="D126" t="s">
        <v>279</v>
      </c>
      <c r="E126" t="s">
        <v>937</v>
      </c>
      <c r="F126" t="s">
        <v>938</v>
      </c>
      <c r="G126" t="s">
        <v>939</v>
      </c>
      <c r="H126" t="s">
        <v>940</v>
      </c>
    </row>
    <row r="127" spans="1:8" x14ac:dyDescent="0.35">
      <c r="A127" t="s">
        <v>941</v>
      </c>
      <c r="C127" t="s">
        <v>896</v>
      </c>
      <c r="D127" t="s">
        <v>281</v>
      </c>
      <c r="E127" t="s">
        <v>942</v>
      </c>
      <c r="F127" t="s">
        <v>943</v>
      </c>
      <c r="G127" t="s">
        <v>944</v>
      </c>
      <c r="H127" t="s">
        <v>945</v>
      </c>
    </row>
    <row r="128" spans="1:8" x14ac:dyDescent="0.35">
      <c r="A128" t="s">
        <v>946</v>
      </c>
      <c r="C128" t="s">
        <v>896</v>
      </c>
      <c r="D128" t="s">
        <v>283</v>
      </c>
      <c r="E128" t="s">
        <v>947</v>
      </c>
      <c r="F128" t="s">
        <v>948</v>
      </c>
      <c r="G128" t="s">
        <v>949</v>
      </c>
      <c r="H128" t="s">
        <v>950</v>
      </c>
    </row>
    <row r="129" spans="1:8" x14ac:dyDescent="0.35">
      <c r="A129" t="s">
        <v>951</v>
      </c>
      <c r="C129" t="s">
        <v>896</v>
      </c>
      <c r="D129" t="s">
        <v>285</v>
      </c>
      <c r="E129" t="s">
        <v>952</v>
      </c>
      <c r="F129" t="s">
        <v>953</v>
      </c>
      <c r="G129" t="s">
        <v>954</v>
      </c>
      <c r="H129" t="s">
        <v>955</v>
      </c>
    </row>
    <row r="130" spans="1:8" x14ac:dyDescent="0.35">
      <c r="A130" t="s">
        <v>956</v>
      </c>
      <c r="C130" t="s">
        <v>896</v>
      </c>
      <c r="D130" t="s">
        <v>128</v>
      </c>
      <c r="E130" t="s">
        <v>957</v>
      </c>
      <c r="F130" t="s">
        <v>958</v>
      </c>
      <c r="G130" t="s">
        <v>959</v>
      </c>
      <c r="H130" t="s">
        <v>960</v>
      </c>
    </row>
    <row r="131" spans="1:8" x14ac:dyDescent="0.35">
      <c r="A131" t="s">
        <v>961</v>
      </c>
      <c r="C131" t="s">
        <v>896</v>
      </c>
      <c r="D131" t="s">
        <v>129</v>
      </c>
      <c r="E131" t="s">
        <v>962</v>
      </c>
      <c r="F131" t="s">
        <v>963</v>
      </c>
      <c r="G131" t="s">
        <v>964</v>
      </c>
      <c r="H131" t="s">
        <v>965</v>
      </c>
    </row>
    <row r="132" spans="1:8" x14ac:dyDescent="0.35">
      <c r="A132" t="s">
        <v>966</v>
      </c>
      <c r="C132" t="s">
        <v>896</v>
      </c>
      <c r="D132" t="s">
        <v>130</v>
      </c>
      <c r="E132" t="s">
        <v>967</v>
      </c>
      <c r="F132" t="s">
        <v>968</v>
      </c>
      <c r="G132" t="s">
        <v>969</v>
      </c>
      <c r="H132" t="s">
        <v>970</v>
      </c>
    </row>
    <row r="133" spans="1:8" x14ac:dyDescent="0.35">
      <c r="A133" t="s">
        <v>971</v>
      </c>
      <c r="C133" t="s">
        <v>896</v>
      </c>
      <c r="D133" t="s">
        <v>131</v>
      </c>
      <c r="E133" t="s">
        <v>972</v>
      </c>
      <c r="F133" t="s">
        <v>973</v>
      </c>
      <c r="G133" t="s">
        <v>974</v>
      </c>
      <c r="H133" t="s">
        <v>975</v>
      </c>
    </row>
    <row r="134" spans="1:8" x14ac:dyDescent="0.35">
      <c r="A134" t="s">
        <v>976</v>
      </c>
      <c r="C134" t="s">
        <v>896</v>
      </c>
      <c r="D134" t="s">
        <v>292</v>
      </c>
      <c r="E134" t="s">
        <v>977</v>
      </c>
      <c r="F134" t="s">
        <v>978</v>
      </c>
      <c r="G134" t="s">
        <v>979</v>
      </c>
      <c r="H134" t="s">
        <v>980</v>
      </c>
    </row>
    <row r="135" spans="1:8" x14ac:dyDescent="0.35">
      <c r="A135" t="s">
        <v>981</v>
      </c>
      <c r="C135" t="s">
        <v>896</v>
      </c>
      <c r="D135" t="s">
        <v>294</v>
      </c>
      <c r="E135" t="s">
        <v>982</v>
      </c>
      <c r="F135" t="s">
        <v>983</v>
      </c>
      <c r="G135" t="s">
        <v>984</v>
      </c>
      <c r="H135" t="s">
        <v>985</v>
      </c>
    </row>
    <row r="136" spans="1:8" x14ac:dyDescent="0.35">
      <c r="A136" t="s">
        <v>986</v>
      </c>
      <c r="C136" t="s">
        <v>896</v>
      </c>
      <c r="D136" t="s">
        <v>296</v>
      </c>
      <c r="E136" t="s">
        <v>987</v>
      </c>
      <c r="F136" t="s">
        <v>988</v>
      </c>
      <c r="G136" t="s">
        <v>989</v>
      </c>
      <c r="H136" t="s">
        <v>990</v>
      </c>
    </row>
    <row r="137" spans="1:8" x14ac:dyDescent="0.35">
      <c r="A137" t="s">
        <v>991</v>
      </c>
      <c r="C137" t="s">
        <v>896</v>
      </c>
      <c r="D137" t="s">
        <v>298</v>
      </c>
      <c r="E137" t="s">
        <v>992</v>
      </c>
      <c r="F137" t="s">
        <v>993</v>
      </c>
      <c r="G137" t="s">
        <v>994</v>
      </c>
      <c r="H137" t="s">
        <v>995</v>
      </c>
    </row>
    <row r="138" spans="1:8" x14ac:dyDescent="0.35">
      <c r="A138" t="s">
        <v>996</v>
      </c>
      <c r="C138" t="s">
        <v>896</v>
      </c>
      <c r="D138" t="s">
        <v>300</v>
      </c>
      <c r="E138" t="s">
        <v>997</v>
      </c>
      <c r="F138" t="s">
        <v>998</v>
      </c>
      <c r="G138" t="s">
        <v>999</v>
      </c>
      <c r="H138" t="s">
        <v>1000</v>
      </c>
    </row>
    <row r="139" spans="1:8" x14ac:dyDescent="0.35">
      <c r="A139" t="s">
        <v>1001</v>
      </c>
      <c r="C139" t="s">
        <v>896</v>
      </c>
      <c r="D139" t="s">
        <v>132</v>
      </c>
      <c r="E139" t="s">
        <v>1002</v>
      </c>
      <c r="F139" t="s">
        <v>1003</v>
      </c>
      <c r="G139" t="s">
        <v>1004</v>
      </c>
      <c r="H139" t="s">
        <v>1005</v>
      </c>
    </row>
    <row r="140" spans="1:8" x14ac:dyDescent="0.35">
      <c r="A140" t="s">
        <v>1006</v>
      </c>
      <c r="C140" t="s">
        <v>896</v>
      </c>
      <c r="D140" t="s">
        <v>133</v>
      </c>
      <c r="E140" t="s">
        <v>1007</v>
      </c>
      <c r="F140" t="s">
        <v>1008</v>
      </c>
      <c r="G140" t="s">
        <v>1009</v>
      </c>
      <c r="H140" t="s">
        <v>1010</v>
      </c>
    </row>
    <row r="141" spans="1:8" x14ac:dyDescent="0.35">
      <c r="A141" t="s">
        <v>1011</v>
      </c>
      <c r="C141" t="s">
        <v>896</v>
      </c>
      <c r="D141" t="s">
        <v>134</v>
      </c>
      <c r="E141" t="s">
        <v>1012</v>
      </c>
      <c r="F141" t="s">
        <v>1013</v>
      </c>
      <c r="G141" t="s">
        <v>1014</v>
      </c>
      <c r="H141" t="s">
        <v>1015</v>
      </c>
    </row>
    <row r="142" spans="1:8" x14ac:dyDescent="0.35">
      <c r="A142" t="s">
        <v>1016</v>
      </c>
      <c r="C142" t="s">
        <v>896</v>
      </c>
      <c r="D142" t="s">
        <v>135</v>
      </c>
      <c r="E142" t="s">
        <v>1017</v>
      </c>
      <c r="F142" t="s">
        <v>1018</v>
      </c>
      <c r="G142" t="s">
        <v>1019</v>
      </c>
      <c r="H142" t="s">
        <v>1020</v>
      </c>
    </row>
    <row r="143" spans="1:8" x14ac:dyDescent="0.35">
      <c r="A143" t="s">
        <v>1021</v>
      </c>
      <c r="C143" t="s">
        <v>896</v>
      </c>
      <c r="D143" t="s">
        <v>311</v>
      </c>
      <c r="E143" t="s">
        <v>1022</v>
      </c>
      <c r="F143" t="s">
        <v>1023</v>
      </c>
      <c r="G143" t="s">
        <v>1024</v>
      </c>
      <c r="H143" t="s">
        <v>1025</v>
      </c>
    </row>
    <row r="144" spans="1:8" x14ac:dyDescent="0.35">
      <c r="A144" t="s">
        <v>1026</v>
      </c>
      <c r="C144" t="s">
        <v>896</v>
      </c>
      <c r="D144" t="s">
        <v>316</v>
      </c>
      <c r="E144" t="s">
        <v>1027</v>
      </c>
      <c r="F144" t="s">
        <v>1028</v>
      </c>
      <c r="G144" t="s">
        <v>1029</v>
      </c>
      <c r="H144" t="s">
        <v>1030</v>
      </c>
    </row>
    <row r="145" spans="1:8" x14ac:dyDescent="0.35">
      <c r="A145" t="s">
        <v>1031</v>
      </c>
      <c r="C145" t="s">
        <v>896</v>
      </c>
      <c r="D145" t="s">
        <v>321</v>
      </c>
      <c r="E145" t="s">
        <v>1032</v>
      </c>
      <c r="F145" t="s">
        <v>1033</v>
      </c>
      <c r="G145" t="s">
        <v>1034</v>
      </c>
      <c r="H145" t="s">
        <v>1035</v>
      </c>
    </row>
    <row r="146" spans="1:8" x14ac:dyDescent="0.35">
      <c r="A146" t="s">
        <v>1036</v>
      </c>
      <c r="C146" t="s">
        <v>896</v>
      </c>
      <c r="D146" t="s">
        <v>327</v>
      </c>
      <c r="E146" t="s">
        <v>1037</v>
      </c>
      <c r="F146" t="s">
        <v>1038</v>
      </c>
      <c r="G146" t="s">
        <v>1039</v>
      </c>
      <c r="H146" t="s">
        <v>1040</v>
      </c>
    </row>
    <row r="147" spans="1:8" x14ac:dyDescent="0.35">
      <c r="A147" t="s">
        <v>1041</v>
      </c>
      <c r="C147" t="s">
        <v>896</v>
      </c>
      <c r="D147" t="s">
        <v>137</v>
      </c>
      <c r="E147" t="s">
        <v>1042</v>
      </c>
      <c r="F147" t="s">
        <v>1043</v>
      </c>
      <c r="G147" t="s">
        <v>1044</v>
      </c>
      <c r="H147" t="s">
        <v>1045</v>
      </c>
    </row>
    <row r="148" spans="1:8" x14ac:dyDescent="0.35">
      <c r="A148" t="s">
        <v>1046</v>
      </c>
      <c r="C148" t="s">
        <v>896</v>
      </c>
      <c r="D148" t="s">
        <v>138</v>
      </c>
      <c r="E148" t="s">
        <v>1047</v>
      </c>
      <c r="F148" t="s">
        <v>1048</v>
      </c>
      <c r="G148" t="s">
        <v>1049</v>
      </c>
      <c r="H148" t="s">
        <v>1050</v>
      </c>
    </row>
    <row r="149" spans="1:8" x14ac:dyDescent="0.35">
      <c r="A149" t="s">
        <v>1051</v>
      </c>
      <c r="C149" t="s">
        <v>896</v>
      </c>
      <c r="D149" t="s">
        <v>139</v>
      </c>
      <c r="E149" t="s">
        <v>1052</v>
      </c>
      <c r="F149" t="s">
        <v>1053</v>
      </c>
      <c r="G149" t="s">
        <v>1054</v>
      </c>
      <c r="H149" t="s">
        <v>752</v>
      </c>
    </row>
    <row r="150" spans="1:8" x14ac:dyDescent="0.35">
      <c r="A150" t="s">
        <v>1055</v>
      </c>
      <c r="C150" t="s">
        <v>896</v>
      </c>
      <c r="D150" t="s">
        <v>335</v>
      </c>
      <c r="E150" t="s">
        <v>1056</v>
      </c>
      <c r="F150" t="s">
        <v>1057</v>
      </c>
      <c r="G150" t="s">
        <v>1058</v>
      </c>
      <c r="H150" t="s">
        <v>1059</v>
      </c>
    </row>
    <row r="151" spans="1:8" x14ac:dyDescent="0.35">
      <c r="A151" t="s">
        <v>1060</v>
      </c>
      <c r="C151" t="s">
        <v>896</v>
      </c>
      <c r="D151" t="s">
        <v>338</v>
      </c>
      <c r="E151" t="s">
        <v>1061</v>
      </c>
      <c r="F151" t="s">
        <v>1062</v>
      </c>
      <c r="G151" t="s">
        <v>1063</v>
      </c>
      <c r="H151" t="s">
        <v>1064</v>
      </c>
    </row>
    <row r="152" spans="1:8" x14ac:dyDescent="0.35">
      <c r="A152" t="s">
        <v>1065</v>
      </c>
      <c r="C152" t="s">
        <v>896</v>
      </c>
      <c r="D152" t="s">
        <v>342</v>
      </c>
      <c r="E152" t="s">
        <v>1066</v>
      </c>
      <c r="F152" t="s">
        <v>1067</v>
      </c>
      <c r="G152" t="s">
        <v>1068</v>
      </c>
      <c r="H152" t="s">
        <v>1069</v>
      </c>
    </row>
    <row r="153" spans="1:8" x14ac:dyDescent="0.35">
      <c r="A153" t="s">
        <v>1070</v>
      </c>
      <c r="C153" t="s">
        <v>896</v>
      </c>
      <c r="D153" t="s">
        <v>345</v>
      </c>
      <c r="E153" t="s">
        <v>1071</v>
      </c>
      <c r="F153" t="s">
        <v>1072</v>
      </c>
      <c r="G153" t="s">
        <v>1073</v>
      </c>
      <c r="H153" t="s">
        <v>1074</v>
      </c>
    </row>
    <row r="154" spans="1:8" x14ac:dyDescent="0.35">
      <c r="A154" t="s">
        <v>1075</v>
      </c>
      <c r="C154" t="s">
        <v>896</v>
      </c>
      <c r="D154" t="s">
        <v>348</v>
      </c>
      <c r="E154" t="s">
        <v>1076</v>
      </c>
      <c r="F154" t="s">
        <v>1077</v>
      </c>
      <c r="G154" t="s">
        <v>1078</v>
      </c>
      <c r="H154" t="s">
        <v>1079</v>
      </c>
    </row>
    <row r="155" spans="1:8" x14ac:dyDescent="0.35">
      <c r="A155" t="s">
        <v>1080</v>
      </c>
      <c r="C155" t="s">
        <v>896</v>
      </c>
      <c r="D155" t="s">
        <v>140</v>
      </c>
      <c r="E155" t="s">
        <v>1081</v>
      </c>
      <c r="F155" t="s">
        <v>1082</v>
      </c>
      <c r="G155" t="s">
        <v>1083</v>
      </c>
      <c r="H155" t="s">
        <v>1084</v>
      </c>
    </row>
    <row r="156" spans="1:8" x14ac:dyDescent="0.35">
      <c r="A156" t="s">
        <v>1085</v>
      </c>
      <c r="C156" t="s">
        <v>896</v>
      </c>
      <c r="D156" t="s">
        <v>141</v>
      </c>
      <c r="E156" t="s">
        <v>1086</v>
      </c>
      <c r="F156" t="s">
        <v>1087</v>
      </c>
      <c r="G156" t="s">
        <v>1088</v>
      </c>
      <c r="H156" t="s">
        <v>1089</v>
      </c>
    </row>
    <row r="157" spans="1:8" x14ac:dyDescent="0.35">
      <c r="A157" t="s">
        <v>1090</v>
      </c>
      <c r="C157" t="s">
        <v>896</v>
      </c>
      <c r="D157" t="s">
        <v>142</v>
      </c>
      <c r="E157" t="s">
        <v>1091</v>
      </c>
      <c r="F157" t="s">
        <v>1092</v>
      </c>
      <c r="G157" t="s">
        <v>1093</v>
      </c>
      <c r="H157" t="s">
        <v>1094</v>
      </c>
    </row>
    <row r="158" spans="1:8" x14ac:dyDescent="0.35">
      <c r="A158" t="s">
        <v>1095</v>
      </c>
      <c r="C158" t="s">
        <v>896</v>
      </c>
      <c r="D158" t="s">
        <v>353</v>
      </c>
      <c r="E158" t="s">
        <v>1096</v>
      </c>
      <c r="F158" t="s">
        <v>1097</v>
      </c>
      <c r="G158" t="s">
        <v>1098</v>
      </c>
      <c r="H158" t="s">
        <v>1099</v>
      </c>
    </row>
    <row r="159" spans="1:8" x14ac:dyDescent="0.35">
      <c r="A159" t="s">
        <v>1100</v>
      </c>
      <c r="C159" t="s">
        <v>896</v>
      </c>
      <c r="D159" t="s">
        <v>358</v>
      </c>
      <c r="E159" t="s">
        <v>1101</v>
      </c>
      <c r="F159" t="s">
        <v>1102</v>
      </c>
      <c r="G159" t="s">
        <v>1103</v>
      </c>
      <c r="H159" t="s">
        <v>1104</v>
      </c>
    </row>
    <row r="160" spans="1:8" x14ac:dyDescent="0.35">
      <c r="A160" t="s">
        <v>1105</v>
      </c>
      <c r="C160" t="s">
        <v>896</v>
      </c>
      <c r="D160" t="s">
        <v>363</v>
      </c>
      <c r="E160" t="s">
        <v>1106</v>
      </c>
      <c r="F160" t="s">
        <v>1107</v>
      </c>
      <c r="G160" t="s">
        <v>1108</v>
      </c>
      <c r="H160" t="s">
        <v>1109</v>
      </c>
    </row>
    <row r="161" spans="1:8" x14ac:dyDescent="0.35">
      <c r="A161" t="s">
        <v>1110</v>
      </c>
      <c r="C161" t="s">
        <v>896</v>
      </c>
      <c r="D161" t="s">
        <v>366</v>
      </c>
      <c r="E161" t="s">
        <v>1111</v>
      </c>
      <c r="F161" t="s">
        <v>1112</v>
      </c>
      <c r="G161" t="s">
        <v>1113</v>
      </c>
      <c r="H161" t="s">
        <v>1114</v>
      </c>
    </row>
    <row r="162" spans="1:8" x14ac:dyDescent="0.35">
      <c r="A162" t="s">
        <v>1115</v>
      </c>
      <c r="C162" t="s">
        <v>896</v>
      </c>
      <c r="D162" t="s">
        <v>370</v>
      </c>
      <c r="E162" t="s">
        <v>1116</v>
      </c>
      <c r="F162" t="s">
        <v>1117</v>
      </c>
      <c r="G162" t="s">
        <v>1118</v>
      </c>
      <c r="H162" t="s">
        <v>1119</v>
      </c>
    </row>
    <row r="163" spans="1:8" x14ac:dyDescent="0.35">
      <c r="A163" t="s">
        <v>1120</v>
      </c>
      <c r="C163" t="s">
        <v>896</v>
      </c>
      <c r="D163" t="s">
        <v>143</v>
      </c>
      <c r="E163" t="s">
        <v>1121</v>
      </c>
      <c r="F163" t="s">
        <v>1122</v>
      </c>
      <c r="G163" t="s">
        <v>1123</v>
      </c>
      <c r="H163" t="s">
        <v>1124</v>
      </c>
    </row>
    <row r="164" spans="1:8" x14ac:dyDescent="0.35">
      <c r="A164" t="s">
        <v>1125</v>
      </c>
      <c r="C164" t="s">
        <v>896</v>
      </c>
      <c r="D164" t="s">
        <v>144</v>
      </c>
      <c r="E164" t="s">
        <v>1126</v>
      </c>
      <c r="F164" t="s">
        <v>1127</v>
      </c>
      <c r="G164" t="s">
        <v>1128</v>
      </c>
      <c r="H164" t="s">
        <v>1129</v>
      </c>
    </row>
    <row r="165" spans="1:8" x14ac:dyDescent="0.35">
      <c r="A165" t="s">
        <v>1130</v>
      </c>
      <c r="C165" t="s">
        <v>896</v>
      </c>
      <c r="D165" t="s">
        <v>145</v>
      </c>
      <c r="E165" t="s">
        <v>1131</v>
      </c>
      <c r="F165" t="s">
        <v>1132</v>
      </c>
      <c r="G165" t="s">
        <v>1133</v>
      </c>
      <c r="H165" t="s">
        <v>1134</v>
      </c>
    </row>
    <row r="166" spans="1:8" x14ac:dyDescent="0.35">
      <c r="A166" t="s">
        <v>1135</v>
      </c>
      <c r="C166" t="s">
        <v>896</v>
      </c>
      <c r="D166" t="s">
        <v>258</v>
      </c>
      <c r="E166" t="s">
        <v>1136</v>
      </c>
      <c r="F166" t="s">
        <v>1137</v>
      </c>
      <c r="G166" t="s">
        <v>1138</v>
      </c>
      <c r="H166" t="s">
        <v>1139</v>
      </c>
    </row>
    <row r="167" spans="1:8" x14ac:dyDescent="0.35">
      <c r="A167" t="s">
        <v>1140</v>
      </c>
      <c r="C167" t="s">
        <v>896</v>
      </c>
      <c r="D167" t="s">
        <v>260</v>
      </c>
      <c r="E167" t="s">
        <v>1141</v>
      </c>
      <c r="F167" t="s">
        <v>1142</v>
      </c>
      <c r="G167" t="s">
        <v>1143</v>
      </c>
      <c r="H167" t="s">
        <v>1144</v>
      </c>
    </row>
    <row r="168" spans="1:8" x14ac:dyDescent="0.35">
      <c r="A168" t="s">
        <v>1145</v>
      </c>
      <c r="C168" t="s">
        <v>896</v>
      </c>
      <c r="D168" t="s">
        <v>264</v>
      </c>
      <c r="E168" t="s">
        <v>1146</v>
      </c>
      <c r="F168" t="s">
        <v>1147</v>
      </c>
      <c r="G168" t="s">
        <v>1148</v>
      </c>
      <c r="H168" t="s">
        <v>1149</v>
      </c>
    </row>
    <row r="169" spans="1:8" x14ac:dyDescent="0.35">
      <c r="A169" t="s">
        <v>1150</v>
      </c>
      <c r="C169" t="s">
        <v>896</v>
      </c>
      <c r="D169" t="s">
        <v>267</v>
      </c>
      <c r="E169" t="s">
        <v>1151</v>
      </c>
      <c r="F169" t="s">
        <v>1152</v>
      </c>
      <c r="G169" t="s">
        <v>1153</v>
      </c>
      <c r="H169" t="s">
        <v>857</v>
      </c>
    </row>
    <row r="170" spans="1:8" x14ac:dyDescent="0.35">
      <c r="A170" t="s">
        <v>1154</v>
      </c>
      <c r="C170" t="s">
        <v>896</v>
      </c>
      <c r="D170" t="s">
        <v>270</v>
      </c>
      <c r="E170" t="s">
        <v>1155</v>
      </c>
      <c r="F170" t="s">
        <v>1156</v>
      </c>
      <c r="G170" t="s">
        <v>1157</v>
      </c>
      <c r="H170" t="s">
        <v>1158</v>
      </c>
    </row>
    <row r="171" spans="1:8" x14ac:dyDescent="0.35">
      <c r="A171" t="s">
        <v>1159</v>
      </c>
      <c r="C171" t="s">
        <v>896</v>
      </c>
      <c r="D171" t="s">
        <v>272</v>
      </c>
      <c r="E171" t="s">
        <v>1160</v>
      </c>
      <c r="F171" t="s">
        <v>1161</v>
      </c>
      <c r="G171" t="s">
        <v>1162</v>
      </c>
      <c r="H171" t="s">
        <v>1163</v>
      </c>
    </row>
    <row r="172" spans="1:8" x14ac:dyDescent="0.35">
      <c r="A172" t="s">
        <v>1164</v>
      </c>
      <c r="C172" t="s">
        <v>896</v>
      </c>
      <c r="D172" t="s">
        <v>146</v>
      </c>
      <c r="E172" t="s">
        <v>1165</v>
      </c>
      <c r="F172" t="s">
        <v>1166</v>
      </c>
      <c r="G172" t="s">
        <v>1167</v>
      </c>
      <c r="H172" t="s">
        <v>1168</v>
      </c>
    </row>
    <row r="173" spans="1:8" x14ac:dyDescent="0.35">
      <c r="A173" t="s">
        <v>1169</v>
      </c>
      <c r="C173" t="s">
        <v>896</v>
      </c>
      <c r="D173" t="s">
        <v>147</v>
      </c>
      <c r="E173" t="s">
        <v>1170</v>
      </c>
      <c r="F173" t="s">
        <v>1171</v>
      </c>
      <c r="G173" t="s">
        <v>1172</v>
      </c>
      <c r="H173" t="s">
        <v>1173</v>
      </c>
    </row>
    <row r="174" spans="1:8" x14ac:dyDescent="0.35">
      <c r="A174" t="s">
        <v>1174</v>
      </c>
      <c r="C174" t="s">
        <v>896</v>
      </c>
      <c r="D174" t="s">
        <v>148</v>
      </c>
      <c r="E174" t="s">
        <v>1175</v>
      </c>
      <c r="F174" t="s">
        <v>1176</v>
      </c>
      <c r="G174" t="s">
        <v>1177</v>
      </c>
      <c r="H174" t="s">
        <v>1178</v>
      </c>
    </row>
    <row r="175" spans="1:8" x14ac:dyDescent="0.35">
      <c r="A175" t="s">
        <v>1179</v>
      </c>
      <c r="C175" t="s">
        <v>896</v>
      </c>
      <c r="D175" t="s">
        <v>280</v>
      </c>
      <c r="E175" t="s">
        <v>1180</v>
      </c>
      <c r="F175" t="s">
        <v>1181</v>
      </c>
      <c r="G175" t="s">
        <v>1182</v>
      </c>
      <c r="H175" t="s">
        <v>1183</v>
      </c>
    </row>
    <row r="176" spans="1:8" x14ac:dyDescent="0.35">
      <c r="A176" t="s">
        <v>1184</v>
      </c>
      <c r="C176" t="s">
        <v>896</v>
      </c>
      <c r="D176" t="s">
        <v>282</v>
      </c>
      <c r="E176" t="s">
        <v>1185</v>
      </c>
      <c r="F176" t="s">
        <v>1186</v>
      </c>
      <c r="G176" t="s">
        <v>1187</v>
      </c>
      <c r="H176" t="s">
        <v>1188</v>
      </c>
    </row>
    <row r="177" spans="1:8" x14ac:dyDescent="0.35">
      <c r="A177" t="s">
        <v>1189</v>
      </c>
      <c r="C177" t="s">
        <v>896</v>
      </c>
      <c r="D177" t="s">
        <v>284</v>
      </c>
      <c r="E177" t="s">
        <v>1190</v>
      </c>
      <c r="F177" t="s">
        <v>1191</v>
      </c>
      <c r="G177" t="s">
        <v>1192</v>
      </c>
      <c r="H177" t="s">
        <v>1193</v>
      </c>
    </row>
    <row r="178" spans="1:8" x14ac:dyDescent="0.35">
      <c r="A178" t="s">
        <v>1194</v>
      </c>
      <c r="C178" t="s">
        <v>896</v>
      </c>
      <c r="D178" t="s">
        <v>286</v>
      </c>
      <c r="E178" t="s">
        <v>1195</v>
      </c>
      <c r="F178" t="s">
        <v>1196</v>
      </c>
      <c r="G178" t="s">
        <v>1197</v>
      </c>
      <c r="H178" t="s">
        <v>1198</v>
      </c>
    </row>
    <row r="179" spans="1:8" x14ac:dyDescent="0.35">
      <c r="A179" t="s">
        <v>1199</v>
      </c>
      <c r="C179" t="s">
        <v>896</v>
      </c>
      <c r="D179" t="s">
        <v>288</v>
      </c>
      <c r="E179" t="s">
        <v>1200</v>
      </c>
      <c r="F179" t="s">
        <v>1201</v>
      </c>
      <c r="G179" t="s">
        <v>1202</v>
      </c>
      <c r="H179" t="s">
        <v>1203</v>
      </c>
    </row>
    <row r="180" spans="1:8" x14ac:dyDescent="0.35">
      <c r="A180" t="s">
        <v>1204</v>
      </c>
      <c r="C180" t="s">
        <v>896</v>
      </c>
      <c r="D180" t="s">
        <v>289</v>
      </c>
      <c r="E180" t="s">
        <v>1205</v>
      </c>
      <c r="F180" t="s">
        <v>1206</v>
      </c>
      <c r="G180" t="s">
        <v>1207</v>
      </c>
      <c r="H180" t="s">
        <v>1208</v>
      </c>
    </row>
    <row r="181" spans="1:8" x14ac:dyDescent="0.35">
      <c r="A181" t="s">
        <v>1209</v>
      </c>
      <c r="C181" t="s">
        <v>896</v>
      </c>
      <c r="D181" t="s">
        <v>290</v>
      </c>
      <c r="E181" t="s">
        <v>1210</v>
      </c>
      <c r="F181" t="s">
        <v>1211</v>
      </c>
      <c r="G181" t="s">
        <v>1212</v>
      </c>
      <c r="H181" t="s">
        <v>1213</v>
      </c>
    </row>
    <row r="182" spans="1:8" x14ac:dyDescent="0.35">
      <c r="A182" t="s">
        <v>1214</v>
      </c>
      <c r="C182" t="s">
        <v>896</v>
      </c>
      <c r="D182" t="s">
        <v>291</v>
      </c>
      <c r="E182" t="s">
        <v>1215</v>
      </c>
      <c r="F182" t="s">
        <v>1216</v>
      </c>
      <c r="G182" t="s">
        <v>1217</v>
      </c>
      <c r="H182" t="s">
        <v>1218</v>
      </c>
    </row>
    <row r="183" spans="1:8" x14ac:dyDescent="0.35">
      <c r="A183" t="s">
        <v>1219</v>
      </c>
      <c r="C183" t="s">
        <v>896</v>
      </c>
      <c r="D183" t="s">
        <v>293</v>
      </c>
      <c r="E183" t="s">
        <v>1220</v>
      </c>
      <c r="F183" t="s">
        <v>1221</v>
      </c>
      <c r="G183" t="s">
        <v>1222</v>
      </c>
      <c r="H183" t="s">
        <v>1223</v>
      </c>
    </row>
    <row r="184" spans="1:8" x14ac:dyDescent="0.35">
      <c r="A184" t="s">
        <v>1224</v>
      </c>
      <c r="C184" t="s">
        <v>896</v>
      </c>
      <c r="D184" t="s">
        <v>295</v>
      </c>
      <c r="E184" t="s">
        <v>1225</v>
      </c>
      <c r="F184" t="s">
        <v>1226</v>
      </c>
      <c r="G184" t="s">
        <v>1227</v>
      </c>
      <c r="H184" t="s">
        <v>1228</v>
      </c>
    </row>
    <row r="185" spans="1:8" x14ac:dyDescent="0.35">
      <c r="A185" t="s">
        <v>1229</v>
      </c>
      <c r="C185" t="s">
        <v>896</v>
      </c>
      <c r="D185" t="s">
        <v>297</v>
      </c>
      <c r="E185" t="s">
        <v>1230</v>
      </c>
      <c r="F185" t="s">
        <v>1231</v>
      </c>
      <c r="G185" t="s">
        <v>1232</v>
      </c>
      <c r="H185" t="s">
        <v>1233</v>
      </c>
    </row>
    <row r="186" spans="1:8" x14ac:dyDescent="0.35">
      <c r="A186" t="s">
        <v>1234</v>
      </c>
      <c r="C186" t="s">
        <v>896</v>
      </c>
      <c r="D186" t="s">
        <v>299</v>
      </c>
      <c r="E186" t="s">
        <v>1235</v>
      </c>
      <c r="F186" t="s">
        <v>1236</v>
      </c>
      <c r="G186" t="s">
        <v>1237</v>
      </c>
      <c r="H186" t="s">
        <v>1238</v>
      </c>
    </row>
    <row r="187" spans="1:8" x14ac:dyDescent="0.35">
      <c r="A187" t="s">
        <v>1239</v>
      </c>
      <c r="C187" t="s">
        <v>896</v>
      </c>
      <c r="D187" t="s">
        <v>301</v>
      </c>
      <c r="E187" t="s">
        <v>1240</v>
      </c>
      <c r="F187" t="s">
        <v>1241</v>
      </c>
      <c r="G187" t="s">
        <v>1242</v>
      </c>
      <c r="H187" t="s">
        <v>1243</v>
      </c>
    </row>
    <row r="188" spans="1:8" x14ac:dyDescent="0.35">
      <c r="A188" t="s">
        <v>1244</v>
      </c>
      <c r="C188" t="s">
        <v>896</v>
      </c>
      <c r="D188" t="s">
        <v>303</v>
      </c>
      <c r="E188" t="s">
        <v>1245</v>
      </c>
      <c r="F188" t="s">
        <v>1246</v>
      </c>
      <c r="G188" t="s">
        <v>1247</v>
      </c>
      <c r="H188" t="s">
        <v>1248</v>
      </c>
    </row>
    <row r="189" spans="1:8" x14ac:dyDescent="0.35">
      <c r="A189" t="s">
        <v>1249</v>
      </c>
      <c r="C189" t="s">
        <v>896</v>
      </c>
      <c r="D189" t="s">
        <v>305</v>
      </c>
      <c r="E189" t="s">
        <v>1250</v>
      </c>
      <c r="F189" t="s">
        <v>1251</v>
      </c>
      <c r="G189" t="s">
        <v>1252</v>
      </c>
      <c r="H189" t="s">
        <v>1253</v>
      </c>
    </row>
    <row r="190" spans="1:8" x14ac:dyDescent="0.35">
      <c r="A190" t="s">
        <v>1254</v>
      </c>
      <c r="C190" t="s">
        <v>896</v>
      </c>
      <c r="D190" t="s">
        <v>307</v>
      </c>
      <c r="E190" t="s">
        <v>1255</v>
      </c>
      <c r="F190" t="s">
        <v>1256</v>
      </c>
      <c r="G190" t="s">
        <v>1257</v>
      </c>
      <c r="H190" t="s">
        <v>1258</v>
      </c>
    </row>
    <row r="191" spans="1:8" x14ac:dyDescent="0.35">
      <c r="A191" t="s">
        <v>1259</v>
      </c>
      <c r="C191" t="s">
        <v>896</v>
      </c>
      <c r="D191" t="s">
        <v>310</v>
      </c>
      <c r="E191" t="s">
        <v>1260</v>
      </c>
      <c r="F191" t="s">
        <v>1261</v>
      </c>
      <c r="G191" t="s">
        <v>1262</v>
      </c>
      <c r="H191" t="s">
        <v>1263</v>
      </c>
    </row>
    <row r="192" spans="1:8" x14ac:dyDescent="0.35">
      <c r="A192" t="s">
        <v>1264</v>
      </c>
      <c r="C192" t="s">
        <v>896</v>
      </c>
      <c r="D192" t="s">
        <v>315</v>
      </c>
      <c r="E192" t="s">
        <v>1265</v>
      </c>
      <c r="F192" t="s">
        <v>1266</v>
      </c>
      <c r="G192" t="s">
        <v>1267</v>
      </c>
      <c r="H192" t="s">
        <v>1268</v>
      </c>
    </row>
    <row r="193" spans="1:8" x14ac:dyDescent="0.35">
      <c r="A193" t="s">
        <v>1269</v>
      </c>
      <c r="C193" t="s">
        <v>896</v>
      </c>
      <c r="D193" t="s">
        <v>320</v>
      </c>
      <c r="E193" t="s">
        <v>1270</v>
      </c>
      <c r="F193" t="s">
        <v>1271</v>
      </c>
      <c r="G193" t="s">
        <v>1272</v>
      </c>
      <c r="H193" t="s">
        <v>1273</v>
      </c>
    </row>
    <row r="194" spans="1:8" x14ac:dyDescent="0.35">
      <c r="A194" t="s">
        <v>1274</v>
      </c>
      <c r="C194" t="s">
        <v>896</v>
      </c>
      <c r="D194" t="s">
        <v>326</v>
      </c>
      <c r="E194" t="s">
        <v>1275</v>
      </c>
      <c r="F194" t="s">
        <v>1276</v>
      </c>
      <c r="G194" t="s">
        <v>1277</v>
      </c>
      <c r="H194" t="s">
        <v>1278</v>
      </c>
    </row>
    <row r="195" spans="1:8" x14ac:dyDescent="0.35">
      <c r="A195" t="s">
        <v>1279</v>
      </c>
      <c r="C195" t="s">
        <v>896</v>
      </c>
      <c r="D195" t="s">
        <v>330</v>
      </c>
      <c r="E195" t="s">
        <v>1280</v>
      </c>
      <c r="F195" t="s">
        <v>1281</v>
      </c>
      <c r="G195" t="s">
        <v>1282</v>
      </c>
      <c r="H195" t="s">
        <v>1283</v>
      </c>
    </row>
    <row r="196" spans="1:8" x14ac:dyDescent="0.35">
      <c r="A196" t="s">
        <v>1284</v>
      </c>
      <c r="C196" t="s">
        <v>896</v>
      </c>
      <c r="D196" t="s">
        <v>332</v>
      </c>
      <c r="E196" t="s">
        <v>1285</v>
      </c>
      <c r="F196" t="s">
        <v>1286</v>
      </c>
      <c r="G196" t="s">
        <v>1287</v>
      </c>
      <c r="H196" t="s">
        <v>1288</v>
      </c>
    </row>
    <row r="197" spans="1:8" x14ac:dyDescent="0.35">
      <c r="A197" t="s">
        <v>1289</v>
      </c>
      <c r="C197" t="s">
        <v>896</v>
      </c>
      <c r="D197" t="s">
        <v>333</v>
      </c>
      <c r="E197" t="s">
        <v>1290</v>
      </c>
      <c r="F197" t="s">
        <v>1291</v>
      </c>
      <c r="G197" t="s">
        <v>1292</v>
      </c>
      <c r="H197" t="s">
        <v>1293</v>
      </c>
    </row>
    <row r="198" spans="1:8" x14ac:dyDescent="0.35">
      <c r="A198" t="s">
        <v>1294</v>
      </c>
      <c r="C198" t="s">
        <v>896</v>
      </c>
      <c r="D198" t="s">
        <v>334</v>
      </c>
      <c r="E198" t="s">
        <v>1295</v>
      </c>
      <c r="F198" t="s">
        <v>1296</v>
      </c>
      <c r="G198" t="s">
        <v>1297</v>
      </c>
      <c r="H198" t="s">
        <v>1298</v>
      </c>
    </row>
    <row r="199" spans="1:8" x14ac:dyDescent="0.35">
      <c r="A199" t="s">
        <v>1299</v>
      </c>
      <c r="C199" t="s">
        <v>896</v>
      </c>
      <c r="D199" t="s">
        <v>337</v>
      </c>
      <c r="E199" t="s">
        <v>1300</v>
      </c>
      <c r="F199" t="s">
        <v>1301</v>
      </c>
      <c r="G199" t="s">
        <v>1302</v>
      </c>
      <c r="H199" t="s">
        <v>1303</v>
      </c>
    </row>
    <row r="200" spans="1:8" x14ac:dyDescent="0.35">
      <c r="A200" t="s">
        <v>1304</v>
      </c>
      <c r="C200" t="s">
        <v>896</v>
      </c>
      <c r="D200" t="s">
        <v>341</v>
      </c>
      <c r="E200" t="s">
        <v>1305</v>
      </c>
      <c r="F200" t="s">
        <v>1306</v>
      </c>
      <c r="G200" t="s">
        <v>1307</v>
      </c>
      <c r="H200" t="s">
        <v>1308</v>
      </c>
    </row>
    <row r="201" spans="1:8" x14ac:dyDescent="0.35">
      <c r="A201" t="s">
        <v>1309</v>
      </c>
      <c r="C201" t="s">
        <v>896</v>
      </c>
      <c r="D201" t="s">
        <v>344</v>
      </c>
      <c r="E201" t="s">
        <v>1310</v>
      </c>
      <c r="F201" t="s">
        <v>1311</v>
      </c>
      <c r="G201" t="s">
        <v>1312</v>
      </c>
      <c r="H201" t="s">
        <v>1313</v>
      </c>
    </row>
    <row r="202" spans="1:8" x14ac:dyDescent="0.35">
      <c r="A202" t="s">
        <v>1314</v>
      </c>
      <c r="C202" t="s">
        <v>896</v>
      </c>
      <c r="D202" t="s">
        <v>347</v>
      </c>
      <c r="E202" t="s">
        <v>1315</v>
      </c>
      <c r="F202" t="s">
        <v>1316</v>
      </c>
      <c r="G202" t="s">
        <v>1317</v>
      </c>
      <c r="H202" t="s">
        <v>1318</v>
      </c>
    </row>
    <row r="203" spans="1:8" x14ac:dyDescent="0.35">
      <c r="A203" t="s">
        <v>1319</v>
      </c>
      <c r="C203" t="s">
        <v>896</v>
      </c>
      <c r="D203" t="s">
        <v>349</v>
      </c>
      <c r="E203" t="s">
        <v>1320</v>
      </c>
      <c r="F203" t="s">
        <v>1321</v>
      </c>
      <c r="G203" t="s">
        <v>1322</v>
      </c>
      <c r="H203" t="s">
        <v>1323</v>
      </c>
    </row>
    <row r="204" spans="1:8" x14ac:dyDescent="0.35">
      <c r="A204" t="s">
        <v>1324</v>
      </c>
      <c r="C204" t="s">
        <v>896</v>
      </c>
      <c r="D204" t="s">
        <v>350</v>
      </c>
      <c r="E204" t="s">
        <v>1325</v>
      </c>
      <c r="F204" t="s">
        <v>1326</v>
      </c>
      <c r="G204" t="s">
        <v>1327</v>
      </c>
      <c r="H204" t="s">
        <v>1328</v>
      </c>
    </row>
    <row r="205" spans="1:8" x14ac:dyDescent="0.35">
      <c r="A205" t="s">
        <v>1329</v>
      </c>
      <c r="C205" t="s">
        <v>896</v>
      </c>
      <c r="D205" t="s">
        <v>351</v>
      </c>
      <c r="E205" t="s">
        <v>1330</v>
      </c>
      <c r="F205" t="s">
        <v>1331</v>
      </c>
      <c r="G205" t="s">
        <v>1332</v>
      </c>
      <c r="H205" t="s">
        <v>1333</v>
      </c>
    </row>
    <row r="206" spans="1:8" x14ac:dyDescent="0.35">
      <c r="A206" t="s">
        <v>1334</v>
      </c>
      <c r="C206" t="s">
        <v>896</v>
      </c>
      <c r="D206" t="s">
        <v>352</v>
      </c>
      <c r="E206" t="s">
        <v>1335</v>
      </c>
      <c r="F206" t="s">
        <v>1336</v>
      </c>
      <c r="G206" t="s">
        <v>1337</v>
      </c>
      <c r="H206" t="s">
        <v>1338</v>
      </c>
    </row>
    <row r="207" spans="1:8" x14ac:dyDescent="0.35">
      <c r="A207" t="s">
        <v>1339</v>
      </c>
      <c r="C207" t="s">
        <v>896</v>
      </c>
      <c r="D207" t="s">
        <v>357</v>
      </c>
      <c r="E207" t="s">
        <v>1340</v>
      </c>
      <c r="F207" t="s">
        <v>1341</v>
      </c>
      <c r="G207" t="s">
        <v>1342</v>
      </c>
      <c r="H207" t="s">
        <v>1343</v>
      </c>
    </row>
    <row r="208" spans="1:8" x14ac:dyDescent="0.35">
      <c r="A208" t="s">
        <v>1344</v>
      </c>
      <c r="C208" t="s">
        <v>896</v>
      </c>
      <c r="D208" t="s">
        <v>362</v>
      </c>
      <c r="E208" t="s">
        <v>1345</v>
      </c>
      <c r="F208" t="s">
        <v>1346</v>
      </c>
      <c r="G208" t="s">
        <v>1347</v>
      </c>
      <c r="H208" t="s">
        <v>1348</v>
      </c>
    </row>
    <row r="209" spans="1:8" x14ac:dyDescent="0.35">
      <c r="A209" t="s">
        <v>1349</v>
      </c>
      <c r="C209" t="s">
        <v>896</v>
      </c>
      <c r="D209" t="s">
        <v>365</v>
      </c>
      <c r="E209" t="s">
        <v>1350</v>
      </c>
      <c r="F209" t="s">
        <v>1351</v>
      </c>
      <c r="G209" t="s">
        <v>1352</v>
      </c>
      <c r="H209" t="s">
        <v>1353</v>
      </c>
    </row>
    <row r="210" spans="1:8" x14ac:dyDescent="0.35">
      <c r="A210" t="s">
        <v>1354</v>
      </c>
      <c r="C210" t="s">
        <v>896</v>
      </c>
      <c r="D210" t="s">
        <v>369</v>
      </c>
      <c r="E210" t="s">
        <v>1355</v>
      </c>
      <c r="F210" t="s">
        <v>1356</v>
      </c>
      <c r="G210" t="s">
        <v>1357</v>
      </c>
      <c r="H210" t="s">
        <v>1358</v>
      </c>
    </row>
    <row r="211" spans="1:8" x14ac:dyDescent="0.35">
      <c r="A211" t="s">
        <v>1359</v>
      </c>
      <c r="C211" t="s">
        <v>896</v>
      </c>
      <c r="D211" t="s">
        <v>371</v>
      </c>
      <c r="E211" t="s">
        <v>1360</v>
      </c>
      <c r="F211" t="s">
        <v>1361</v>
      </c>
      <c r="G211" t="s">
        <v>1362</v>
      </c>
      <c r="H211" t="s">
        <v>1363</v>
      </c>
    </row>
    <row r="212" spans="1:8" x14ac:dyDescent="0.35">
      <c r="A212" t="s">
        <v>1364</v>
      </c>
      <c r="C212" t="s">
        <v>896</v>
      </c>
      <c r="D212" t="s">
        <v>375</v>
      </c>
      <c r="E212" t="s">
        <v>1365</v>
      </c>
      <c r="F212" t="s">
        <v>1366</v>
      </c>
      <c r="G212" t="s">
        <v>1367</v>
      </c>
      <c r="H212" t="s">
        <v>727</v>
      </c>
    </row>
    <row r="213" spans="1:8" x14ac:dyDescent="0.35">
      <c r="A213" t="s">
        <v>1368</v>
      </c>
      <c r="C213" t="s">
        <v>896</v>
      </c>
      <c r="D213" t="s">
        <v>378</v>
      </c>
      <c r="E213" t="s">
        <v>1369</v>
      </c>
      <c r="F213" t="s">
        <v>1370</v>
      </c>
      <c r="G213" t="s">
        <v>1371</v>
      </c>
      <c r="H213" t="s">
        <v>1372</v>
      </c>
    </row>
    <row r="214" spans="1:8" x14ac:dyDescent="0.35">
      <c r="A214" t="s">
        <v>1373</v>
      </c>
      <c r="C214" t="s">
        <v>1374</v>
      </c>
      <c r="D214" t="s">
        <v>259</v>
      </c>
      <c r="E214" t="s">
        <v>1375</v>
      </c>
      <c r="F214" t="s">
        <v>1376</v>
      </c>
      <c r="G214" t="s">
        <v>1377</v>
      </c>
      <c r="H214" t="s">
        <v>1378</v>
      </c>
    </row>
    <row r="215" spans="1:8" x14ac:dyDescent="0.35">
      <c r="A215" t="s">
        <v>1379</v>
      </c>
      <c r="C215" t="s">
        <v>1374</v>
      </c>
      <c r="D215" t="s">
        <v>261</v>
      </c>
      <c r="E215" t="s">
        <v>1380</v>
      </c>
      <c r="F215" t="s">
        <v>1381</v>
      </c>
      <c r="G215" t="s">
        <v>1382</v>
      </c>
      <c r="H215" t="s">
        <v>1383</v>
      </c>
    </row>
    <row r="216" spans="1:8" x14ac:dyDescent="0.35">
      <c r="A216" t="s">
        <v>1384</v>
      </c>
      <c r="C216" t="s">
        <v>1374</v>
      </c>
      <c r="D216" t="s">
        <v>265</v>
      </c>
      <c r="E216" t="s">
        <v>1385</v>
      </c>
      <c r="F216" t="s">
        <v>1386</v>
      </c>
      <c r="G216" t="s">
        <v>1387</v>
      </c>
      <c r="H216" t="s">
        <v>1388</v>
      </c>
    </row>
    <row r="217" spans="1:8" x14ac:dyDescent="0.35">
      <c r="A217" t="s">
        <v>1389</v>
      </c>
      <c r="C217" t="s">
        <v>1374</v>
      </c>
      <c r="D217" t="s">
        <v>268</v>
      </c>
      <c r="E217" t="s">
        <v>1390</v>
      </c>
      <c r="F217" t="s">
        <v>1391</v>
      </c>
      <c r="G217" t="s">
        <v>1392</v>
      </c>
      <c r="H217" t="s">
        <v>1393</v>
      </c>
    </row>
    <row r="218" spans="1:8" x14ac:dyDescent="0.35">
      <c r="A218" t="s">
        <v>1394</v>
      </c>
      <c r="C218" t="s">
        <v>1374</v>
      </c>
      <c r="D218" t="s">
        <v>127</v>
      </c>
      <c r="E218" t="s">
        <v>1395</v>
      </c>
      <c r="F218" t="s">
        <v>1396</v>
      </c>
      <c r="G218" t="s">
        <v>1397</v>
      </c>
      <c r="H218" t="s">
        <v>1398</v>
      </c>
    </row>
    <row r="219" spans="1:8" x14ac:dyDescent="0.35">
      <c r="A219" t="s">
        <v>1399</v>
      </c>
      <c r="C219" t="s">
        <v>1374</v>
      </c>
      <c r="D219" t="s">
        <v>273</v>
      </c>
      <c r="E219" t="s">
        <v>1400</v>
      </c>
      <c r="F219" t="s">
        <v>1401</v>
      </c>
      <c r="G219" t="s">
        <v>1402</v>
      </c>
      <c r="H219" t="s">
        <v>1403</v>
      </c>
    </row>
    <row r="220" spans="1:8" x14ac:dyDescent="0.35">
      <c r="A220" t="s">
        <v>1404</v>
      </c>
      <c r="C220" t="s">
        <v>1374</v>
      </c>
      <c r="D220" t="s">
        <v>275</v>
      </c>
      <c r="E220" t="s">
        <v>1405</v>
      </c>
      <c r="F220" t="s">
        <v>1406</v>
      </c>
      <c r="G220" t="s">
        <v>1407</v>
      </c>
      <c r="H220" t="s">
        <v>1408</v>
      </c>
    </row>
    <row r="221" spans="1:8" x14ac:dyDescent="0.35">
      <c r="A221" t="s">
        <v>1409</v>
      </c>
      <c r="C221" t="s">
        <v>1374</v>
      </c>
      <c r="D221" t="s">
        <v>277</v>
      </c>
      <c r="E221" t="s">
        <v>1410</v>
      </c>
      <c r="F221" t="s">
        <v>1411</v>
      </c>
      <c r="G221" t="s">
        <v>1412</v>
      </c>
      <c r="H221" t="s">
        <v>1413</v>
      </c>
    </row>
    <row r="222" spans="1:8" x14ac:dyDescent="0.35">
      <c r="A222" t="s">
        <v>1414</v>
      </c>
      <c r="C222" t="s">
        <v>1374</v>
      </c>
      <c r="D222" t="s">
        <v>279</v>
      </c>
      <c r="E222" t="s">
        <v>1415</v>
      </c>
      <c r="F222" t="s">
        <v>1416</v>
      </c>
      <c r="G222" t="s">
        <v>1417</v>
      </c>
      <c r="H222" t="s">
        <v>1418</v>
      </c>
    </row>
    <row r="223" spans="1:8" x14ac:dyDescent="0.35">
      <c r="A223" t="s">
        <v>1419</v>
      </c>
      <c r="C223" t="s">
        <v>1374</v>
      </c>
      <c r="D223" t="s">
        <v>281</v>
      </c>
      <c r="E223" t="s">
        <v>1420</v>
      </c>
      <c r="F223" t="s">
        <v>1421</v>
      </c>
      <c r="G223" t="s">
        <v>1422</v>
      </c>
      <c r="H223" t="s">
        <v>1423</v>
      </c>
    </row>
    <row r="224" spans="1:8" x14ac:dyDescent="0.35">
      <c r="A224" t="s">
        <v>1424</v>
      </c>
      <c r="C224" t="s">
        <v>1374</v>
      </c>
      <c r="D224" t="s">
        <v>283</v>
      </c>
      <c r="E224" t="s">
        <v>1425</v>
      </c>
      <c r="F224" t="s">
        <v>1426</v>
      </c>
      <c r="G224" t="s">
        <v>1427</v>
      </c>
      <c r="H224" t="s">
        <v>1428</v>
      </c>
    </row>
    <row r="225" spans="1:8" x14ac:dyDescent="0.35">
      <c r="A225" t="s">
        <v>1429</v>
      </c>
      <c r="C225" t="s">
        <v>1374</v>
      </c>
      <c r="D225" t="s">
        <v>285</v>
      </c>
      <c r="E225" t="s">
        <v>1430</v>
      </c>
      <c r="F225" t="s">
        <v>1431</v>
      </c>
      <c r="G225" t="s">
        <v>1432</v>
      </c>
      <c r="H225" t="s">
        <v>1433</v>
      </c>
    </row>
    <row r="226" spans="1:8" x14ac:dyDescent="0.35">
      <c r="A226" t="s">
        <v>1434</v>
      </c>
      <c r="C226" t="s">
        <v>1374</v>
      </c>
      <c r="D226" t="s">
        <v>128</v>
      </c>
      <c r="E226" t="s">
        <v>1435</v>
      </c>
      <c r="F226" t="s">
        <v>1436</v>
      </c>
      <c r="G226" t="s">
        <v>1437</v>
      </c>
      <c r="H226" t="s">
        <v>1438</v>
      </c>
    </row>
    <row r="227" spans="1:8" x14ac:dyDescent="0.35">
      <c r="A227" t="s">
        <v>1439</v>
      </c>
      <c r="C227" t="s">
        <v>1374</v>
      </c>
      <c r="D227" t="s">
        <v>129</v>
      </c>
      <c r="E227" t="s">
        <v>1440</v>
      </c>
      <c r="F227" t="s">
        <v>1441</v>
      </c>
      <c r="G227" t="s">
        <v>1442</v>
      </c>
      <c r="H227" t="s">
        <v>1443</v>
      </c>
    </row>
    <row r="228" spans="1:8" x14ac:dyDescent="0.35">
      <c r="A228" t="s">
        <v>1444</v>
      </c>
      <c r="C228" t="s">
        <v>1374</v>
      </c>
      <c r="D228" t="s">
        <v>130</v>
      </c>
      <c r="E228" t="s">
        <v>1445</v>
      </c>
      <c r="F228" t="s">
        <v>1446</v>
      </c>
      <c r="G228" t="s">
        <v>1447</v>
      </c>
      <c r="H228" t="s">
        <v>1448</v>
      </c>
    </row>
    <row r="229" spans="1:8" x14ac:dyDescent="0.35">
      <c r="A229" t="s">
        <v>1449</v>
      </c>
      <c r="C229" t="s">
        <v>1374</v>
      </c>
      <c r="D229" t="s">
        <v>131</v>
      </c>
      <c r="E229" t="s">
        <v>1450</v>
      </c>
      <c r="F229" t="s">
        <v>1451</v>
      </c>
      <c r="G229" t="s">
        <v>1452</v>
      </c>
      <c r="H229" t="s">
        <v>1453</v>
      </c>
    </row>
    <row r="230" spans="1:8" x14ac:dyDescent="0.35">
      <c r="A230" t="s">
        <v>1454</v>
      </c>
      <c r="C230" t="s">
        <v>1374</v>
      </c>
      <c r="D230" t="s">
        <v>292</v>
      </c>
      <c r="E230" t="s">
        <v>1455</v>
      </c>
      <c r="F230" t="s">
        <v>1456</v>
      </c>
      <c r="G230" t="s">
        <v>1457</v>
      </c>
      <c r="H230" t="s">
        <v>1458</v>
      </c>
    </row>
    <row r="231" spans="1:8" x14ac:dyDescent="0.35">
      <c r="A231" t="s">
        <v>1459</v>
      </c>
      <c r="C231" t="s">
        <v>1374</v>
      </c>
      <c r="D231" t="s">
        <v>294</v>
      </c>
      <c r="E231" t="s">
        <v>1460</v>
      </c>
      <c r="F231" t="s">
        <v>1461</v>
      </c>
      <c r="G231" t="s">
        <v>1462</v>
      </c>
      <c r="H231" t="s">
        <v>1463</v>
      </c>
    </row>
    <row r="232" spans="1:8" x14ac:dyDescent="0.35">
      <c r="A232" t="s">
        <v>1464</v>
      </c>
      <c r="C232" t="s">
        <v>1374</v>
      </c>
      <c r="D232" t="s">
        <v>296</v>
      </c>
      <c r="E232" t="s">
        <v>1465</v>
      </c>
      <c r="F232" t="s">
        <v>1466</v>
      </c>
      <c r="G232" t="s">
        <v>1467</v>
      </c>
      <c r="H232" t="s">
        <v>1468</v>
      </c>
    </row>
    <row r="233" spans="1:8" x14ac:dyDescent="0.35">
      <c r="A233" t="s">
        <v>1469</v>
      </c>
      <c r="C233" t="s">
        <v>1374</v>
      </c>
      <c r="D233" t="s">
        <v>298</v>
      </c>
      <c r="E233" t="s">
        <v>1470</v>
      </c>
      <c r="F233" t="s">
        <v>1471</v>
      </c>
      <c r="G233" t="s">
        <v>1472</v>
      </c>
      <c r="H233" t="s">
        <v>1473</v>
      </c>
    </row>
    <row r="234" spans="1:8" x14ac:dyDescent="0.35">
      <c r="A234" t="s">
        <v>1474</v>
      </c>
      <c r="C234" t="s">
        <v>1374</v>
      </c>
      <c r="D234" t="s">
        <v>300</v>
      </c>
      <c r="E234" t="s">
        <v>1475</v>
      </c>
      <c r="F234" t="s">
        <v>1476</v>
      </c>
      <c r="G234" t="s">
        <v>1477</v>
      </c>
      <c r="H234" t="s">
        <v>1478</v>
      </c>
    </row>
    <row r="235" spans="1:8" x14ac:dyDescent="0.35">
      <c r="A235" t="s">
        <v>1479</v>
      </c>
      <c r="C235" t="s">
        <v>1374</v>
      </c>
      <c r="D235" t="s">
        <v>132</v>
      </c>
      <c r="E235" t="s">
        <v>1480</v>
      </c>
      <c r="F235" t="s">
        <v>1481</v>
      </c>
      <c r="G235" t="s">
        <v>1482</v>
      </c>
      <c r="H235" t="s">
        <v>1483</v>
      </c>
    </row>
    <row r="236" spans="1:8" x14ac:dyDescent="0.35">
      <c r="A236" t="s">
        <v>1484</v>
      </c>
      <c r="C236" t="s">
        <v>1374</v>
      </c>
      <c r="D236" t="s">
        <v>133</v>
      </c>
      <c r="E236" t="s">
        <v>1485</v>
      </c>
      <c r="F236" t="s">
        <v>1486</v>
      </c>
      <c r="G236" t="s">
        <v>1487</v>
      </c>
      <c r="H236" t="s">
        <v>1488</v>
      </c>
    </row>
    <row r="237" spans="1:8" x14ac:dyDescent="0.35">
      <c r="A237" t="s">
        <v>1489</v>
      </c>
      <c r="C237" t="s">
        <v>1374</v>
      </c>
      <c r="D237" t="s">
        <v>134</v>
      </c>
      <c r="E237" t="s">
        <v>1490</v>
      </c>
      <c r="F237" t="s">
        <v>1491</v>
      </c>
      <c r="G237" t="s">
        <v>1492</v>
      </c>
      <c r="H237" t="s">
        <v>1493</v>
      </c>
    </row>
    <row r="238" spans="1:8" x14ac:dyDescent="0.35">
      <c r="A238" t="s">
        <v>1494</v>
      </c>
      <c r="C238" t="s">
        <v>1374</v>
      </c>
      <c r="D238" t="s">
        <v>135</v>
      </c>
      <c r="E238" t="s">
        <v>1495</v>
      </c>
      <c r="F238" t="s">
        <v>1496</v>
      </c>
      <c r="G238" t="s">
        <v>1497</v>
      </c>
      <c r="H238" t="s">
        <v>1498</v>
      </c>
    </row>
    <row r="239" spans="1:8" x14ac:dyDescent="0.35">
      <c r="A239" t="s">
        <v>1499</v>
      </c>
      <c r="C239" t="s">
        <v>1374</v>
      </c>
      <c r="D239" t="s">
        <v>311</v>
      </c>
      <c r="E239" t="s">
        <v>1500</v>
      </c>
      <c r="F239" t="s">
        <v>1501</v>
      </c>
      <c r="G239" t="s">
        <v>1502</v>
      </c>
      <c r="H239" t="s">
        <v>1503</v>
      </c>
    </row>
    <row r="240" spans="1:8" x14ac:dyDescent="0.35">
      <c r="A240" t="s">
        <v>1504</v>
      </c>
      <c r="C240" t="s">
        <v>1374</v>
      </c>
      <c r="D240" t="s">
        <v>316</v>
      </c>
      <c r="E240" t="s">
        <v>1505</v>
      </c>
      <c r="F240" t="s">
        <v>1506</v>
      </c>
      <c r="G240" t="s">
        <v>1507</v>
      </c>
      <c r="H240" t="s">
        <v>1508</v>
      </c>
    </row>
    <row r="241" spans="1:8" x14ac:dyDescent="0.35">
      <c r="A241" t="s">
        <v>1509</v>
      </c>
      <c r="C241" t="s">
        <v>1374</v>
      </c>
      <c r="D241" t="s">
        <v>321</v>
      </c>
      <c r="E241" t="s">
        <v>1510</v>
      </c>
      <c r="F241" t="s">
        <v>1511</v>
      </c>
      <c r="G241" t="s">
        <v>1512</v>
      </c>
      <c r="H241" t="s">
        <v>1513</v>
      </c>
    </row>
    <row r="242" spans="1:8" x14ac:dyDescent="0.35">
      <c r="A242" t="s">
        <v>1514</v>
      </c>
      <c r="C242" t="s">
        <v>1374</v>
      </c>
      <c r="D242" t="s">
        <v>327</v>
      </c>
      <c r="E242" t="s">
        <v>1515</v>
      </c>
      <c r="F242" t="s">
        <v>1516</v>
      </c>
      <c r="G242" t="s">
        <v>1517</v>
      </c>
      <c r="H242" t="s">
        <v>1518</v>
      </c>
    </row>
    <row r="243" spans="1:8" x14ac:dyDescent="0.35">
      <c r="A243" t="s">
        <v>1519</v>
      </c>
      <c r="C243" t="s">
        <v>1374</v>
      </c>
      <c r="D243" t="s">
        <v>137</v>
      </c>
      <c r="E243" t="s">
        <v>1520</v>
      </c>
      <c r="F243" t="s">
        <v>1521</v>
      </c>
      <c r="G243" t="s">
        <v>1522</v>
      </c>
      <c r="H243" t="s">
        <v>1523</v>
      </c>
    </row>
    <row r="244" spans="1:8" x14ac:dyDescent="0.35">
      <c r="A244" t="s">
        <v>1524</v>
      </c>
      <c r="C244" t="s">
        <v>1374</v>
      </c>
      <c r="D244" t="s">
        <v>138</v>
      </c>
      <c r="E244" t="s">
        <v>1525</v>
      </c>
      <c r="F244" t="s">
        <v>1526</v>
      </c>
      <c r="G244" t="s">
        <v>1527</v>
      </c>
      <c r="H244" t="s">
        <v>1528</v>
      </c>
    </row>
    <row r="245" spans="1:8" x14ac:dyDescent="0.35">
      <c r="A245" t="s">
        <v>1529</v>
      </c>
      <c r="C245" t="s">
        <v>1374</v>
      </c>
      <c r="D245" t="s">
        <v>139</v>
      </c>
      <c r="E245" t="s">
        <v>1530</v>
      </c>
      <c r="F245" t="s">
        <v>1531</v>
      </c>
      <c r="G245" t="s">
        <v>1532</v>
      </c>
      <c r="H245" t="s">
        <v>1533</v>
      </c>
    </row>
    <row r="246" spans="1:8" x14ac:dyDescent="0.35">
      <c r="A246" t="s">
        <v>1534</v>
      </c>
      <c r="C246" t="s">
        <v>1374</v>
      </c>
      <c r="D246" t="s">
        <v>335</v>
      </c>
      <c r="E246" t="s">
        <v>1535</v>
      </c>
      <c r="F246" t="s">
        <v>1536</v>
      </c>
      <c r="G246" t="s">
        <v>1537</v>
      </c>
      <c r="H246" t="s">
        <v>1538</v>
      </c>
    </row>
    <row r="247" spans="1:8" x14ac:dyDescent="0.35">
      <c r="A247" t="s">
        <v>1539</v>
      </c>
      <c r="C247" t="s">
        <v>1374</v>
      </c>
      <c r="D247" t="s">
        <v>338</v>
      </c>
      <c r="E247" t="s">
        <v>1540</v>
      </c>
      <c r="F247" t="s">
        <v>1541</v>
      </c>
      <c r="G247" t="s">
        <v>1542</v>
      </c>
      <c r="H247" t="s">
        <v>1543</v>
      </c>
    </row>
    <row r="248" spans="1:8" x14ac:dyDescent="0.35">
      <c r="A248" t="s">
        <v>1544</v>
      </c>
      <c r="C248" t="s">
        <v>1374</v>
      </c>
      <c r="D248" t="s">
        <v>342</v>
      </c>
      <c r="E248" t="s">
        <v>1545</v>
      </c>
      <c r="F248" t="s">
        <v>1546</v>
      </c>
      <c r="G248" t="s">
        <v>1547</v>
      </c>
      <c r="H248" t="s">
        <v>1548</v>
      </c>
    </row>
    <row r="249" spans="1:8" x14ac:dyDescent="0.35">
      <c r="A249" t="s">
        <v>1549</v>
      </c>
      <c r="C249" t="s">
        <v>1374</v>
      </c>
      <c r="D249" t="s">
        <v>345</v>
      </c>
      <c r="E249" t="s">
        <v>1550</v>
      </c>
      <c r="F249" t="s">
        <v>1551</v>
      </c>
      <c r="G249" t="s">
        <v>1552</v>
      </c>
      <c r="H249" t="s">
        <v>1553</v>
      </c>
    </row>
    <row r="250" spans="1:8" x14ac:dyDescent="0.35">
      <c r="A250" t="s">
        <v>1554</v>
      </c>
      <c r="C250" t="s">
        <v>1374</v>
      </c>
      <c r="D250" t="s">
        <v>348</v>
      </c>
      <c r="E250" t="s">
        <v>1555</v>
      </c>
      <c r="F250" t="s">
        <v>1556</v>
      </c>
      <c r="G250" t="s">
        <v>1557</v>
      </c>
      <c r="H250" t="s">
        <v>1558</v>
      </c>
    </row>
    <row r="251" spans="1:8" x14ac:dyDescent="0.35">
      <c r="A251" t="s">
        <v>1559</v>
      </c>
      <c r="C251" t="s">
        <v>1374</v>
      </c>
      <c r="D251" t="s">
        <v>140</v>
      </c>
      <c r="E251" t="s">
        <v>1560</v>
      </c>
      <c r="F251" t="s">
        <v>1561</v>
      </c>
      <c r="G251" t="s">
        <v>1562</v>
      </c>
      <c r="H251" t="s">
        <v>1563</v>
      </c>
    </row>
    <row r="252" spans="1:8" x14ac:dyDescent="0.35">
      <c r="A252" t="s">
        <v>1564</v>
      </c>
      <c r="C252" t="s">
        <v>1374</v>
      </c>
      <c r="D252" t="s">
        <v>141</v>
      </c>
      <c r="E252" t="s">
        <v>1565</v>
      </c>
      <c r="F252" t="s">
        <v>1566</v>
      </c>
      <c r="G252" t="s">
        <v>1567</v>
      </c>
      <c r="H252" t="s">
        <v>1568</v>
      </c>
    </row>
    <row r="253" spans="1:8" x14ac:dyDescent="0.35">
      <c r="A253" t="s">
        <v>1569</v>
      </c>
      <c r="C253" t="s">
        <v>1374</v>
      </c>
      <c r="D253" t="s">
        <v>142</v>
      </c>
      <c r="E253" t="s">
        <v>1570</v>
      </c>
      <c r="F253" t="s">
        <v>1571</v>
      </c>
      <c r="G253" t="s">
        <v>1572</v>
      </c>
      <c r="H253" t="s">
        <v>1573</v>
      </c>
    </row>
    <row r="254" spans="1:8" x14ac:dyDescent="0.35">
      <c r="A254" t="s">
        <v>1574</v>
      </c>
      <c r="C254" t="s">
        <v>1374</v>
      </c>
      <c r="D254" t="s">
        <v>353</v>
      </c>
      <c r="E254" t="s">
        <v>1575</v>
      </c>
      <c r="F254" t="s">
        <v>1576</v>
      </c>
      <c r="G254" t="s">
        <v>1577</v>
      </c>
      <c r="H254" t="s">
        <v>1578</v>
      </c>
    </row>
    <row r="255" spans="1:8" x14ac:dyDescent="0.35">
      <c r="A255" t="s">
        <v>1579</v>
      </c>
      <c r="C255" t="s">
        <v>1374</v>
      </c>
      <c r="D255" t="s">
        <v>358</v>
      </c>
      <c r="E255" t="s">
        <v>1580</v>
      </c>
      <c r="F255" t="s">
        <v>1581</v>
      </c>
      <c r="G255" t="s">
        <v>1582</v>
      </c>
      <c r="H255" t="s">
        <v>1583</v>
      </c>
    </row>
    <row r="256" spans="1:8" x14ac:dyDescent="0.35">
      <c r="A256" t="s">
        <v>1584</v>
      </c>
      <c r="C256" t="s">
        <v>1374</v>
      </c>
      <c r="D256" t="s">
        <v>363</v>
      </c>
      <c r="E256" t="s">
        <v>1585</v>
      </c>
      <c r="F256" t="s">
        <v>1586</v>
      </c>
      <c r="G256" t="s">
        <v>1587</v>
      </c>
      <c r="H256" t="s">
        <v>1588</v>
      </c>
    </row>
    <row r="257" spans="1:8" x14ac:dyDescent="0.35">
      <c r="A257" t="s">
        <v>1589</v>
      </c>
      <c r="C257" t="s">
        <v>1374</v>
      </c>
      <c r="D257" t="s">
        <v>366</v>
      </c>
      <c r="E257" t="s">
        <v>1590</v>
      </c>
      <c r="F257" t="s">
        <v>1591</v>
      </c>
      <c r="G257" t="s">
        <v>1592</v>
      </c>
      <c r="H257" t="s">
        <v>1593</v>
      </c>
    </row>
    <row r="258" spans="1:8" x14ac:dyDescent="0.35">
      <c r="A258" t="s">
        <v>1594</v>
      </c>
      <c r="C258" t="s">
        <v>1374</v>
      </c>
      <c r="D258" t="s">
        <v>370</v>
      </c>
      <c r="E258" t="s">
        <v>1595</v>
      </c>
      <c r="F258" t="s">
        <v>1596</v>
      </c>
      <c r="G258" t="s">
        <v>1597</v>
      </c>
      <c r="H258" t="s">
        <v>1598</v>
      </c>
    </row>
    <row r="259" spans="1:8" x14ac:dyDescent="0.35">
      <c r="A259" t="s">
        <v>1599</v>
      </c>
      <c r="C259" t="s">
        <v>1374</v>
      </c>
      <c r="D259" t="s">
        <v>143</v>
      </c>
      <c r="E259" t="s">
        <v>1600</v>
      </c>
      <c r="F259" t="s">
        <v>1601</v>
      </c>
      <c r="G259" t="s">
        <v>1602</v>
      </c>
      <c r="H259" t="s">
        <v>1603</v>
      </c>
    </row>
    <row r="260" spans="1:8" x14ac:dyDescent="0.35">
      <c r="A260" t="s">
        <v>1604</v>
      </c>
      <c r="C260" t="s">
        <v>1374</v>
      </c>
      <c r="D260" t="s">
        <v>144</v>
      </c>
      <c r="E260" t="s">
        <v>1605</v>
      </c>
      <c r="F260" t="s">
        <v>1606</v>
      </c>
      <c r="G260" t="s">
        <v>1607</v>
      </c>
      <c r="H260" t="s">
        <v>1608</v>
      </c>
    </row>
    <row r="261" spans="1:8" x14ac:dyDescent="0.35">
      <c r="A261" t="s">
        <v>1609</v>
      </c>
      <c r="C261" t="s">
        <v>1374</v>
      </c>
      <c r="D261" t="s">
        <v>145</v>
      </c>
      <c r="E261" t="s">
        <v>1610</v>
      </c>
      <c r="F261" t="s">
        <v>1611</v>
      </c>
      <c r="G261" t="s">
        <v>1612</v>
      </c>
      <c r="H261" t="s">
        <v>1613</v>
      </c>
    </row>
    <row r="262" spans="1:8" x14ac:dyDescent="0.35">
      <c r="A262" t="s">
        <v>1614</v>
      </c>
      <c r="C262" t="s">
        <v>1374</v>
      </c>
      <c r="D262" t="s">
        <v>258</v>
      </c>
      <c r="E262" t="s">
        <v>1615</v>
      </c>
      <c r="F262" t="s">
        <v>1616</v>
      </c>
      <c r="G262" t="s">
        <v>1617</v>
      </c>
      <c r="H262" t="s">
        <v>1618</v>
      </c>
    </row>
    <row r="263" spans="1:8" x14ac:dyDescent="0.35">
      <c r="A263" t="s">
        <v>1619</v>
      </c>
      <c r="C263" t="s">
        <v>1374</v>
      </c>
      <c r="D263" t="s">
        <v>260</v>
      </c>
      <c r="E263" t="s">
        <v>1620</v>
      </c>
      <c r="F263" t="s">
        <v>1621</v>
      </c>
      <c r="G263" t="s">
        <v>1622</v>
      </c>
      <c r="H263" t="s">
        <v>1623</v>
      </c>
    </row>
    <row r="264" spans="1:8" x14ac:dyDescent="0.35">
      <c r="A264" t="s">
        <v>1624</v>
      </c>
      <c r="C264" t="s">
        <v>1374</v>
      </c>
      <c r="D264" t="s">
        <v>264</v>
      </c>
      <c r="E264" t="s">
        <v>1625</v>
      </c>
      <c r="F264" t="s">
        <v>1626</v>
      </c>
      <c r="G264" t="s">
        <v>1627</v>
      </c>
      <c r="H264" t="s">
        <v>1628</v>
      </c>
    </row>
    <row r="265" spans="1:8" x14ac:dyDescent="0.35">
      <c r="A265" t="s">
        <v>1629</v>
      </c>
      <c r="C265" t="s">
        <v>1374</v>
      </c>
      <c r="D265" t="s">
        <v>267</v>
      </c>
      <c r="E265" t="s">
        <v>1630</v>
      </c>
      <c r="F265" t="s">
        <v>1631</v>
      </c>
      <c r="G265" t="s">
        <v>1632</v>
      </c>
      <c r="H265" t="s">
        <v>1633</v>
      </c>
    </row>
    <row r="266" spans="1:8" x14ac:dyDescent="0.35">
      <c r="A266" t="s">
        <v>1634</v>
      </c>
      <c r="C266" t="s">
        <v>1374</v>
      </c>
      <c r="D266" t="s">
        <v>270</v>
      </c>
      <c r="E266" t="s">
        <v>1635</v>
      </c>
      <c r="F266" t="s">
        <v>454</v>
      </c>
      <c r="G266" t="s">
        <v>1636</v>
      </c>
      <c r="H266" t="s">
        <v>1637</v>
      </c>
    </row>
    <row r="267" spans="1:8" x14ac:dyDescent="0.35">
      <c r="A267" t="s">
        <v>1638</v>
      </c>
      <c r="C267" t="s">
        <v>1374</v>
      </c>
      <c r="D267" t="s">
        <v>272</v>
      </c>
      <c r="E267" t="s">
        <v>1639</v>
      </c>
      <c r="F267" t="s">
        <v>1640</v>
      </c>
      <c r="G267" t="s">
        <v>1641</v>
      </c>
      <c r="H267" t="s">
        <v>1642</v>
      </c>
    </row>
    <row r="268" spans="1:8" x14ac:dyDescent="0.35">
      <c r="A268" t="s">
        <v>1643</v>
      </c>
      <c r="C268" t="s">
        <v>1374</v>
      </c>
      <c r="D268" t="s">
        <v>146</v>
      </c>
      <c r="E268" t="s">
        <v>1644</v>
      </c>
      <c r="F268" t="s">
        <v>1645</v>
      </c>
      <c r="G268" t="s">
        <v>1646</v>
      </c>
      <c r="H268" t="s">
        <v>1647</v>
      </c>
    </row>
    <row r="269" spans="1:8" x14ac:dyDescent="0.35">
      <c r="A269" t="s">
        <v>1648</v>
      </c>
      <c r="C269" t="s">
        <v>1374</v>
      </c>
      <c r="D269" t="s">
        <v>147</v>
      </c>
      <c r="E269" t="s">
        <v>1649</v>
      </c>
      <c r="F269" t="s">
        <v>1650</v>
      </c>
      <c r="G269" t="s">
        <v>1651</v>
      </c>
      <c r="H269" t="s">
        <v>1652</v>
      </c>
    </row>
    <row r="270" spans="1:8" x14ac:dyDescent="0.35">
      <c r="A270" t="s">
        <v>1653</v>
      </c>
      <c r="C270" t="s">
        <v>1374</v>
      </c>
      <c r="D270" t="s">
        <v>148</v>
      </c>
      <c r="E270" t="s">
        <v>1654</v>
      </c>
      <c r="F270" t="s">
        <v>1655</v>
      </c>
      <c r="G270" t="s">
        <v>1656</v>
      </c>
      <c r="H270" t="s">
        <v>1657</v>
      </c>
    </row>
    <row r="271" spans="1:8" x14ac:dyDescent="0.35">
      <c r="A271" t="s">
        <v>1658</v>
      </c>
      <c r="C271" t="s">
        <v>1374</v>
      </c>
      <c r="D271" t="s">
        <v>280</v>
      </c>
      <c r="E271" t="s">
        <v>1659</v>
      </c>
      <c r="F271" t="s">
        <v>1660</v>
      </c>
      <c r="G271" t="s">
        <v>1661</v>
      </c>
      <c r="H271" t="s">
        <v>1662</v>
      </c>
    </row>
    <row r="272" spans="1:8" x14ac:dyDescent="0.35">
      <c r="A272" t="s">
        <v>1663</v>
      </c>
      <c r="C272" t="s">
        <v>1374</v>
      </c>
      <c r="D272" t="s">
        <v>282</v>
      </c>
      <c r="E272" t="s">
        <v>1664</v>
      </c>
      <c r="F272" t="s">
        <v>1665</v>
      </c>
      <c r="G272" t="s">
        <v>1666</v>
      </c>
      <c r="H272" t="s">
        <v>1667</v>
      </c>
    </row>
    <row r="273" spans="1:8" x14ac:dyDescent="0.35">
      <c r="A273" t="s">
        <v>1668</v>
      </c>
      <c r="C273" t="s">
        <v>1374</v>
      </c>
      <c r="D273" t="s">
        <v>284</v>
      </c>
      <c r="E273" t="s">
        <v>1669</v>
      </c>
      <c r="F273" t="s">
        <v>1670</v>
      </c>
      <c r="G273" t="s">
        <v>1671</v>
      </c>
      <c r="H273" t="s">
        <v>1672</v>
      </c>
    </row>
    <row r="274" spans="1:8" x14ac:dyDescent="0.35">
      <c r="A274" t="s">
        <v>1673</v>
      </c>
      <c r="C274" t="s">
        <v>1374</v>
      </c>
      <c r="D274" t="s">
        <v>286</v>
      </c>
      <c r="E274" t="s">
        <v>1674</v>
      </c>
      <c r="F274" t="s">
        <v>1675</v>
      </c>
      <c r="G274" t="s">
        <v>1676</v>
      </c>
      <c r="H274" t="s">
        <v>1677</v>
      </c>
    </row>
    <row r="275" spans="1:8" x14ac:dyDescent="0.35">
      <c r="A275" t="s">
        <v>1678</v>
      </c>
      <c r="C275" t="s">
        <v>1374</v>
      </c>
      <c r="D275" t="s">
        <v>288</v>
      </c>
      <c r="E275" t="s">
        <v>1679</v>
      </c>
      <c r="F275" t="s">
        <v>1680</v>
      </c>
      <c r="G275" t="s">
        <v>1681</v>
      </c>
      <c r="H275" t="s">
        <v>1682</v>
      </c>
    </row>
    <row r="276" spans="1:8" x14ac:dyDescent="0.35">
      <c r="A276" t="s">
        <v>1683</v>
      </c>
      <c r="C276" t="s">
        <v>1374</v>
      </c>
      <c r="D276" t="s">
        <v>289</v>
      </c>
      <c r="E276" t="s">
        <v>1684</v>
      </c>
      <c r="F276" t="s">
        <v>1144</v>
      </c>
      <c r="G276" t="s">
        <v>1685</v>
      </c>
      <c r="H276" t="s">
        <v>1686</v>
      </c>
    </row>
    <row r="277" spans="1:8" x14ac:dyDescent="0.35">
      <c r="A277" t="s">
        <v>1687</v>
      </c>
      <c r="C277" t="s">
        <v>1374</v>
      </c>
      <c r="D277" t="s">
        <v>290</v>
      </c>
      <c r="E277" t="s">
        <v>1688</v>
      </c>
      <c r="F277" t="s">
        <v>1689</v>
      </c>
      <c r="G277" t="s">
        <v>1690</v>
      </c>
      <c r="H277" t="s">
        <v>1691</v>
      </c>
    </row>
    <row r="278" spans="1:8" x14ac:dyDescent="0.35">
      <c r="A278" t="s">
        <v>1692</v>
      </c>
      <c r="C278" t="s">
        <v>1374</v>
      </c>
      <c r="D278" t="s">
        <v>291</v>
      </c>
      <c r="E278" t="s">
        <v>1693</v>
      </c>
      <c r="F278" t="s">
        <v>1694</v>
      </c>
      <c r="G278" t="s">
        <v>1695</v>
      </c>
      <c r="H278" t="s">
        <v>1696</v>
      </c>
    </row>
    <row r="279" spans="1:8" x14ac:dyDescent="0.35">
      <c r="A279" t="s">
        <v>1697</v>
      </c>
      <c r="C279" t="s">
        <v>1374</v>
      </c>
      <c r="D279" t="s">
        <v>293</v>
      </c>
      <c r="E279" t="s">
        <v>1698</v>
      </c>
      <c r="F279" t="s">
        <v>1699</v>
      </c>
      <c r="G279" t="s">
        <v>1700</v>
      </c>
      <c r="H279" t="s">
        <v>1701</v>
      </c>
    </row>
    <row r="280" spans="1:8" x14ac:dyDescent="0.35">
      <c r="A280" t="s">
        <v>1702</v>
      </c>
      <c r="C280" t="s">
        <v>1374</v>
      </c>
      <c r="D280" t="s">
        <v>295</v>
      </c>
      <c r="E280" t="s">
        <v>1703</v>
      </c>
      <c r="F280" t="s">
        <v>1704</v>
      </c>
      <c r="G280" t="s">
        <v>1705</v>
      </c>
      <c r="H280" t="s">
        <v>1706</v>
      </c>
    </row>
    <row r="281" spans="1:8" x14ac:dyDescent="0.35">
      <c r="A281" t="s">
        <v>1707</v>
      </c>
      <c r="C281" t="s">
        <v>1374</v>
      </c>
      <c r="D281" t="s">
        <v>297</v>
      </c>
      <c r="E281" t="s">
        <v>1708</v>
      </c>
      <c r="F281" t="s">
        <v>1709</v>
      </c>
      <c r="G281" t="s">
        <v>1710</v>
      </c>
      <c r="H281" t="s">
        <v>1711</v>
      </c>
    </row>
    <row r="282" spans="1:8" x14ac:dyDescent="0.35">
      <c r="A282" t="s">
        <v>1712</v>
      </c>
      <c r="C282" t="s">
        <v>1374</v>
      </c>
      <c r="D282" t="s">
        <v>299</v>
      </c>
      <c r="E282" t="s">
        <v>1713</v>
      </c>
      <c r="F282" t="s">
        <v>1714</v>
      </c>
      <c r="G282" t="s">
        <v>1715</v>
      </c>
      <c r="H282" t="s">
        <v>1716</v>
      </c>
    </row>
    <row r="283" spans="1:8" x14ac:dyDescent="0.35">
      <c r="A283" t="s">
        <v>1717</v>
      </c>
      <c r="C283" t="s">
        <v>1374</v>
      </c>
      <c r="D283" t="s">
        <v>301</v>
      </c>
      <c r="E283" t="s">
        <v>1718</v>
      </c>
      <c r="F283" t="s">
        <v>1719</v>
      </c>
      <c r="G283" t="s">
        <v>1720</v>
      </c>
      <c r="H283" t="s">
        <v>1721</v>
      </c>
    </row>
    <row r="284" spans="1:8" x14ac:dyDescent="0.35">
      <c r="A284" t="s">
        <v>1722</v>
      </c>
      <c r="C284" t="s">
        <v>1374</v>
      </c>
      <c r="D284" t="s">
        <v>303</v>
      </c>
      <c r="E284" t="s">
        <v>1723</v>
      </c>
      <c r="F284" t="s">
        <v>1724</v>
      </c>
      <c r="G284" t="s">
        <v>1725</v>
      </c>
      <c r="H284" t="s">
        <v>1726</v>
      </c>
    </row>
    <row r="285" spans="1:8" x14ac:dyDescent="0.35">
      <c r="A285" t="s">
        <v>1727</v>
      </c>
      <c r="C285" t="s">
        <v>1374</v>
      </c>
      <c r="D285" t="s">
        <v>305</v>
      </c>
      <c r="E285" t="s">
        <v>1728</v>
      </c>
      <c r="F285" t="s">
        <v>1729</v>
      </c>
      <c r="G285" t="s">
        <v>1730</v>
      </c>
      <c r="H285" t="s">
        <v>1731</v>
      </c>
    </row>
    <row r="286" spans="1:8" x14ac:dyDescent="0.35">
      <c r="A286" t="s">
        <v>1732</v>
      </c>
      <c r="C286" t="s">
        <v>1374</v>
      </c>
      <c r="D286" t="s">
        <v>307</v>
      </c>
      <c r="E286" t="s">
        <v>1733</v>
      </c>
      <c r="F286" t="s">
        <v>1734</v>
      </c>
      <c r="G286" t="s">
        <v>1735</v>
      </c>
      <c r="H286" t="s">
        <v>1736</v>
      </c>
    </row>
    <row r="287" spans="1:8" x14ac:dyDescent="0.35">
      <c r="A287" t="s">
        <v>1737</v>
      </c>
      <c r="C287" t="s">
        <v>1374</v>
      </c>
      <c r="D287" t="s">
        <v>310</v>
      </c>
      <c r="E287" t="s">
        <v>1738</v>
      </c>
      <c r="F287" t="s">
        <v>1739</v>
      </c>
      <c r="G287" t="s">
        <v>1740</v>
      </c>
      <c r="H287" t="s">
        <v>1741</v>
      </c>
    </row>
    <row r="288" spans="1:8" x14ac:dyDescent="0.35">
      <c r="A288" t="s">
        <v>1742</v>
      </c>
      <c r="C288" t="s">
        <v>1374</v>
      </c>
      <c r="D288" t="s">
        <v>315</v>
      </c>
      <c r="E288" t="s">
        <v>1743</v>
      </c>
      <c r="F288" t="s">
        <v>1744</v>
      </c>
      <c r="G288" t="s">
        <v>1745</v>
      </c>
      <c r="H288" t="s">
        <v>1746</v>
      </c>
    </row>
    <row r="289" spans="1:8" x14ac:dyDescent="0.35">
      <c r="A289" t="s">
        <v>1747</v>
      </c>
      <c r="C289" t="s">
        <v>1374</v>
      </c>
      <c r="D289" t="s">
        <v>320</v>
      </c>
      <c r="E289" t="s">
        <v>1748</v>
      </c>
      <c r="F289" t="s">
        <v>1749</v>
      </c>
      <c r="G289" t="s">
        <v>1750</v>
      </c>
      <c r="H289" t="s">
        <v>1751</v>
      </c>
    </row>
    <row r="290" spans="1:8" x14ac:dyDescent="0.35">
      <c r="A290" t="s">
        <v>1752</v>
      </c>
      <c r="C290" t="s">
        <v>1374</v>
      </c>
      <c r="D290" t="s">
        <v>326</v>
      </c>
      <c r="E290" t="s">
        <v>1753</v>
      </c>
      <c r="F290" t="s">
        <v>1754</v>
      </c>
      <c r="G290" t="s">
        <v>1755</v>
      </c>
      <c r="H290" t="s">
        <v>1756</v>
      </c>
    </row>
    <row r="291" spans="1:8" x14ac:dyDescent="0.35">
      <c r="A291" t="s">
        <v>1757</v>
      </c>
      <c r="C291" t="s">
        <v>1374</v>
      </c>
      <c r="D291" t="s">
        <v>330</v>
      </c>
      <c r="E291" t="s">
        <v>1758</v>
      </c>
      <c r="F291" t="s">
        <v>1759</v>
      </c>
      <c r="G291" t="s">
        <v>1760</v>
      </c>
      <c r="H291" t="s">
        <v>1761</v>
      </c>
    </row>
    <row r="292" spans="1:8" x14ac:dyDescent="0.35">
      <c r="A292" t="s">
        <v>1762</v>
      </c>
      <c r="C292" t="s">
        <v>1374</v>
      </c>
      <c r="D292" t="s">
        <v>332</v>
      </c>
      <c r="E292" t="s">
        <v>1763</v>
      </c>
      <c r="F292" t="s">
        <v>1764</v>
      </c>
      <c r="G292" t="s">
        <v>1765</v>
      </c>
      <c r="H292" t="s">
        <v>1766</v>
      </c>
    </row>
    <row r="293" spans="1:8" x14ac:dyDescent="0.35">
      <c r="A293" t="s">
        <v>1767</v>
      </c>
      <c r="C293" t="s">
        <v>1374</v>
      </c>
      <c r="D293" t="s">
        <v>333</v>
      </c>
      <c r="E293" t="s">
        <v>1768</v>
      </c>
      <c r="F293" t="s">
        <v>1769</v>
      </c>
      <c r="G293" t="s">
        <v>1770</v>
      </c>
      <c r="H293" t="s">
        <v>1771</v>
      </c>
    </row>
    <row r="294" spans="1:8" x14ac:dyDescent="0.35">
      <c r="A294" t="s">
        <v>1772</v>
      </c>
      <c r="C294" t="s">
        <v>1374</v>
      </c>
      <c r="D294" t="s">
        <v>334</v>
      </c>
      <c r="E294" t="s">
        <v>1773</v>
      </c>
      <c r="F294" t="s">
        <v>1448</v>
      </c>
      <c r="G294" t="s">
        <v>1774</v>
      </c>
      <c r="H294" t="s">
        <v>1775</v>
      </c>
    </row>
    <row r="295" spans="1:8" x14ac:dyDescent="0.35">
      <c r="A295" t="s">
        <v>1776</v>
      </c>
      <c r="C295" t="s">
        <v>1374</v>
      </c>
      <c r="D295" t="s">
        <v>337</v>
      </c>
      <c r="E295" t="s">
        <v>1777</v>
      </c>
      <c r="F295" t="s">
        <v>1778</v>
      </c>
      <c r="G295" t="s">
        <v>1779</v>
      </c>
      <c r="H295" t="s">
        <v>1780</v>
      </c>
    </row>
    <row r="296" spans="1:8" x14ac:dyDescent="0.35">
      <c r="A296" t="s">
        <v>1781</v>
      </c>
      <c r="C296" t="s">
        <v>1374</v>
      </c>
      <c r="D296" t="s">
        <v>341</v>
      </c>
      <c r="E296" t="s">
        <v>1782</v>
      </c>
      <c r="F296" t="s">
        <v>1783</v>
      </c>
      <c r="G296" t="s">
        <v>1784</v>
      </c>
      <c r="H296" t="s">
        <v>1785</v>
      </c>
    </row>
    <row r="297" spans="1:8" x14ac:dyDescent="0.35">
      <c r="A297" t="s">
        <v>1786</v>
      </c>
      <c r="C297" t="s">
        <v>1374</v>
      </c>
      <c r="D297" t="s">
        <v>344</v>
      </c>
      <c r="E297" t="s">
        <v>1787</v>
      </c>
      <c r="F297" t="s">
        <v>1788</v>
      </c>
      <c r="G297" t="s">
        <v>1789</v>
      </c>
      <c r="H297" t="s">
        <v>1790</v>
      </c>
    </row>
    <row r="298" spans="1:8" x14ac:dyDescent="0.35">
      <c r="A298" t="s">
        <v>1791</v>
      </c>
      <c r="C298" t="s">
        <v>1374</v>
      </c>
      <c r="D298" t="s">
        <v>347</v>
      </c>
      <c r="E298" t="s">
        <v>1792</v>
      </c>
      <c r="F298" t="s">
        <v>1793</v>
      </c>
      <c r="G298" t="s">
        <v>1794</v>
      </c>
      <c r="H298" t="s">
        <v>1795</v>
      </c>
    </row>
    <row r="299" spans="1:8" x14ac:dyDescent="0.35">
      <c r="A299" t="s">
        <v>1796</v>
      </c>
      <c r="C299" t="s">
        <v>1374</v>
      </c>
      <c r="D299" t="s">
        <v>349</v>
      </c>
      <c r="E299" t="s">
        <v>1797</v>
      </c>
      <c r="F299" t="s">
        <v>1798</v>
      </c>
      <c r="G299" t="s">
        <v>1799</v>
      </c>
      <c r="H299" t="s">
        <v>1800</v>
      </c>
    </row>
    <row r="300" spans="1:8" x14ac:dyDescent="0.35">
      <c r="A300" t="s">
        <v>1801</v>
      </c>
      <c r="C300" t="s">
        <v>1374</v>
      </c>
      <c r="D300" t="s">
        <v>350</v>
      </c>
      <c r="E300" t="s">
        <v>1802</v>
      </c>
      <c r="F300" t="s">
        <v>489</v>
      </c>
      <c r="G300" t="s">
        <v>1803</v>
      </c>
      <c r="H300" t="s">
        <v>1804</v>
      </c>
    </row>
    <row r="301" spans="1:8" x14ac:dyDescent="0.35">
      <c r="A301" t="s">
        <v>1805</v>
      </c>
      <c r="C301" t="s">
        <v>1374</v>
      </c>
      <c r="D301" t="s">
        <v>351</v>
      </c>
      <c r="E301" t="s">
        <v>1806</v>
      </c>
      <c r="F301" t="s">
        <v>1807</v>
      </c>
      <c r="G301" t="s">
        <v>1808</v>
      </c>
      <c r="H301" t="s">
        <v>1809</v>
      </c>
    </row>
    <row r="302" spans="1:8" x14ac:dyDescent="0.35">
      <c r="A302" t="s">
        <v>1810</v>
      </c>
      <c r="C302" t="s">
        <v>1374</v>
      </c>
      <c r="D302" t="s">
        <v>352</v>
      </c>
      <c r="E302" t="s">
        <v>1811</v>
      </c>
      <c r="F302" t="s">
        <v>1812</v>
      </c>
      <c r="G302" t="s">
        <v>1813</v>
      </c>
      <c r="H302" t="s">
        <v>1814</v>
      </c>
    </row>
    <row r="303" spans="1:8" x14ac:dyDescent="0.35">
      <c r="A303" t="s">
        <v>1815</v>
      </c>
      <c r="C303" t="s">
        <v>1374</v>
      </c>
      <c r="D303" t="s">
        <v>357</v>
      </c>
      <c r="E303" t="s">
        <v>1816</v>
      </c>
      <c r="F303" t="s">
        <v>1817</v>
      </c>
      <c r="G303" t="s">
        <v>1818</v>
      </c>
      <c r="H303" t="s">
        <v>1819</v>
      </c>
    </row>
    <row r="304" spans="1:8" x14ac:dyDescent="0.35">
      <c r="A304" t="s">
        <v>1820</v>
      </c>
      <c r="C304" t="s">
        <v>1374</v>
      </c>
      <c r="D304" t="s">
        <v>362</v>
      </c>
      <c r="E304" t="s">
        <v>1821</v>
      </c>
      <c r="F304" t="s">
        <v>1822</v>
      </c>
      <c r="G304" t="s">
        <v>1823</v>
      </c>
      <c r="H304" t="s">
        <v>1824</v>
      </c>
    </row>
    <row r="305" spans="1:8" x14ac:dyDescent="0.35">
      <c r="A305" t="s">
        <v>1825</v>
      </c>
      <c r="C305" t="s">
        <v>1374</v>
      </c>
      <c r="D305" t="s">
        <v>365</v>
      </c>
      <c r="E305" t="s">
        <v>1826</v>
      </c>
      <c r="F305" t="s">
        <v>1827</v>
      </c>
      <c r="G305" t="s">
        <v>1828</v>
      </c>
      <c r="H305" t="s">
        <v>1411</v>
      </c>
    </row>
    <row r="306" spans="1:8" x14ac:dyDescent="0.35">
      <c r="A306" t="s">
        <v>1829</v>
      </c>
      <c r="C306" t="s">
        <v>1374</v>
      </c>
      <c r="D306" t="s">
        <v>369</v>
      </c>
      <c r="E306" t="s">
        <v>1830</v>
      </c>
      <c r="F306" t="s">
        <v>1831</v>
      </c>
      <c r="G306" t="s">
        <v>1832</v>
      </c>
      <c r="H306" t="s">
        <v>1833</v>
      </c>
    </row>
    <row r="307" spans="1:8" x14ac:dyDescent="0.35">
      <c r="A307" t="s">
        <v>1834</v>
      </c>
      <c r="C307" t="s">
        <v>1374</v>
      </c>
      <c r="D307" t="s">
        <v>371</v>
      </c>
      <c r="E307" t="s">
        <v>1835</v>
      </c>
      <c r="F307" t="s">
        <v>1836</v>
      </c>
      <c r="G307" t="s">
        <v>1837</v>
      </c>
      <c r="H307" t="s">
        <v>1838</v>
      </c>
    </row>
    <row r="308" spans="1:8" x14ac:dyDescent="0.35">
      <c r="A308" t="s">
        <v>1839</v>
      </c>
      <c r="C308" t="s">
        <v>1374</v>
      </c>
      <c r="D308" t="s">
        <v>375</v>
      </c>
      <c r="E308" t="s">
        <v>1840</v>
      </c>
      <c r="F308" t="s">
        <v>1841</v>
      </c>
      <c r="G308" t="s">
        <v>1842</v>
      </c>
      <c r="H308" t="s">
        <v>1843</v>
      </c>
    </row>
    <row r="309" spans="1:8" x14ac:dyDescent="0.35">
      <c r="A309" t="s">
        <v>1844</v>
      </c>
      <c r="C309" t="s">
        <v>1374</v>
      </c>
      <c r="D309" t="s">
        <v>378</v>
      </c>
      <c r="E309" t="s">
        <v>1845</v>
      </c>
      <c r="F309" t="s">
        <v>1846</v>
      </c>
      <c r="G309" t="s">
        <v>1847</v>
      </c>
      <c r="H309" t="s">
        <v>1848</v>
      </c>
    </row>
    <row r="310" spans="1:8" x14ac:dyDescent="0.35">
      <c r="A310" t="s">
        <v>1849</v>
      </c>
      <c r="C310" t="s">
        <v>1850</v>
      </c>
      <c r="D310" t="s">
        <v>259</v>
      </c>
      <c r="E310" t="s">
        <v>1851</v>
      </c>
      <c r="F310" t="s">
        <v>1852</v>
      </c>
      <c r="G310" t="s">
        <v>1853</v>
      </c>
      <c r="H310" t="s">
        <v>1854</v>
      </c>
    </row>
    <row r="311" spans="1:8" x14ac:dyDescent="0.35">
      <c r="A311" t="s">
        <v>1855</v>
      </c>
      <c r="C311" t="s">
        <v>1850</v>
      </c>
      <c r="D311" t="s">
        <v>261</v>
      </c>
      <c r="E311" t="s">
        <v>1856</v>
      </c>
      <c r="F311" t="s">
        <v>1857</v>
      </c>
      <c r="G311" t="s">
        <v>1858</v>
      </c>
      <c r="H311" t="s">
        <v>1859</v>
      </c>
    </row>
    <row r="312" spans="1:8" x14ac:dyDescent="0.35">
      <c r="A312" t="s">
        <v>1860</v>
      </c>
      <c r="C312" t="s">
        <v>1850</v>
      </c>
      <c r="D312" t="s">
        <v>265</v>
      </c>
      <c r="E312" t="s">
        <v>1861</v>
      </c>
      <c r="F312" t="s">
        <v>1862</v>
      </c>
      <c r="G312" t="s">
        <v>1863</v>
      </c>
      <c r="H312" t="s">
        <v>1864</v>
      </c>
    </row>
    <row r="313" spans="1:8" x14ac:dyDescent="0.35">
      <c r="A313" t="s">
        <v>1865</v>
      </c>
      <c r="C313" t="s">
        <v>1850</v>
      </c>
      <c r="D313" t="s">
        <v>268</v>
      </c>
      <c r="E313" t="s">
        <v>1866</v>
      </c>
      <c r="F313" t="s">
        <v>1867</v>
      </c>
      <c r="G313" t="s">
        <v>1868</v>
      </c>
      <c r="H313" t="s">
        <v>1869</v>
      </c>
    </row>
    <row r="314" spans="1:8" x14ac:dyDescent="0.35">
      <c r="A314" t="s">
        <v>1870</v>
      </c>
      <c r="C314" t="s">
        <v>1850</v>
      </c>
      <c r="D314" t="s">
        <v>127</v>
      </c>
      <c r="E314" t="s">
        <v>1871</v>
      </c>
      <c r="F314" t="s">
        <v>1872</v>
      </c>
      <c r="G314" t="s">
        <v>1873</v>
      </c>
      <c r="H314" t="s">
        <v>1874</v>
      </c>
    </row>
    <row r="315" spans="1:8" x14ac:dyDescent="0.35">
      <c r="A315" t="s">
        <v>1875</v>
      </c>
      <c r="C315" t="s">
        <v>1850</v>
      </c>
      <c r="D315" t="s">
        <v>273</v>
      </c>
      <c r="E315" t="s">
        <v>1876</v>
      </c>
      <c r="F315" t="s">
        <v>1877</v>
      </c>
      <c r="G315" t="s">
        <v>1878</v>
      </c>
      <c r="H315" t="s">
        <v>1879</v>
      </c>
    </row>
    <row r="316" spans="1:8" x14ac:dyDescent="0.35">
      <c r="A316" t="s">
        <v>1880</v>
      </c>
      <c r="C316" t="s">
        <v>1850</v>
      </c>
      <c r="D316" t="s">
        <v>275</v>
      </c>
      <c r="E316" t="s">
        <v>1881</v>
      </c>
      <c r="F316" t="s">
        <v>1882</v>
      </c>
      <c r="G316" t="s">
        <v>1883</v>
      </c>
      <c r="H316" t="s">
        <v>1884</v>
      </c>
    </row>
    <row r="317" spans="1:8" x14ac:dyDescent="0.35">
      <c r="A317" t="s">
        <v>1885</v>
      </c>
      <c r="C317" t="s">
        <v>1850</v>
      </c>
      <c r="D317" t="s">
        <v>277</v>
      </c>
      <c r="E317" t="s">
        <v>1886</v>
      </c>
      <c r="F317" t="s">
        <v>1887</v>
      </c>
      <c r="G317" t="s">
        <v>1888</v>
      </c>
      <c r="H317" t="s">
        <v>1889</v>
      </c>
    </row>
    <row r="318" spans="1:8" x14ac:dyDescent="0.35">
      <c r="A318" t="s">
        <v>1890</v>
      </c>
      <c r="C318" t="s">
        <v>1850</v>
      </c>
      <c r="D318" t="s">
        <v>279</v>
      </c>
      <c r="E318" t="s">
        <v>1891</v>
      </c>
      <c r="F318" t="s">
        <v>1892</v>
      </c>
      <c r="G318" t="s">
        <v>1893</v>
      </c>
      <c r="H318" t="s">
        <v>1894</v>
      </c>
    </row>
    <row r="319" spans="1:8" x14ac:dyDescent="0.35">
      <c r="A319" t="s">
        <v>1895</v>
      </c>
      <c r="C319" t="s">
        <v>1850</v>
      </c>
      <c r="D319" t="s">
        <v>281</v>
      </c>
      <c r="E319" t="s">
        <v>1896</v>
      </c>
      <c r="F319" t="s">
        <v>1897</v>
      </c>
      <c r="G319" t="s">
        <v>1898</v>
      </c>
      <c r="H319" t="s">
        <v>1899</v>
      </c>
    </row>
    <row r="320" spans="1:8" x14ac:dyDescent="0.35">
      <c r="A320" t="s">
        <v>1900</v>
      </c>
      <c r="C320" t="s">
        <v>1850</v>
      </c>
      <c r="D320" t="s">
        <v>283</v>
      </c>
      <c r="E320" t="s">
        <v>1901</v>
      </c>
      <c r="F320" t="s">
        <v>1902</v>
      </c>
      <c r="G320" t="s">
        <v>1903</v>
      </c>
      <c r="H320" t="s">
        <v>1904</v>
      </c>
    </row>
    <row r="321" spans="1:8" x14ac:dyDescent="0.35">
      <c r="A321" t="s">
        <v>1905</v>
      </c>
      <c r="C321" t="s">
        <v>1850</v>
      </c>
      <c r="D321" t="s">
        <v>285</v>
      </c>
      <c r="E321" t="s">
        <v>1906</v>
      </c>
      <c r="F321" t="s">
        <v>1907</v>
      </c>
      <c r="G321" t="s">
        <v>1908</v>
      </c>
      <c r="H321" t="s">
        <v>1909</v>
      </c>
    </row>
    <row r="322" spans="1:8" x14ac:dyDescent="0.35">
      <c r="A322" t="s">
        <v>1910</v>
      </c>
      <c r="C322" t="s">
        <v>1850</v>
      </c>
      <c r="D322" t="s">
        <v>128</v>
      </c>
      <c r="E322" t="s">
        <v>1911</v>
      </c>
      <c r="F322" t="s">
        <v>1912</v>
      </c>
      <c r="G322" t="s">
        <v>1913</v>
      </c>
      <c r="H322" t="s">
        <v>1914</v>
      </c>
    </row>
    <row r="323" spans="1:8" x14ac:dyDescent="0.35">
      <c r="A323" t="s">
        <v>1915</v>
      </c>
      <c r="C323" t="s">
        <v>1850</v>
      </c>
      <c r="D323" t="s">
        <v>129</v>
      </c>
      <c r="E323" t="s">
        <v>1916</v>
      </c>
      <c r="F323" t="s">
        <v>1917</v>
      </c>
      <c r="G323" t="s">
        <v>1918</v>
      </c>
      <c r="H323" t="s">
        <v>1919</v>
      </c>
    </row>
    <row r="324" spans="1:8" x14ac:dyDescent="0.35">
      <c r="A324" t="s">
        <v>1920</v>
      </c>
      <c r="C324" t="s">
        <v>1850</v>
      </c>
      <c r="D324" t="s">
        <v>130</v>
      </c>
      <c r="E324" t="s">
        <v>1921</v>
      </c>
      <c r="F324" t="s">
        <v>1922</v>
      </c>
      <c r="G324" t="s">
        <v>1923</v>
      </c>
      <c r="H324" t="s">
        <v>1924</v>
      </c>
    </row>
    <row r="325" spans="1:8" x14ac:dyDescent="0.35">
      <c r="A325" t="s">
        <v>1925</v>
      </c>
      <c r="C325" t="s">
        <v>1850</v>
      </c>
      <c r="D325" t="s">
        <v>131</v>
      </c>
      <c r="E325" t="s">
        <v>1926</v>
      </c>
      <c r="F325" t="s">
        <v>1927</v>
      </c>
      <c r="G325" t="s">
        <v>1928</v>
      </c>
      <c r="H325" t="s">
        <v>1929</v>
      </c>
    </row>
    <row r="326" spans="1:8" x14ac:dyDescent="0.35">
      <c r="A326" t="s">
        <v>1930</v>
      </c>
      <c r="C326" t="s">
        <v>1850</v>
      </c>
      <c r="D326" t="s">
        <v>292</v>
      </c>
      <c r="E326" t="s">
        <v>1931</v>
      </c>
      <c r="F326" t="s">
        <v>1932</v>
      </c>
      <c r="G326" t="s">
        <v>1933</v>
      </c>
      <c r="H326" t="s">
        <v>1934</v>
      </c>
    </row>
    <row r="327" spans="1:8" x14ac:dyDescent="0.35">
      <c r="A327" t="s">
        <v>1935</v>
      </c>
      <c r="C327" t="s">
        <v>1850</v>
      </c>
      <c r="D327" t="s">
        <v>294</v>
      </c>
      <c r="E327" t="s">
        <v>1936</v>
      </c>
      <c r="F327" t="s">
        <v>1937</v>
      </c>
      <c r="G327" t="s">
        <v>1938</v>
      </c>
      <c r="H327" t="s">
        <v>892</v>
      </c>
    </row>
    <row r="328" spans="1:8" x14ac:dyDescent="0.35">
      <c r="A328" t="s">
        <v>1939</v>
      </c>
      <c r="C328" t="s">
        <v>1850</v>
      </c>
      <c r="D328" t="s">
        <v>296</v>
      </c>
      <c r="E328" t="s">
        <v>1940</v>
      </c>
      <c r="F328" t="s">
        <v>1941</v>
      </c>
      <c r="G328" t="s">
        <v>1942</v>
      </c>
      <c r="H328" t="s">
        <v>1943</v>
      </c>
    </row>
    <row r="329" spans="1:8" x14ac:dyDescent="0.35">
      <c r="A329" t="s">
        <v>1944</v>
      </c>
      <c r="C329" t="s">
        <v>1850</v>
      </c>
      <c r="D329" t="s">
        <v>298</v>
      </c>
      <c r="E329" t="s">
        <v>1945</v>
      </c>
      <c r="F329" t="s">
        <v>1946</v>
      </c>
      <c r="G329" t="s">
        <v>1947</v>
      </c>
      <c r="H329" t="s">
        <v>1948</v>
      </c>
    </row>
    <row r="330" spans="1:8" x14ac:dyDescent="0.35">
      <c r="A330" t="s">
        <v>1949</v>
      </c>
      <c r="C330" t="s">
        <v>1850</v>
      </c>
      <c r="D330" t="s">
        <v>300</v>
      </c>
      <c r="E330" t="s">
        <v>1950</v>
      </c>
      <c r="F330" t="s">
        <v>1951</v>
      </c>
      <c r="G330" t="s">
        <v>1952</v>
      </c>
      <c r="H330" t="s">
        <v>1953</v>
      </c>
    </row>
    <row r="331" spans="1:8" x14ac:dyDescent="0.35">
      <c r="A331" t="s">
        <v>1954</v>
      </c>
      <c r="C331" t="s">
        <v>1850</v>
      </c>
      <c r="D331" t="s">
        <v>132</v>
      </c>
      <c r="E331" t="s">
        <v>1955</v>
      </c>
      <c r="F331" t="s">
        <v>1956</v>
      </c>
      <c r="G331" t="s">
        <v>1957</v>
      </c>
      <c r="H331" t="s">
        <v>1958</v>
      </c>
    </row>
    <row r="332" spans="1:8" x14ac:dyDescent="0.35">
      <c r="A332" t="s">
        <v>1959</v>
      </c>
      <c r="C332" t="s">
        <v>1850</v>
      </c>
      <c r="D332" t="s">
        <v>133</v>
      </c>
      <c r="E332" t="s">
        <v>1960</v>
      </c>
      <c r="F332" t="s">
        <v>1961</v>
      </c>
      <c r="G332" t="s">
        <v>1962</v>
      </c>
      <c r="H332" t="s">
        <v>1963</v>
      </c>
    </row>
    <row r="333" spans="1:8" x14ac:dyDescent="0.35">
      <c r="A333" t="s">
        <v>1964</v>
      </c>
      <c r="C333" t="s">
        <v>1850</v>
      </c>
      <c r="D333" t="s">
        <v>134</v>
      </c>
      <c r="E333" t="s">
        <v>1965</v>
      </c>
      <c r="F333" t="s">
        <v>1966</v>
      </c>
      <c r="G333" t="s">
        <v>1967</v>
      </c>
      <c r="H333" t="s">
        <v>1968</v>
      </c>
    </row>
    <row r="334" spans="1:8" x14ac:dyDescent="0.35">
      <c r="A334" t="s">
        <v>1969</v>
      </c>
      <c r="C334" t="s">
        <v>1850</v>
      </c>
      <c r="D334" t="s">
        <v>135</v>
      </c>
      <c r="E334" t="s">
        <v>1970</v>
      </c>
      <c r="F334" t="s">
        <v>1971</v>
      </c>
      <c r="G334" t="s">
        <v>1972</v>
      </c>
      <c r="H334" t="s">
        <v>1973</v>
      </c>
    </row>
    <row r="335" spans="1:8" x14ac:dyDescent="0.35">
      <c r="A335" t="s">
        <v>1974</v>
      </c>
      <c r="C335" t="s">
        <v>1850</v>
      </c>
      <c r="D335" t="s">
        <v>311</v>
      </c>
      <c r="E335" t="s">
        <v>1975</v>
      </c>
      <c r="F335" t="s">
        <v>1976</v>
      </c>
      <c r="G335" t="s">
        <v>1977</v>
      </c>
      <c r="H335" t="s">
        <v>1978</v>
      </c>
    </row>
    <row r="336" spans="1:8" x14ac:dyDescent="0.35">
      <c r="A336" t="s">
        <v>1979</v>
      </c>
      <c r="C336" t="s">
        <v>1850</v>
      </c>
      <c r="D336" t="s">
        <v>316</v>
      </c>
      <c r="E336" t="s">
        <v>1980</v>
      </c>
      <c r="F336" t="s">
        <v>1981</v>
      </c>
      <c r="G336" t="s">
        <v>1982</v>
      </c>
      <c r="H336" t="s">
        <v>1983</v>
      </c>
    </row>
    <row r="337" spans="1:8" x14ac:dyDescent="0.35">
      <c r="A337" t="s">
        <v>1984</v>
      </c>
      <c r="C337" t="s">
        <v>1850</v>
      </c>
      <c r="D337" t="s">
        <v>321</v>
      </c>
      <c r="E337" t="s">
        <v>1985</v>
      </c>
      <c r="F337" t="s">
        <v>1238</v>
      </c>
      <c r="G337" t="s">
        <v>1986</v>
      </c>
      <c r="H337" t="s">
        <v>1987</v>
      </c>
    </row>
    <row r="338" spans="1:8" x14ac:dyDescent="0.35">
      <c r="A338" t="s">
        <v>1988</v>
      </c>
      <c r="C338" t="s">
        <v>1850</v>
      </c>
      <c r="D338" t="s">
        <v>327</v>
      </c>
      <c r="E338" t="s">
        <v>1989</v>
      </c>
      <c r="F338" t="s">
        <v>1990</v>
      </c>
      <c r="G338" t="s">
        <v>1991</v>
      </c>
      <c r="H338" t="s">
        <v>1992</v>
      </c>
    </row>
    <row r="339" spans="1:8" x14ac:dyDescent="0.35">
      <c r="A339" t="s">
        <v>1993</v>
      </c>
      <c r="C339" t="s">
        <v>1850</v>
      </c>
      <c r="D339" t="s">
        <v>137</v>
      </c>
      <c r="E339" t="s">
        <v>1994</v>
      </c>
      <c r="F339" t="s">
        <v>1995</v>
      </c>
      <c r="G339" t="s">
        <v>1996</v>
      </c>
      <c r="H339" t="s">
        <v>1997</v>
      </c>
    </row>
    <row r="340" spans="1:8" x14ac:dyDescent="0.35">
      <c r="A340" t="s">
        <v>1998</v>
      </c>
      <c r="C340" t="s">
        <v>1850</v>
      </c>
      <c r="D340" t="s">
        <v>138</v>
      </c>
      <c r="E340" t="s">
        <v>1999</v>
      </c>
      <c r="F340" t="s">
        <v>2000</v>
      </c>
      <c r="G340" t="s">
        <v>2001</v>
      </c>
      <c r="H340" t="s">
        <v>2002</v>
      </c>
    </row>
    <row r="341" spans="1:8" x14ac:dyDescent="0.35">
      <c r="A341" t="s">
        <v>2003</v>
      </c>
      <c r="C341" t="s">
        <v>1850</v>
      </c>
      <c r="D341" t="s">
        <v>139</v>
      </c>
      <c r="E341" t="s">
        <v>2004</v>
      </c>
      <c r="F341" t="s">
        <v>2005</v>
      </c>
      <c r="G341" t="s">
        <v>2006</v>
      </c>
      <c r="H341" t="s">
        <v>2007</v>
      </c>
    </row>
    <row r="342" spans="1:8" x14ac:dyDescent="0.35">
      <c r="A342" t="s">
        <v>2008</v>
      </c>
      <c r="C342" t="s">
        <v>1850</v>
      </c>
      <c r="D342" t="s">
        <v>335</v>
      </c>
      <c r="E342" t="s">
        <v>2009</v>
      </c>
      <c r="F342" t="s">
        <v>2010</v>
      </c>
      <c r="G342" t="s">
        <v>2011</v>
      </c>
      <c r="H342" t="s">
        <v>2012</v>
      </c>
    </row>
    <row r="343" spans="1:8" x14ac:dyDescent="0.35">
      <c r="A343" t="s">
        <v>2013</v>
      </c>
      <c r="C343" t="s">
        <v>1850</v>
      </c>
      <c r="D343" t="s">
        <v>338</v>
      </c>
      <c r="E343" t="s">
        <v>2014</v>
      </c>
      <c r="F343" t="s">
        <v>2015</v>
      </c>
      <c r="G343" t="s">
        <v>2016</v>
      </c>
      <c r="H343" t="s">
        <v>2017</v>
      </c>
    </row>
    <row r="344" spans="1:8" x14ac:dyDescent="0.35">
      <c r="A344" t="s">
        <v>2018</v>
      </c>
      <c r="C344" t="s">
        <v>1850</v>
      </c>
      <c r="D344" t="s">
        <v>342</v>
      </c>
      <c r="E344" t="s">
        <v>2019</v>
      </c>
      <c r="F344" t="s">
        <v>2020</v>
      </c>
      <c r="G344" t="s">
        <v>2021</v>
      </c>
      <c r="H344" t="s">
        <v>2022</v>
      </c>
    </row>
    <row r="345" spans="1:8" x14ac:dyDescent="0.35">
      <c r="A345" t="s">
        <v>2023</v>
      </c>
      <c r="C345" t="s">
        <v>1850</v>
      </c>
      <c r="D345" t="s">
        <v>345</v>
      </c>
      <c r="E345" t="s">
        <v>2024</v>
      </c>
      <c r="F345" t="s">
        <v>2025</v>
      </c>
      <c r="G345" t="s">
        <v>2026</v>
      </c>
      <c r="H345" t="s">
        <v>2027</v>
      </c>
    </row>
    <row r="346" spans="1:8" x14ac:dyDescent="0.35">
      <c r="A346" t="s">
        <v>2028</v>
      </c>
      <c r="C346" t="s">
        <v>1850</v>
      </c>
      <c r="D346" t="s">
        <v>348</v>
      </c>
      <c r="E346" t="s">
        <v>2029</v>
      </c>
      <c r="F346" t="s">
        <v>2030</v>
      </c>
      <c r="G346" t="s">
        <v>2031</v>
      </c>
      <c r="H346" t="s">
        <v>2032</v>
      </c>
    </row>
    <row r="347" spans="1:8" x14ac:dyDescent="0.35">
      <c r="A347" t="s">
        <v>2033</v>
      </c>
      <c r="C347" t="s">
        <v>1850</v>
      </c>
      <c r="D347" t="s">
        <v>140</v>
      </c>
      <c r="E347" t="s">
        <v>2034</v>
      </c>
      <c r="F347" t="s">
        <v>2035</v>
      </c>
      <c r="G347" t="s">
        <v>2036</v>
      </c>
      <c r="H347" t="s">
        <v>2037</v>
      </c>
    </row>
    <row r="348" spans="1:8" x14ac:dyDescent="0.35">
      <c r="A348" t="s">
        <v>2038</v>
      </c>
      <c r="C348" t="s">
        <v>1850</v>
      </c>
      <c r="D348" t="s">
        <v>141</v>
      </c>
      <c r="E348" t="s">
        <v>2039</v>
      </c>
      <c r="F348" t="s">
        <v>2040</v>
      </c>
      <c r="G348" t="s">
        <v>2041</v>
      </c>
      <c r="H348" t="s">
        <v>2042</v>
      </c>
    </row>
    <row r="349" spans="1:8" x14ac:dyDescent="0.35">
      <c r="A349" t="s">
        <v>2043</v>
      </c>
      <c r="C349" t="s">
        <v>1850</v>
      </c>
      <c r="D349" t="s">
        <v>142</v>
      </c>
      <c r="E349" t="s">
        <v>2044</v>
      </c>
      <c r="F349" t="s">
        <v>2045</v>
      </c>
      <c r="G349" t="s">
        <v>2046</v>
      </c>
      <c r="H349" t="s">
        <v>2047</v>
      </c>
    </row>
    <row r="350" spans="1:8" x14ac:dyDescent="0.35">
      <c r="A350" t="s">
        <v>2048</v>
      </c>
      <c r="C350" t="s">
        <v>1850</v>
      </c>
      <c r="D350" t="s">
        <v>353</v>
      </c>
      <c r="E350" t="s">
        <v>2049</v>
      </c>
      <c r="F350" t="s">
        <v>2050</v>
      </c>
      <c r="G350" t="s">
        <v>2051</v>
      </c>
      <c r="H350" t="s">
        <v>2052</v>
      </c>
    </row>
    <row r="351" spans="1:8" x14ac:dyDescent="0.35">
      <c r="A351" t="s">
        <v>2053</v>
      </c>
      <c r="C351" t="s">
        <v>1850</v>
      </c>
      <c r="D351" t="s">
        <v>358</v>
      </c>
      <c r="E351" t="s">
        <v>2054</v>
      </c>
      <c r="F351" t="s">
        <v>2055</v>
      </c>
      <c r="G351" t="s">
        <v>2056</v>
      </c>
      <c r="H351" t="s">
        <v>2057</v>
      </c>
    </row>
    <row r="352" spans="1:8" x14ac:dyDescent="0.35">
      <c r="A352" t="s">
        <v>2058</v>
      </c>
      <c r="C352" t="s">
        <v>1850</v>
      </c>
      <c r="D352" t="s">
        <v>363</v>
      </c>
      <c r="E352" t="s">
        <v>2059</v>
      </c>
      <c r="F352" t="s">
        <v>2060</v>
      </c>
      <c r="G352" t="s">
        <v>2061</v>
      </c>
      <c r="H352" t="s">
        <v>2062</v>
      </c>
    </row>
    <row r="353" spans="1:8" x14ac:dyDescent="0.35">
      <c r="A353" t="s">
        <v>2063</v>
      </c>
      <c r="C353" t="s">
        <v>1850</v>
      </c>
      <c r="D353" t="s">
        <v>366</v>
      </c>
      <c r="E353" t="s">
        <v>2064</v>
      </c>
      <c r="F353" t="s">
        <v>2065</v>
      </c>
      <c r="G353" t="s">
        <v>2066</v>
      </c>
      <c r="H353" t="s">
        <v>2067</v>
      </c>
    </row>
    <row r="354" spans="1:8" x14ac:dyDescent="0.35">
      <c r="A354" t="s">
        <v>2068</v>
      </c>
      <c r="C354" t="s">
        <v>1850</v>
      </c>
      <c r="D354" t="s">
        <v>370</v>
      </c>
      <c r="E354" t="s">
        <v>2069</v>
      </c>
      <c r="F354" t="s">
        <v>2070</v>
      </c>
      <c r="G354" t="s">
        <v>2071</v>
      </c>
      <c r="H354" t="s">
        <v>2072</v>
      </c>
    </row>
    <row r="355" spans="1:8" x14ac:dyDescent="0.35">
      <c r="A355" t="s">
        <v>2073</v>
      </c>
      <c r="C355" t="s">
        <v>1850</v>
      </c>
      <c r="D355" t="s">
        <v>143</v>
      </c>
      <c r="E355" t="s">
        <v>2074</v>
      </c>
      <c r="F355" t="s">
        <v>2075</v>
      </c>
      <c r="G355" t="s">
        <v>2076</v>
      </c>
      <c r="H355" t="s">
        <v>2077</v>
      </c>
    </row>
    <row r="356" spans="1:8" x14ac:dyDescent="0.35">
      <c r="A356" t="s">
        <v>2078</v>
      </c>
      <c r="C356" t="s">
        <v>1850</v>
      </c>
      <c r="D356" t="s">
        <v>144</v>
      </c>
      <c r="E356" t="s">
        <v>2079</v>
      </c>
      <c r="F356" t="s">
        <v>2080</v>
      </c>
      <c r="G356" t="s">
        <v>2081</v>
      </c>
      <c r="H356" t="s">
        <v>2082</v>
      </c>
    </row>
    <row r="357" spans="1:8" x14ac:dyDescent="0.35">
      <c r="A357" t="s">
        <v>2083</v>
      </c>
      <c r="C357" t="s">
        <v>1850</v>
      </c>
      <c r="D357" t="s">
        <v>145</v>
      </c>
      <c r="E357" t="s">
        <v>2084</v>
      </c>
      <c r="F357" t="s">
        <v>2085</v>
      </c>
      <c r="G357" t="s">
        <v>2086</v>
      </c>
      <c r="H357" t="s">
        <v>2087</v>
      </c>
    </row>
    <row r="358" spans="1:8" x14ac:dyDescent="0.35">
      <c r="A358" t="s">
        <v>2088</v>
      </c>
      <c r="C358" t="s">
        <v>1850</v>
      </c>
      <c r="D358" t="s">
        <v>258</v>
      </c>
      <c r="E358" t="s">
        <v>2089</v>
      </c>
      <c r="F358" t="s">
        <v>2090</v>
      </c>
      <c r="G358" t="s">
        <v>2091</v>
      </c>
      <c r="H358" t="s">
        <v>2092</v>
      </c>
    </row>
    <row r="359" spans="1:8" x14ac:dyDescent="0.35">
      <c r="A359" t="s">
        <v>2093</v>
      </c>
      <c r="C359" t="s">
        <v>1850</v>
      </c>
      <c r="D359" t="s">
        <v>260</v>
      </c>
      <c r="E359" t="s">
        <v>2094</v>
      </c>
      <c r="F359" t="s">
        <v>2095</v>
      </c>
      <c r="G359" t="s">
        <v>2096</v>
      </c>
      <c r="H359" t="s">
        <v>2097</v>
      </c>
    </row>
    <row r="360" spans="1:8" x14ac:dyDescent="0.35">
      <c r="A360" t="s">
        <v>2098</v>
      </c>
      <c r="C360" t="s">
        <v>1850</v>
      </c>
      <c r="D360" t="s">
        <v>264</v>
      </c>
      <c r="E360" t="s">
        <v>2099</v>
      </c>
      <c r="F360" t="s">
        <v>2100</v>
      </c>
      <c r="G360" t="s">
        <v>2101</v>
      </c>
      <c r="H360" t="s">
        <v>2102</v>
      </c>
    </row>
    <row r="361" spans="1:8" x14ac:dyDescent="0.35">
      <c r="A361" t="s">
        <v>2103</v>
      </c>
      <c r="C361" t="s">
        <v>1850</v>
      </c>
      <c r="D361" t="s">
        <v>267</v>
      </c>
      <c r="E361" t="s">
        <v>2104</v>
      </c>
      <c r="F361" t="s">
        <v>2105</v>
      </c>
      <c r="G361" t="s">
        <v>2106</v>
      </c>
      <c r="H361" t="s">
        <v>2107</v>
      </c>
    </row>
    <row r="362" spans="1:8" x14ac:dyDescent="0.35">
      <c r="A362" t="s">
        <v>2108</v>
      </c>
      <c r="C362" t="s">
        <v>1850</v>
      </c>
      <c r="D362" t="s">
        <v>270</v>
      </c>
      <c r="E362" t="s">
        <v>2109</v>
      </c>
      <c r="F362" t="s">
        <v>2110</v>
      </c>
      <c r="G362" t="s">
        <v>2111</v>
      </c>
      <c r="H362" t="s">
        <v>2112</v>
      </c>
    </row>
    <row r="363" spans="1:8" x14ac:dyDescent="0.35">
      <c r="A363" t="s">
        <v>2113</v>
      </c>
      <c r="C363" t="s">
        <v>1850</v>
      </c>
      <c r="D363" t="s">
        <v>272</v>
      </c>
      <c r="E363" t="s">
        <v>2114</v>
      </c>
      <c r="F363" t="s">
        <v>2115</v>
      </c>
      <c r="G363" t="s">
        <v>2116</v>
      </c>
      <c r="H363" t="s">
        <v>2117</v>
      </c>
    </row>
    <row r="364" spans="1:8" x14ac:dyDescent="0.35">
      <c r="A364" t="s">
        <v>2118</v>
      </c>
      <c r="C364" t="s">
        <v>1850</v>
      </c>
      <c r="D364" t="s">
        <v>146</v>
      </c>
      <c r="E364" t="s">
        <v>2119</v>
      </c>
      <c r="F364" t="s">
        <v>2120</v>
      </c>
      <c r="G364" t="s">
        <v>2121</v>
      </c>
      <c r="H364" t="s">
        <v>2122</v>
      </c>
    </row>
    <row r="365" spans="1:8" x14ac:dyDescent="0.35">
      <c r="A365" t="s">
        <v>2123</v>
      </c>
      <c r="C365" t="s">
        <v>1850</v>
      </c>
      <c r="D365" t="s">
        <v>147</v>
      </c>
      <c r="E365" t="s">
        <v>2124</v>
      </c>
      <c r="F365" t="s">
        <v>2125</v>
      </c>
      <c r="G365" t="s">
        <v>2126</v>
      </c>
      <c r="H365" t="s">
        <v>2127</v>
      </c>
    </row>
    <row r="366" spans="1:8" x14ac:dyDescent="0.35">
      <c r="A366" t="s">
        <v>2128</v>
      </c>
      <c r="C366" t="s">
        <v>1850</v>
      </c>
      <c r="D366" t="s">
        <v>148</v>
      </c>
      <c r="E366" t="s">
        <v>2129</v>
      </c>
      <c r="F366" t="s">
        <v>2130</v>
      </c>
      <c r="G366" t="s">
        <v>2131</v>
      </c>
      <c r="H366" t="s">
        <v>2132</v>
      </c>
    </row>
    <row r="367" spans="1:8" x14ac:dyDescent="0.35">
      <c r="A367" t="s">
        <v>2133</v>
      </c>
      <c r="C367" t="s">
        <v>1850</v>
      </c>
      <c r="D367" t="s">
        <v>280</v>
      </c>
      <c r="E367" t="s">
        <v>2134</v>
      </c>
      <c r="F367" t="s">
        <v>2135</v>
      </c>
      <c r="G367" t="s">
        <v>2136</v>
      </c>
      <c r="H367" t="s">
        <v>2137</v>
      </c>
    </row>
    <row r="368" spans="1:8" x14ac:dyDescent="0.35">
      <c r="A368" t="s">
        <v>2138</v>
      </c>
      <c r="C368" t="s">
        <v>1850</v>
      </c>
      <c r="D368" t="s">
        <v>282</v>
      </c>
      <c r="E368" t="s">
        <v>2139</v>
      </c>
      <c r="F368" t="s">
        <v>2140</v>
      </c>
      <c r="G368" t="s">
        <v>2141</v>
      </c>
      <c r="H368" t="s">
        <v>2142</v>
      </c>
    </row>
    <row r="369" spans="1:8" x14ac:dyDescent="0.35">
      <c r="A369" t="s">
        <v>2143</v>
      </c>
      <c r="C369" t="s">
        <v>1850</v>
      </c>
      <c r="D369" t="s">
        <v>284</v>
      </c>
      <c r="E369" t="s">
        <v>2144</v>
      </c>
      <c r="F369" t="s">
        <v>2145</v>
      </c>
      <c r="G369" t="s">
        <v>2146</v>
      </c>
      <c r="H369" t="s">
        <v>2147</v>
      </c>
    </row>
    <row r="370" spans="1:8" x14ac:dyDescent="0.35">
      <c r="A370" t="s">
        <v>2148</v>
      </c>
      <c r="C370" t="s">
        <v>1850</v>
      </c>
      <c r="D370" t="s">
        <v>286</v>
      </c>
      <c r="E370" t="s">
        <v>2149</v>
      </c>
      <c r="F370" t="s">
        <v>2150</v>
      </c>
      <c r="G370" t="s">
        <v>2151</v>
      </c>
      <c r="H370" t="s">
        <v>2152</v>
      </c>
    </row>
    <row r="371" spans="1:8" x14ac:dyDescent="0.35">
      <c r="A371" t="s">
        <v>2153</v>
      </c>
      <c r="C371" t="s">
        <v>1850</v>
      </c>
      <c r="D371" t="s">
        <v>288</v>
      </c>
      <c r="E371" t="s">
        <v>2154</v>
      </c>
      <c r="F371" t="s">
        <v>2155</v>
      </c>
      <c r="G371" t="s">
        <v>2156</v>
      </c>
      <c r="H371" t="s">
        <v>2157</v>
      </c>
    </row>
    <row r="372" spans="1:8" x14ac:dyDescent="0.35">
      <c r="A372" t="s">
        <v>2158</v>
      </c>
      <c r="C372" t="s">
        <v>1850</v>
      </c>
      <c r="D372" t="s">
        <v>289</v>
      </c>
      <c r="E372" t="s">
        <v>2159</v>
      </c>
      <c r="F372" t="s">
        <v>2160</v>
      </c>
      <c r="G372" t="s">
        <v>2161</v>
      </c>
      <c r="H372" t="s">
        <v>2162</v>
      </c>
    </row>
    <row r="373" spans="1:8" x14ac:dyDescent="0.35">
      <c r="A373" t="s">
        <v>2163</v>
      </c>
      <c r="C373" t="s">
        <v>1850</v>
      </c>
      <c r="D373" t="s">
        <v>290</v>
      </c>
      <c r="E373" t="s">
        <v>2164</v>
      </c>
      <c r="F373" t="s">
        <v>2165</v>
      </c>
      <c r="G373" t="s">
        <v>2166</v>
      </c>
      <c r="H373" t="s">
        <v>2167</v>
      </c>
    </row>
    <row r="374" spans="1:8" x14ac:dyDescent="0.35">
      <c r="A374" t="s">
        <v>2168</v>
      </c>
      <c r="C374" t="s">
        <v>1850</v>
      </c>
      <c r="D374" t="s">
        <v>291</v>
      </c>
      <c r="E374" t="s">
        <v>2169</v>
      </c>
      <c r="F374" t="s">
        <v>2170</v>
      </c>
      <c r="G374" t="s">
        <v>2171</v>
      </c>
      <c r="H374" t="s">
        <v>2172</v>
      </c>
    </row>
    <row r="375" spans="1:8" x14ac:dyDescent="0.35">
      <c r="A375" t="s">
        <v>2173</v>
      </c>
      <c r="C375" t="s">
        <v>1850</v>
      </c>
      <c r="D375" t="s">
        <v>293</v>
      </c>
      <c r="E375" t="s">
        <v>2174</v>
      </c>
      <c r="F375" t="s">
        <v>2175</v>
      </c>
      <c r="G375" t="s">
        <v>2176</v>
      </c>
      <c r="H375" t="s">
        <v>2177</v>
      </c>
    </row>
    <row r="376" spans="1:8" x14ac:dyDescent="0.35">
      <c r="A376" t="s">
        <v>2178</v>
      </c>
      <c r="C376" t="s">
        <v>1850</v>
      </c>
      <c r="D376" t="s">
        <v>295</v>
      </c>
      <c r="E376" t="s">
        <v>2179</v>
      </c>
      <c r="F376" t="s">
        <v>2180</v>
      </c>
      <c r="G376" t="s">
        <v>2181</v>
      </c>
      <c r="H376" t="s">
        <v>2182</v>
      </c>
    </row>
    <row r="377" spans="1:8" x14ac:dyDescent="0.35">
      <c r="A377" t="s">
        <v>2183</v>
      </c>
      <c r="C377" t="s">
        <v>1850</v>
      </c>
      <c r="D377" t="s">
        <v>297</v>
      </c>
      <c r="E377" t="s">
        <v>2184</v>
      </c>
      <c r="F377" t="s">
        <v>2185</v>
      </c>
      <c r="G377" t="s">
        <v>2186</v>
      </c>
      <c r="H377" t="s">
        <v>2187</v>
      </c>
    </row>
    <row r="378" spans="1:8" x14ac:dyDescent="0.35">
      <c r="A378" t="s">
        <v>2188</v>
      </c>
      <c r="C378" t="s">
        <v>1850</v>
      </c>
      <c r="D378" t="s">
        <v>299</v>
      </c>
      <c r="E378" t="s">
        <v>2189</v>
      </c>
      <c r="F378" t="s">
        <v>2190</v>
      </c>
      <c r="G378" t="s">
        <v>2191</v>
      </c>
      <c r="H378" t="s">
        <v>2192</v>
      </c>
    </row>
    <row r="379" spans="1:8" x14ac:dyDescent="0.35">
      <c r="A379" t="s">
        <v>2193</v>
      </c>
      <c r="C379" t="s">
        <v>1850</v>
      </c>
      <c r="D379" t="s">
        <v>301</v>
      </c>
      <c r="E379" t="s">
        <v>2194</v>
      </c>
      <c r="F379" t="s">
        <v>2195</v>
      </c>
      <c r="G379" t="s">
        <v>2196</v>
      </c>
      <c r="H379" t="s">
        <v>2197</v>
      </c>
    </row>
    <row r="380" spans="1:8" x14ac:dyDescent="0.35">
      <c r="A380" t="s">
        <v>2198</v>
      </c>
      <c r="C380" t="s">
        <v>1850</v>
      </c>
      <c r="D380" t="s">
        <v>303</v>
      </c>
      <c r="E380" t="s">
        <v>2199</v>
      </c>
      <c r="F380" t="s">
        <v>2200</v>
      </c>
      <c r="G380" t="s">
        <v>2201</v>
      </c>
      <c r="H380" t="s">
        <v>2202</v>
      </c>
    </row>
    <row r="381" spans="1:8" x14ac:dyDescent="0.35">
      <c r="A381" t="s">
        <v>2203</v>
      </c>
      <c r="C381" t="s">
        <v>1850</v>
      </c>
      <c r="D381" t="s">
        <v>305</v>
      </c>
      <c r="E381" t="s">
        <v>2204</v>
      </c>
      <c r="F381" t="s">
        <v>2205</v>
      </c>
      <c r="G381" t="s">
        <v>2206</v>
      </c>
      <c r="H381" t="s">
        <v>2207</v>
      </c>
    </row>
    <row r="382" spans="1:8" x14ac:dyDescent="0.35">
      <c r="A382" t="s">
        <v>2208</v>
      </c>
      <c r="C382" t="s">
        <v>1850</v>
      </c>
      <c r="D382" t="s">
        <v>307</v>
      </c>
      <c r="E382" t="s">
        <v>2209</v>
      </c>
      <c r="F382" t="s">
        <v>2210</v>
      </c>
      <c r="G382" t="s">
        <v>2211</v>
      </c>
      <c r="H382" t="s">
        <v>2212</v>
      </c>
    </row>
    <row r="383" spans="1:8" x14ac:dyDescent="0.35">
      <c r="A383" t="s">
        <v>2213</v>
      </c>
      <c r="C383" t="s">
        <v>1850</v>
      </c>
      <c r="D383" t="s">
        <v>310</v>
      </c>
      <c r="E383" t="s">
        <v>2214</v>
      </c>
      <c r="F383" t="s">
        <v>2215</v>
      </c>
      <c r="G383" t="s">
        <v>2216</v>
      </c>
      <c r="H383" t="s">
        <v>2217</v>
      </c>
    </row>
    <row r="384" spans="1:8" x14ac:dyDescent="0.35">
      <c r="A384" t="s">
        <v>2218</v>
      </c>
      <c r="C384" t="s">
        <v>1850</v>
      </c>
      <c r="D384" t="s">
        <v>315</v>
      </c>
      <c r="E384" t="s">
        <v>2219</v>
      </c>
      <c r="F384" t="s">
        <v>2220</v>
      </c>
      <c r="G384" t="s">
        <v>2221</v>
      </c>
      <c r="H384" t="s">
        <v>2222</v>
      </c>
    </row>
    <row r="385" spans="1:8" x14ac:dyDescent="0.35">
      <c r="A385" t="s">
        <v>2223</v>
      </c>
      <c r="C385" t="s">
        <v>1850</v>
      </c>
      <c r="D385" t="s">
        <v>320</v>
      </c>
      <c r="E385" t="s">
        <v>2224</v>
      </c>
      <c r="F385" t="s">
        <v>2225</v>
      </c>
      <c r="G385" t="s">
        <v>2226</v>
      </c>
      <c r="H385" t="s">
        <v>2227</v>
      </c>
    </row>
    <row r="386" spans="1:8" x14ac:dyDescent="0.35">
      <c r="A386" t="s">
        <v>2228</v>
      </c>
      <c r="C386" t="s">
        <v>1850</v>
      </c>
      <c r="D386" t="s">
        <v>326</v>
      </c>
      <c r="E386" t="s">
        <v>2229</v>
      </c>
      <c r="F386" t="s">
        <v>2230</v>
      </c>
      <c r="G386" t="s">
        <v>2231</v>
      </c>
      <c r="H386" t="s">
        <v>2232</v>
      </c>
    </row>
    <row r="387" spans="1:8" x14ac:dyDescent="0.35">
      <c r="A387" t="s">
        <v>2233</v>
      </c>
      <c r="C387" t="s">
        <v>1850</v>
      </c>
      <c r="D387" t="s">
        <v>330</v>
      </c>
      <c r="E387" t="s">
        <v>2234</v>
      </c>
      <c r="F387" t="s">
        <v>2235</v>
      </c>
      <c r="G387" t="s">
        <v>2236</v>
      </c>
      <c r="H387" t="s">
        <v>2237</v>
      </c>
    </row>
    <row r="388" spans="1:8" x14ac:dyDescent="0.35">
      <c r="A388" t="s">
        <v>2238</v>
      </c>
      <c r="C388" t="s">
        <v>1850</v>
      </c>
      <c r="D388" t="s">
        <v>332</v>
      </c>
      <c r="E388" t="s">
        <v>2239</v>
      </c>
      <c r="F388" t="s">
        <v>2240</v>
      </c>
      <c r="G388" t="s">
        <v>2241</v>
      </c>
      <c r="H388" t="s">
        <v>2242</v>
      </c>
    </row>
    <row r="389" spans="1:8" x14ac:dyDescent="0.35">
      <c r="A389" t="s">
        <v>2243</v>
      </c>
      <c r="C389" t="s">
        <v>1850</v>
      </c>
      <c r="D389" t="s">
        <v>333</v>
      </c>
      <c r="E389" t="s">
        <v>2244</v>
      </c>
      <c r="F389" t="s">
        <v>2245</v>
      </c>
      <c r="G389" t="s">
        <v>2246</v>
      </c>
      <c r="H389" t="s">
        <v>2247</v>
      </c>
    </row>
    <row r="390" spans="1:8" x14ac:dyDescent="0.35">
      <c r="A390" t="s">
        <v>2248</v>
      </c>
      <c r="C390" t="s">
        <v>1850</v>
      </c>
      <c r="D390" t="s">
        <v>334</v>
      </c>
      <c r="E390" t="s">
        <v>2249</v>
      </c>
      <c r="F390" t="s">
        <v>2250</v>
      </c>
      <c r="G390" t="s">
        <v>2251</v>
      </c>
      <c r="H390" t="s">
        <v>2252</v>
      </c>
    </row>
    <row r="391" spans="1:8" x14ac:dyDescent="0.35">
      <c r="A391" t="s">
        <v>2253</v>
      </c>
      <c r="C391" t="s">
        <v>1850</v>
      </c>
      <c r="D391" t="s">
        <v>337</v>
      </c>
      <c r="E391" t="s">
        <v>2254</v>
      </c>
      <c r="F391" t="s">
        <v>2255</v>
      </c>
      <c r="G391" t="s">
        <v>2256</v>
      </c>
      <c r="H391" t="s">
        <v>2257</v>
      </c>
    </row>
    <row r="392" spans="1:8" x14ac:dyDescent="0.35">
      <c r="A392" t="s">
        <v>2258</v>
      </c>
      <c r="C392" t="s">
        <v>1850</v>
      </c>
      <c r="D392" t="s">
        <v>341</v>
      </c>
      <c r="E392" t="s">
        <v>2259</v>
      </c>
      <c r="F392" t="s">
        <v>2260</v>
      </c>
      <c r="G392" t="s">
        <v>2261</v>
      </c>
      <c r="H392" t="s">
        <v>2262</v>
      </c>
    </row>
    <row r="393" spans="1:8" x14ac:dyDescent="0.35">
      <c r="A393" t="s">
        <v>2263</v>
      </c>
      <c r="C393" t="s">
        <v>1850</v>
      </c>
      <c r="D393" t="s">
        <v>344</v>
      </c>
      <c r="E393" t="s">
        <v>2264</v>
      </c>
      <c r="F393" t="s">
        <v>2265</v>
      </c>
      <c r="G393" t="s">
        <v>2266</v>
      </c>
      <c r="H393" t="s">
        <v>2267</v>
      </c>
    </row>
    <row r="394" spans="1:8" x14ac:dyDescent="0.35">
      <c r="A394" t="s">
        <v>2268</v>
      </c>
      <c r="C394" t="s">
        <v>1850</v>
      </c>
      <c r="D394" t="s">
        <v>347</v>
      </c>
      <c r="E394" t="s">
        <v>2269</v>
      </c>
      <c r="F394" t="s">
        <v>2270</v>
      </c>
      <c r="G394" t="s">
        <v>2271</v>
      </c>
      <c r="H394" t="s">
        <v>2272</v>
      </c>
    </row>
    <row r="395" spans="1:8" x14ac:dyDescent="0.35">
      <c r="A395" t="s">
        <v>2273</v>
      </c>
      <c r="C395" t="s">
        <v>1850</v>
      </c>
      <c r="D395" t="s">
        <v>349</v>
      </c>
      <c r="E395" t="s">
        <v>2274</v>
      </c>
      <c r="F395" t="s">
        <v>2275</v>
      </c>
      <c r="G395" t="s">
        <v>2276</v>
      </c>
      <c r="H395" t="s">
        <v>2277</v>
      </c>
    </row>
    <row r="396" spans="1:8" x14ac:dyDescent="0.35">
      <c r="A396" t="s">
        <v>2278</v>
      </c>
      <c r="C396" t="s">
        <v>1850</v>
      </c>
      <c r="D396" t="s">
        <v>350</v>
      </c>
      <c r="E396" t="s">
        <v>2279</v>
      </c>
      <c r="F396" t="s">
        <v>2280</v>
      </c>
      <c r="G396" t="s">
        <v>2281</v>
      </c>
      <c r="H396" t="s">
        <v>2282</v>
      </c>
    </row>
    <row r="397" spans="1:8" x14ac:dyDescent="0.35">
      <c r="A397" t="s">
        <v>2283</v>
      </c>
      <c r="C397" t="s">
        <v>1850</v>
      </c>
      <c r="D397" t="s">
        <v>351</v>
      </c>
      <c r="E397" t="s">
        <v>2284</v>
      </c>
      <c r="F397" t="s">
        <v>2285</v>
      </c>
      <c r="G397" t="s">
        <v>2286</v>
      </c>
      <c r="H397" t="s">
        <v>2287</v>
      </c>
    </row>
    <row r="398" spans="1:8" x14ac:dyDescent="0.35">
      <c r="A398" t="s">
        <v>2288</v>
      </c>
      <c r="C398" t="s">
        <v>1850</v>
      </c>
      <c r="D398" t="s">
        <v>352</v>
      </c>
      <c r="E398" t="s">
        <v>2289</v>
      </c>
      <c r="F398" t="s">
        <v>2290</v>
      </c>
      <c r="G398" t="s">
        <v>2291</v>
      </c>
      <c r="H398" t="s">
        <v>2292</v>
      </c>
    </row>
    <row r="399" spans="1:8" x14ac:dyDescent="0.35">
      <c r="A399" t="s">
        <v>2293</v>
      </c>
      <c r="C399" t="s">
        <v>1850</v>
      </c>
      <c r="D399" t="s">
        <v>357</v>
      </c>
      <c r="E399" t="s">
        <v>2294</v>
      </c>
      <c r="F399" t="s">
        <v>2295</v>
      </c>
      <c r="G399" t="s">
        <v>2296</v>
      </c>
      <c r="H399" t="s">
        <v>2297</v>
      </c>
    </row>
    <row r="400" spans="1:8" x14ac:dyDescent="0.35">
      <c r="A400" t="s">
        <v>2298</v>
      </c>
      <c r="C400" t="s">
        <v>1850</v>
      </c>
      <c r="D400" t="s">
        <v>362</v>
      </c>
      <c r="E400" t="s">
        <v>2299</v>
      </c>
      <c r="F400" t="s">
        <v>2300</v>
      </c>
      <c r="G400" t="s">
        <v>2301</v>
      </c>
      <c r="H400" t="s">
        <v>2302</v>
      </c>
    </row>
    <row r="401" spans="1:8" x14ac:dyDescent="0.35">
      <c r="A401" t="s">
        <v>2303</v>
      </c>
      <c r="C401" t="s">
        <v>1850</v>
      </c>
      <c r="D401" t="s">
        <v>365</v>
      </c>
      <c r="E401" t="s">
        <v>2304</v>
      </c>
      <c r="F401" t="s">
        <v>2305</v>
      </c>
      <c r="G401" t="s">
        <v>2306</v>
      </c>
      <c r="H401" t="s">
        <v>2307</v>
      </c>
    </row>
    <row r="402" spans="1:8" x14ac:dyDescent="0.35">
      <c r="A402" t="s">
        <v>2308</v>
      </c>
      <c r="C402" t="s">
        <v>1850</v>
      </c>
      <c r="D402" t="s">
        <v>369</v>
      </c>
      <c r="E402" t="s">
        <v>2309</v>
      </c>
      <c r="F402" t="s">
        <v>2310</v>
      </c>
      <c r="G402" t="s">
        <v>2311</v>
      </c>
      <c r="H402" t="s">
        <v>2312</v>
      </c>
    </row>
    <row r="403" spans="1:8" x14ac:dyDescent="0.35">
      <c r="A403" t="s">
        <v>2313</v>
      </c>
      <c r="C403" t="s">
        <v>1850</v>
      </c>
      <c r="D403" t="s">
        <v>371</v>
      </c>
      <c r="E403" t="s">
        <v>2314</v>
      </c>
      <c r="F403" t="s">
        <v>2315</v>
      </c>
      <c r="G403" t="s">
        <v>2316</v>
      </c>
      <c r="H403" t="s">
        <v>2317</v>
      </c>
    </row>
    <row r="404" spans="1:8" x14ac:dyDescent="0.35">
      <c r="A404" t="s">
        <v>2318</v>
      </c>
      <c r="C404" t="s">
        <v>1850</v>
      </c>
      <c r="D404" t="s">
        <v>375</v>
      </c>
      <c r="E404" t="s">
        <v>2319</v>
      </c>
      <c r="F404" t="s">
        <v>2320</v>
      </c>
      <c r="G404" t="s">
        <v>2321</v>
      </c>
      <c r="H404" t="s">
        <v>2322</v>
      </c>
    </row>
    <row r="405" spans="1:8" x14ac:dyDescent="0.35">
      <c r="A405" t="s">
        <v>2323</v>
      </c>
      <c r="C405" t="s">
        <v>1850</v>
      </c>
      <c r="D405" t="s">
        <v>378</v>
      </c>
      <c r="E405" t="s">
        <v>2324</v>
      </c>
      <c r="F405" t="s">
        <v>2325</v>
      </c>
      <c r="G405" t="s">
        <v>2326</v>
      </c>
      <c r="H405" t="s">
        <v>2327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39B00E60765046B4D4F5BF17420779" ma:contentTypeVersion="6" ma:contentTypeDescription="Create a new document." ma:contentTypeScope="" ma:versionID="14971b183c09cc5810d244500b7b7e22">
  <xsd:schema xmlns:xsd="http://www.w3.org/2001/XMLSchema" xmlns:xs="http://www.w3.org/2001/XMLSchema" xmlns:p="http://schemas.microsoft.com/office/2006/metadata/properties" xmlns:ns2="d02f5003-8c0a-4726-a679-c782ceb0c536" targetNamespace="http://schemas.microsoft.com/office/2006/metadata/properties" ma:root="true" ma:fieldsID="0d8e265b133ea8bcf10c6a1f15189add" ns2:_="">
    <xsd:import namespace="d02f5003-8c0a-4726-a679-c782ceb0c53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2f5003-8c0a-4726-a679-c782ceb0c5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72EE2A-ADF5-4F2C-B07E-788ABED9E8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2f5003-8c0a-4726-a679-c782ceb0c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00EBD6-52CD-434A-A791-564D1094410A}">
  <ds:schemaRefs>
    <ds:schemaRef ds:uri="http://schemas.microsoft.com/sharepoint/v3/contenttype/forms"/>
  </ds:schemaRefs>
</ds:datastoreItem>
</file>

<file path=customXml/itemProps3.xml><?xml version="1.0" encoding="utf-8"?>
<ds:datastoreItem xmlns:ds="http://schemas.openxmlformats.org/officeDocument/2006/customXml" ds:itemID="{5ADA028E-1F9B-4FF0-941D-5D56421A48E7}">
  <ds:schemaRefs>
    <ds:schemaRef ds:uri="http://schemas.microsoft.com/office/2006/documentManagement/types"/>
    <ds:schemaRef ds:uri="http://purl.org/dc/elements/1.1/"/>
    <ds:schemaRef ds:uri="http://purl.org/dc/terms/"/>
    <ds:schemaRef ds:uri="http://schemas.microsoft.com/office/2006/metadata/properties"/>
    <ds:schemaRef ds:uri="http://schemas.microsoft.com/office/infopath/2007/PartnerControls"/>
    <ds:schemaRef ds:uri="d02f5003-8c0a-4726-a679-c782ceb0c536"/>
    <ds:schemaRef ds:uri="http://www.w3.org/XML/1998/namespace"/>
    <ds:schemaRef ds:uri="http://purl.org/dc/dcmitype/"/>
    <ds:schemaRef ds:uri="http://schemas.openxmlformats.org/package/2006/metadata/core-properties"/>
  </ds:schemaRefs>
</ds:datastoreItem>
</file>

<file path=docMetadata/LabelInfo.xml><?xml version="1.0" encoding="utf-8"?>
<clbl:labelList xmlns:clbl="http://schemas.microsoft.com/office/2020/mipLabelMetadata">
  <clbl:label id="{da48a9ac-7937-4134-8b13-3620bf967764}" enabled="1" method="Privileged" siteId="{5a4ba6f9-f531-4f32-9467-398f19e69de4}"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Kalkylblad</vt:lpstr>
      </vt:variant>
      <vt:variant>
        <vt:i4>8</vt:i4>
      </vt:variant>
    </vt:vector>
  </HeadingPairs>
  <TitlesOfParts>
    <vt:vector size="8" baseType="lpstr">
      <vt:lpstr>2 SLIDE PREP and DSP</vt:lpstr>
      <vt:lpstr>NS2K Pooling</vt:lpstr>
      <vt:lpstr>Plate Layout</vt:lpstr>
      <vt:lpstr>NextSeq</vt:lpstr>
      <vt:lpstr>PCR PLATES LAYOUT</vt:lpstr>
      <vt:lpstr>Ampure protocol</vt:lpstr>
      <vt:lpstr>Misc notes</vt:lpstr>
      <vt:lpstr>miseq samplesheet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Denise Zhou</dc:creator>
  <cp:keywords/>
  <dc:description/>
  <cp:lastModifiedBy>Adam Rosenbaum</cp:lastModifiedBy>
  <cp:revision/>
  <dcterms:created xsi:type="dcterms:W3CDTF">2018-11-15T21:22:10Z</dcterms:created>
  <dcterms:modified xsi:type="dcterms:W3CDTF">2025-05-28T08:26:21Z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0x0101007E39B00E60765046B4D4F5BF17420779</vt:lpwstr>
  </property>
</Properties>
</file>