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2.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defaultThemeVersion="124226"/>
  <mc:AlternateContent xmlns:mc="http://schemas.openxmlformats.org/markup-compatibility/2006">
    <mc:Choice Requires="x15">
      <x15ac:absPath xmlns:x15ac="http://schemas.microsoft.com/office/spreadsheetml/2010/11/ac" url="D:\RepoBus\pases\srt2021-00993\2. Construcción\"/>
    </mc:Choice>
  </mc:AlternateContent>
  <xr:revisionPtr revIDLastSave="0" documentId="13_ncr:1_{98020A3D-8605-4BF5-AA29-B58962415FE3}" xr6:coauthVersionLast="44" xr6:coauthVersionMax="44" xr10:uidLastSave="{00000000-0000-0000-0000-000000000000}"/>
  <bookViews>
    <workbookView xWindow="-110" yWindow="-110" windowWidth="19420" windowHeight="10420" tabRatio="677" firstSheet="1" activeTab="1" xr2:uid="{00000000-000D-0000-FFFF-FFFF00000000}"/>
  </bookViews>
  <sheets>
    <sheet name="Parametros" sheetId="15" state="hidden" r:id="rId1"/>
    <sheet name="Información" sheetId="14" r:id="rId2"/>
    <sheet name="Instrucciones" sheetId="2" r:id="rId3"/>
    <sheet name="Expedientes" sheetId="3" r:id="rId4"/>
    <sheet name="Panagon" sheetId="4" r:id="rId5"/>
    <sheet name="Control-M" sheetId="6" r:id="rId6"/>
    <sheet name="AFT" sheetId="7" r:id="rId7"/>
    <sheet name="Verificación-Post pase" sheetId="8" r:id="rId8"/>
    <sheet name="Rollback" sheetId="9" r:id="rId9"/>
    <sheet name="Checklist" sheetId="18" r:id="rId10"/>
    <sheet name="Usuario Privilegiados" sheetId="17" r:id="rId11"/>
    <sheet name="Documentación" sheetId="10" r:id="rId12"/>
    <sheet name="Leyenda" sheetId="16" r:id="rId13"/>
  </sheets>
  <externalReferences>
    <externalReference r:id="rId14"/>
  </externalReferences>
  <definedNames>
    <definedName name="_xlnm._FilterDatabase" localSheetId="0" hidden="1">Parametros!$A$1:$G$470</definedName>
    <definedName name="matriz_requisitos">Parametros!$A$2:$G$470</definedName>
    <definedName name="matriz_riesgo">Parametros!$A$498:$D$507</definedName>
    <definedName name="Operaciones">Parametros!$A$542:$A$545</definedName>
    <definedName name="Tipos_criticidad">[1]Parametros!$A$402:$B$408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5" i="9" l="1"/>
  <c r="C5" i="2" l="1"/>
  <c r="B5" i="8" l="1"/>
  <c r="B117" i="14" l="1"/>
  <c r="B116" i="14"/>
  <c r="B115" i="14"/>
  <c r="B114" i="14"/>
  <c r="B113" i="14"/>
  <c r="D112" i="14" l="1"/>
  <c r="C112" i="14" s="1"/>
  <c r="C118" i="14" l="1"/>
  <c r="C107" i="14"/>
  <c r="C69" i="14"/>
  <c r="C62" i="14"/>
  <c r="B34" i="14"/>
  <c r="B16" i="14"/>
  <c r="B12" i="14"/>
  <c r="C122" i="14" l="1"/>
  <c r="A507" i="15"/>
  <c r="A506" i="15"/>
  <c r="A505" i="15"/>
  <c r="A504" i="15"/>
  <c r="A503" i="15"/>
  <c r="A502" i="15"/>
  <c r="A501" i="15"/>
  <c r="A500" i="15"/>
  <c r="A499" i="15"/>
  <c r="A459" i="15"/>
  <c r="A446" i="15"/>
  <c r="A433" i="15"/>
  <c r="A420" i="15"/>
  <c r="A407" i="15"/>
  <c r="A394" i="15"/>
  <c r="A381" i="15"/>
  <c r="A368" i="15"/>
  <c r="A355" i="15"/>
  <c r="A342" i="15"/>
  <c r="A329" i="15"/>
  <c r="A316" i="15"/>
  <c r="A303" i="15"/>
  <c r="A290" i="15"/>
  <c r="A277" i="15"/>
  <c r="A264" i="15"/>
  <c r="A251" i="15"/>
  <c r="A238" i="15"/>
  <c r="A225" i="15"/>
  <c r="A212" i="15"/>
  <c r="A199" i="15"/>
  <c r="A186" i="15"/>
  <c r="A173" i="15"/>
  <c r="A160" i="15"/>
  <c r="A147" i="15"/>
  <c r="A134" i="15"/>
  <c r="A121" i="15"/>
  <c r="A108" i="15"/>
  <c r="A95" i="15"/>
  <c r="A82" i="15"/>
  <c r="A69" i="15"/>
  <c r="A56" i="15"/>
  <c r="A43" i="15"/>
  <c r="A30" i="15"/>
  <c r="A17" i="15"/>
  <c r="A4" i="15"/>
  <c r="A458" i="15"/>
  <c r="A445" i="15"/>
  <c r="A432" i="15"/>
  <c r="A419" i="15"/>
  <c r="A406" i="15"/>
  <c r="A393" i="15"/>
  <c r="A380" i="15"/>
  <c r="A367" i="15"/>
  <c r="A354" i="15"/>
  <c r="A341" i="15"/>
  <c r="A328" i="15"/>
  <c r="A315" i="15"/>
  <c r="A302" i="15"/>
  <c r="A289" i="15"/>
  <c r="A276" i="15"/>
  <c r="A263" i="15"/>
  <c r="A250" i="15"/>
  <c r="A237" i="15"/>
  <c r="A224" i="15"/>
  <c r="A211" i="15"/>
  <c r="A198" i="15"/>
  <c r="A185" i="15"/>
  <c r="A172" i="15"/>
  <c r="A159" i="15"/>
  <c r="A146" i="15"/>
  <c r="A133" i="15"/>
  <c r="A120" i="15"/>
  <c r="A107" i="15"/>
  <c r="A94" i="15"/>
  <c r="A81" i="15"/>
  <c r="A68" i="15"/>
  <c r="A55" i="15"/>
  <c r="A42" i="15"/>
  <c r="A29" i="15"/>
  <c r="A16" i="15"/>
  <c r="A3" i="15"/>
  <c r="A469" i="15"/>
  <c r="A456" i="15"/>
  <c r="A443" i="15"/>
  <c r="A430" i="15"/>
  <c r="A417" i="15"/>
  <c r="A404" i="15"/>
  <c r="A391" i="15"/>
  <c r="A378" i="15"/>
  <c r="A365" i="15"/>
  <c r="A352" i="15"/>
  <c r="A339" i="15"/>
  <c r="A326" i="15"/>
  <c r="A313" i="15"/>
  <c r="A300" i="15"/>
  <c r="A287" i="15"/>
  <c r="A274" i="15"/>
  <c r="A261" i="15"/>
  <c r="A248" i="15"/>
  <c r="A235" i="15"/>
  <c r="A222" i="15"/>
  <c r="A209" i="15"/>
  <c r="A196" i="15"/>
  <c r="A183" i="15"/>
  <c r="A170" i="15"/>
  <c r="A157" i="15"/>
  <c r="A144" i="15"/>
  <c r="A131" i="15"/>
  <c r="A118" i="15"/>
  <c r="A105" i="15"/>
  <c r="A92" i="15"/>
  <c r="A79" i="15"/>
  <c r="A66" i="15"/>
  <c r="A53" i="15"/>
  <c r="A40" i="15"/>
  <c r="A27" i="15"/>
  <c r="A14" i="15"/>
  <c r="A468" i="15"/>
  <c r="A455" i="15"/>
  <c r="A442" i="15"/>
  <c r="A429" i="15"/>
  <c r="A416" i="15"/>
  <c r="A403" i="15"/>
  <c r="A390" i="15"/>
  <c r="A377" i="15"/>
  <c r="A364" i="15"/>
  <c r="A351" i="15"/>
  <c r="A338" i="15"/>
  <c r="A325" i="15"/>
  <c r="A312" i="15"/>
  <c r="A299" i="15"/>
  <c r="A286" i="15"/>
  <c r="A273" i="15"/>
  <c r="A260" i="15"/>
  <c r="A247" i="15"/>
  <c r="A234" i="15"/>
  <c r="A221" i="15"/>
  <c r="A208" i="15"/>
  <c r="A195" i="15"/>
  <c r="A182" i="15"/>
  <c r="A169" i="15"/>
  <c r="A156" i="15"/>
  <c r="A143" i="15"/>
  <c r="A130" i="15"/>
  <c r="A117" i="15"/>
  <c r="A104" i="15"/>
  <c r="A91" i="15"/>
  <c r="A78" i="15"/>
  <c r="A65" i="15"/>
  <c r="A52" i="15"/>
  <c r="A39" i="15"/>
  <c r="A26" i="15"/>
  <c r="A13" i="15"/>
  <c r="A467" i="15"/>
  <c r="A454" i="15"/>
  <c r="A441" i="15"/>
  <c r="A428" i="15"/>
  <c r="A415" i="15"/>
  <c r="A402" i="15"/>
  <c r="A389" i="15"/>
  <c r="A376" i="15"/>
  <c r="A363" i="15"/>
  <c r="A350" i="15"/>
  <c r="A337" i="15"/>
  <c r="A324" i="15"/>
  <c r="A311" i="15"/>
  <c r="A298" i="15"/>
  <c r="A285" i="15"/>
  <c r="A272" i="15"/>
  <c r="A259" i="15"/>
  <c r="A246" i="15"/>
  <c r="A233" i="15"/>
  <c r="A220" i="15"/>
  <c r="A207" i="15"/>
  <c r="A194" i="15"/>
  <c r="A181" i="15"/>
  <c r="A168" i="15"/>
  <c r="A155" i="15"/>
  <c r="A142" i="15"/>
  <c r="A129" i="15"/>
  <c r="A116" i="15"/>
  <c r="A103" i="15"/>
  <c r="A90" i="15"/>
  <c r="A77" i="15"/>
  <c r="A64" i="15"/>
  <c r="A51" i="15"/>
  <c r="A38" i="15"/>
  <c r="A25" i="15"/>
  <c r="A12" i="15"/>
  <c r="A466" i="15"/>
  <c r="A453" i="15"/>
  <c r="A440" i="15"/>
  <c r="A427" i="15"/>
  <c r="A414" i="15"/>
  <c r="A401" i="15"/>
  <c r="A388" i="15"/>
  <c r="A375" i="15"/>
  <c r="A362" i="15"/>
  <c r="A349" i="15"/>
  <c r="A336" i="15"/>
  <c r="A323" i="15"/>
  <c r="A310" i="15"/>
  <c r="A297" i="15"/>
  <c r="A284" i="15"/>
  <c r="A271" i="15"/>
  <c r="A258" i="15"/>
  <c r="A245" i="15"/>
  <c r="A180" i="15"/>
  <c r="A167" i="15"/>
  <c r="A76" i="15"/>
  <c r="A63" i="15"/>
  <c r="A50" i="15"/>
  <c r="A37" i="15"/>
  <c r="A24" i="15"/>
  <c r="A11" i="15"/>
  <c r="A465" i="15"/>
  <c r="A452" i="15"/>
  <c r="A439" i="15"/>
  <c r="A426" i="15"/>
  <c r="A413" i="15"/>
  <c r="A400" i="15"/>
  <c r="A387" i="15"/>
  <c r="A374" i="15"/>
  <c r="A361" i="15"/>
  <c r="A348" i="15"/>
  <c r="A335" i="15"/>
  <c r="A322" i="15"/>
  <c r="A309" i="15"/>
  <c r="A296" i="15"/>
  <c r="A283" i="15"/>
  <c r="A270" i="15"/>
  <c r="A257" i="15"/>
  <c r="A244" i="15"/>
  <c r="A231" i="15"/>
  <c r="A218" i="15"/>
  <c r="A205" i="15"/>
  <c r="A192" i="15"/>
  <c r="A179" i="15"/>
  <c r="A166" i="15"/>
  <c r="A153" i="15"/>
  <c r="A140" i="15"/>
  <c r="A127" i="15"/>
  <c r="A114" i="15"/>
  <c r="A101" i="15"/>
  <c r="A88" i="15"/>
  <c r="A75" i="15"/>
  <c r="A62" i="15"/>
  <c r="A49" i="15"/>
  <c r="A36" i="15"/>
  <c r="A23" i="15"/>
  <c r="A10" i="15"/>
  <c r="A464" i="15"/>
  <c r="A451" i="15"/>
  <c r="A438" i="15"/>
  <c r="A425" i="15"/>
  <c r="A412" i="15"/>
  <c r="A399" i="15"/>
  <c r="A386" i="15"/>
  <c r="A373" i="15"/>
  <c r="A360" i="15"/>
  <c r="A347" i="15"/>
  <c r="A334" i="15"/>
  <c r="A321" i="15"/>
  <c r="A308" i="15"/>
  <c r="A295" i="15"/>
  <c r="A282" i="15"/>
  <c r="A269" i="15"/>
  <c r="A256" i="15"/>
  <c r="A243" i="15"/>
  <c r="A230" i="15"/>
  <c r="A217" i="15"/>
  <c r="A204" i="15"/>
  <c r="A191" i="15"/>
  <c r="A178" i="15"/>
  <c r="A165" i="15"/>
  <c r="A152" i="15"/>
  <c r="A139" i="15"/>
  <c r="A126" i="15"/>
  <c r="A113" i="15"/>
  <c r="A100" i="15"/>
  <c r="A87" i="15"/>
  <c r="A74" i="15"/>
  <c r="A61" i="15"/>
  <c r="A48" i="15"/>
  <c r="A35" i="15"/>
  <c r="A22" i="15"/>
  <c r="A9" i="15"/>
  <c r="A463" i="15"/>
  <c r="A450" i="15"/>
  <c r="A437" i="15"/>
  <c r="A424" i="15"/>
  <c r="A411" i="15"/>
  <c r="A398" i="15"/>
  <c r="A385" i="15"/>
  <c r="A372" i="15"/>
  <c r="A359" i="15"/>
  <c r="A346" i="15"/>
  <c r="A333" i="15"/>
  <c r="A320" i="15"/>
  <c r="A307" i="15"/>
  <c r="A294" i="15"/>
  <c r="A281" i="15"/>
  <c r="A268" i="15"/>
  <c r="A255" i="15"/>
  <c r="A242" i="15"/>
  <c r="A229" i="15"/>
  <c r="A216" i="15"/>
  <c r="A203" i="15"/>
  <c r="A190" i="15"/>
  <c r="A177" i="15"/>
  <c r="A164" i="15"/>
  <c r="A151" i="15"/>
  <c r="A138" i="15"/>
  <c r="A125" i="15"/>
  <c r="A112" i="15"/>
  <c r="A99" i="15"/>
  <c r="A86" i="15"/>
  <c r="A73" i="15"/>
  <c r="A60" i="15"/>
  <c r="A47" i="15"/>
  <c r="A34" i="15"/>
  <c r="A21" i="15"/>
  <c r="A8" i="15"/>
  <c r="A462" i="15"/>
  <c r="A449" i="15"/>
  <c r="A436" i="15"/>
  <c r="A423" i="15"/>
  <c r="A410" i="15"/>
  <c r="A397" i="15"/>
  <c r="A384" i="15"/>
  <c r="A371" i="15"/>
  <c r="A358" i="15"/>
  <c r="A345" i="15"/>
  <c r="A332" i="15"/>
  <c r="A319" i="15"/>
  <c r="A306" i="15"/>
  <c r="A293" i="15"/>
  <c r="A280" i="15"/>
  <c r="A267" i="15"/>
  <c r="A254" i="15"/>
  <c r="A241" i="15"/>
  <c r="A228" i="15"/>
  <c r="A215" i="15"/>
  <c r="A202" i="15"/>
  <c r="A189" i="15"/>
  <c r="A176" i="15"/>
  <c r="A163" i="15"/>
  <c r="A150" i="15"/>
  <c r="A137" i="15"/>
  <c r="A124" i="15"/>
  <c r="A111" i="15"/>
  <c r="A98" i="15"/>
  <c r="A85" i="15"/>
  <c r="A72" i="15"/>
  <c r="A59" i="15"/>
  <c r="A46" i="15"/>
  <c r="A33" i="15"/>
  <c r="A20" i="15"/>
  <c r="A7" i="15"/>
  <c r="A461" i="15"/>
  <c r="A448" i="15"/>
  <c r="A435" i="15"/>
  <c r="A422" i="15"/>
  <c r="A409" i="15"/>
  <c r="A396" i="15"/>
  <c r="A383" i="15"/>
  <c r="A370" i="15"/>
  <c r="A357" i="15"/>
  <c r="A344" i="15"/>
  <c r="A331" i="15"/>
  <c r="A318" i="15"/>
  <c r="A305" i="15"/>
  <c r="A292" i="15"/>
  <c r="A279" i="15"/>
  <c r="A266" i="15"/>
  <c r="A253" i="15"/>
  <c r="A240" i="15"/>
  <c r="A227" i="15"/>
  <c r="A214" i="15"/>
  <c r="A201" i="15"/>
  <c r="A188" i="15"/>
  <c r="A175" i="15"/>
  <c r="A162" i="15"/>
  <c r="A149" i="15"/>
  <c r="A136" i="15"/>
  <c r="A123" i="15"/>
  <c r="A110" i="15"/>
  <c r="A97" i="15"/>
  <c r="A84" i="15"/>
  <c r="A71" i="15"/>
  <c r="A58" i="15"/>
  <c r="A45" i="15"/>
  <c r="A32" i="15"/>
  <c r="A19" i="15"/>
  <c r="A6" i="15"/>
  <c r="A460" i="15"/>
  <c r="A447" i="15"/>
  <c r="A434" i="15"/>
  <c r="A421" i="15"/>
  <c r="A408" i="15"/>
  <c r="A395" i="15"/>
  <c r="A382" i="15"/>
  <c r="A369" i="15"/>
  <c r="A356" i="15"/>
  <c r="A343" i="15"/>
  <c r="A330" i="15"/>
  <c r="A317" i="15"/>
  <c r="A304" i="15"/>
  <c r="A291" i="15"/>
  <c r="A278" i="15"/>
  <c r="A265" i="15"/>
  <c r="A252" i="15"/>
  <c r="A239" i="15"/>
  <c r="A226" i="15"/>
  <c r="A213" i="15"/>
  <c r="A200" i="15"/>
  <c r="A187" i="15"/>
  <c r="A174" i="15"/>
  <c r="A161" i="15"/>
  <c r="A148" i="15"/>
  <c r="A135" i="15"/>
  <c r="A122" i="15"/>
  <c r="A109" i="15"/>
  <c r="A96" i="15"/>
  <c r="A83" i="15"/>
  <c r="A70" i="15"/>
  <c r="A57" i="15"/>
  <c r="A44" i="15"/>
  <c r="A31" i="15"/>
  <c r="A18" i="15"/>
  <c r="A5" i="15"/>
  <c r="A470" i="15"/>
  <c r="A457" i="15"/>
  <c r="A444" i="15"/>
  <c r="A431" i="15"/>
  <c r="A418" i="15"/>
  <c r="A405" i="15"/>
  <c r="A392" i="15"/>
  <c r="A379" i="15"/>
  <c r="A366" i="15"/>
  <c r="A353" i="15"/>
  <c r="A340" i="15"/>
  <c r="A327" i="15"/>
  <c r="A314" i="15"/>
  <c r="A301" i="15"/>
  <c r="A288" i="15"/>
  <c r="A275" i="15"/>
  <c r="A262" i="15"/>
  <c r="A249" i="15"/>
  <c r="A236" i="15"/>
  <c r="A223" i="15"/>
  <c r="A210" i="15"/>
  <c r="A197" i="15"/>
  <c r="A184" i="15"/>
  <c r="A171" i="15"/>
  <c r="A158" i="15"/>
  <c r="A145" i="15"/>
  <c r="A132" i="15"/>
  <c r="A119" i="15"/>
  <c r="A106" i="15"/>
  <c r="A93" i="15"/>
  <c r="A80" i="15"/>
  <c r="A67" i="15"/>
  <c r="A54" i="15"/>
  <c r="A41" i="15"/>
  <c r="A28" i="15"/>
  <c r="A15" i="15"/>
  <c r="A2" i="15"/>
  <c r="C131" i="14" l="1"/>
  <c r="C124" i="14"/>
  <c r="C5" i="14"/>
  <c r="B124"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Ivar Arteaga Gil</author>
    <author>s15140</author>
    <author>Pamela Miranda</author>
  </authors>
  <commentList>
    <comment ref="B10" authorId="0" shapeId="0" xr:uid="{00000000-0006-0000-0200-000001000000}">
      <text>
        <r>
          <rPr>
            <b/>
            <sz val="8"/>
            <color indexed="81"/>
            <rFont val="Tahoma"/>
            <family val="2"/>
          </rPr>
          <t>Nombre de la persona que elabora este documento. Es el Jefe de Aplicación/Gerente de Proyecto o a quien él delega.</t>
        </r>
      </text>
    </comment>
    <comment ref="C14" authorId="1" shapeId="0" xr:uid="{00000000-0006-0000-0200-000002000000}">
      <text>
        <r>
          <rPr>
            <b/>
            <sz val="8"/>
            <color indexed="81"/>
            <rFont val="Tahoma"/>
            <family val="2"/>
          </rPr>
          <t>Ingresar el código de Solicitud de Requerimiento</t>
        </r>
      </text>
    </comment>
    <comment ref="D14" authorId="2" shapeId="0" xr:uid="{00000000-0006-0000-0200-000003000000}">
      <text>
        <r>
          <rPr>
            <b/>
            <sz val="8"/>
            <color indexed="81"/>
            <rFont val="Tahoma"/>
            <family val="2"/>
          </rPr>
          <t>Tipos:
Principal
Asociado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Pamela Miranda</author>
  </authors>
  <commentList>
    <comment ref="A4" authorId="0" shapeId="0" xr:uid="{00000000-0006-0000-0B00-000001000000}">
      <text>
        <r>
          <rPr>
            <sz val="8"/>
            <color indexed="81"/>
            <rFont val="Tahoma"/>
            <family val="2"/>
          </rPr>
          <t>Si es necesario agregar más documentos</t>
        </r>
      </text>
    </comment>
  </commentList>
</comments>
</file>

<file path=xl/sharedStrings.xml><?xml version="1.0" encoding="utf-8"?>
<sst xmlns="http://schemas.openxmlformats.org/spreadsheetml/2006/main" count="3401" uniqueCount="446">
  <si>
    <t>Id</t>
  </si>
  <si>
    <t>Tipo de Cambio</t>
  </si>
  <si>
    <t>Criticidad</t>
  </si>
  <si>
    <t>Impacto</t>
  </si>
  <si>
    <r>
      <t>Requisitos</t>
    </r>
    <r>
      <rPr>
        <b/>
        <sz val="9"/>
        <color theme="1"/>
        <rFont val="Arial"/>
        <family val="2"/>
      </rPr>
      <t xml:space="preserve"> Tiene datos sensibles (</t>
    </r>
    <r>
      <rPr>
        <b/>
        <sz val="10"/>
        <color theme="1"/>
        <rFont val="Arial"/>
        <family val="2"/>
      </rPr>
      <t>Seg</t>
    </r>
    <r>
      <rPr>
        <b/>
        <sz val="9"/>
        <color theme="1"/>
        <rFont val="Arial"/>
        <family val="2"/>
      </rPr>
      <t>. Información)</t>
    </r>
  </si>
  <si>
    <t>Requisito</t>
  </si>
  <si>
    <t>Requiere</t>
  </si>
  <si>
    <t>Emergencia</t>
  </si>
  <si>
    <t>Alta</t>
  </si>
  <si>
    <t>Alto</t>
  </si>
  <si>
    <t>No</t>
  </si>
  <si>
    <t xml:space="preserve">1.     Documentación requerida estándar </t>
  </si>
  <si>
    <t>No requiere</t>
  </si>
  <si>
    <t xml:space="preserve">10.     Ofrecer Soporte remoto </t>
  </si>
  <si>
    <t>11.     Ofrecer Soporte de vida temprana (ELS)</t>
  </si>
  <si>
    <t xml:space="preserve">12.     Realizar validación y confirmación funcional </t>
  </si>
  <si>
    <t>13.   Realizar validación y confirmación técnica</t>
  </si>
  <si>
    <t>14.   Validación de Performance pre y post cambio</t>
  </si>
  <si>
    <t>2.     Checklist Certificado</t>
  </si>
  <si>
    <t>3.     Rollback Certificado en ambiente previo</t>
  </si>
  <si>
    <t xml:space="preserve">4.     Confirmación de ejecución/funcionamiento correcto en Ambiente Previo </t>
  </si>
  <si>
    <t>6.   Evaluación de Riesgos TI</t>
  </si>
  <si>
    <t>7.     Análisis de reportes financieros</t>
  </si>
  <si>
    <t>8.     Garantizar soporte Estándar</t>
  </si>
  <si>
    <t xml:space="preserve">9.     Ofrecer Soporte físico </t>
  </si>
  <si>
    <t>Si</t>
  </si>
  <si>
    <t>Bajo</t>
  </si>
  <si>
    <t>Medio</t>
  </si>
  <si>
    <t>Baja</t>
  </si>
  <si>
    <t>EmergenciaMediaBajoNo12</t>
  </si>
  <si>
    <t>EmergenciaAltaBajoSi12</t>
  </si>
  <si>
    <t>EmergenciaBajaAltoNo12</t>
  </si>
  <si>
    <t>EmergenciaAltaAltoSi12</t>
  </si>
  <si>
    <t>Media</t>
  </si>
  <si>
    <t>EmergenciaMediaMedioNo12</t>
  </si>
  <si>
    <t>EmergenciaBajaMedioSi12</t>
  </si>
  <si>
    <t>EmergenciaAltaAltoNo12</t>
  </si>
  <si>
    <t>EmergenciaMediaAltoSi12</t>
  </si>
  <si>
    <t>Normal</t>
  </si>
  <si>
    <t>Preaprobado</t>
  </si>
  <si>
    <t>Tipos de criticidad</t>
  </si>
  <si>
    <t>Nivel</t>
  </si>
  <si>
    <t>Canales, Servicios e Infraestructura Crítica (ver lista)</t>
  </si>
  <si>
    <t xml:space="preserve">Servicios e Infraestructura no Crítica   </t>
  </si>
  <si>
    <t>Sólo componentes nuevos que no impactan a otras aplicaciones</t>
  </si>
  <si>
    <t>Situación</t>
  </si>
  <si>
    <t>Afecta a funcionalidad crítica del canal, servicio o infraestructura</t>
  </si>
  <si>
    <t>Afecta a cualquier funcionalidad de Depósitos, Cuentas Corrientes, Tarjeta de Crédito.</t>
  </si>
  <si>
    <t>Afecta a funcionalidad no crítica del canal, servicio o infraestructura</t>
  </si>
  <si>
    <t xml:space="preserve">Afecta a nueva funcionalidad   </t>
  </si>
  <si>
    <t>Genera indisponibilidad total.</t>
  </si>
  <si>
    <t>Genera indisponibilidad parcial y cuenta con contingencia.</t>
  </si>
  <si>
    <t>No genera indisponibilidad y cuenta con contingencia.</t>
  </si>
  <si>
    <t>Afecta a más del 50% de los datos totales de la aplicación</t>
  </si>
  <si>
    <t>Afecta entre el 10% y el 50% de los datos totales de la aplicación</t>
  </si>
  <si>
    <t>Afecta a menos del 10% de los datos totales de la aplicación</t>
  </si>
  <si>
    <t>CritImpacto</t>
  </si>
  <si>
    <t>Eval Riesgo</t>
  </si>
  <si>
    <t>Riesgo Alto</t>
  </si>
  <si>
    <t>Riesgo Medio</t>
  </si>
  <si>
    <t>Riesgo Bajo</t>
  </si>
  <si>
    <t>Matriz de Impacto Infraestructura</t>
  </si>
  <si>
    <t>Indisponibilidad de los servicios durante la ventana</t>
  </si>
  <si>
    <t>Total</t>
  </si>
  <si>
    <t>Parcial - Cuenta con HA</t>
  </si>
  <si>
    <t>Parcial - Cuenta con contingencia</t>
  </si>
  <si>
    <t>Sin Indisponilidad</t>
  </si>
  <si>
    <t>Recursos requeridos para la planificación e implementación</t>
  </si>
  <si>
    <t>3 o Más grupos resolutores</t>
  </si>
  <si>
    <t>2 grupos resolutores</t>
  </si>
  <si>
    <t>2 o más personas de un grupo</t>
  </si>
  <si>
    <t>1 sola persona</t>
  </si>
  <si>
    <t>Esfuerzo de preparación del plan de trabajo (Hoja de Instrucciones)</t>
  </si>
  <si>
    <t>6 o Más días</t>
  </si>
  <si>
    <t>De 2 a 5 días</t>
  </si>
  <si>
    <t>1 día</t>
  </si>
  <si>
    <t>Menos de 1 día</t>
  </si>
  <si>
    <t>Duración de la Implementación</t>
  </si>
  <si>
    <t>Más de 2 horas</t>
  </si>
  <si>
    <t>De 1 a 2 horas</t>
  </si>
  <si>
    <t>Menos de 1 hora</t>
  </si>
  <si>
    <t>En ventana de mantenimiento</t>
  </si>
  <si>
    <t>Implementación Inmediata</t>
  </si>
  <si>
    <t>Dificultad para revertir el cambio (Rollback)</t>
  </si>
  <si>
    <t>Mayor a 2 horas</t>
  </si>
  <si>
    <t>Menor a 1 hora</t>
  </si>
  <si>
    <t>Rollback inmediato</t>
  </si>
  <si>
    <t>Operaciones</t>
  </si>
  <si>
    <t>De 1 a 1,000</t>
  </si>
  <si>
    <t>De 1,000 a 10,000</t>
  </si>
  <si>
    <t>De 10,000 a 100,000</t>
  </si>
  <si>
    <t>Mas de 100,000</t>
  </si>
  <si>
    <t>CUESTIONARIO PARA LA EVALUACIÓN DE LA ORDEN DE CAMBIO</t>
  </si>
  <si>
    <t>Por favor, responda al cuestionario para la evaluacion de la Orden de cambio.</t>
  </si>
  <si>
    <t>Todas las preguntas deben ser respondidas, de lo contrario, no se procesará su OC.</t>
  </si>
  <si>
    <t>1.-</t>
  </si>
  <si>
    <t>Tipo de Cambio*</t>
  </si>
  <si>
    <t>2.-</t>
  </si>
  <si>
    <t>Ambito del Cambio*</t>
  </si>
  <si>
    <t>Aplicación</t>
  </si>
  <si>
    <t>3.-</t>
  </si>
  <si>
    <t>¿Esta Orden de Cambio debe ser atendida junto a otras?*</t>
  </si>
  <si>
    <t>4.-</t>
  </si>
  <si>
    <t>¿A qué Plataforma afecta?*</t>
  </si>
  <si>
    <t>Mainframe</t>
  </si>
  <si>
    <t>La Orden de Cambio debería afectar a sólo una plataforma. No olvide llenar las pestañas</t>
  </si>
  <si>
    <t>5.-</t>
  </si>
  <si>
    <t>¿Es un nuevo componente / equipo?*</t>
  </si>
  <si>
    <t>6.-</t>
  </si>
  <si>
    <t>¿Aproximadamente, cuántas operaciones diarias se efectúan en el entorno que se está cambiando?</t>
  </si>
  <si>
    <t>Rango de operaciones diarias</t>
  </si>
  <si>
    <t>Este dato ayudará a evaluar el Riesgo inherente al cambio</t>
  </si>
  <si>
    <t>7.-</t>
  </si>
  <si>
    <t>¿Qué servicios serán afectados durante la intervencion?</t>
  </si>
  <si>
    <t>8.-</t>
  </si>
  <si>
    <t>¿Qué servicios podrían verse impactados con el cambio?</t>
  </si>
  <si>
    <t>9.-</t>
  </si>
  <si>
    <t>¿Qué componentes se migrarán?</t>
  </si>
  <si>
    <t>10.-</t>
  </si>
  <si>
    <t>¿Es Online o Batch?</t>
  </si>
  <si>
    <t>Online</t>
  </si>
  <si>
    <t>11.-</t>
  </si>
  <si>
    <t>¿Esta Orden de Cambio requiere parada del servicio?*</t>
  </si>
  <si>
    <t>12.-</t>
  </si>
  <si>
    <t>¿Qué tipo de despliegue se realizará?</t>
  </si>
  <si>
    <t>En caso que el despliegue sea parcial, ¿qué estrategia se seguirá?</t>
  </si>
  <si>
    <t>13.-</t>
  </si>
  <si>
    <t xml:space="preserve">¿Se ha certificado el Rollback? </t>
  </si>
  <si>
    <t>14.-</t>
  </si>
  <si>
    <t>¿Qué áreas intervienen en la planificación y/o ejecución de esta Orden de Cambio? (Marque con una X)*</t>
  </si>
  <si>
    <t xml:space="preserve">Seguridad de Información                </t>
  </si>
  <si>
    <t>Infraestructura Windows</t>
  </si>
  <si>
    <t>Infraestructura Aix/Linux</t>
  </si>
  <si>
    <t>Infraestructura  Mainframe</t>
  </si>
  <si>
    <t>X</t>
  </si>
  <si>
    <t>Base de Datos</t>
  </si>
  <si>
    <t>Middleware</t>
  </si>
  <si>
    <t xml:space="preserve"> </t>
  </si>
  <si>
    <t>Desarrollo de Aplicaciones</t>
  </si>
  <si>
    <t>Backups</t>
  </si>
  <si>
    <t>Redes y Comunicaciones</t>
  </si>
  <si>
    <t>Storage</t>
  </si>
  <si>
    <t>Centro de Cómputo</t>
  </si>
  <si>
    <t>15.-</t>
  </si>
  <si>
    <t>Seguridad de Información*</t>
  </si>
  <si>
    <t>Requisitos de Riesgos de Seguridad (para proyectos nuevos)</t>
  </si>
  <si>
    <t>Comité ERPC</t>
  </si>
  <si>
    <t>Gestión de Roles y Accesos</t>
  </si>
  <si>
    <t>El cambio considera nuevos usuarios, roles y usuarios genéricos?</t>
  </si>
  <si>
    <t>Resultado de evaluación de Seguridad</t>
  </si>
  <si>
    <t>16.-</t>
  </si>
  <si>
    <t>Por favor, evalúe la Criticidad del Cambio propuesto (Marque con una X)*</t>
  </si>
  <si>
    <t>Evaluación de Criticidad. El Cambio afecta a:</t>
  </si>
  <si>
    <t>Marcar con "X"</t>
  </si>
  <si>
    <t>Canales, Servicios e Infraestructura Crítica* (ver lista)</t>
  </si>
  <si>
    <t>Resultado de evaluación de criticidad:</t>
  </si>
  <si>
    <r>
      <rPr>
        <sz val="9"/>
        <color theme="1"/>
        <rFont val="Arial"/>
        <family val="2"/>
      </rPr>
      <t xml:space="preserve">* </t>
    </r>
    <r>
      <rPr>
        <u/>
        <sz val="9"/>
        <color theme="1"/>
        <rFont val="Arial"/>
        <family val="2"/>
      </rPr>
      <t>LISTA DE CANALES, SERVICIOS E INFRAESTRUCTURA CRÍTICA</t>
    </r>
  </si>
  <si>
    <t>Canales críticos:</t>
  </si>
  <si>
    <t>Servicios críticos:</t>
  </si>
  <si>
    <t>ATM</t>
  </si>
  <si>
    <t>Nuevo LBTR</t>
  </si>
  <si>
    <t>Banca Móvil</t>
  </si>
  <si>
    <t>Pago activo cobros</t>
  </si>
  <si>
    <t>Banca SMS</t>
  </si>
  <si>
    <t>Pago activo pagos</t>
  </si>
  <si>
    <t>Banca telefónica</t>
  </si>
  <si>
    <t>Pago activo web</t>
  </si>
  <si>
    <t>BPI</t>
  </si>
  <si>
    <t>Recaudación y pagos</t>
  </si>
  <si>
    <t>Cajeros Global net</t>
  </si>
  <si>
    <t>Remesas del exterior</t>
  </si>
  <si>
    <t>Interbank Agente</t>
  </si>
  <si>
    <t>SAT Nuevo</t>
  </si>
  <si>
    <t>POS</t>
  </si>
  <si>
    <t>Sistema de administración de tarjetas</t>
  </si>
  <si>
    <t>Tiendas</t>
  </si>
  <si>
    <t>Sistema de evaluación de riesgos (Reniec)</t>
  </si>
  <si>
    <t>Sistema de fidelización de clientes</t>
  </si>
  <si>
    <t>Sistema integrado de autorizaciones</t>
  </si>
  <si>
    <t>Banktrade</t>
  </si>
  <si>
    <t>Sistemas distribuidos administrados</t>
  </si>
  <si>
    <t>Base 24</t>
  </si>
  <si>
    <t>Swift</t>
  </si>
  <si>
    <t>Bus de servicios Interbank</t>
  </si>
  <si>
    <t>Systematics</t>
  </si>
  <si>
    <t>Cambios</t>
  </si>
  <si>
    <t>Tarjeta de débito TDA (autorizaciones)</t>
  </si>
  <si>
    <t>Canje electrónico (N-Compass-NCR) / Canje</t>
  </si>
  <si>
    <t>Tarjeta Electrón</t>
  </si>
  <si>
    <t>Conciliación bancaria</t>
  </si>
  <si>
    <t>Telesoft</t>
  </si>
  <si>
    <t>Depósitos</t>
  </si>
  <si>
    <t>Told II</t>
  </si>
  <si>
    <t>Enterprise business suite</t>
  </si>
  <si>
    <t>Transferencia masiva de fondos</t>
  </si>
  <si>
    <t>Fondos mutuos</t>
  </si>
  <si>
    <t>Web pública</t>
  </si>
  <si>
    <t>Giros</t>
  </si>
  <si>
    <t>Workflow banca comercial</t>
  </si>
  <si>
    <t>Herramientas de Verified by visa –CTC</t>
  </si>
  <si>
    <t>Workflow de instrucción Operativa</t>
  </si>
  <si>
    <t>Hipotecario y créditos de consumo</t>
  </si>
  <si>
    <t>Impuesto a las transacciones bancarias</t>
  </si>
  <si>
    <t>Infraestructura crítica:</t>
  </si>
  <si>
    <t>Incoming</t>
  </si>
  <si>
    <t>Control-M Server IBK</t>
  </si>
  <si>
    <t>Interservis empresarial / en línea</t>
  </si>
  <si>
    <t>Correo electrónico Interbank</t>
  </si>
  <si>
    <t>Leasing</t>
  </si>
  <si>
    <t>Directorio activo Interbank</t>
  </si>
  <si>
    <t>Líneas de crédito por convenio</t>
  </si>
  <si>
    <t>Firewall</t>
  </si>
  <si>
    <t>Mercado de capitals</t>
  </si>
  <si>
    <t>Módulo intermedio de comercio exterior</t>
  </si>
  <si>
    <t>Switch Core o Enlaces Principales</t>
  </si>
  <si>
    <t>Monitor (ACRM-ACF-CORE)</t>
  </si>
  <si>
    <t>Tandem</t>
  </si>
  <si>
    <t>17.-</t>
  </si>
  <si>
    <t>Por favor, evalúe el Impacto del Cambio propuesto (Marque con una X)*</t>
  </si>
  <si>
    <t>Evaluación del Impacto</t>
  </si>
  <si>
    <t>A nivel de la aplicación</t>
  </si>
  <si>
    <t>A nivel de la Infraestructura</t>
  </si>
  <si>
    <t>A nivel de Datos</t>
  </si>
  <si>
    <t>Resultado de evaluación del impacto:</t>
  </si>
  <si>
    <t>18.-</t>
  </si>
  <si>
    <t>Por favor, responda a lo siguiente (Marque con una X)</t>
  </si>
  <si>
    <t>Evaluación de necesidad de Pruebas de regresión</t>
  </si>
  <si>
    <t>El software involucrado sufrirá modificaciones (funcionalidad nueva o eliminada) como parte del mantenimiento correctivo o evolutivo.</t>
  </si>
  <si>
    <t>El software involucrado usa componentes compartidos por otras aplicaciones o procesos.</t>
  </si>
  <si>
    <t>El entorno operativo ha sido modificado (implica cambios en la arquitectura).
Ejemplo: Cambios de comunicación del canal con en el bus de las interfases del bus con otras aplicaciones ya sea del front end como del back end.</t>
  </si>
  <si>
    <t>¿Requiere pruebas de regresión?</t>
  </si>
  <si>
    <t>19.-</t>
  </si>
  <si>
    <t xml:space="preserve">Se trata de un cambio "significativo"(impacta al entorno PCI)? </t>
  </si>
  <si>
    <t>Aplicaciones afectadas</t>
  </si>
  <si>
    <t>Aplicaciones</t>
  </si>
  <si>
    <t>VEP</t>
  </si>
  <si>
    <t>MTA</t>
  </si>
  <si>
    <t>B24</t>
  </si>
  <si>
    <t>KTC</t>
  </si>
  <si>
    <t>RSS</t>
  </si>
  <si>
    <t>Servicios de seguridad</t>
  </si>
  <si>
    <t xml:space="preserve">Firewall de segmentación PCI Switching </t>
  </si>
  <si>
    <t>F5 PCI Switching</t>
  </si>
  <si>
    <t>EPO McAfee PCI Switching (Antivirus-FIM)</t>
  </si>
  <si>
    <t>FIM Tandem</t>
  </si>
  <si>
    <t xml:space="preserve">SIEM AlienVault PCI Switching </t>
  </si>
  <si>
    <t>Infraestructura afectada</t>
  </si>
  <si>
    <t>Control M PCI Switching</t>
  </si>
  <si>
    <t>Servidor Radius PCI Switching</t>
  </si>
  <si>
    <t>Jump Server PCI Switching</t>
  </si>
  <si>
    <t>Jump Server PCI</t>
  </si>
  <si>
    <t>AD Switching.Local</t>
  </si>
  <si>
    <t xml:space="preserve">Cisco Prime ISE PCI </t>
  </si>
  <si>
    <t>Cisco Prime ISE PCI Switching</t>
  </si>
  <si>
    <t>DUO PCI Switching</t>
  </si>
  <si>
    <t xml:space="preserve">DUO PCI </t>
  </si>
  <si>
    <t>SFTP PCI Switching</t>
  </si>
  <si>
    <t xml:space="preserve">Todos los servidores que soportan las aplicaciones PCI Switching </t>
  </si>
  <si>
    <t>Networking</t>
  </si>
  <si>
    <t>Switches Management de Tiendas</t>
  </si>
  <si>
    <t>Switches Centralizadores 10.13.8.0/24 PCI - Switching</t>
  </si>
  <si>
    <t>Otros</t>
  </si>
  <si>
    <t>Cajeros electrónicos</t>
  </si>
  <si>
    <t>Resultado de evaluación:</t>
  </si>
  <si>
    <t>* Si el cambio es significativo se deberá adjuntar conformidad adicional de pruebas de seguridad</t>
  </si>
  <si>
    <t>TECNOLOGÍA DE LA INFORMACIÓN</t>
  </si>
  <si>
    <t>HOJA DE INSTRUCCIONES DE PASE</t>
  </si>
  <si>
    <t>1. Instrucciones Generales:</t>
  </si>
  <si>
    <t>Duración estimada del pase(min)*</t>
  </si>
  <si>
    <t>Analista de Soporte*</t>
  </si>
  <si>
    <t>Número de contacto*</t>
  </si>
  <si>
    <t>Usuario de Validacion PostPase*</t>
  </si>
  <si>
    <t>Autor</t>
  </si>
  <si>
    <t>2. Dependencias de las OCs asociadas:</t>
  </si>
  <si>
    <t>Secuencia de pase</t>
  </si>
  <si>
    <t>SR*</t>
  </si>
  <si>
    <t>Tipo</t>
  </si>
  <si>
    <t>Comentarios</t>
  </si>
  <si>
    <t>Principal</t>
  </si>
  <si>
    <t>3. Instrucciones para backup previo al pase:</t>
  </si>
  <si>
    <t>N°</t>
  </si>
  <si>
    <t>Instrucción</t>
  </si>
  <si>
    <t>4. Instrucciones Detalladas:</t>
  </si>
  <si>
    <t>Responsable</t>
  </si>
  <si>
    <t>Duración(min)</t>
  </si>
  <si>
    <t>Notificar a Monitoreo CPD: (Telef: 997534142)
Monitoreo CPD validará que la OC se encuentre en estado "Aprobado" y corresponda a la fecha y hora "Fecha de inicio de la planificación" en la OC.</t>
  </si>
  <si>
    <t>Notificar a Monitoreo CPD al finalizar el trabajo : (Telef: 997534142) 
Notificar por correo al usuario solicitante la implementación de la OC (utilizar formato establecido).
Colocar OC en estado Implementado, adjuntar evidencias y colocar código de cierre.</t>
  </si>
  <si>
    <t>5. Soporte requerido para la implementación</t>
  </si>
  <si>
    <t>Nombre*</t>
  </si>
  <si>
    <t>Rol</t>
  </si>
  <si>
    <t>Area</t>
  </si>
  <si>
    <t>Celular*</t>
  </si>
  <si>
    <t>EXPEDIENTES</t>
  </si>
  <si>
    <t>Sec. Migracion</t>
  </si>
  <si>
    <t>Expediente</t>
  </si>
  <si>
    <t>SR</t>
  </si>
  <si>
    <t>Motivo</t>
  </si>
  <si>
    <t>Fecha de Puesta Servicio</t>
  </si>
  <si>
    <t>PANAGON</t>
  </si>
  <si>
    <t>ACCESOS</t>
  </si>
  <si>
    <t>IMPRESIÓN</t>
  </si>
  <si>
    <t>Job</t>
  </si>
  <si>
    <t>Cod.Reporte</t>
  </si>
  <si>
    <t>Descripcion</t>
  </si>
  <si>
    <t>Fec.Ult.Car.UAT</t>
  </si>
  <si>
    <t>Reg</t>
  </si>
  <si>
    <t>Nombre</t>
  </si>
  <si>
    <t>Formato</t>
  </si>
  <si>
    <t>Copias</t>
  </si>
  <si>
    <t>Casilla</t>
  </si>
  <si>
    <t>CONTROL-M</t>
  </si>
  <si>
    <t>Grupo</t>
  </si>
  <si>
    <t>Schedule</t>
  </si>
  <si>
    <t>Add/Chg/Del</t>
  </si>
  <si>
    <t>Frecuencia de ejecución:</t>
  </si>
  <si>
    <t xml:space="preserve">Hora de inicio: </t>
  </si>
  <si>
    <t>Parámetro 1</t>
  </si>
  <si>
    <t>Parámetro 2</t>
  </si>
  <si>
    <t>Parámetro 3</t>
  </si>
  <si>
    <t>Shell/Bat genérico</t>
  </si>
  <si>
    <t>Predecesores</t>
  </si>
  <si>
    <t>AFT</t>
  </si>
  <si>
    <t>JOB</t>
  </si>
  <si>
    <t>Desde</t>
  </si>
  <si>
    <t>Ruta/Nombre</t>
  </si>
  <si>
    <t>Hacia</t>
  </si>
  <si>
    <t>Cuenta/AFT</t>
  </si>
  <si>
    <t>Comentario</t>
  </si>
  <si>
    <t>**Las cuentas AFT deben ser creadas con la anticipación debida.</t>
  </si>
  <si>
    <t>VERIFICACIÓN POST PASE</t>
  </si>
  <si>
    <t xml:space="preserve">La atención de la verificacion post pase funcional es obligatoria e imprescindible y  debe realizarse inmediatamente despues de implementado el cambio, la verificacion funcional para los cambios batch debe hacerse luego de la ejecucion de los procesos afectados.
Luego de la verificacion post pase adjuntar a la OC el documento "Conformidad de Validacion post pase" enviado y llenado por el Validador Funcional.
En caso de que la verificacion post pase no se realice en el tiempo programado(duración estimada) el implementador debera gestionar el rollback del cambio. </t>
  </si>
  <si>
    <t>*Duracion estimada(min):</t>
  </si>
  <si>
    <t>*Verificador Tecnico:</t>
  </si>
  <si>
    <t>*Numero de Contacto Verificador Tecnico:</t>
  </si>
  <si>
    <t>*Verificador Funcional/Area:</t>
  </si>
  <si>
    <t>*Numero de Contacto Verificador Funcional:</t>
  </si>
  <si>
    <t xml:space="preserve">Verificación Tecnica </t>
  </si>
  <si>
    <t>Secuencia</t>
  </si>
  <si>
    <t>Datos para la Verificación*</t>
  </si>
  <si>
    <t>Responsable*</t>
  </si>
  <si>
    <t>Duración(min)*</t>
  </si>
  <si>
    <t>Verificación Funcional Operativa</t>
  </si>
  <si>
    <t>INSTRUCCIONES DE ROLLBACK</t>
  </si>
  <si>
    <t>1. Instrucciones de Rollback:</t>
  </si>
  <si>
    <t>*Duracion del Rollback(min):</t>
  </si>
  <si>
    <t>Nro</t>
  </si>
  <si>
    <t>*Instrucción</t>
  </si>
  <si>
    <t>*Responsable</t>
  </si>
  <si>
    <t>*Duración (min)</t>
  </si>
  <si>
    <t>2. Soporte requerido para la ejecución de Rollback</t>
  </si>
  <si>
    <t>*Nombre</t>
  </si>
  <si>
    <t>*Celular</t>
  </si>
  <si>
    <t>Cambio 1</t>
  </si>
  <si>
    <t>Fecha</t>
  </si>
  <si>
    <t>Items</t>
  </si>
  <si>
    <t>Prec</t>
  </si>
  <si>
    <t xml:space="preserve">Hora </t>
  </si>
  <si>
    <t>Apli</t>
  </si>
  <si>
    <t>Ambiente</t>
  </si>
  <si>
    <t>Actividad</t>
  </si>
  <si>
    <t>WF-SRS</t>
  </si>
  <si>
    <t xml:space="preserve">Responsable </t>
  </si>
  <si>
    <t>Duración</t>
  </si>
  <si>
    <t xml:space="preserve">Observaciones </t>
  </si>
  <si>
    <t>Ejecutante</t>
  </si>
  <si>
    <t>O / C</t>
  </si>
  <si>
    <t>STATUS</t>
  </si>
  <si>
    <t>Host</t>
  </si>
  <si>
    <t>Dist</t>
  </si>
  <si>
    <t>PLANTILLA DE CREACION DE USUARIOS PRIVILEGIADOS (SI)</t>
  </si>
  <si>
    <t>Usuario</t>
  </si>
  <si>
    <t>Descripción</t>
  </si>
  <si>
    <t>Detalle Privilegio</t>
  </si>
  <si>
    <t>Creado en?</t>
  </si>
  <si>
    <t>Responsable (Propietarios de Información)</t>
  </si>
  <si>
    <t>Área</t>
  </si>
  <si>
    <t>Fecha de creación</t>
  </si>
  <si>
    <t>Vigencia de la contraseña (por lo menos una al año)</t>
  </si>
  <si>
    <t>DOCUMENTACION</t>
  </si>
  <si>
    <t>Documento</t>
  </si>
  <si>
    <t>&lt;Manual técnico (siempre para proyectos nuevos)&gt;</t>
  </si>
  <si>
    <t>&lt;Guía de Instalación (Proyectos y Tareas que ameriten)&gt;</t>
  </si>
  <si>
    <t>&lt;Guía de Usuario (Siempre en proyectos nuevos)&gt;</t>
  </si>
  <si>
    <t>Pestaña</t>
  </si>
  <si>
    <t>Informacion</t>
  </si>
  <si>
    <t>Se registra información del cambio que permite realizar una evaluación apropiada del cambio</t>
  </si>
  <si>
    <t>Obligatorio</t>
  </si>
  <si>
    <t>Instrucciones</t>
  </si>
  <si>
    <t>Se detalla las instruciones que deben ejecutarse para realizar el pase</t>
  </si>
  <si>
    <t>Expedientes</t>
  </si>
  <si>
    <t>Describe el expediente de Host a ser migrado</t>
  </si>
  <si>
    <t>Pase Host</t>
  </si>
  <si>
    <t>Panagon</t>
  </si>
  <si>
    <t>Indica que reportes deben ser inscrito en Panagon</t>
  </si>
  <si>
    <t>Opcional</t>
  </si>
  <si>
    <t>Puntos Reinicio</t>
  </si>
  <si>
    <t>Describe desde donde puede ser reejecutado un JCL</t>
  </si>
  <si>
    <t>Control-M</t>
  </si>
  <si>
    <t>Indica los cambios que se realizan en ControlM</t>
  </si>
  <si>
    <t>Indica los cambios que se realizan en transferencias AFT</t>
  </si>
  <si>
    <t>Verificación-Post pase</t>
  </si>
  <si>
    <t>Indica los mecanismos de verificación luego del pase</t>
  </si>
  <si>
    <t>Rollback</t>
  </si>
  <si>
    <t>Se detalla las instruciones que deben ejecutarse para realizar el rollback al pase</t>
  </si>
  <si>
    <t>Documentacion</t>
  </si>
  <si>
    <t>Indica los documentos que se adjuntan</t>
  </si>
  <si>
    <t>Leyenda</t>
  </si>
  <si>
    <t>Describe el uso de cada una de las pestañas</t>
  </si>
  <si>
    <t>Informativo</t>
  </si>
  <si>
    <t>Checklist</t>
  </si>
  <si>
    <t>Describe la secuencia de implemantación para mas de una OC</t>
  </si>
  <si>
    <t>NO APLICA</t>
  </si>
  <si>
    <t>N/A</t>
  </si>
  <si>
    <t>IBM-PRODUCCION RELEASE</t>
  </si>
  <si>
    <t>Miguel Ortiz Huamani</t>
  </si>
  <si>
    <t>Tech Leader</t>
  </si>
  <si>
    <t>Productos</t>
  </si>
  <si>
    <t>Software Engineer</t>
  </si>
  <si>
    <t>Enviar los logs de la ejecución del despliegue</t>
  </si>
  <si>
    <t>IBM-Release</t>
  </si>
  <si>
    <t>No aplica / Servicio nuev,  solo pruebas tecnicas</t>
  </si>
  <si>
    <t>No Aplica</t>
  </si>
  <si>
    <t>Prueba SoapUI</t>
  </si>
  <si>
    <t>Jairo Revilla</t>
  </si>
  <si>
    <t>A. INSTALACION EN WEBSPHERE INTEGRATION BUS
Antes de realizar el pase, coordinar con: Miguel Ortiz Huamani (Tech Leader), Jairo Revilla (Software Engineer)
La instalación se tiene que realizar en el Broker.
BROKER 1: s471vp37 -&gt; 10.13.64.47
BROKER 2: s471vp38 -&gt; 10.13.64.48
BROKER 3: s471vp39 -&gt; 10.13.64.49
BROKER 4: s471vp40 -&gt; 10.13.64.50
(*) Enviar los mensajes de confirmacion como evidencias del pase enviar a: 
-mortizhua@intercorp.com.pe
-jrevillaro@intercorp.com.pe</t>
  </si>
  <si>
    <t>943014243</t>
  </si>
  <si>
    <r>
      <t xml:space="preserve">L. </t>
    </r>
    <r>
      <rPr>
        <b/>
        <sz val="10"/>
        <rFont val="Arial"/>
        <family val="2"/>
      </rPr>
      <t>INSTALACIÓN EN API CONNECT</t>
    </r>
    <r>
      <rPr>
        <sz val="10"/>
        <rFont val="Arial"/>
        <family val="2"/>
      </rPr>
      <t xml:space="preserve">
a. Descargar el documento "PI_Manual_Instalacion_PRD_API_CONNECT_v1.0.docx" del Clear Case a la ruta "C:\" de su maquina local u otra ruta.
b. Ejecutar todas las instrucciones indicadas en el manual.</t>
    </r>
  </si>
  <si>
    <r>
      <rPr>
        <b/>
        <u/>
        <sz val="10"/>
        <rFont val="Arial"/>
        <family val="2"/>
      </rPr>
      <t>D. Validación del LT del pase</t>
    </r>
    <r>
      <rPr>
        <sz val="10"/>
        <rFont val="Arial"/>
        <family val="2"/>
      </rPr>
      <t xml:space="preserve">
Ingresar al Broker1, y enviar los logs del paso anterior, al responsable del Pase.</t>
    </r>
  </si>
  <si>
    <r>
      <rPr>
        <b/>
        <u/>
        <sz val="10"/>
        <rFont val="Arial"/>
        <family val="2"/>
      </rPr>
      <t>F. Validación del LT del pase</t>
    </r>
    <r>
      <rPr>
        <sz val="10"/>
        <rFont val="Arial"/>
        <family val="2"/>
      </rPr>
      <t xml:space="preserve">
Ingresar al Broker2, y enviar los logs del paso anterior, al responsable del Pase.</t>
    </r>
  </si>
  <si>
    <r>
      <rPr>
        <b/>
        <u/>
        <sz val="10"/>
        <rFont val="Arial"/>
        <family val="2"/>
      </rPr>
      <t>H. Validación del LT del pase</t>
    </r>
    <r>
      <rPr>
        <sz val="10"/>
        <rFont val="Arial"/>
        <family val="2"/>
      </rPr>
      <t xml:space="preserve">
Ingresar al Broker3, y enviar los logs del paso anterior, al responsable del Pase.</t>
    </r>
  </si>
  <si>
    <r>
      <rPr>
        <b/>
        <u/>
        <sz val="10"/>
        <rFont val="Arial"/>
        <family val="2"/>
      </rPr>
      <t>J. Validación del LT del pase</t>
    </r>
    <r>
      <rPr>
        <sz val="10"/>
        <rFont val="Arial"/>
        <family val="2"/>
      </rPr>
      <t xml:space="preserve">
Ingresar al Broker4, y enviar los logs del paso anterior, al responsable del Pase.</t>
    </r>
  </si>
  <si>
    <r>
      <t xml:space="preserve">F. </t>
    </r>
    <r>
      <rPr>
        <b/>
        <sz val="10"/>
        <rFont val="Arial"/>
        <family val="2"/>
      </rPr>
      <t>DESINSTALACIÓN EN API CONNECT</t>
    </r>
    <r>
      <rPr>
        <sz val="10"/>
        <rFont val="Arial"/>
        <family val="2"/>
      </rPr>
      <t xml:space="preserve">
a. Descargar el documento "PI_Manual_Rollback_PRD_API_CONNECT_v1.0.docx" del Clear Case a la ruta "C:\" de su maquina local u otra ruta.
b. Ejecutar todas las instrucciones indicadas en el manual.</t>
    </r>
  </si>
  <si>
    <t>A0625 - cuenta.consultarPreLiquidacion
A0626 - cuenta.cancelar
A0627 -  proceso.validarCancelacionCuenta
A0695 - proceso.cancelarCuenta</t>
  </si>
  <si>
    <t>SRT_2021-00993</t>
  </si>
  <si>
    <t>B. COPIADO DE ARCHIVOS DE PASE
1.1.  Ingresar al servidor s471va1 (10.11.36.195) con el usuario root 
1.2. Ingresar a la ruta  /apps/bus/ib/sh
1.3. Ejecutar el comando sh copyFiles_App.sh srt2021-00993
       Pedira 1 parametro:
                    ambiente: P
      Creará carpeta de trabajo en ambiente superior
      Copiará los archivos a la carpeta de trabajo 
1.4. Ejecutar el comando sh copyFiles_Bpi.sh srt2021-00993
       Pedira 1 parametro:
                    ambiente: P
      Creará carpeta de trabajo en ambiente superior
      Copiará los archivos a la carpeta de trabajo 
      Servidor destino: 10.13.64.47, 10.13.64.48, 10.13.64.49, 10.13.64.50
       Al ejecutarse se solicitará los siguientes datos:
        - clave root del servidor 10.13.64.47
        - clave root del servidor 10.13.64.48
        - clave root del servidor 10.13.64.49
        - clave root del servidor 10.13.64.50
* Se recomienda copiar las claves en un txt para copiar y pegar cada vez que el shell las solicite.
* Si se coloca mal la contraseña, no hay 2da oportunidad, se perderá la conexión. Pueden cancelar el proceso con CTRL+C y volver a ejecutar el shell.
* Para cualquier consulta por favor contactarse con el analista responsable</t>
  </si>
  <si>
    <t>C. DESPLIEGUE EN (BROKER1 - 10.13.64.47)
Ingresar al Broker, con el usuario "root". Ejecuta los siguientes comandos.   
Comando 1: su - mqm   
Comando 2: cd /deploy/srt2021-00993/APP
Comando 3: sh installSrvMain.sh &gt; installSrvMainBusAPP1.log</t>
  </si>
  <si>
    <t>E. DESPLIEGUE EN (BROKER2 - 10.13.64.48)
Ingresar al Broker, con el usuario "root". Ejecuta los siguientes comandos.
Comando 1: su - mqm   
Comando 2: cd /deploy/srt2021-00993/APP
Comando 3: sh installSrvMain.sh &gt; installSrvMainBusAPP2.log</t>
  </si>
  <si>
    <t>G. DESPLIEGUE EN (BROKER3 - 10.13.64.49)
Ingresar al Broker, con el usuario "root". Ejecuta los siguientes comandos.
Comando 1: su - mqm   
Comando 2: cd /deploy/srt2021-00993/BPI
Comando 3: sh installSrvMain.sh &gt; installSrvMainBusBPI1.log</t>
  </si>
  <si>
    <t>I. DESPLIEGUE EN (BROKER4 - 10.13.64.50)
Ingresar al Broker, con el usuario "root". Ejecuta los siguientes comandos.
Comando 1: su - mqm   
Comando 2: cd /deploy/srt2021-00993/BPI
Comando 3: sh installSrvMain.sh &gt; installSrvMainBusBPI2.log</t>
  </si>
  <si>
    <t>K. INSTALACIÓN DE COMPONENTES Y SERVICIOS EN DATAPOWER
Ingresar al Broker 1 de UAT (10.11.36.195), con el usuario "root". Ejecuta los siguientes comandos. 
Comando 1: su - mqm
Comando 2: cd /deploy/srt2021-00993/DP
Comando 3: sh installSrvMainDP.sh
Pedira 1 parametro:
 Ambiente: P
Nota: Cuando el script solicite el ambiente se debe de ingresar la letra P = PRD.
A continuación, ingrese el Password del usuario release del Datapower de PRD.
* Si se coloca mal la contraseña, no hay 2da oportunidad, se perderá la conexión. Pueden cancelar el proceso con CTRL+C y volver a ejecutar el shell installSrvMainDP.sh.
* Para cualquier consulta por favor contactarse con el analista responsable</t>
  </si>
  <si>
    <t>A. BROKER 1 - 10.13.64.47
Ingresar al Broker, con el usuario “root”.  Ejecutar los siguientes comandos. 
Comando 1: su - mqm
Comando 2: cd /deploy/srt2021-00993/APP
Comando 3: sh rollbackSrvMain.sh &gt; rollbackSrvMainAPP1.log</t>
  </si>
  <si>
    <t>B. BROKER 2 - 10.13.64.48
Ingresar al Broker, con el usuario “root”.  Ejecutar los siguientes comandos. 
Comando 1: su - mqm
Comando 2: cd /deploy/srt2021-00993/APP
Comando 3: sh rollbackSrvMain.sh &gt; rollbackSrvMainAPP2.log</t>
  </si>
  <si>
    <t>C. BROKER 3 - 10.13.64.49
Ingresar al Broker, con el usuario “root”.  Ejecutar los siguientes comandos. 
Comando 1: su - mqm
Comando 2: cd /deploy/srt2021-00993/BPI
Comando 3: sh rollbackSrvMain.sh &gt; rollbackSrvMainBPI1.log</t>
  </si>
  <si>
    <t>D. BROKER 4 - 10.13.64.50
Ingresar al Broker, con el usuario “root”.  Ejecutar los siguientes comandos. 
Comando 1: su - mqm
Comando 2: cd /deploy/srt2021-00993/BPI
Comando 3: sh rollbackSrvMain.sh &gt; rollbackSrvMainBPI2.log</t>
  </si>
  <si>
    <t xml:space="preserve">E. DATAPOWER
Ingresar al Broker 1 de UAT (10.11.36.195), con el usuario “root”.  Ejecutar los siguientes comandos. 
Comando 1: su - mqm
Comando 2: cd /deploy/srt2021-00993/DP
Comando 3: sh rollbackSrvMainDP.sh
Nota: Cuando el script solicite el ambiente se debe de ingresar la letra P = PRD.
A continuación, ingrese el Password del usuario release del Datapower de PRD.
</t>
  </si>
  <si>
    <t>Pase a PRD : SRT 2021-00993  - Detalle Pase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</si>
</sst>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46" x14ac:knownFonts="1">
    <font>
      <sz val="11"/>
      <color theme="1"/>
      <name val="Calibri"/>
      <family val="2"/>
      <scheme val="minor"/>
    </font>
    <font>
      <b/>
      <sz val="10"/>
      <name val="Arial"/>
      <family val="2"/>
    </font>
    <font>
      <sz val="10"/>
      <name val="Arial"/>
      <family val="2"/>
    </font>
    <font>
      <b/>
      <sz val="18"/>
      <name val="Arial"/>
      <family val="2"/>
    </font>
    <font>
      <b/>
      <u/>
      <sz val="14"/>
      <name val="Arial"/>
      <family val="2"/>
    </font>
    <font>
      <b/>
      <sz val="10"/>
      <name val="Arial Narrow"/>
      <family val="2"/>
    </font>
    <font>
      <b/>
      <sz val="8"/>
      <color indexed="81"/>
      <name val="Tahoma"/>
      <family val="2"/>
    </font>
    <font>
      <sz val="8"/>
      <name val="Arial"/>
      <family val="2"/>
    </font>
    <font>
      <sz val="8"/>
      <color indexed="81"/>
      <name val="Tahoma"/>
      <family val="2"/>
    </font>
    <font>
      <sz val="8"/>
      <name val="Courier New"/>
      <family val="3"/>
    </font>
    <font>
      <b/>
      <sz val="8"/>
      <name val="Arial"/>
      <family val="2"/>
    </font>
    <font>
      <sz val="10"/>
      <name val="Arial Narrow"/>
      <family val="2"/>
    </font>
    <font>
      <b/>
      <sz val="11"/>
      <name val="Arial Narrow"/>
      <family val="2"/>
    </font>
    <font>
      <sz val="9"/>
      <name val="Arial"/>
      <family val="2"/>
    </font>
    <font>
      <b/>
      <sz val="9"/>
      <color indexed="10"/>
      <name val="Arial"/>
      <family val="2"/>
    </font>
    <font>
      <b/>
      <sz val="11"/>
      <color theme="1"/>
      <name val="Calibri"/>
      <family val="2"/>
      <scheme val="minor"/>
    </font>
    <font>
      <sz val="11"/>
      <color theme="1"/>
      <name val="Arial"/>
      <family val="2"/>
    </font>
    <font>
      <b/>
      <i/>
      <sz val="14"/>
      <color theme="1"/>
      <name val="Arial"/>
      <family val="2"/>
    </font>
    <font>
      <sz val="10"/>
      <color theme="1"/>
      <name val="Arial"/>
      <family val="2"/>
    </font>
    <font>
      <b/>
      <sz val="10"/>
      <color theme="1"/>
      <name val="Arial Narrow"/>
      <family val="2"/>
    </font>
    <font>
      <sz val="10"/>
      <color theme="1"/>
      <name val="Times New Roman"/>
      <family val="1"/>
    </font>
    <font>
      <sz val="8"/>
      <color theme="1"/>
      <name val="Courier New"/>
      <family val="3"/>
    </font>
    <font>
      <u/>
      <sz val="10"/>
      <color rgb="FF0000FF"/>
      <name val="Arial"/>
      <family val="2"/>
    </font>
    <font>
      <b/>
      <sz val="8"/>
      <color rgb="FFFF0000"/>
      <name val="Courier New"/>
      <family val="3"/>
    </font>
    <font>
      <b/>
      <u/>
      <sz val="14"/>
      <color theme="1"/>
      <name val="Arial"/>
      <family val="2"/>
    </font>
    <font>
      <sz val="11"/>
      <color rgb="FF000000"/>
      <name val="Calibri"/>
      <family val="2"/>
    </font>
    <font>
      <sz val="8"/>
      <color theme="1"/>
      <name val="Arial"/>
      <family val="2"/>
    </font>
    <font>
      <b/>
      <sz val="9"/>
      <color theme="1"/>
      <name val="Arial"/>
      <family val="2"/>
    </font>
    <font>
      <b/>
      <sz val="10"/>
      <color theme="1"/>
      <name val="Arial"/>
      <family val="2"/>
    </font>
    <font>
      <b/>
      <u/>
      <sz val="12"/>
      <color theme="1"/>
      <name val="Arial"/>
      <family val="2"/>
    </font>
    <font>
      <sz val="10"/>
      <color theme="0"/>
      <name val="Arial"/>
      <family val="2"/>
    </font>
    <font>
      <sz val="9"/>
      <color theme="1"/>
      <name val="Arial"/>
      <family val="2"/>
    </font>
    <font>
      <sz val="10"/>
      <color theme="0"/>
      <name val="Calibri"/>
      <family val="2"/>
      <scheme val="minor"/>
    </font>
    <font>
      <sz val="10"/>
      <color theme="1"/>
      <name val="Calibri"/>
      <family val="2"/>
      <scheme val="minor"/>
    </font>
    <font>
      <u/>
      <sz val="9"/>
      <color theme="1"/>
      <name val="Arial"/>
      <family val="2"/>
    </font>
    <font>
      <sz val="9"/>
      <color theme="1"/>
      <name val="Calibri"/>
      <family val="2"/>
      <scheme val="minor"/>
    </font>
    <font>
      <sz val="11"/>
      <color theme="0"/>
      <name val="Calibri"/>
      <family val="2"/>
      <scheme val="minor"/>
    </font>
    <font>
      <b/>
      <sz val="9"/>
      <color theme="1"/>
      <name val="Calibri"/>
      <family val="2"/>
      <scheme val="minor"/>
    </font>
    <font>
      <b/>
      <sz val="9"/>
      <color theme="3"/>
      <name val="Calibri"/>
      <family val="2"/>
      <scheme val="minor"/>
    </font>
    <font>
      <b/>
      <sz val="14"/>
      <color theme="1"/>
      <name val="Calibri"/>
      <family val="2"/>
      <scheme val="minor"/>
    </font>
    <font>
      <b/>
      <sz val="12"/>
      <color theme="0"/>
      <name val="Calibri"/>
      <family val="2"/>
      <scheme val="minor"/>
    </font>
    <font>
      <b/>
      <sz val="9"/>
      <name val="Calibri"/>
      <family val="2"/>
      <scheme val="minor"/>
    </font>
    <font>
      <sz val="11"/>
      <name val="Calibri"/>
      <family val="2"/>
      <scheme val="minor"/>
    </font>
    <font>
      <b/>
      <sz val="9"/>
      <color rgb="FF000000"/>
      <name val="Calibri"/>
      <family val="2"/>
    </font>
    <font>
      <sz val="9"/>
      <color rgb="FF000000"/>
      <name val="Calibri"/>
      <family val="2"/>
    </font>
    <font>
      <b/>
      <u/>
      <sz val="10"/>
      <name val="Arial"/>
      <family val="2"/>
    </font>
  </fonts>
  <fills count="18">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rgb="FFFFFF99"/>
        <bgColor indexed="64"/>
      </patternFill>
    </fill>
    <fill>
      <patternFill patternType="solid">
        <fgColor rgb="FFC0C0C0"/>
        <bgColor indexed="64"/>
      </patternFill>
    </fill>
    <fill>
      <patternFill patternType="solid">
        <fgColor theme="0"/>
        <bgColor indexed="64"/>
      </patternFill>
    </fill>
    <fill>
      <patternFill patternType="solid">
        <fgColor rgb="FFD9D9D9"/>
        <bgColor indexed="64"/>
      </patternFill>
    </fill>
    <fill>
      <patternFill patternType="solid">
        <fgColor theme="0" tint="-0.14999847407452621"/>
        <bgColor indexed="64"/>
      </patternFill>
    </fill>
    <fill>
      <patternFill patternType="solid">
        <fgColor rgb="FFFFFFCC"/>
        <bgColor indexed="64"/>
      </patternFill>
    </fill>
    <fill>
      <patternFill patternType="solid">
        <fgColor rgb="FF00B050"/>
        <bgColor indexed="64"/>
      </patternFill>
    </fill>
    <fill>
      <patternFill patternType="solid">
        <fgColor theme="9" tint="0.79998168889431442"/>
        <bgColor indexed="64"/>
      </patternFill>
    </fill>
    <fill>
      <patternFill patternType="solid">
        <fgColor rgb="FFFFFF00"/>
        <bgColor indexed="64"/>
      </patternFill>
    </fill>
    <fill>
      <patternFill patternType="solid">
        <fgColor rgb="FF92D050"/>
        <bgColor indexed="64"/>
      </patternFill>
    </fill>
    <fill>
      <patternFill patternType="solid">
        <fgColor theme="0" tint="-0.249977111117893"/>
        <bgColor indexed="64"/>
      </patternFill>
    </fill>
    <fill>
      <patternFill patternType="solid">
        <fgColor theme="6" tint="0.79998168889431442"/>
        <bgColor indexed="64"/>
      </patternFill>
    </fill>
    <fill>
      <patternFill patternType="solid">
        <fgColor rgb="FFFFC000"/>
        <bgColor indexed="64"/>
      </patternFill>
    </fill>
  </fills>
  <borders count="44">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right/>
      <top style="medium">
        <color indexed="64"/>
      </top>
      <bottom/>
      <diagonal/>
    </border>
    <border>
      <left/>
      <right style="medium">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s>
  <cellStyleXfs count="2">
    <xf numFmtId="0" fontId="0" fillId="0" borderId="0"/>
    <xf numFmtId="0" fontId="2" fillId="0" borderId="0"/>
  </cellStyleXfs>
  <cellXfs count="323">
    <xf numFmtId="0" fontId="0" fillId="0" borderId="0" xfId="0"/>
    <xf numFmtId="0" fontId="0" fillId="0" borderId="0" xfId="0" applyBorder="1" applyAlignment="1"/>
    <xf numFmtId="0" fontId="3" fillId="0" borderId="0" xfId="0" applyFont="1" applyBorder="1" applyAlignment="1">
      <alignment vertical="center" wrapText="1"/>
    </xf>
    <xf numFmtId="0" fontId="2" fillId="2" borderId="2" xfId="0" applyFont="1" applyFill="1" applyBorder="1"/>
    <xf numFmtId="0" fontId="0" fillId="0" borderId="2" xfId="0" applyBorder="1" applyAlignment="1">
      <alignment horizontal="center" vertical="center"/>
    </xf>
    <xf numFmtId="0" fontId="1" fillId="0" borderId="0" xfId="0" applyFont="1" applyBorder="1" applyAlignment="1">
      <alignment horizontal="center" vertical="center" wrapText="1"/>
    </xf>
    <xf numFmtId="0" fontId="2" fillId="0" borderId="0" xfId="0" applyFont="1"/>
    <xf numFmtId="49" fontId="5" fillId="3" borderId="2" xfId="0" applyNumberFormat="1" applyFont="1" applyFill="1" applyBorder="1" applyAlignment="1">
      <alignment horizontal="center" vertical="center"/>
    </xf>
    <xf numFmtId="49" fontId="2" fillId="0" borderId="0" xfId="0" applyNumberFormat="1" applyFont="1" applyAlignment="1">
      <alignment vertical="center"/>
    </xf>
    <xf numFmtId="0" fontId="2" fillId="2" borderId="2" xfId="0" applyFont="1" applyFill="1" applyBorder="1" applyAlignment="1">
      <alignment horizontal="center"/>
    </xf>
    <xf numFmtId="164" fontId="2" fillId="2" borderId="2" xfId="0" applyNumberFormat="1" applyFont="1" applyFill="1" applyBorder="1" applyAlignment="1">
      <alignment horizontal="center"/>
    </xf>
    <xf numFmtId="0" fontId="2" fillId="0" borderId="0" xfId="0" applyFont="1" applyBorder="1" applyAlignment="1">
      <alignment horizontal="center"/>
    </xf>
    <xf numFmtId="0" fontId="2" fillId="0" borderId="0" xfId="0" applyFont="1" applyBorder="1"/>
    <xf numFmtId="164" fontId="2" fillId="0" borderId="0" xfId="0" applyNumberFormat="1" applyFont="1" applyBorder="1" applyAlignment="1">
      <alignment horizontal="center"/>
    </xf>
    <xf numFmtId="0" fontId="7" fillId="0" borderId="0" xfId="0" applyFont="1" applyBorder="1" applyAlignment="1">
      <alignment horizontal="center"/>
    </xf>
    <xf numFmtId="0" fontId="7" fillId="0" borderId="0" xfId="0" applyFont="1" applyBorder="1"/>
    <xf numFmtId="164" fontId="7" fillId="0" borderId="0" xfId="0" applyNumberFormat="1" applyFont="1" applyBorder="1" applyAlignment="1">
      <alignment horizontal="center"/>
    </xf>
    <xf numFmtId="0" fontId="7" fillId="0" borderId="0" xfId="0" applyFont="1" applyBorder="1" applyAlignment="1">
      <alignment horizontal="left"/>
    </xf>
    <xf numFmtId="49" fontId="1" fillId="3" borderId="3" xfId="0" applyNumberFormat="1" applyFont="1" applyFill="1" applyBorder="1" applyAlignment="1">
      <alignment horizontal="center" vertical="center"/>
    </xf>
    <xf numFmtId="49" fontId="1" fillId="3" borderId="4" xfId="0" applyNumberFormat="1" applyFont="1" applyFill="1" applyBorder="1" applyAlignment="1">
      <alignment horizontal="center" vertical="center"/>
    </xf>
    <xf numFmtId="49" fontId="1" fillId="3" borderId="5" xfId="0" applyNumberFormat="1" applyFont="1" applyFill="1" applyBorder="1" applyAlignment="1">
      <alignment horizontal="center" vertical="center"/>
    </xf>
    <xf numFmtId="49" fontId="1" fillId="3" borderId="6" xfId="0" applyNumberFormat="1" applyFont="1" applyFill="1" applyBorder="1" applyAlignment="1">
      <alignment horizontal="center" vertical="center"/>
    </xf>
    <xf numFmtId="49" fontId="1" fillId="3" borderId="1" xfId="0" applyNumberFormat="1" applyFont="1" applyFill="1" applyBorder="1" applyAlignment="1">
      <alignment horizontal="center" vertical="center"/>
    </xf>
    <xf numFmtId="0" fontId="2" fillId="3" borderId="7" xfId="0" applyFont="1" applyFill="1" applyBorder="1" applyAlignment="1">
      <alignment vertical="center" wrapText="1"/>
    </xf>
    <xf numFmtId="0" fontId="7" fillId="2" borderId="8" xfId="0" applyFont="1" applyFill="1" applyBorder="1" applyAlignment="1">
      <alignment horizontal="center"/>
    </xf>
    <xf numFmtId="0" fontId="7" fillId="2" borderId="9" xfId="0" applyFont="1" applyFill="1" applyBorder="1"/>
    <xf numFmtId="0" fontId="7" fillId="2" borderId="10" xfId="0" applyFont="1" applyFill="1" applyBorder="1" applyAlignment="1">
      <alignment horizontal="center"/>
    </xf>
    <xf numFmtId="0" fontId="7" fillId="2" borderId="11" xfId="0" applyFont="1" applyFill="1" applyBorder="1"/>
    <xf numFmtId="0" fontId="2" fillId="3" borderId="12" xfId="0" applyFont="1" applyFill="1" applyBorder="1" applyAlignment="1">
      <alignment vertical="center" wrapText="1"/>
    </xf>
    <xf numFmtId="0" fontId="7" fillId="2" borderId="13" xfId="0" applyFont="1" applyFill="1" applyBorder="1" applyAlignment="1">
      <alignment horizontal="center"/>
    </xf>
    <xf numFmtId="0" fontId="7" fillId="2" borderId="14" xfId="0" applyFont="1" applyFill="1" applyBorder="1"/>
    <xf numFmtId="0" fontId="7" fillId="2" borderId="15" xfId="0" applyFont="1" applyFill="1" applyBorder="1" applyAlignment="1">
      <alignment horizontal="center"/>
    </xf>
    <xf numFmtId="0" fontId="7" fillId="2" borderId="16" xfId="0" applyFont="1" applyFill="1" applyBorder="1"/>
    <xf numFmtId="0" fontId="7" fillId="3" borderId="17" xfId="0" applyFont="1" applyFill="1" applyBorder="1" applyAlignment="1">
      <alignment horizontal="left"/>
    </xf>
    <xf numFmtId="0" fontId="7" fillId="2" borderId="18" xfId="0" applyFont="1" applyFill="1" applyBorder="1" applyAlignment="1">
      <alignment horizontal="center"/>
    </xf>
    <xf numFmtId="0" fontId="7" fillId="2" borderId="19" xfId="0" applyFont="1" applyFill="1" applyBorder="1"/>
    <xf numFmtId="0" fontId="7" fillId="2" borderId="20" xfId="0" applyFont="1" applyFill="1" applyBorder="1" applyAlignment="1">
      <alignment horizontal="center"/>
    </xf>
    <xf numFmtId="0" fontId="7" fillId="2" borderId="21" xfId="0" applyFont="1" applyFill="1" applyBorder="1"/>
    <xf numFmtId="0" fontId="2" fillId="0" borderId="0" xfId="0" applyFont="1" applyBorder="1" applyAlignment="1"/>
    <xf numFmtId="49" fontId="7" fillId="0" borderId="0" xfId="0" applyNumberFormat="1" applyFont="1" applyAlignment="1">
      <alignment vertical="center"/>
    </xf>
    <xf numFmtId="0" fontId="9" fillId="0" borderId="0" xfId="0" applyFont="1" applyBorder="1" applyAlignment="1">
      <alignment horizontal="center"/>
    </xf>
    <xf numFmtId="0" fontId="9" fillId="0" borderId="0" xfId="0" applyFont="1" applyBorder="1"/>
    <xf numFmtId="0" fontId="7" fillId="0" borderId="0" xfId="0" applyFont="1"/>
    <xf numFmtId="0" fontId="7" fillId="0" borderId="0" xfId="0" applyFont="1" applyAlignment="1">
      <alignment horizontal="center"/>
    </xf>
    <xf numFmtId="0" fontId="5" fillId="3" borderId="2" xfId="0" applyFont="1" applyFill="1" applyBorder="1" applyAlignment="1">
      <alignment horizontal="center"/>
    </xf>
    <xf numFmtId="0" fontId="1" fillId="2" borderId="22" xfId="0" applyFont="1" applyFill="1" applyBorder="1" applyAlignment="1">
      <alignment horizontal="center"/>
    </xf>
    <xf numFmtId="0" fontId="5" fillId="3" borderId="2" xfId="0" applyFont="1" applyFill="1" applyBorder="1"/>
    <xf numFmtId="0" fontId="1" fillId="4" borderId="2" xfId="0" applyFont="1" applyFill="1" applyBorder="1" applyAlignment="1">
      <alignment horizontal="center"/>
    </xf>
    <xf numFmtId="20" fontId="1" fillId="4" borderId="2" xfId="0" applyNumberFormat="1" applyFont="1" applyFill="1" applyBorder="1" applyAlignment="1">
      <alignment horizontal="center"/>
    </xf>
    <xf numFmtId="0" fontId="5" fillId="3" borderId="10" xfId="0" applyFont="1" applyFill="1" applyBorder="1"/>
    <xf numFmtId="0" fontId="1" fillId="4" borderId="23" xfId="0" applyFont="1" applyFill="1" applyBorder="1" applyAlignment="1">
      <alignment horizontal="center" wrapText="1"/>
    </xf>
    <xf numFmtId="0" fontId="1" fillId="4" borderId="23" xfId="0" applyFont="1" applyFill="1" applyBorder="1" applyAlignment="1">
      <alignment horizontal="center"/>
    </xf>
    <xf numFmtId="0" fontId="1" fillId="4" borderId="9" xfId="0" applyFont="1" applyFill="1" applyBorder="1" applyAlignment="1">
      <alignment horizontal="center"/>
    </xf>
    <xf numFmtId="0" fontId="5" fillId="3" borderId="20" xfId="0" applyFont="1" applyFill="1" applyBorder="1"/>
    <xf numFmtId="20" fontId="1" fillId="4" borderId="24" xfId="0" applyNumberFormat="1" applyFont="1" applyFill="1" applyBorder="1" applyAlignment="1">
      <alignment horizontal="center"/>
    </xf>
    <xf numFmtId="0" fontId="1" fillId="4" borderId="24" xfId="0" applyFont="1" applyFill="1" applyBorder="1" applyAlignment="1">
      <alignment horizontal="center"/>
    </xf>
    <xf numFmtId="0" fontId="1" fillId="4" borderId="19" xfId="0" applyFont="1" applyFill="1" applyBorder="1" applyAlignment="1">
      <alignment horizontal="center"/>
    </xf>
    <xf numFmtId="0" fontId="2" fillId="0" borderId="0" xfId="0" applyFont="1" applyAlignment="1">
      <alignment horizontal="center"/>
    </xf>
    <xf numFmtId="0" fontId="9" fillId="0" borderId="0" xfId="0" applyFont="1"/>
    <xf numFmtId="0" fontId="9" fillId="0" borderId="0" xfId="0" applyFont="1" applyAlignment="1">
      <alignment horizontal="left"/>
    </xf>
    <xf numFmtId="0" fontId="11" fillId="0" borderId="0" xfId="0" applyFont="1"/>
    <xf numFmtId="0" fontId="5" fillId="0" borderId="0" xfId="0" applyFont="1" applyFill="1" applyBorder="1" applyAlignment="1">
      <alignment horizontal="center"/>
    </xf>
    <xf numFmtId="0" fontId="5" fillId="3" borderId="1" xfId="0" applyFont="1" applyFill="1" applyBorder="1" applyAlignment="1">
      <alignment horizontal="center"/>
    </xf>
    <xf numFmtId="0" fontId="5" fillId="3" borderId="4" xfId="0" applyFont="1" applyFill="1" applyBorder="1" applyAlignment="1">
      <alignment horizontal="center"/>
    </xf>
    <xf numFmtId="0" fontId="5" fillId="3" borderId="26" xfId="0" applyFont="1" applyFill="1" applyBorder="1" applyAlignment="1">
      <alignment horizontal="center"/>
    </xf>
    <xf numFmtId="0" fontId="5" fillId="3" borderId="5" xfId="0" applyFont="1" applyFill="1" applyBorder="1" applyAlignment="1">
      <alignment horizontal="center"/>
    </xf>
    <xf numFmtId="20" fontId="1" fillId="4" borderId="2" xfId="0" applyNumberFormat="1" applyFont="1" applyFill="1" applyBorder="1" applyAlignment="1">
      <alignment horizontal="center" wrapText="1"/>
    </xf>
    <xf numFmtId="0" fontId="1" fillId="2" borderId="22" xfId="0" applyFont="1" applyFill="1" applyBorder="1" applyAlignment="1">
      <alignment horizontal="center" wrapText="1"/>
    </xf>
    <xf numFmtId="0" fontId="16" fillId="0" borderId="0" xfId="0" applyFont="1"/>
    <xf numFmtId="0" fontId="1" fillId="3" borderId="2" xfId="0" applyFont="1" applyFill="1" applyBorder="1" applyAlignment="1">
      <alignment horizontal="right"/>
    </xf>
    <xf numFmtId="0" fontId="1" fillId="3" borderId="22" xfId="0" applyFont="1" applyFill="1" applyBorder="1" applyAlignment="1">
      <alignment horizontal="right"/>
    </xf>
    <xf numFmtId="0" fontId="16" fillId="2" borderId="2" xfId="0" applyFont="1" applyFill="1" applyBorder="1"/>
    <xf numFmtId="0" fontId="17" fillId="0" borderId="0" xfId="0" applyFont="1"/>
    <xf numFmtId="0" fontId="18" fillId="0" borderId="0" xfId="0" applyFont="1"/>
    <xf numFmtId="0" fontId="1" fillId="2" borderId="2" xfId="0" applyFont="1" applyFill="1" applyBorder="1" applyAlignment="1">
      <alignment horizontal="right"/>
    </xf>
    <xf numFmtId="0" fontId="0" fillId="2" borderId="27" xfId="0" applyFill="1" applyBorder="1" applyAlignment="1">
      <alignment horizontal="center"/>
    </xf>
    <xf numFmtId="0" fontId="0" fillId="2" borderId="28" xfId="0" applyFill="1" applyBorder="1" applyAlignment="1">
      <alignment horizontal="center"/>
    </xf>
    <xf numFmtId="0" fontId="5" fillId="3" borderId="2" xfId="0" applyFont="1" applyFill="1" applyBorder="1" applyAlignment="1">
      <alignment horizontal="center" vertical="center" wrapText="1"/>
    </xf>
    <xf numFmtId="0" fontId="12" fillId="3" borderId="27" xfId="0" applyFont="1" applyFill="1" applyBorder="1" applyAlignment="1">
      <alignment horizontal="center" vertical="center"/>
    </xf>
    <xf numFmtId="0" fontId="12" fillId="3" borderId="27" xfId="0" applyFont="1" applyFill="1" applyBorder="1" applyAlignment="1">
      <alignment horizontal="left" vertical="center"/>
    </xf>
    <xf numFmtId="1" fontId="7" fillId="5" borderId="2" xfId="0" applyNumberFormat="1" applyFont="1" applyFill="1" applyBorder="1" applyAlignment="1">
      <alignment horizontal="center"/>
    </xf>
    <xf numFmtId="0" fontId="7" fillId="5" borderId="2" xfId="0" applyFont="1" applyFill="1" applyBorder="1" applyAlignment="1">
      <alignment horizontal="left" vertical="center" wrapText="1"/>
    </xf>
    <xf numFmtId="0" fontId="7" fillId="5" borderId="2" xfId="0" applyFont="1" applyFill="1" applyBorder="1" applyAlignment="1">
      <alignment horizontal="left" vertical="top" wrapText="1"/>
    </xf>
    <xf numFmtId="0" fontId="19" fillId="6" borderId="1" xfId="0" applyFont="1" applyFill="1" applyBorder="1" applyAlignment="1">
      <alignment horizontal="center" vertical="center"/>
    </xf>
    <xf numFmtId="0" fontId="19" fillId="6" borderId="29" xfId="0" applyFont="1" applyFill="1" applyBorder="1" applyAlignment="1">
      <alignment horizontal="center" vertical="center"/>
    </xf>
    <xf numFmtId="0" fontId="19" fillId="6" borderId="30" xfId="0" applyFont="1" applyFill="1" applyBorder="1" applyAlignment="1">
      <alignment horizontal="center" vertical="center"/>
    </xf>
    <xf numFmtId="0" fontId="20" fillId="0" borderId="0" xfId="0" applyFont="1"/>
    <xf numFmtId="0" fontId="21" fillId="5" borderId="4" xfId="0" applyFont="1" applyFill="1" applyBorder="1" applyAlignment="1">
      <alignment horizontal="center" vertical="center"/>
    </xf>
    <xf numFmtId="0" fontId="21" fillId="5" borderId="26" xfId="0" applyFont="1" applyFill="1" applyBorder="1" applyAlignment="1">
      <alignment horizontal="center" vertical="center"/>
    </xf>
    <xf numFmtId="0" fontId="21" fillId="5" borderId="26" xfId="0" applyFont="1" applyFill="1" applyBorder="1" applyAlignment="1">
      <alignment vertical="center"/>
    </xf>
    <xf numFmtId="0" fontId="22" fillId="5" borderId="26" xfId="0" applyFont="1" applyFill="1" applyBorder="1" applyAlignment="1">
      <alignment vertical="center"/>
    </xf>
    <xf numFmtId="0" fontId="23" fillId="5" borderId="5" xfId="0" applyFont="1" applyFill="1" applyBorder="1" applyAlignment="1">
      <alignment vertical="center"/>
    </xf>
    <xf numFmtId="0" fontId="24" fillId="0" borderId="0" xfId="0" applyFont="1"/>
    <xf numFmtId="0" fontId="2" fillId="2" borderId="10" xfId="0" applyFont="1" applyFill="1" applyBorder="1"/>
    <xf numFmtId="0" fontId="2" fillId="2" borderId="23" xfId="0" applyFont="1" applyFill="1" applyBorder="1"/>
    <xf numFmtId="0" fontId="2" fillId="2" borderId="23" xfId="0" applyFont="1" applyFill="1" applyBorder="1" applyAlignment="1">
      <alignment horizontal="left"/>
    </xf>
    <xf numFmtId="0" fontId="2" fillId="2" borderId="9" xfId="0" applyFont="1" applyFill="1" applyBorder="1"/>
    <xf numFmtId="0" fontId="2" fillId="2" borderId="20" xfId="0" applyFont="1" applyFill="1" applyBorder="1"/>
    <xf numFmtId="0" fontId="2" fillId="2" borderId="24" xfId="0" applyFont="1" applyFill="1" applyBorder="1"/>
    <xf numFmtId="0" fontId="2" fillId="2" borderId="24" xfId="0" applyFont="1" applyFill="1" applyBorder="1" applyAlignment="1">
      <alignment horizontal="left"/>
    </xf>
    <xf numFmtId="0" fontId="2" fillId="2" borderId="19" xfId="0" applyFont="1" applyFill="1" applyBorder="1"/>
    <xf numFmtId="0" fontId="15" fillId="0" borderId="0" xfId="0" applyFont="1"/>
    <xf numFmtId="0" fontId="18" fillId="7" borderId="0" xfId="0" applyFont="1" applyFill="1"/>
    <xf numFmtId="0" fontId="29" fillId="7" borderId="0" xfId="0" applyFont="1" applyFill="1"/>
    <xf numFmtId="0" fontId="0" fillId="7" borderId="0" xfId="0" applyFill="1"/>
    <xf numFmtId="0" fontId="30" fillId="7" borderId="0" xfId="0" applyFont="1" applyFill="1"/>
    <xf numFmtId="0" fontId="28" fillId="7" borderId="0" xfId="0" applyFont="1" applyFill="1" applyAlignment="1">
      <alignment horizontal="right"/>
    </xf>
    <xf numFmtId="0" fontId="28" fillId="0" borderId="36" xfId="0" applyFont="1" applyBorder="1" applyAlignment="1">
      <alignment vertical="top" wrapText="1"/>
    </xf>
    <xf numFmtId="0" fontId="28" fillId="7" borderId="0" xfId="0" applyFont="1" applyFill="1" applyAlignment="1">
      <alignment horizontal="right" vertical="top"/>
    </xf>
    <xf numFmtId="0" fontId="28" fillId="7" borderId="37" xfId="0" applyFont="1" applyFill="1" applyBorder="1" applyAlignment="1">
      <alignment vertical="top" wrapText="1"/>
    </xf>
    <xf numFmtId="0" fontId="18" fillId="7" borderId="37" xfId="0" applyFont="1" applyFill="1" applyBorder="1" applyAlignment="1">
      <alignment vertical="top" wrapText="1"/>
    </xf>
    <xf numFmtId="0" fontId="18" fillId="7" borderId="0" xfId="0" applyFont="1" applyFill="1" applyAlignment="1">
      <alignment horizontal="right"/>
    </xf>
    <xf numFmtId="0" fontId="28" fillId="0" borderId="0" xfId="0" applyFont="1" applyBorder="1" applyAlignment="1">
      <alignment vertical="top" wrapText="1"/>
    </xf>
    <xf numFmtId="0" fontId="28" fillId="7" borderId="0" xfId="0" applyFont="1" applyFill="1"/>
    <xf numFmtId="0" fontId="18" fillId="0" borderId="2" xfId="0" applyFont="1" applyBorder="1" applyAlignment="1">
      <alignment vertical="top" wrapText="1"/>
    </xf>
    <xf numFmtId="0" fontId="28" fillId="8" borderId="2" xfId="0" applyFont="1" applyFill="1" applyBorder="1" applyAlignment="1">
      <alignment horizontal="left" vertical="center" wrapText="1"/>
    </xf>
    <xf numFmtId="0" fontId="1" fillId="9" borderId="2" xfId="0" applyFont="1" applyFill="1" applyBorder="1" applyAlignment="1">
      <alignment horizontal="center" vertical="center" wrapText="1"/>
    </xf>
    <xf numFmtId="0" fontId="18" fillId="7" borderId="0" xfId="0" applyFont="1" applyFill="1" applyAlignment="1">
      <alignment wrapText="1"/>
    </xf>
    <xf numFmtId="0" fontId="28" fillId="7" borderId="40" xfId="0" applyFont="1" applyFill="1" applyBorder="1" applyAlignment="1">
      <alignment horizontal="left" vertical="center" wrapText="1" indent="1"/>
    </xf>
    <xf numFmtId="0" fontId="30" fillId="7" borderId="13" xfId="0" applyFont="1" applyFill="1" applyBorder="1" applyAlignment="1">
      <alignment horizontal="center" vertical="center" wrapText="1"/>
    </xf>
    <xf numFmtId="0" fontId="18" fillId="7" borderId="41" xfId="0" applyFont="1" applyFill="1" applyBorder="1" applyAlignment="1">
      <alignment horizontal="left" vertical="top" wrapText="1" indent="2"/>
    </xf>
    <xf numFmtId="0" fontId="18" fillId="7" borderId="42" xfId="0" applyFont="1" applyFill="1" applyBorder="1" applyAlignment="1">
      <alignment horizontal="left" vertical="top" wrapText="1" indent="2"/>
    </xf>
    <xf numFmtId="0" fontId="2" fillId="10" borderId="13" xfId="0" applyFont="1" applyFill="1" applyBorder="1" applyAlignment="1">
      <alignment horizontal="center" vertical="center" wrapText="1"/>
    </xf>
    <xf numFmtId="0" fontId="18" fillId="10" borderId="2" xfId="0" applyFont="1" applyFill="1" applyBorder="1" applyAlignment="1">
      <alignment horizontal="center" vertical="center"/>
    </xf>
    <xf numFmtId="0" fontId="18" fillId="10" borderId="13" xfId="0" applyFont="1" applyFill="1" applyBorder="1" applyAlignment="1">
      <alignment horizontal="center" vertical="center"/>
    </xf>
    <xf numFmtId="0" fontId="18" fillId="10" borderId="39" xfId="0" applyFont="1" applyFill="1" applyBorder="1" applyAlignment="1">
      <alignment horizontal="center" vertical="center"/>
    </xf>
    <xf numFmtId="0" fontId="18" fillId="10" borderId="27" xfId="0" applyFont="1" applyFill="1" applyBorder="1" applyAlignment="1">
      <alignment horizontal="center" vertical="center"/>
    </xf>
    <xf numFmtId="0" fontId="2" fillId="10" borderId="2" xfId="0" applyFont="1" applyFill="1" applyBorder="1" applyAlignment="1">
      <alignment horizontal="center" vertical="center" wrapText="1"/>
    </xf>
    <xf numFmtId="0" fontId="2" fillId="10" borderId="2" xfId="0" applyFont="1" applyFill="1" applyBorder="1" applyAlignment="1">
      <alignment horizontal="center" vertical="center"/>
    </xf>
    <xf numFmtId="0" fontId="31" fillId="7" borderId="0" xfId="0" applyFont="1" applyFill="1"/>
    <xf numFmtId="0" fontId="0" fillId="0" borderId="0" xfId="0" applyAlignment="1">
      <alignment vertical="center"/>
    </xf>
    <xf numFmtId="0" fontId="0" fillId="0" borderId="0" xfId="0" applyAlignment="1">
      <alignment vertical="center" wrapText="1"/>
    </xf>
    <xf numFmtId="0" fontId="0" fillId="7" borderId="0" xfId="0" applyFill="1" applyBorder="1"/>
    <xf numFmtId="0" fontId="18" fillId="7" borderId="43" xfId="0" applyFont="1" applyFill="1" applyBorder="1" applyAlignment="1">
      <alignment horizontal="center" vertical="center"/>
    </xf>
    <xf numFmtId="0" fontId="28" fillId="7" borderId="0" xfId="0" applyFont="1" applyFill="1" applyBorder="1" applyAlignment="1">
      <alignment vertical="top" wrapText="1"/>
    </xf>
    <xf numFmtId="0" fontId="18" fillId="7" borderId="0" xfId="0" applyFont="1" applyFill="1" applyBorder="1" applyAlignment="1">
      <alignment vertical="top" wrapText="1"/>
    </xf>
    <xf numFmtId="0" fontId="32" fillId="11" borderId="2" xfId="0" applyFont="1" applyFill="1" applyBorder="1" applyAlignment="1">
      <alignment horizontal="center" vertical="center"/>
    </xf>
    <xf numFmtId="0" fontId="32" fillId="11" borderId="2" xfId="0" applyFont="1" applyFill="1" applyBorder="1" applyAlignment="1">
      <alignment horizontal="center" vertical="center" wrapText="1"/>
    </xf>
    <xf numFmtId="0" fontId="32" fillId="11" borderId="41" xfId="0" applyFont="1" applyFill="1" applyBorder="1" applyAlignment="1">
      <alignment horizontal="center" vertical="center" wrapText="1"/>
    </xf>
    <xf numFmtId="0" fontId="33" fillId="0" borderId="0" xfId="0" applyFont="1" applyAlignment="1">
      <alignment horizontal="center" vertical="center"/>
    </xf>
    <xf numFmtId="0" fontId="33" fillId="0" borderId="2" xfId="0" applyFont="1" applyBorder="1" applyAlignment="1">
      <alignment vertical="center"/>
    </xf>
    <xf numFmtId="0" fontId="33" fillId="0" borderId="2" xfId="0" applyFont="1" applyBorder="1" applyAlignment="1">
      <alignment vertical="center" wrapText="1"/>
    </xf>
    <xf numFmtId="0" fontId="33" fillId="7" borderId="0" xfId="0" applyFont="1" applyFill="1" applyAlignment="1">
      <alignment vertical="center"/>
    </xf>
    <xf numFmtId="0" fontId="33" fillId="0" borderId="0" xfId="0" applyFont="1" applyAlignment="1">
      <alignment vertical="center"/>
    </xf>
    <xf numFmtId="0" fontId="0" fillId="2" borderId="13" xfId="0" applyFill="1" applyBorder="1" applyAlignment="1">
      <alignment horizontal="center"/>
    </xf>
    <xf numFmtId="0" fontId="16" fillId="0" borderId="0" xfId="0" applyFont="1" applyBorder="1" applyAlignment="1">
      <alignment horizontal="right"/>
    </xf>
    <xf numFmtId="0" fontId="1" fillId="3" borderId="2" xfId="0" applyFont="1" applyFill="1" applyBorder="1" applyAlignment="1">
      <alignment vertical="center"/>
    </xf>
    <xf numFmtId="0" fontId="5" fillId="3" borderId="2" xfId="0" applyFont="1" applyFill="1" applyBorder="1" applyAlignment="1">
      <alignment vertical="center"/>
    </xf>
    <xf numFmtId="0" fontId="28" fillId="8" borderId="2" xfId="0" applyFont="1" applyFill="1" applyBorder="1" applyAlignment="1">
      <alignment horizontal="center" vertical="center" wrapText="1"/>
    </xf>
    <xf numFmtId="0" fontId="34" fillId="7" borderId="0" xfId="0" applyFont="1" applyFill="1" applyBorder="1" applyAlignment="1">
      <alignment horizontal="left" wrapText="1"/>
    </xf>
    <xf numFmtId="0" fontId="31" fillId="7" borderId="0" xfId="0" applyFont="1" applyFill="1" applyBorder="1" applyAlignment="1">
      <alignment horizontal="left" wrapText="1"/>
    </xf>
    <xf numFmtId="0" fontId="27" fillId="7" borderId="0" xfId="0" applyFont="1" applyFill="1" applyBorder="1" applyAlignment="1">
      <alignment horizontal="left" wrapText="1"/>
    </xf>
    <xf numFmtId="0" fontId="28" fillId="0" borderId="0" xfId="0" applyFont="1" applyAlignment="1"/>
    <xf numFmtId="0" fontId="31" fillId="7" borderId="0" xfId="0" applyFont="1" applyFill="1" applyBorder="1" applyAlignment="1">
      <alignment horizontal="left"/>
    </xf>
    <xf numFmtId="0" fontId="18" fillId="7" borderId="0" xfId="0" applyFont="1" applyFill="1" applyBorder="1" applyAlignment="1">
      <alignment horizontal="left"/>
    </xf>
    <xf numFmtId="0" fontId="27" fillId="0" borderId="0" xfId="0" applyFont="1"/>
    <xf numFmtId="0" fontId="27" fillId="7" borderId="0" xfId="0" applyFont="1" applyFill="1" applyBorder="1" applyAlignment="1">
      <alignment horizontal="left"/>
    </xf>
    <xf numFmtId="0" fontId="28" fillId="7" borderId="0" xfId="0" applyFont="1" applyFill="1" applyBorder="1" applyAlignment="1">
      <alignment horizontal="left"/>
    </xf>
    <xf numFmtId="0" fontId="1" fillId="12" borderId="2" xfId="0" applyFont="1" applyFill="1" applyBorder="1" applyAlignment="1">
      <alignment horizontal="left" vertical="center" wrapText="1"/>
    </xf>
    <xf numFmtId="0" fontId="1" fillId="12" borderId="2" xfId="0" applyFont="1" applyFill="1" applyBorder="1" applyAlignment="1">
      <alignment horizontal="center" vertical="center" wrapText="1"/>
    </xf>
    <xf numFmtId="0" fontId="35" fillId="0" borderId="0" xfId="0" applyFont="1"/>
    <xf numFmtId="0" fontId="37" fillId="0" borderId="0" xfId="0" applyFont="1"/>
    <xf numFmtId="0" fontId="38" fillId="0" borderId="0" xfId="0" applyFont="1"/>
    <xf numFmtId="0" fontId="36" fillId="7" borderId="0" xfId="0" applyFont="1" applyFill="1"/>
    <xf numFmtId="0" fontId="0" fillId="13" borderId="0" xfId="0" applyFill="1"/>
    <xf numFmtId="0" fontId="0" fillId="0" borderId="0" xfId="0" applyFill="1"/>
    <xf numFmtId="0" fontId="28" fillId="14" borderId="0" xfId="0" applyFont="1" applyFill="1"/>
    <xf numFmtId="0" fontId="1" fillId="10" borderId="2" xfId="0" applyFont="1" applyFill="1" applyBorder="1" applyAlignment="1">
      <alignment horizontal="center" vertical="center" wrapText="1"/>
    </xf>
    <xf numFmtId="0" fontId="18" fillId="14" borderId="13" xfId="0" applyFont="1" applyFill="1" applyBorder="1" applyAlignment="1">
      <alignment horizontal="center" vertical="center"/>
    </xf>
    <xf numFmtId="0" fontId="28" fillId="14" borderId="40" xfId="0" applyFont="1" applyFill="1" applyBorder="1" applyAlignment="1">
      <alignment horizontal="left" vertical="center" wrapText="1" indent="1"/>
    </xf>
    <xf numFmtId="0" fontId="21" fillId="5" borderId="6" xfId="0" applyFont="1" applyFill="1" applyBorder="1" applyAlignment="1">
      <alignment horizontal="center" vertical="center"/>
    </xf>
    <xf numFmtId="0" fontId="35" fillId="0" borderId="0" xfId="0" applyFont="1" applyAlignment="1">
      <alignment horizontal="left"/>
    </xf>
    <xf numFmtId="0" fontId="40" fillId="11" borderId="0" xfId="0" applyFont="1" applyFill="1" applyAlignment="1">
      <alignment horizontal="center" vertical="center"/>
    </xf>
    <xf numFmtId="0" fontId="35" fillId="0" borderId="2" xfId="0" applyFont="1" applyBorder="1" applyAlignment="1">
      <alignment horizontal="left"/>
    </xf>
    <xf numFmtId="0" fontId="43" fillId="16" borderId="2" xfId="0" applyFont="1" applyFill="1" applyBorder="1" applyAlignment="1">
      <alignment horizontal="center" vertical="center" wrapText="1"/>
    </xf>
    <xf numFmtId="18" fontId="44" fillId="16" borderId="2" xfId="0" applyNumberFormat="1" applyFont="1" applyFill="1" applyBorder="1" applyAlignment="1">
      <alignment horizontal="right" vertical="center" wrapText="1"/>
    </xf>
    <xf numFmtId="0" fontId="44" fillId="16" borderId="2" xfId="0" applyFont="1" applyFill="1" applyBorder="1" applyAlignment="1">
      <alignment horizontal="center" vertical="center" wrapText="1"/>
    </xf>
    <xf numFmtId="0" fontId="44" fillId="16" borderId="2" xfId="0" applyFont="1" applyFill="1" applyBorder="1" applyAlignment="1">
      <alignment horizontal="left" vertical="center" wrapText="1"/>
    </xf>
    <xf numFmtId="0" fontId="44" fillId="16" borderId="2" xfId="0" applyFont="1" applyFill="1" applyBorder="1" applyAlignment="1">
      <alignment vertical="center" wrapText="1"/>
    </xf>
    <xf numFmtId="0" fontId="35" fillId="17" borderId="2" xfId="0" applyFont="1" applyFill="1" applyBorder="1" applyAlignment="1">
      <alignment horizontal="left"/>
    </xf>
    <xf numFmtId="0" fontId="35" fillId="17" borderId="27" xfId="0" applyFont="1" applyFill="1" applyBorder="1" applyAlignment="1">
      <alignment horizontal="left"/>
    </xf>
    <xf numFmtId="0" fontId="35" fillId="17" borderId="27" xfId="0" applyFont="1" applyFill="1" applyBorder="1" applyAlignment="1">
      <alignment horizontal="left" vertical="center" wrapText="1"/>
    </xf>
    <xf numFmtId="0" fontId="35" fillId="0" borderId="0" xfId="0" applyFont="1" applyFill="1"/>
    <xf numFmtId="0" fontId="35" fillId="0" borderId="0" xfId="0" applyFont="1" applyAlignment="1">
      <alignment horizontal="center"/>
    </xf>
    <xf numFmtId="0" fontId="28" fillId="7" borderId="36" xfId="0" applyFont="1" applyFill="1" applyBorder="1" applyAlignment="1">
      <alignment vertical="top" wrapText="1"/>
    </xf>
    <xf numFmtId="1" fontId="2" fillId="2" borderId="2" xfId="0" applyNumberFormat="1" applyFont="1" applyFill="1" applyBorder="1" applyAlignment="1">
      <alignment horizontal="left"/>
    </xf>
    <xf numFmtId="0" fontId="18" fillId="0" borderId="38" xfId="0" applyFont="1" applyBorder="1"/>
    <xf numFmtId="0" fontId="18" fillId="0" borderId="27" xfId="0" applyFont="1" applyBorder="1"/>
    <xf numFmtId="0" fontId="16" fillId="0" borderId="27" xfId="0" applyFont="1" applyBorder="1"/>
    <xf numFmtId="0" fontId="18" fillId="0" borderId="37" xfId="0" applyFont="1" applyBorder="1"/>
    <xf numFmtId="0" fontId="18" fillId="0" borderId="28" xfId="0" applyFont="1" applyBorder="1"/>
    <xf numFmtId="0" fontId="16" fillId="0" borderId="28" xfId="0" applyFont="1" applyBorder="1"/>
    <xf numFmtId="0" fontId="4" fillId="0" borderId="0" xfId="0" applyFont="1" applyBorder="1" applyAlignment="1">
      <alignment horizontal="left" vertical="center" wrapText="1"/>
    </xf>
    <xf numFmtId="0" fontId="3" fillId="0" borderId="0" xfId="0" applyFont="1" applyBorder="1" applyAlignment="1">
      <alignment horizontal="center" vertical="center" wrapText="1"/>
    </xf>
    <xf numFmtId="0" fontId="1" fillId="3" borderId="2" xfId="0" applyFont="1" applyFill="1" applyBorder="1" applyAlignment="1">
      <alignment horizontal="center" vertical="center"/>
    </xf>
    <xf numFmtId="0" fontId="5" fillId="3" borderId="2" xfId="0" applyFont="1" applyFill="1" applyBorder="1" applyAlignment="1">
      <alignment horizontal="center" vertical="center"/>
    </xf>
    <xf numFmtId="0" fontId="5" fillId="3" borderId="25" xfId="0" applyFont="1" applyFill="1" applyBorder="1" applyAlignment="1">
      <alignment horizontal="center"/>
    </xf>
    <xf numFmtId="0" fontId="5" fillId="3" borderId="13" xfId="0" applyFont="1" applyFill="1" applyBorder="1" applyAlignment="1">
      <alignment horizontal="center" vertical="center"/>
    </xf>
    <xf numFmtId="0" fontId="37" fillId="15" borderId="2" xfId="0" applyFont="1" applyFill="1" applyBorder="1" applyAlignment="1">
      <alignment horizontal="center" vertical="center"/>
    </xf>
    <xf numFmtId="0" fontId="3" fillId="0" borderId="0" xfId="0" applyFont="1" applyBorder="1" applyAlignment="1">
      <alignment horizontal="center" vertical="center" wrapText="1"/>
    </xf>
    <xf numFmtId="0" fontId="45" fillId="10" borderId="2" xfId="0" applyFont="1" applyFill="1" applyBorder="1" applyAlignment="1">
      <alignment horizontal="center" vertical="center" wrapText="1"/>
    </xf>
    <xf numFmtId="0" fontId="0" fillId="2" borderId="2" xfId="0" applyFill="1" applyBorder="1" applyAlignment="1">
      <alignment horizontal="center" vertical="center" wrapText="1"/>
    </xf>
    <xf numFmtId="0" fontId="7" fillId="0" borderId="0" xfId="0" applyFont="1" applyBorder="1" applyAlignment="1">
      <alignment horizontal="center"/>
    </xf>
    <xf numFmtId="0" fontId="7" fillId="0" borderId="0" xfId="0" applyFont="1" applyBorder="1"/>
    <xf numFmtId="0" fontId="3" fillId="0" borderId="0" xfId="0" applyFont="1" applyBorder="1" applyAlignment="1">
      <alignment horizontal="center" vertical="center" wrapText="1"/>
    </xf>
    <xf numFmtId="0" fontId="7" fillId="0" borderId="2" xfId="0" applyFont="1" applyBorder="1" applyAlignment="1">
      <alignment horizontal="center" vertical="center" wrapText="1"/>
    </xf>
    <xf numFmtId="0" fontId="2" fillId="5" borderId="13" xfId="0" applyFont="1" applyFill="1" applyBorder="1" applyAlignment="1">
      <alignment horizontal="center" vertical="center" wrapText="1"/>
    </xf>
    <xf numFmtId="1" fontId="7" fillId="5" borderId="2" xfId="0" applyNumberFormat="1" applyFont="1" applyFill="1" applyBorder="1" applyAlignment="1">
      <alignment horizontal="center"/>
    </xf>
    <xf numFmtId="0" fontId="0" fillId="2" borderId="27" xfId="0" applyFill="1" applyBorder="1" applyAlignment="1">
      <alignment horizontal="left"/>
    </xf>
    <xf numFmtId="0" fontId="0" fillId="2" borderId="28" xfId="0" applyFill="1" applyBorder="1" applyAlignment="1">
      <alignment horizontal="center"/>
    </xf>
    <xf numFmtId="0" fontId="0" fillId="2" borderId="13" xfId="0" applyFill="1" applyBorder="1" applyAlignment="1">
      <alignment horizontal="center"/>
    </xf>
    <xf numFmtId="0" fontId="19" fillId="6" borderId="1" xfId="0" applyFont="1" applyFill="1" applyBorder="1" applyAlignment="1">
      <alignment horizontal="center" vertical="center"/>
    </xf>
    <xf numFmtId="0" fontId="16" fillId="0" borderId="0" xfId="0" applyFont="1"/>
    <xf numFmtId="0" fontId="19" fillId="6" borderId="30" xfId="0" applyFont="1" applyFill="1" applyBorder="1" applyAlignment="1">
      <alignment vertical="center"/>
    </xf>
    <xf numFmtId="0" fontId="19" fillId="6" borderId="29" xfId="0" applyFont="1" applyFill="1" applyBorder="1" applyAlignment="1">
      <alignment vertical="center"/>
    </xf>
    <xf numFmtId="0" fontId="25" fillId="0" borderId="10" xfId="0" applyFont="1" applyBorder="1" applyAlignment="1">
      <alignment horizontal="center" vertical="center"/>
    </xf>
    <xf numFmtId="0" fontId="26" fillId="5" borderId="23" xfId="0" applyFont="1" applyFill="1" applyBorder="1" applyAlignment="1">
      <alignment vertical="center" wrapText="1"/>
    </xf>
    <xf numFmtId="0" fontId="25" fillId="0" borderId="15" xfId="0" applyFont="1" applyBorder="1" applyAlignment="1">
      <alignment horizontal="center" vertical="center"/>
    </xf>
    <xf numFmtId="0" fontId="26" fillId="5" borderId="2" xfId="0" applyFont="1" applyFill="1" applyBorder="1" applyAlignment="1">
      <alignment vertical="center" wrapText="1"/>
    </xf>
    <xf numFmtId="0" fontId="26" fillId="5" borderId="14" xfId="0" applyFont="1" applyFill="1" applyBorder="1" applyAlignment="1">
      <alignment vertical="center" wrapText="1"/>
    </xf>
    <xf numFmtId="0" fontId="25" fillId="0" borderId="20" xfId="0" applyFont="1" applyBorder="1" applyAlignment="1">
      <alignment horizontal="center" vertical="center"/>
    </xf>
    <xf numFmtId="0" fontId="26" fillId="5" borderId="24" xfId="0" applyFont="1" applyFill="1" applyBorder="1" applyAlignment="1">
      <alignment vertical="center" wrapText="1"/>
    </xf>
    <xf numFmtId="0" fontId="26" fillId="5" borderId="19" xfId="0" applyFont="1" applyFill="1" applyBorder="1" applyAlignment="1">
      <alignment vertical="center" wrapText="1"/>
    </xf>
    <xf numFmtId="0" fontId="3" fillId="0" borderId="0" xfId="0" applyFont="1" applyBorder="1" applyAlignment="1">
      <alignment horizontal="center" vertical="center" wrapText="1"/>
    </xf>
    <xf numFmtId="0" fontId="3" fillId="0" borderId="0" xfId="0" applyFont="1" applyBorder="1" applyAlignment="1">
      <alignment horizontal="center" vertical="center" wrapText="1"/>
    </xf>
    <xf numFmtId="0" fontId="3" fillId="0" borderId="0" xfId="0" applyFont="1" applyBorder="1" applyAlignment="1">
      <alignment horizontal="center" vertical="center" wrapText="1"/>
    </xf>
    <xf numFmtId="0" fontId="2" fillId="2" borderId="27" xfId="0" applyFont="1" applyFill="1" applyBorder="1" applyAlignment="1">
      <alignment horizontal="left"/>
    </xf>
    <xf numFmtId="0" fontId="18" fillId="2" borderId="2" xfId="0" applyFont="1" applyFill="1" applyBorder="1" applyAlignment="1">
      <alignment horizontal="left"/>
    </xf>
    <xf numFmtId="0" fontId="18" fillId="2" borderId="41" xfId="0" applyFont="1" applyFill="1" applyBorder="1" applyAlignment="1">
      <alignment horizontal="left"/>
    </xf>
    <xf numFmtId="0" fontId="0" fillId="2" borderId="28" xfId="0" applyFill="1" applyBorder="1" applyAlignment="1">
      <alignment horizontal="center"/>
    </xf>
    <xf numFmtId="1" fontId="7" fillId="5" borderId="2" xfId="0" applyNumberFormat="1" applyFont="1" applyFill="1" applyBorder="1" applyAlignment="1">
      <alignment horizontal="center"/>
    </xf>
    <xf numFmtId="0" fontId="0" fillId="2" borderId="13" xfId="0" applyFill="1" applyBorder="1" applyAlignment="1">
      <alignment horizontal="center"/>
    </xf>
    <xf numFmtId="0" fontId="2" fillId="2" borderId="27" xfId="0" applyFont="1" applyFill="1" applyBorder="1" applyAlignment="1">
      <alignment horizontal="left"/>
    </xf>
    <xf numFmtId="0" fontId="0" fillId="0" borderId="2" xfId="0" applyBorder="1" applyAlignment="1">
      <alignment horizontal="center" vertical="center"/>
    </xf>
    <xf numFmtId="0" fontId="26" fillId="5" borderId="23" xfId="0" applyFont="1" applyFill="1" applyBorder="1" applyAlignment="1">
      <alignment vertical="center" wrapText="1"/>
    </xf>
    <xf numFmtId="0" fontId="26" fillId="5" borderId="2" xfId="0" applyFont="1" applyFill="1" applyBorder="1" applyAlignment="1">
      <alignment vertical="center" wrapText="1"/>
    </xf>
    <xf numFmtId="0" fontId="18" fillId="2" borderId="41" xfId="0" applyFont="1" applyFill="1" applyBorder="1" applyAlignment="1">
      <alignment horizontal="left"/>
    </xf>
    <xf numFmtId="0" fontId="2" fillId="5" borderId="13" xfId="0" applyFont="1" applyFill="1" applyBorder="1" applyAlignment="1">
      <alignment horizontal="center" vertical="center" wrapText="1"/>
    </xf>
    <xf numFmtId="0" fontId="18" fillId="2" borderId="2" xfId="0" applyFont="1" applyFill="1" applyBorder="1" applyAlignment="1">
      <alignment horizontal="left"/>
    </xf>
    <xf numFmtId="0" fontId="3" fillId="0" borderId="0" xfId="0" applyFont="1" applyBorder="1" applyAlignment="1">
      <alignment horizontal="center" vertical="center" wrapText="1"/>
    </xf>
    <xf numFmtId="1" fontId="7" fillId="5" borderId="2" xfId="0" applyNumberFormat="1" applyFont="1" applyFill="1" applyBorder="1" applyAlignment="1">
      <alignment horizontal="center" vertical="center"/>
    </xf>
    <xf numFmtId="1" fontId="2" fillId="2" borderId="22" xfId="0" applyNumberFormat="1" applyFont="1" applyFill="1" applyBorder="1" applyAlignment="1">
      <alignment horizontal="center"/>
    </xf>
    <xf numFmtId="1" fontId="2" fillId="2" borderId="2" xfId="0" applyNumberFormat="1" applyFont="1" applyFill="1" applyBorder="1" applyAlignment="1">
      <alignment horizontal="center"/>
    </xf>
    <xf numFmtId="1" fontId="5" fillId="3" borderId="2" xfId="0" applyNumberFormat="1" applyFont="1" applyFill="1" applyBorder="1" applyAlignment="1">
      <alignment horizontal="center" vertical="center"/>
    </xf>
    <xf numFmtId="0" fontId="18" fillId="10" borderId="38" xfId="0" quotePrefix="1" applyFont="1" applyFill="1" applyBorder="1" applyAlignment="1">
      <alignment horizontal="left" vertical="center" wrapText="1"/>
    </xf>
    <xf numFmtId="1" fontId="2" fillId="2" borderId="22" xfId="0" applyNumberFormat="1" applyFont="1" applyFill="1" applyBorder="1" applyAlignment="1">
      <alignment horizontal="center" vertical="center"/>
    </xf>
    <xf numFmtId="0" fontId="18" fillId="7" borderId="43" xfId="0" applyFont="1" applyFill="1" applyBorder="1" applyAlignment="1">
      <alignment horizontal="left" wrapText="1"/>
    </xf>
    <xf numFmtId="0" fontId="2" fillId="2" borderId="2" xfId="0" applyFont="1" applyFill="1" applyBorder="1" applyAlignment="1">
      <alignment horizontal="left"/>
    </xf>
    <xf numFmtId="0" fontId="16" fillId="0" borderId="31" xfId="0" applyFont="1" applyBorder="1" applyAlignment="1">
      <alignment horizontal="right"/>
    </xf>
    <xf numFmtId="0" fontId="4" fillId="0" borderId="0" xfId="0" applyFont="1" applyBorder="1" applyAlignment="1">
      <alignment horizontal="left" vertical="center" wrapText="1"/>
    </xf>
    <xf numFmtId="0" fontId="3" fillId="0" borderId="0" xfId="0" applyFont="1" applyBorder="1" applyAlignment="1">
      <alignment horizontal="center" vertical="center" wrapText="1"/>
    </xf>
    <xf numFmtId="0" fontId="18" fillId="2" borderId="27" xfId="0" applyFont="1" applyFill="1" applyBorder="1" applyAlignment="1">
      <alignment horizontal="left"/>
    </xf>
    <xf numFmtId="0" fontId="18" fillId="2" borderId="13" xfId="0" applyFont="1" applyFill="1" applyBorder="1" applyAlignment="1">
      <alignment horizontal="left"/>
    </xf>
    <xf numFmtId="0" fontId="18" fillId="2" borderId="2" xfId="0" applyFont="1" applyFill="1" applyBorder="1" applyAlignment="1">
      <alignment horizontal="left"/>
    </xf>
    <xf numFmtId="0" fontId="2" fillId="2" borderId="27" xfId="0" applyFont="1" applyFill="1" applyBorder="1" applyAlignment="1">
      <alignment horizontal="left"/>
    </xf>
    <xf numFmtId="0" fontId="2" fillId="2" borderId="28" xfId="0" applyFont="1" applyFill="1" applyBorder="1" applyAlignment="1">
      <alignment horizontal="left"/>
    </xf>
    <xf numFmtId="0" fontId="2" fillId="2" borderId="13" xfId="0" applyFont="1" applyFill="1" applyBorder="1" applyAlignment="1">
      <alignment horizontal="left"/>
    </xf>
    <xf numFmtId="0" fontId="2" fillId="2" borderId="27" xfId="0" applyFont="1" applyFill="1" applyBorder="1" applyAlignment="1">
      <alignment horizontal="left" vertical="center" wrapText="1"/>
    </xf>
    <xf numFmtId="0" fontId="2" fillId="2" borderId="28" xfId="0" applyFont="1" applyFill="1" applyBorder="1" applyAlignment="1">
      <alignment horizontal="left" vertical="center" wrapText="1"/>
    </xf>
    <xf numFmtId="0" fontId="2" fillId="2" borderId="13" xfId="0" applyFont="1" applyFill="1" applyBorder="1" applyAlignment="1">
      <alignment horizontal="left" vertical="center" wrapText="1"/>
    </xf>
    <xf numFmtId="0" fontId="2" fillId="2" borderId="2" xfId="0" applyFont="1" applyFill="1" applyBorder="1" applyAlignment="1">
      <alignment horizontal="left" vertical="top" wrapText="1"/>
    </xf>
    <xf numFmtId="0" fontId="0" fillId="2" borderId="2" xfId="0" applyFill="1" applyBorder="1" applyAlignment="1">
      <alignment horizontal="left" vertical="top"/>
    </xf>
    <xf numFmtId="0" fontId="1" fillId="3" borderId="2" xfId="0" applyFont="1" applyFill="1" applyBorder="1" applyAlignment="1">
      <alignment horizontal="center" vertical="center"/>
    </xf>
    <xf numFmtId="0" fontId="5" fillId="3" borderId="2" xfId="0" applyFont="1" applyFill="1" applyBorder="1" applyAlignment="1">
      <alignment horizontal="center" vertical="center"/>
    </xf>
    <xf numFmtId="0" fontId="0" fillId="2" borderId="2" xfId="0" applyFill="1" applyBorder="1" applyAlignment="1">
      <alignment horizontal="center"/>
    </xf>
    <xf numFmtId="0" fontId="16" fillId="2" borderId="2" xfId="0" applyFont="1" applyFill="1" applyBorder="1" applyAlignment="1">
      <alignment wrapText="1"/>
    </xf>
    <xf numFmtId="0" fontId="16" fillId="2" borderId="2" xfId="0" applyFont="1" applyFill="1" applyBorder="1" applyAlignment="1">
      <alignment horizontal="center"/>
    </xf>
    <xf numFmtId="0" fontId="2" fillId="5" borderId="27" xfId="0" applyFont="1" applyFill="1" applyBorder="1" applyAlignment="1">
      <alignment horizontal="left" vertical="top" wrapText="1"/>
    </xf>
    <xf numFmtId="0" fontId="7" fillId="5" borderId="28" xfId="0" applyFont="1" applyFill="1" applyBorder="1" applyAlignment="1">
      <alignment horizontal="left" vertical="top" wrapText="1"/>
    </xf>
    <xf numFmtId="0" fontId="7" fillId="5" borderId="13" xfId="0" applyFont="1" applyFill="1" applyBorder="1" applyAlignment="1">
      <alignment horizontal="left" vertical="top" wrapText="1"/>
    </xf>
    <xf numFmtId="0" fontId="2" fillId="2" borderId="27" xfId="0" applyFont="1" applyFill="1" applyBorder="1" applyAlignment="1">
      <alignment horizontal="left" vertical="top" wrapText="1"/>
    </xf>
    <xf numFmtId="0" fontId="2" fillId="2" borderId="28" xfId="0" applyFont="1" applyFill="1" applyBorder="1" applyAlignment="1">
      <alignment horizontal="left" vertical="top" wrapText="1"/>
    </xf>
    <xf numFmtId="0" fontId="2" fillId="2" borderId="13" xfId="0" applyFont="1" applyFill="1" applyBorder="1" applyAlignment="1">
      <alignment horizontal="left" vertical="top" wrapText="1"/>
    </xf>
    <xf numFmtId="0" fontId="2" fillId="2" borderId="27" xfId="0" applyFont="1" applyFill="1" applyBorder="1" applyAlignment="1">
      <alignment vertical="top" wrapText="1"/>
    </xf>
    <xf numFmtId="0" fontId="2" fillId="2" borderId="28" xfId="0" applyFont="1" applyFill="1" applyBorder="1" applyAlignment="1">
      <alignment vertical="top" wrapText="1"/>
    </xf>
    <xf numFmtId="0" fontId="2" fillId="2" borderId="13" xfId="0" applyFont="1" applyFill="1" applyBorder="1" applyAlignment="1">
      <alignment vertical="top" wrapText="1"/>
    </xf>
    <xf numFmtId="0" fontId="0" fillId="0" borderId="31" xfId="0" applyBorder="1" applyAlignment="1">
      <alignment horizontal="right"/>
    </xf>
    <xf numFmtId="0" fontId="3" fillId="0" borderId="32" xfId="0" applyFont="1" applyBorder="1" applyAlignment="1">
      <alignment horizontal="center" vertical="center" wrapText="1"/>
    </xf>
    <xf numFmtId="0" fontId="5" fillId="3" borderId="25" xfId="0" applyFont="1" applyFill="1" applyBorder="1" applyAlignment="1">
      <alignment horizontal="center"/>
    </xf>
    <xf numFmtId="0" fontId="11" fillId="3" borderId="33" xfId="0" applyFont="1" applyFill="1" applyBorder="1" applyAlignment="1">
      <alignment horizontal="center"/>
    </xf>
    <xf numFmtId="0" fontId="5" fillId="3" borderId="3" xfId="0" applyFont="1" applyFill="1" applyBorder="1" applyAlignment="1">
      <alignment horizontal="center"/>
    </xf>
    <xf numFmtId="0" fontId="5" fillId="3" borderId="32" xfId="0" applyFont="1" applyFill="1" applyBorder="1" applyAlignment="1">
      <alignment horizontal="center"/>
    </xf>
    <xf numFmtId="0" fontId="5" fillId="3" borderId="33" xfId="0" applyFont="1" applyFill="1" applyBorder="1" applyAlignment="1">
      <alignment horizontal="center"/>
    </xf>
    <xf numFmtId="0" fontId="10" fillId="3" borderId="27" xfId="0" applyFont="1" applyFill="1" applyBorder="1" applyAlignment="1">
      <alignment horizontal="center"/>
    </xf>
    <xf numFmtId="0" fontId="10" fillId="3" borderId="28" xfId="0" applyFont="1" applyFill="1" applyBorder="1" applyAlignment="1">
      <alignment horizontal="center"/>
    </xf>
    <xf numFmtId="0" fontId="10" fillId="3" borderId="13" xfId="0" applyFont="1" applyFill="1" applyBorder="1" applyAlignment="1">
      <alignment horizontal="center"/>
    </xf>
    <xf numFmtId="0" fontId="10" fillId="3" borderId="34" xfId="0" applyFont="1" applyFill="1" applyBorder="1" applyAlignment="1">
      <alignment horizontal="center"/>
    </xf>
    <xf numFmtId="0" fontId="10" fillId="3" borderId="35" xfId="0" applyFont="1" applyFill="1" applyBorder="1" applyAlignment="1">
      <alignment horizontal="center"/>
    </xf>
    <xf numFmtId="0" fontId="10" fillId="3" borderId="8" xfId="0" applyFont="1" applyFill="1" applyBorder="1" applyAlignment="1">
      <alignment horizontal="center"/>
    </xf>
    <xf numFmtId="0" fontId="25" fillId="0" borderId="32" xfId="0" applyFont="1" applyBorder="1" applyAlignment="1">
      <alignment vertical="center"/>
    </xf>
    <xf numFmtId="49" fontId="19" fillId="3" borderId="27" xfId="0" applyNumberFormat="1" applyFont="1" applyFill="1" applyBorder="1" applyAlignment="1">
      <alignment horizontal="center" vertical="center"/>
    </xf>
    <xf numFmtId="49" fontId="19" fillId="3" borderId="28" xfId="0" applyNumberFormat="1" applyFont="1" applyFill="1" applyBorder="1" applyAlignment="1">
      <alignment horizontal="center" vertical="center"/>
    </xf>
    <xf numFmtId="49" fontId="19" fillId="3" borderId="13" xfId="0" applyNumberFormat="1" applyFont="1" applyFill="1" applyBorder="1" applyAlignment="1">
      <alignment horizontal="center" vertical="center"/>
    </xf>
    <xf numFmtId="1" fontId="5" fillId="3" borderId="27" xfId="0" applyNumberFormat="1" applyFont="1" applyFill="1" applyBorder="1" applyAlignment="1">
      <alignment horizontal="center" vertical="center"/>
    </xf>
    <xf numFmtId="1" fontId="5" fillId="3" borderId="28" xfId="0" applyNumberFormat="1" applyFont="1" applyFill="1" applyBorder="1" applyAlignment="1">
      <alignment horizontal="center" vertical="center"/>
    </xf>
    <xf numFmtId="1" fontId="5" fillId="3" borderId="13" xfId="0" applyNumberFormat="1" applyFont="1" applyFill="1" applyBorder="1" applyAlignment="1">
      <alignment horizontal="center" vertical="center"/>
    </xf>
    <xf numFmtId="0" fontId="5" fillId="3" borderId="27"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13" xfId="0" applyFont="1" applyFill="1" applyBorder="1" applyAlignment="1">
      <alignment horizontal="center" vertical="center"/>
    </xf>
    <xf numFmtId="18" fontId="5" fillId="3" borderId="27" xfId="0" applyNumberFormat="1" applyFont="1" applyFill="1" applyBorder="1" applyAlignment="1">
      <alignment horizontal="center" vertical="center"/>
    </xf>
    <xf numFmtId="18" fontId="5" fillId="3" borderId="28" xfId="0" applyNumberFormat="1" applyFont="1" applyFill="1" applyBorder="1" applyAlignment="1">
      <alignment horizontal="center" vertical="center"/>
    </xf>
    <xf numFmtId="18" fontId="5" fillId="3" borderId="13" xfId="0" applyNumberFormat="1" applyFont="1" applyFill="1" applyBorder="1" applyAlignment="1">
      <alignment horizontal="center" vertical="center"/>
    </xf>
    <xf numFmtId="0" fontId="14" fillId="0" borderId="0" xfId="0" applyFont="1" applyBorder="1" applyAlignment="1">
      <alignment horizontal="center" vertical="center" wrapText="1"/>
    </xf>
    <xf numFmtId="0" fontId="13" fillId="0" borderId="0" xfId="0" applyFont="1" applyBorder="1" applyAlignment="1">
      <alignment horizontal="center" vertical="center" wrapText="1"/>
    </xf>
    <xf numFmtId="0" fontId="5" fillId="3" borderId="27" xfId="0" applyNumberFormat="1" applyFont="1" applyFill="1" applyBorder="1" applyAlignment="1">
      <alignment horizontal="center" vertical="center"/>
    </xf>
    <xf numFmtId="0" fontId="5" fillId="3" borderId="28" xfId="0" applyNumberFormat="1" applyFont="1" applyFill="1" applyBorder="1" applyAlignment="1">
      <alignment horizontal="center" vertical="center"/>
    </xf>
    <xf numFmtId="0" fontId="5" fillId="3" borderId="13" xfId="0" applyNumberFormat="1" applyFont="1" applyFill="1" applyBorder="1" applyAlignment="1">
      <alignment horizontal="center" vertical="center"/>
    </xf>
    <xf numFmtId="0" fontId="2" fillId="5" borderId="28" xfId="0" applyFont="1" applyFill="1" applyBorder="1" applyAlignment="1">
      <alignment horizontal="left" vertical="top" wrapText="1"/>
    </xf>
    <xf numFmtId="0" fontId="2" fillId="5" borderId="13" xfId="0" applyFont="1" applyFill="1" applyBorder="1" applyAlignment="1">
      <alignment horizontal="left" vertical="top" wrapText="1"/>
    </xf>
    <xf numFmtId="0" fontId="43" fillId="16" borderId="22" xfId="0" applyFont="1" applyFill="1" applyBorder="1" applyAlignment="1">
      <alignment horizontal="center" vertical="center" wrapText="1"/>
    </xf>
    <xf numFmtId="0" fontId="43" fillId="16" borderId="42" xfId="0" applyFont="1" applyFill="1" applyBorder="1" applyAlignment="1">
      <alignment horizontal="center" vertical="center" wrapText="1"/>
    </xf>
    <xf numFmtId="0" fontId="37" fillId="15" borderId="2" xfId="0" applyFont="1" applyFill="1" applyBorder="1" applyAlignment="1">
      <alignment horizontal="center" vertical="center"/>
    </xf>
    <xf numFmtId="0" fontId="39" fillId="0" borderId="0" xfId="0" applyFont="1" applyAlignment="1">
      <alignment horizontal="center"/>
    </xf>
    <xf numFmtId="0" fontId="40" fillId="11" borderId="0" xfId="0" applyFont="1" applyFill="1" applyBorder="1" applyAlignment="1">
      <alignment horizontal="center" vertical="center" wrapText="1"/>
    </xf>
    <xf numFmtId="0" fontId="37" fillId="15" borderId="22" xfId="0" applyFont="1" applyFill="1" applyBorder="1" applyAlignment="1">
      <alignment horizontal="center" vertical="center"/>
    </xf>
    <xf numFmtId="0" fontId="37" fillId="15" borderId="42" xfId="0" applyFont="1" applyFill="1" applyBorder="1" applyAlignment="1">
      <alignment horizontal="center" vertical="center"/>
    </xf>
    <xf numFmtId="0" fontId="41" fillId="15" borderId="40" xfId="0" applyFont="1" applyFill="1" applyBorder="1" applyAlignment="1">
      <alignment horizontal="center" vertical="center" wrapText="1"/>
    </xf>
    <xf numFmtId="0" fontId="42" fillId="15" borderId="38" xfId="0" applyFont="1" applyFill="1" applyBorder="1" applyAlignment="1">
      <alignment horizontal="center" vertical="center" wrapText="1"/>
    </xf>
    <xf numFmtId="0" fontId="37" fillId="15" borderId="27" xfId="0" applyFont="1" applyFill="1" applyBorder="1" applyAlignment="1">
      <alignment horizontal="center" vertical="center"/>
    </xf>
    <xf numFmtId="0" fontId="37" fillId="15" borderId="22" xfId="0" applyFont="1" applyFill="1" applyBorder="1" applyAlignment="1">
      <alignment horizontal="center" vertical="center" wrapText="1"/>
    </xf>
    <xf numFmtId="0" fontId="0" fillId="15" borderId="42" xfId="0" applyFill="1" applyBorder="1" applyAlignment="1">
      <alignment horizontal="center" vertical="center" wrapText="1"/>
    </xf>
    <xf numFmtId="0" fontId="0" fillId="0" borderId="0" xfId="0" applyBorder="1" applyAlignment="1">
      <alignment horizontal="right"/>
    </xf>
    <xf numFmtId="0" fontId="2" fillId="0" borderId="31" xfId="0" applyFont="1" applyBorder="1" applyAlignment="1">
      <alignment horizontal="right"/>
    </xf>
  </cellXfs>
  <cellStyles count="2">
    <cellStyle name="Normal" xfId="0" builtinId="0"/>
    <cellStyle name="Normal 2" xfId="1" xr:uid="{00000000-0005-0000-0000-000001000000}"/>
  </cellStyles>
  <dxfs count="13">
    <dxf>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color theme="0"/>
      </font>
      <fill>
        <patternFill>
          <bgColor theme="0"/>
        </patternFill>
      </fill>
      <border>
        <left/>
        <right/>
        <top/>
        <bottom/>
        <vertical/>
        <horizontal/>
      </border>
    </dxf>
    <dxf>
      <fill>
        <patternFill>
          <bgColor rgb="FFFFFFCC"/>
        </patternFill>
      </fill>
      <border>
        <left/>
        <right style="thin">
          <color auto="1"/>
        </right>
        <top style="thin">
          <color auto="1"/>
        </top>
        <bottom style="thin">
          <color auto="1"/>
        </bottom>
        <vertical/>
        <horizontal/>
      </border>
    </dxf>
    <dxf>
      <fill>
        <patternFill>
          <bgColor rgb="FFFFFFCC"/>
        </patternFill>
      </fill>
      <border>
        <left style="thin">
          <color auto="1"/>
        </left>
        <right/>
        <top style="thin">
          <color auto="1"/>
        </top>
        <bottom style="thin">
          <color auto="1"/>
        </bottom>
        <vertical/>
        <horizontal/>
      </border>
    </dxf>
    <dxf>
      <font>
        <color theme="0"/>
      </font>
    </dxf>
    <dxf>
      <font>
        <color theme="0"/>
      </font>
      <fill>
        <patternFill>
          <bgColor theme="0"/>
        </patternFill>
      </fill>
      <border>
        <left/>
        <right/>
        <top/>
        <bottom/>
        <vertical/>
        <horizontal/>
      </border>
    </dxf>
    <dxf>
      <font>
        <color rgb="FF9C0006"/>
      </font>
      <fill>
        <patternFill>
          <bgColor rgb="FFFFFFCC"/>
        </patternFill>
      </fill>
      <border>
        <left style="thin">
          <color auto="1"/>
        </left>
        <right style="thin">
          <color auto="1"/>
        </right>
        <top style="thin">
          <color auto="1"/>
        </top>
        <bottom style="thin">
          <color auto="1"/>
        </bottom>
      </border>
    </dxf>
    <dxf>
      <font>
        <b/>
        <i val="0"/>
        <color rgb="FFFF0000"/>
      </font>
    </dxf>
    <dxf>
      <font>
        <b/>
        <i val="0"/>
      </font>
      <fill>
        <patternFill patternType="solid">
          <bgColor rgb="FFD7D7D7"/>
        </patternFill>
      </fill>
    </dxf>
    <dxf>
      <font>
        <b val="0"/>
        <i val="0"/>
      </font>
      <fill>
        <patternFill patternType="none"/>
      </fill>
    </dxf>
  </dxfs>
  <tableStyles count="1" defaultTableStyle="TableStyleMedium9" defaultPivotStyle="PivotStyleLight16">
    <tableStyle name="MySqlDefault" pivot="0" table="0" count="2" xr9:uid="{E7C885FB-3A50-4EB0-9652-F6E257861CE7}">
      <tableStyleElement type="wholeTable" dxfId="12"/>
      <tableStyleElement type="headerRow" dxfId="11"/>
    </tableStyle>
  </tableStyles>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1" Type="http://schemas.openxmlformats.org/officeDocument/2006/relationships/image" Target="../media/image5.png"/></Relationships>
</file>

<file path=xl/drawings/_rels/drawing9.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8</xdr:col>
      <xdr:colOff>635000</xdr:colOff>
      <xdr:row>25</xdr:row>
      <xdr:rowOff>44777</xdr:rowOff>
    </xdr:from>
    <xdr:to>
      <xdr:col>15</xdr:col>
      <xdr:colOff>715465</xdr:colOff>
      <xdr:row>26</xdr:row>
      <xdr:rowOff>1853146</xdr:rowOff>
    </xdr:to>
    <xdr:pic>
      <xdr:nvPicPr>
        <xdr:cNvPr id="2" name="Imagen 1">
          <a:extLst>
            <a:ext uri="{FF2B5EF4-FFF2-40B4-BE49-F238E27FC236}">
              <a16:creationId xmlns:a16="http://schemas.microsoft.com/office/drawing/2014/main" id="{47BE580D-E876-480D-9953-4A975D2D86F7}"/>
            </a:ext>
          </a:extLst>
        </xdr:cNvPr>
        <xdr:cNvPicPr>
          <a:picLocks noChangeAspect="1"/>
        </xdr:cNvPicPr>
      </xdr:nvPicPr>
      <xdr:blipFill>
        <a:blip xmlns:r="http://schemas.openxmlformats.org/officeDocument/2006/relationships" r:embed="rId1"/>
        <a:stretch>
          <a:fillRect/>
        </a:stretch>
      </xdr:blipFill>
      <xdr:spPr>
        <a:xfrm>
          <a:off x="14956118" y="5363836"/>
          <a:ext cx="5675935" cy="2435898"/>
        </a:xfrm>
        <a:prstGeom prst="rect">
          <a:avLst/>
        </a:prstGeom>
      </xdr:spPr>
    </xdr:pic>
    <xdr:clientData/>
  </xdr:twoCellAnchor>
  <xdr:twoCellAnchor editAs="oneCell">
    <xdr:from>
      <xdr:col>8</xdr:col>
      <xdr:colOff>776942</xdr:colOff>
      <xdr:row>26</xdr:row>
      <xdr:rowOff>2224190</xdr:rowOff>
    </xdr:from>
    <xdr:to>
      <xdr:col>16</xdr:col>
      <xdr:colOff>561205</xdr:colOff>
      <xdr:row>27</xdr:row>
      <xdr:rowOff>2387963</xdr:rowOff>
    </xdr:to>
    <xdr:pic>
      <xdr:nvPicPr>
        <xdr:cNvPr id="3" name="Imagen 2">
          <a:extLst>
            <a:ext uri="{FF2B5EF4-FFF2-40B4-BE49-F238E27FC236}">
              <a16:creationId xmlns:a16="http://schemas.microsoft.com/office/drawing/2014/main" id="{E0DE9D66-2639-4562-AB11-D5B245D3A2B5}"/>
            </a:ext>
          </a:extLst>
        </xdr:cNvPr>
        <xdr:cNvPicPr>
          <a:picLocks noChangeAspect="1"/>
        </xdr:cNvPicPr>
      </xdr:nvPicPr>
      <xdr:blipFill>
        <a:blip xmlns:r="http://schemas.openxmlformats.org/officeDocument/2006/relationships" r:embed="rId2"/>
        <a:stretch>
          <a:fillRect/>
        </a:stretch>
      </xdr:blipFill>
      <xdr:spPr>
        <a:xfrm>
          <a:off x="15098060" y="8170778"/>
          <a:ext cx="6179086" cy="2449773"/>
        </a:xfrm>
        <a:prstGeom prst="rect">
          <a:avLst/>
        </a:prstGeom>
      </xdr:spPr>
    </xdr:pic>
    <xdr:clientData/>
  </xdr:twoCellAnchor>
  <xdr:twoCellAnchor editAs="oneCell">
    <xdr:from>
      <xdr:col>8</xdr:col>
      <xdr:colOff>657412</xdr:colOff>
      <xdr:row>27</xdr:row>
      <xdr:rowOff>2898588</xdr:rowOff>
    </xdr:from>
    <xdr:to>
      <xdr:col>20</xdr:col>
      <xdr:colOff>198510</xdr:colOff>
      <xdr:row>29</xdr:row>
      <xdr:rowOff>405952</xdr:rowOff>
    </xdr:to>
    <xdr:pic>
      <xdr:nvPicPr>
        <xdr:cNvPr id="5" name="Imagen 4">
          <a:extLst>
            <a:ext uri="{FF2B5EF4-FFF2-40B4-BE49-F238E27FC236}">
              <a16:creationId xmlns:a16="http://schemas.microsoft.com/office/drawing/2014/main" id="{5D5904DB-2AD6-4781-8650-94E43B8D4A5F}"/>
            </a:ext>
          </a:extLst>
        </xdr:cNvPr>
        <xdr:cNvPicPr>
          <a:picLocks noChangeAspect="1"/>
        </xdr:cNvPicPr>
      </xdr:nvPicPr>
      <xdr:blipFill>
        <a:blip xmlns:r="http://schemas.openxmlformats.org/officeDocument/2006/relationships" r:embed="rId3"/>
        <a:stretch>
          <a:fillRect/>
        </a:stretch>
      </xdr:blipFill>
      <xdr:spPr>
        <a:xfrm>
          <a:off x="14978530" y="11131176"/>
          <a:ext cx="9133333" cy="3580952"/>
        </a:xfrm>
        <a:prstGeom prst="rect">
          <a:avLst/>
        </a:prstGeom>
      </xdr:spPr>
    </xdr:pic>
    <xdr:clientData/>
  </xdr:twoCellAnchor>
  <xdr:twoCellAnchor editAs="oneCell">
    <xdr:from>
      <xdr:col>9</xdr:col>
      <xdr:colOff>0</xdr:colOff>
      <xdr:row>30</xdr:row>
      <xdr:rowOff>0</xdr:rowOff>
    </xdr:from>
    <xdr:to>
      <xdr:col>20</xdr:col>
      <xdr:colOff>340451</xdr:colOff>
      <xdr:row>33</xdr:row>
      <xdr:rowOff>39893</xdr:rowOff>
    </xdr:to>
    <xdr:pic>
      <xdr:nvPicPr>
        <xdr:cNvPr id="6" name="Imagen 5">
          <a:extLst>
            <a:ext uri="{FF2B5EF4-FFF2-40B4-BE49-F238E27FC236}">
              <a16:creationId xmlns:a16="http://schemas.microsoft.com/office/drawing/2014/main" id="{F4F0E81B-D2CF-49EE-BA52-B20B977666CD}"/>
            </a:ext>
          </a:extLst>
        </xdr:cNvPr>
        <xdr:cNvPicPr>
          <a:picLocks noChangeAspect="1"/>
        </xdr:cNvPicPr>
      </xdr:nvPicPr>
      <xdr:blipFill>
        <a:blip xmlns:r="http://schemas.openxmlformats.org/officeDocument/2006/relationships" r:embed="rId4"/>
        <a:stretch>
          <a:fillRect/>
        </a:stretch>
      </xdr:blipFill>
      <xdr:spPr>
        <a:xfrm>
          <a:off x="15120471" y="15015882"/>
          <a:ext cx="9133333" cy="35809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0</xdr:row>
      <xdr:rowOff>47625</xdr:rowOff>
    </xdr:from>
    <xdr:to>
      <xdr:col>1</xdr:col>
      <xdr:colOff>514350</xdr:colOff>
      <xdr:row>0</xdr:row>
      <xdr:rowOff>285750</xdr:rowOff>
    </xdr:to>
    <xdr:pic>
      <xdr:nvPicPr>
        <xdr:cNvPr id="3077" name="Picture 4" descr="LogoFDO-0348">
          <a:extLst>
            <a:ext uri="{FF2B5EF4-FFF2-40B4-BE49-F238E27FC236}">
              <a16:creationId xmlns:a16="http://schemas.microsoft.com/office/drawing/2014/main" id="{00000000-0008-0000-0300-000005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5867"/>
        <a:stretch>
          <a:fillRect/>
        </a:stretch>
      </xdr:blipFill>
      <xdr:spPr bwMode="auto">
        <a:xfrm>
          <a:off x="19050" y="47625"/>
          <a:ext cx="13239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0</xdr:row>
      <xdr:rowOff>47625</xdr:rowOff>
    </xdr:from>
    <xdr:to>
      <xdr:col>1</xdr:col>
      <xdr:colOff>514350</xdr:colOff>
      <xdr:row>0</xdr:row>
      <xdr:rowOff>285750</xdr:rowOff>
    </xdr:to>
    <xdr:pic>
      <xdr:nvPicPr>
        <xdr:cNvPr id="13317" name="Picture 4" descr="LogoFDO-0348">
          <a:extLst>
            <a:ext uri="{FF2B5EF4-FFF2-40B4-BE49-F238E27FC236}">
              <a16:creationId xmlns:a16="http://schemas.microsoft.com/office/drawing/2014/main" id="{00000000-0008-0000-0400-0000053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5867"/>
        <a:stretch>
          <a:fillRect/>
        </a:stretch>
      </xdr:blipFill>
      <xdr:spPr bwMode="auto">
        <a:xfrm>
          <a:off x="19050" y="47625"/>
          <a:ext cx="12382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28575</xdr:colOff>
      <xdr:row>0</xdr:row>
      <xdr:rowOff>19050</xdr:rowOff>
    </xdr:from>
    <xdr:to>
      <xdr:col>0</xdr:col>
      <xdr:colOff>1228725</xdr:colOff>
      <xdr:row>0</xdr:row>
      <xdr:rowOff>257175</xdr:rowOff>
    </xdr:to>
    <xdr:pic>
      <xdr:nvPicPr>
        <xdr:cNvPr id="6149" name="Picture 4" descr="LogoFDO-0348">
          <a:extLst>
            <a:ext uri="{FF2B5EF4-FFF2-40B4-BE49-F238E27FC236}">
              <a16:creationId xmlns:a16="http://schemas.microsoft.com/office/drawing/2014/main" id="{00000000-0008-0000-0600-0000051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5867"/>
        <a:stretch>
          <a:fillRect/>
        </a:stretch>
      </xdr:blipFill>
      <xdr:spPr bwMode="auto">
        <a:xfrm>
          <a:off x="28575" y="19050"/>
          <a:ext cx="12001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838200</xdr:colOff>
      <xdr:row>0</xdr:row>
      <xdr:rowOff>238125</xdr:rowOff>
    </xdr:to>
    <xdr:pic>
      <xdr:nvPicPr>
        <xdr:cNvPr id="7173" name="Picture 4" descr="LogoFDO-0348">
          <a:extLst>
            <a:ext uri="{FF2B5EF4-FFF2-40B4-BE49-F238E27FC236}">
              <a16:creationId xmlns:a16="http://schemas.microsoft.com/office/drawing/2014/main" id="{00000000-0008-0000-0700-0000051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5867"/>
        <a:stretch>
          <a:fillRect/>
        </a:stretch>
      </xdr:blipFill>
      <xdr:spPr bwMode="auto">
        <a:xfrm>
          <a:off x="0" y="0"/>
          <a:ext cx="9810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28575</xdr:colOff>
      <xdr:row>0</xdr:row>
      <xdr:rowOff>19050</xdr:rowOff>
    </xdr:from>
    <xdr:to>
      <xdr:col>1</xdr:col>
      <xdr:colOff>0</xdr:colOff>
      <xdr:row>0</xdr:row>
      <xdr:rowOff>257175</xdr:rowOff>
    </xdr:to>
    <xdr:pic>
      <xdr:nvPicPr>
        <xdr:cNvPr id="8201" name="Picture 4" descr="LogoFDO-0348">
          <a:extLst>
            <a:ext uri="{FF2B5EF4-FFF2-40B4-BE49-F238E27FC236}">
              <a16:creationId xmlns:a16="http://schemas.microsoft.com/office/drawing/2014/main" id="{00000000-0008-0000-0800-0000092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5867"/>
        <a:stretch>
          <a:fillRect/>
        </a:stretch>
      </xdr:blipFill>
      <xdr:spPr bwMode="auto">
        <a:xfrm>
          <a:off x="28575" y="19050"/>
          <a:ext cx="13620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28575</xdr:colOff>
      <xdr:row>0</xdr:row>
      <xdr:rowOff>19050</xdr:rowOff>
    </xdr:from>
    <xdr:to>
      <xdr:col>1</xdr:col>
      <xdr:colOff>0</xdr:colOff>
      <xdr:row>0</xdr:row>
      <xdr:rowOff>257175</xdr:rowOff>
    </xdr:to>
    <xdr:pic>
      <xdr:nvPicPr>
        <xdr:cNvPr id="8202" name="Picture 4" descr="LogoFDO-0348">
          <a:extLst>
            <a:ext uri="{FF2B5EF4-FFF2-40B4-BE49-F238E27FC236}">
              <a16:creationId xmlns:a16="http://schemas.microsoft.com/office/drawing/2014/main" id="{00000000-0008-0000-0800-00000A2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5867"/>
        <a:stretch>
          <a:fillRect/>
        </a:stretch>
      </xdr:blipFill>
      <xdr:spPr bwMode="auto">
        <a:xfrm>
          <a:off x="28575" y="19050"/>
          <a:ext cx="13620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xdr:colOff>
      <xdr:row>0</xdr:row>
      <xdr:rowOff>47625</xdr:rowOff>
    </xdr:from>
    <xdr:to>
      <xdr:col>1</xdr:col>
      <xdr:colOff>514350</xdr:colOff>
      <xdr:row>0</xdr:row>
      <xdr:rowOff>285750</xdr:rowOff>
    </xdr:to>
    <xdr:pic>
      <xdr:nvPicPr>
        <xdr:cNvPr id="9225" name="Picture 4" descr="LogoFDO-0348">
          <a:extLst>
            <a:ext uri="{FF2B5EF4-FFF2-40B4-BE49-F238E27FC236}">
              <a16:creationId xmlns:a16="http://schemas.microsoft.com/office/drawing/2014/main" id="{00000000-0008-0000-0900-0000092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5867"/>
        <a:stretch>
          <a:fillRect/>
        </a:stretch>
      </xdr:blipFill>
      <xdr:spPr bwMode="auto">
        <a:xfrm>
          <a:off x="19050" y="47625"/>
          <a:ext cx="1257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47625</xdr:rowOff>
    </xdr:from>
    <xdr:to>
      <xdr:col>1</xdr:col>
      <xdr:colOff>514350</xdr:colOff>
      <xdr:row>0</xdr:row>
      <xdr:rowOff>285750</xdr:rowOff>
    </xdr:to>
    <xdr:pic>
      <xdr:nvPicPr>
        <xdr:cNvPr id="9226" name="Picture 4" descr="LogoFDO-0348">
          <a:extLst>
            <a:ext uri="{FF2B5EF4-FFF2-40B4-BE49-F238E27FC236}">
              <a16:creationId xmlns:a16="http://schemas.microsoft.com/office/drawing/2014/main" id="{00000000-0008-0000-0900-00000A2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5867"/>
        <a:stretch>
          <a:fillRect/>
        </a:stretch>
      </xdr:blipFill>
      <xdr:spPr bwMode="auto">
        <a:xfrm>
          <a:off x="19050" y="47625"/>
          <a:ext cx="1257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231588</xdr:colOff>
      <xdr:row>7</xdr:row>
      <xdr:rowOff>23766</xdr:rowOff>
    </xdr:from>
    <xdr:to>
      <xdr:col>12</xdr:col>
      <xdr:colOff>252286</xdr:colOff>
      <xdr:row>8</xdr:row>
      <xdr:rowOff>1113557</xdr:rowOff>
    </xdr:to>
    <xdr:pic>
      <xdr:nvPicPr>
        <xdr:cNvPr id="2" name="Imagen 1">
          <a:extLst>
            <a:ext uri="{FF2B5EF4-FFF2-40B4-BE49-F238E27FC236}">
              <a16:creationId xmlns:a16="http://schemas.microsoft.com/office/drawing/2014/main" id="{717A68E2-8A1F-47EA-82DE-DADBBCB64CC4}"/>
            </a:ext>
          </a:extLst>
        </xdr:cNvPr>
        <xdr:cNvPicPr>
          <a:picLocks noChangeAspect="1"/>
        </xdr:cNvPicPr>
      </xdr:nvPicPr>
      <xdr:blipFill>
        <a:blip xmlns:r="http://schemas.openxmlformats.org/officeDocument/2006/relationships" r:embed="rId2"/>
        <a:stretch>
          <a:fillRect/>
        </a:stretch>
      </xdr:blipFill>
      <xdr:spPr>
        <a:xfrm>
          <a:off x="15419294" y="1629942"/>
          <a:ext cx="5115639" cy="2195439"/>
        </a:xfrm>
        <a:prstGeom prst="rect">
          <a:avLst/>
        </a:prstGeom>
      </xdr:spPr>
    </xdr:pic>
    <xdr:clientData/>
  </xdr:twoCellAnchor>
  <xdr:twoCellAnchor editAs="oneCell">
    <xdr:from>
      <xdr:col>8</xdr:col>
      <xdr:colOff>313765</xdr:colOff>
      <xdr:row>9</xdr:row>
      <xdr:rowOff>74706</xdr:rowOff>
    </xdr:from>
    <xdr:to>
      <xdr:col>13</xdr:col>
      <xdr:colOff>486500</xdr:colOff>
      <xdr:row>11</xdr:row>
      <xdr:rowOff>89464</xdr:rowOff>
    </xdr:to>
    <xdr:pic>
      <xdr:nvPicPr>
        <xdr:cNvPr id="5" name="Imagen 4">
          <a:extLst>
            <a:ext uri="{FF2B5EF4-FFF2-40B4-BE49-F238E27FC236}">
              <a16:creationId xmlns:a16="http://schemas.microsoft.com/office/drawing/2014/main" id="{ECFF4A47-061C-407D-B0D3-2A5DD469268D}"/>
            </a:ext>
          </a:extLst>
        </xdr:cNvPr>
        <xdr:cNvPicPr>
          <a:picLocks noChangeAspect="1"/>
        </xdr:cNvPicPr>
      </xdr:nvPicPr>
      <xdr:blipFill>
        <a:blip xmlns:r="http://schemas.openxmlformats.org/officeDocument/2006/relationships" r:embed="rId3"/>
        <a:stretch>
          <a:fillRect/>
        </a:stretch>
      </xdr:blipFill>
      <xdr:spPr>
        <a:xfrm>
          <a:off x="15501471" y="3951941"/>
          <a:ext cx="6067029" cy="240534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19050</xdr:colOff>
      <xdr:row>0</xdr:row>
      <xdr:rowOff>47625</xdr:rowOff>
    </xdr:from>
    <xdr:to>
      <xdr:col>1</xdr:col>
      <xdr:colOff>514350</xdr:colOff>
      <xdr:row>0</xdr:row>
      <xdr:rowOff>285750</xdr:rowOff>
    </xdr:to>
    <xdr:pic>
      <xdr:nvPicPr>
        <xdr:cNvPr id="6" name="Picture 4" descr="LogoFDO-0348">
          <a:extLst>
            <a:ext uri="{FF2B5EF4-FFF2-40B4-BE49-F238E27FC236}">
              <a16:creationId xmlns:a16="http://schemas.microsoft.com/office/drawing/2014/main" id="{00000000-0008-0000-0A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5867"/>
        <a:stretch>
          <a:fillRect/>
        </a:stretch>
      </xdr:blipFill>
      <xdr:spPr bwMode="auto">
        <a:xfrm>
          <a:off x="19050" y="47625"/>
          <a:ext cx="1257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47625</xdr:rowOff>
    </xdr:from>
    <xdr:to>
      <xdr:col>1</xdr:col>
      <xdr:colOff>514350</xdr:colOff>
      <xdr:row>0</xdr:row>
      <xdr:rowOff>285750</xdr:rowOff>
    </xdr:to>
    <xdr:pic>
      <xdr:nvPicPr>
        <xdr:cNvPr id="7" name="Picture 4" descr="LogoFDO-0348">
          <a:extLst>
            <a:ext uri="{FF2B5EF4-FFF2-40B4-BE49-F238E27FC236}">
              <a16:creationId xmlns:a16="http://schemas.microsoft.com/office/drawing/2014/main" id="{00000000-0008-0000-0A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5867"/>
        <a:stretch>
          <a:fillRect/>
        </a:stretch>
      </xdr:blipFill>
      <xdr:spPr bwMode="auto">
        <a:xfrm>
          <a:off x="19050" y="47625"/>
          <a:ext cx="9906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19050</xdr:colOff>
      <xdr:row>0</xdr:row>
      <xdr:rowOff>38100</xdr:rowOff>
    </xdr:from>
    <xdr:to>
      <xdr:col>0</xdr:col>
      <xdr:colOff>1276350</xdr:colOff>
      <xdr:row>0</xdr:row>
      <xdr:rowOff>276225</xdr:rowOff>
    </xdr:to>
    <xdr:pic>
      <xdr:nvPicPr>
        <xdr:cNvPr id="5131" name="Picture 4" descr="LogoFDO-0348">
          <a:extLst>
            <a:ext uri="{FF2B5EF4-FFF2-40B4-BE49-F238E27FC236}">
              <a16:creationId xmlns:a16="http://schemas.microsoft.com/office/drawing/2014/main" id="{00000000-0008-0000-0B00-00000B1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5867"/>
        <a:stretch>
          <a:fillRect/>
        </a:stretch>
      </xdr:blipFill>
      <xdr:spPr bwMode="auto">
        <a:xfrm>
          <a:off x="19050" y="38100"/>
          <a:ext cx="1257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38100</xdr:rowOff>
    </xdr:from>
    <xdr:to>
      <xdr:col>0</xdr:col>
      <xdr:colOff>1276350</xdr:colOff>
      <xdr:row>0</xdr:row>
      <xdr:rowOff>276225</xdr:rowOff>
    </xdr:to>
    <xdr:pic>
      <xdr:nvPicPr>
        <xdr:cNvPr id="5132" name="Picture 4" descr="LogoFDO-0348">
          <a:extLst>
            <a:ext uri="{FF2B5EF4-FFF2-40B4-BE49-F238E27FC236}">
              <a16:creationId xmlns:a16="http://schemas.microsoft.com/office/drawing/2014/main" id="{00000000-0008-0000-0B00-00000C1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5867"/>
        <a:stretch>
          <a:fillRect/>
        </a:stretch>
      </xdr:blipFill>
      <xdr:spPr bwMode="auto">
        <a:xfrm>
          <a:off x="19050" y="38100"/>
          <a:ext cx="1257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151rp2/Users/s21022/AppData/Local/Microsoft/Windows/Temporary%20Internet%20Files/Content.Outlook/YEB0CQO7/Matriz%20Cambios%20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valuando OC"/>
      <sheetName val="Parametros"/>
    </sheetNames>
    <sheetDataSet>
      <sheetData sheetId="0" refreshError="1"/>
      <sheetData sheetId="1" refreshError="1">
        <row r="1">
          <cell r="A1" t="str">
            <v>Id</v>
          </cell>
        </row>
        <row r="402">
          <cell r="A402" t="str">
            <v>Online: Canales de Atención clientes, Administrativos - aplicaciones Criticas</v>
          </cell>
          <cell r="B402" t="str">
            <v>Alta</v>
          </cell>
        </row>
        <row r="403">
          <cell r="A403" t="str">
            <v>Online: Administrativos - Aplicaciones no Criticas</v>
          </cell>
          <cell r="B403" t="str">
            <v>Media</v>
          </cell>
        </row>
        <row r="404">
          <cell r="A404" t="str">
            <v>Online: Sólo componentes nuevos que no impactan a otras funcionalidades y aplicaciones</v>
          </cell>
          <cell r="B404" t="str">
            <v>Baja</v>
          </cell>
        </row>
        <row r="405">
          <cell r="A405" t="str">
            <v xml:space="preserve">Batch: Modificación de la Ruta Critica </v>
          </cell>
          <cell r="B405" t="str">
            <v>Alta</v>
          </cell>
        </row>
        <row r="406">
          <cell r="A406" t="str">
            <v>Batch: No modifica la ruta crítica ni procesos críticos, pero se encuentra relacionado con otras aplicaciones</v>
          </cell>
          <cell r="B406" t="str">
            <v>Media</v>
          </cell>
        </row>
        <row r="407">
          <cell r="A407" t="str">
            <v>Batch: Afecta a Procesos Críticos</v>
          </cell>
          <cell r="B407" t="str">
            <v>Media</v>
          </cell>
        </row>
        <row r="408">
          <cell r="A408" t="str">
            <v>Batch: Componentes nuevos, no afectan la ruta Critica ni procesos críticos y no está relacionado con otras aplicaciones</v>
          </cell>
          <cell r="B408" t="str">
            <v>Baja</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C13" totalsRowShown="0" headerRowDxfId="3">
  <autoFilter ref="A1:C13" xr:uid="{00000000-0009-0000-0100-000001000000}"/>
  <tableColumns count="3">
    <tableColumn id="1" xr3:uid="{00000000-0010-0000-0000-000001000000}" name="Pestaña" dataDxfId="2"/>
    <tableColumn id="2" xr3:uid="{00000000-0010-0000-0000-000002000000}" name="Descripción" dataDxfId="1"/>
    <tableColumn id="3" xr3:uid="{00000000-0010-0000-0000-000003000000}" name="Tipo"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G545"/>
  <sheetViews>
    <sheetView workbookViewId="0">
      <selection activeCell="A542" sqref="A542:A545"/>
    </sheetView>
  </sheetViews>
  <sheetFormatPr baseColWidth="10" defaultColWidth="11.453125" defaultRowHeight="14.5" x14ac:dyDescent="0.35"/>
  <cols>
    <col min="1" max="1" width="73" style="160" bestFit="1" customWidth="1"/>
    <col min="2" max="2" width="14.7265625" bestFit="1" customWidth="1"/>
    <col min="3" max="3" width="9.453125" bestFit="1" customWidth="1"/>
    <col min="4" max="4" width="8.1796875" bestFit="1" customWidth="1"/>
    <col min="5" max="5" width="9.1796875" customWidth="1"/>
    <col min="6" max="6" width="71.1796875" bestFit="1" customWidth="1"/>
    <col min="7" max="7" width="14.54296875" customWidth="1"/>
    <col min="8" max="21" width="6.54296875" customWidth="1"/>
  </cols>
  <sheetData>
    <row r="1" spans="1:7" x14ac:dyDescent="0.35">
      <c r="A1" s="161" t="s">
        <v>0</v>
      </c>
      <c r="B1" s="101" t="s">
        <v>1</v>
      </c>
      <c r="C1" s="101" t="s">
        <v>2</v>
      </c>
      <c r="D1" s="101" t="s">
        <v>3</v>
      </c>
      <c r="E1" s="101" t="s">
        <v>4</v>
      </c>
      <c r="F1" s="101" t="s">
        <v>5</v>
      </c>
      <c r="G1" s="101" t="s">
        <v>6</v>
      </c>
    </row>
    <row r="2" spans="1:7" x14ac:dyDescent="0.35">
      <c r="A2" t="str">
        <f t="shared" ref="A2:A33" si="0">B2&amp;C2&amp;D2&amp;E2&amp;MID(F2,1,2)</f>
        <v>EmergenciaAltaAltoNo1.</v>
      </c>
      <c r="B2" t="s">
        <v>7</v>
      </c>
      <c r="C2" t="s">
        <v>8</v>
      </c>
      <c r="D2" t="s">
        <v>9</v>
      </c>
      <c r="E2" t="s">
        <v>10</v>
      </c>
      <c r="F2" t="s">
        <v>11</v>
      </c>
      <c r="G2" t="s">
        <v>12</v>
      </c>
    </row>
    <row r="3" spans="1:7" x14ac:dyDescent="0.35">
      <c r="A3" s="160" t="str">
        <f t="shared" si="0"/>
        <v>EmergenciaAltaAltoNo10</v>
      </c>
      <c r="B3" t="s">
        <v>7</v>
      </c>
      <c r="C3" t="s">
        <v>8</v>
      </c>
      <c r="D3" t="s">
        <v>9</v>
      </c>
      <c r="E3" t="s">
        <v>10</v>
      </c>
      <c r="F3" t="s">
        <v>13</v>
      </c>
      <c r="G3" t="s">
        <v>12</v>
      </c>
    </row>
    <row r="4" spans="1:7" x14ac:dyDescent="0.35">
      <c r="A4" t="str">
        <f t="shared" si="0"/>
        <v>EmergenciaAltaAltoNo11</v>
      </c>
      <c r="B4" t="s">
        <v>7</v>
      </c>
      <c r="C4" t="s">
        <v>8</v>
      </c>
      <c r="D4" t="s">
        <v>9</v>
      </c>
      <c r="E4" t="s">
        <v>10</v>
      </c>
      <c r="F4" t="s">
        <v>14</v>
      </c>
      <c r="G4" t="s">
        <v>6</v>
      </c>
    </row>
    <row r="5" spans="1:7" x14ac:dyDescent="0.35">
      <c r="A5" t="str">
        <f t="shared" si="0"/>
        <v>EmergenciaAltaAltoNo12</v>
      </c>
      <c r="B5" t="s">
        <v>7</v>
      </c>
      <c r="C5" t="s">
        <v>8</v>
      </c>
      <c r="D5" t="s">
        <v>9</v>
      </c>
      <c r="E5" t="s">
        <v>10</v>
      </c>
      <c r="F5" t="s">
        <v>15</v>
      </c>
      <c r="G5" t="s">
        <v>6</v>
      </c>
    </row>
    <row r="6" spans="1:7" x14ac:dyDescent="0.35">
      <c r="A6" t="str">
        <f t="shared" si="0"/>
        <v>EmergenciaAltaAltoNo13</v>
      </c>
      <c r="B6" t="s">
        <v>7</v>
      </c>
      <c r="C6" t="s">
        <v>8</v>
      </c>
      <c r="D6" t="s">
        <v>9</v>
      </c>
      <c r="E6" t="s">
        <v>10</v>
      </c>
      <c r="F6" t="s">
        <v>16</v>
      </c>
      <c r="G6" t="s">
        <v>6</v>
      </c>
    </row>
    <row r="7" spans="1:7" x14ac:dyDescent="0.35">
      <c r="A7" t="str">
        <f t="shared" si="0"/>
        <v>EmergenciaAltaAltoNo14</v>
      </c>
      <c r="B7" t="s">
        <v>7</v>
      </c>
      <c r="C7" t="s">
        <v>8</v>
      </c>
      <c r="D7" t="s">
        <v>9</v>
      </c>
      <c r="E7" t="s">
        <v>10</v>
      </c>
      <c r="F7" t="s">
        <v>17</v>
      </c>
      <c r="G7" t="s">
        <v>12</v>
      </c>
    </row>
    <row r="8" spans="1:7" x14ac:dyDescent="0.35">
      <c r="A8" t="str">
        <f t="shared" si="0"/>
        <v>EmergenciaAltaAltoNo2.</v>
      </c>
      <c r="B8" t="s">
        <v>7</v>
      </c>
      <c r="C8" t="s">
        <v>8</v>
      </c>
      <c r="D8" t="s">
        <v>9</v>
      </c>
      <c r="E8" t="s">
        <v>10</v>
      </c>
      <c r="F8" t="s">
        <v>18</v>
      </c>
      <c r="G8" t="s">
        <v>12</v>
      </c>
    </row>
    <row r="9" spans="1:7" x14ac:dyDescent="0.35">
      <c r="A9" t="str">
        <f t="shared" si="0"/>
        <v>EmergenciaAltaAltoNo3.</v>
      </c>
      <c r="B9" t="s">
        <v>7</v>
      </c>
      <c r="C9" t="s">
        <v>8</v>
      </c>
      <c r="D9" t="s">
        <v>9</v>
      </c>
      <c r="E9" t="s">
        <v>10</v>
      </c>
      <c r="F9" t="s">
        <v>19</v>
      </c>
      <c r="G9" t="s">
        <v>12</v>
      </c>
    </row>
    <row r="10" spans="1:7" x14ac:dyDescent="0.35">
      <c r="A10" t="str">
        <f t="shared" si="0"/>
        <v>EmergenciaAltaAltoNo4.</v>
      </c>
      <c r="B10" t="s">
        <v>7</v>
      </c>
      <c r="C10" t="s">
        <v>8</v>
      </c>
      <c r="D10" t="s">
        <v>9</v>
      </c>
      <c r="E10" t="s">
        <v>10</v>
      </c>
      <c r="F10" t="s">
        <v>20</v>
      </c>
      <c r="G10" t="s">
        <v>12</v>
      </c>
    </row>
    <row r="11" spans="1:7" x14ac:dyDescent="0.35">
      <c r="A11" t="str">
        <f t="shared" si="0"/>
        <v>EmergenciaAltaAltoNo6.</v>
      </c>
      <c r="B11" t="s">
        <v>7</v>
      </c>
      <c r="C11" t="s">
        <v>8</v>
      </c>
      <c r="D11" t="s">
        <v>9</v>
      </c>
      <c r="E11" t="s">
        <v>10</v>
      </c>
      <c r="F11" t="s">
        <v>21</v>
      </c>
      <c r="G11" t="s">
        <v>6</v>
      </c>
    </row>
    <row r="12" spans="1:7" x14ac:dyDescent="0.35">
      <c r="A12" t="str">
        <f t="shared" si="0"/>
        <v>EmergenciaAltaAltoNo7.</v>
      </c>
      <c r="B12" t="s">
        <v>7</v>
      </c>
      <c r="C12" t="s">
        <v>8</v>
      </c>
      <c r="D12" t="s">
        <v>9</v>
      </c>
      <c r="E12" t="s">
        <v>10</v>
      </c>
      <c r="F12" t="s">
        <v>22</v>
      </c>
      <c r="G12" t="s">
        <v>6</v>
      </c>
    </row>
    <row r="13" spans="1:7" x14ac:dyDescent="0.35">
      <c r="A13" t="str">
        <f t="shared" si="0"/>
        <v>EmergenciaAltaAltoNo8.</v>
      </c>
      <c r="B13" t="s">
        <v>7</v>
      </c>
      <c r="C13" t="s">
        <v>8</v>
      </c>
      <c r="D13" t="s">
        <v>9</v>
      </c>
      <c r="E13" t="s">
        <v>10</v>
      </c>
      <c r="F13" t="s">
        <v>23</v>
      </c>
      <c r="G13" t="s">
        <v>6</v>
      </c>
    </row>
    <row r="14" spans="1:7" x14ac:dyDescent="0.35">
      <c r="A14" s="160" t="str">
        <f t="shared" si="0"/>
        <v>EmergenciaAltaAltoNo9.</v>
      </c>
      <c r="B14" t="s">
        <v>7</v>
      </c>
      <c r="C14" t="s">
        <v>8</v>
      </c>
      <c r="D14" t="s">
        <v>9</v>
      </c>
      <c r="E14" t="s">
        <v>10</v>
      </c>
      <c r="F14" t="s">
        <v>24</v>
      </c>
      <c r="G14" t="s">
        <v>6</v>
      </c>
    </row>
    <row r="15" spans="1:7" x14ac:dyDescent="0.35">
      <c r="A15" t="str">
        <f t="shared" si="0"/>
        <v>EmergenciaAltaAltoSi1.</v>
      </c>
      <c r="B15" t="s">
        <v>7</v>
      </c>
      <c r="C15" t="s">
        <v>8</v>
      </c>
      <c r="D15" t="s">
        <v>9</v>
      </c>
      <c r="E15" t="s">
        <v>25</v>
      </c>
      <c r="F15" t="s">
        <v>11</v>
      </c>
      <c r="G15" t="s">
        <v>12</v>
      </c>
    </row>
    <row r="16" spans="1:7" x14ac:dyDescent="0.35">
      <c r="A16" s="160" t="str">
        <f t="shared" si="0"/>
        <v>EmergenciaAltaAltoSi10</v>
      </c>
      <c r="B16" t="s">
        <v>7</v>
      </c>
      <c r="C16" t="s">
        <v>8</v>
      </c>
      <c r="D16" t="s">
        <v>9</v>
      </c>
      <c r="E16" t="s">
        <v>25</v>
      </c>
      <c r="F16" t="s">
        <v>13</v>
      </c>
      <c r="G16" t="s">
        <v>12</v>
      </c>
    </row>
    <row r="17" spans="1:7" x14ac:dyDescent="0.35">
      <c r="A17" t="str">
        <f t="shared" si="0"/>
        <v>EmergenciaAltaAltoSi11</v>
      </c>
      <c r="B17" t="s">
        <v>7</v>
      </c>
      <c r="C17" t="s">
        <v>8</v>
      </c>
      <c r="D17" t="s">
        <v>9</v>
      </c>
      <c r="E17" t="s">
        <v>25</v>
      </c>
      <c r="F17" t="s">
        <v>14</v>
      </c>
      <c r="G17" t="s">
        <v>6</v>
      </c>
    </row>
    <row r="18" spans="1:7" x14ac:dyDescent="0.35">
      <c r="A18" t="str">
        <f t="shared" si="0"/>
        <v>EmergenciaAltaAltoSi12</v>
      </c>
      <c r="B18" t="s">
        <v>7</v>
      </c>
      <c r="C18" t="s">
        <v>8</v>
      </c>
      <c r="D18" t="s">
        <v>9</v>
      </c>
      <c r="E18" t="s">
        <v>25</v>
      </c>
      <c r="F18" t="s">
        <v>15</v>
      </c>
      <c r="G18" t="s">
        <v>6</v>
      </c>
    </row>
    <row r="19" spans="1:7" x14ac:dyDescent="0.35">
      <c r="A19" t="str">
        <f t="shared" si="0"/>
        <v>EmergenciaAltaAltoSi13</v>
      </c>
      <c r="B19" t="s">
        <v>7</v>
      </c>
      <c r="C19" t="s">
        <v>8</v>
      </c>
      <c r="D19" t="s">
        <v>9</v>
      </c>
      <c r="E19" t="s">
        <v>25</v>
      </c>
      <c r="F19" t="s">
        <v>16</v>
      </c>
      <c r="G19" t="s">
        <v>6</v>
      </c>
    </row>
    <row r="20" spans="1:7" x14ac:dyDescent="0.35">
      <c r="A20" t="str">
        <f t="shared" si="0"/>
        <v>EmergenciaAltaAltoSi14</v>
      </c>
      <c r="B20" t="s">
        <v>7</v>
      </c>
      <c r="C20" t="s">
        <v>8</v>
      </c>
      <c r="D20" t="s">
        <v>9</v>
      </c>
      <c r="E20" t="s">
        <v>25</v>
      </c>
      <c r="F20" t="s">
        <v>17</v>
      </c>
      <c r="G20" t="s">
        <v>12</v>
      </c>
    </row>
    <row r="21" spans="1:7" x14ac:dyDescent="0.35">
      <c r="A21" t="str">
        <f t="shared" si="0"/>
        <v>EmergenciaAltaAltoSi2.</v>
      </c>
      <c r="B21" t="s">
        <v>7</v>
      </c>
      <c r="C21" t="s">
        <v>8</v>
      </c>
      <c r="D21" t="s">
        <v>9</v>
      </c>
      <c r="E21" t="s">
        <v>25</v>
      </c>
      <c r="F21" t="s">
        <v>18</v>
      </c>
      <c r="G21" t="s">
        <v>12</v>
      </c>
    </row>
    <row r="22" spans="1:7" x14ac:dyDescent="0.35">
      <c r="A22" t="str">
        <f t="shared" si="0"/>
        <v>EmergenciaAltaAltoSi3.</v>
      </c>
      <c r="B22" t="s">
        <v>7</v>
      </c>
      <c r="C22" t="s">
        <v>8</v>
      </c>
      <c r="D22" t="s">
        <v>9</v>
      </c>
      <c r="E22" t="s">
        <v>25</v>
      </c>
      <c r="F22" t="s">
        <v>19</v>
      </c>
      <c r="G22" t="s">
        <v>12</v>
      </c>
    </row>
    <row r="23" spans="1:7" x14ac:dyDescent="0.35">
      <c r="A23" t="str">
        <f t="shared" si="0"/>
        <v>EmergenciaAltaAltoSi4.</v>
      </c>
      <c r="B23" t="s">
        <v>7</v>
      </c>
      <c r="C23" t="s">
        <v>8</v>
      </c>
      <c r="D23" t="s">
        <v>9</v>
      </c>
      <c r="E23" t="s">
        <v>25</v>
      </c>
      <c r="F23" t="s">
        <v>20</v>
      </c>
      <c r="G23" t="s">
        <v>6</v>
      </c>
    </row>
    <row r="24" spans="1:7" x14ac:dyDescent="0.35">
      <c r="A24" t="str">
        <f t="shared" si="0"/>
        <v>EmergenciaAltaAltoSi6.</v>
      </c>
      <c r="B24" t="s">
        <v>7</v>
      </c>
      <c r="C24" t="s">
        <v>8</v>
      </c>
      <c r="D24" t="s">
        <v>9</v>
      </c>
      <c r="E24" t="s">
        <v>25</v>
      </c>
      <c r="F24" t="s">
        <v>21</v>
      </c>
      <c r="G24" t="s">
        <v>6</v>
      </c>
    </row>
    <row r="25" spans="1:7" x14ac:dyDescent="0.35">
      <c r="A25" t="str">
        <f t="shared" si="0"/>
        <v>EmergenciaAltaAltoSi7.</v>
      </c>
      <c r="B25" t="s">
        <v>7</v>
      </c>
      <c r="C25" t="s">
        <v>8</v>
      </c>
      <c r="D25" t="s">
        <v>9</v>
      </c>
      <c r="E25" t="s">
        <v>25</v>
      </c>
      <c r="F25" t="s">
        <v>22</v>
      </c>
      <c r="G25" t="s">
        <v>6</v>
      </c>
    </row>
    <row r="26" spans="1:7" x14ac:dyDescent="0.35">
      <c r="A26" t="str">
        <f t="shared" si="0"/>
        <v>EmergenciaAltaAltoSi8.</v>
      </c>
      <c r="B26" t="s">
        <v>7</v>
      </c>
      <c r="C26" t="s">
        <v>8</v>
      </c>
      <c r="D26" t="s">
        <v>9</v>
      </c>
      <c r="E26" t="s">
        <v>25</v>
      </c>
      <c r="F26" t="s">
        <v>23</v>
      </c>
      <c r="G26" t="s">
        <v>6</v>
      </c>
    </row>
    <row r="27" spans="1:7" x14ac:dyDescent="0.35">
      <c r="A27" s="160" t="str">
        <f t="shared" si="0"/>
        <v>EmergenciaAltaAltoSi9.</v>
      </c>
      <c r="B27" t="s">
        <v>7</v>
      </c>
      <c r="C27" t="s">
        <v>8</v>
      </c>
      <c r="D27" t="s">
        <v>9</v>
      </c>
      <c r="E27" t="s">
        <v>25</v>
      </c>
      <c r="F27" t="s">
        <v>24</v>
      </c>
      <c r="G27" t="s">
        <v>6</v>
      </c>
    </row>
    <row r="28" spans="1:7" x14ac:dyDescent="0.35">
      <c r="A28" t="str">
        <f t="shared" si="0"/>
        <v>EmergenciaAltaBajoNo1.</v>
      </c>
      <c r="B28" t="s">
        <v>7</v>
      </c>
      <c r="C28" t="s">
        <v>8</v>
      </c>
      <c r="D28" t="s">
        <v>26</v>
      </c>
      <c r="E28" t="s">
        <v>10</v>
      </c>
      <c r="F28" t="s">
        <v>11</v>
      </c>
      <c r="G28" t="s">
        <v>12</v>
      </c>
    </row>
    <row r="29" spans="1:7" x14ac:dyDescent="0.35">
      <c r="A29" s="160" t="str">
        <f t="shared" si="0"/>
        <v>EmergenciaAltaBajoNo10</v>
      </c>
      <c r="B29" t="s">
        <v>7</v>
      </c>
      <c r="C29" t="s">
        <v>8</v>
      </c>
      <c r="D29" t="s">
        <v>26</v>
      </c>
      <c r="E29" t="s">
        <v>10</v>
      </c>
      <c r="F29" t="s">
        <v>13</v>
      </c>
      <c r="G29" t="s">
        <v>12</v>
      </c>
    </row>
    <row r="30" spans="1:7" x14ac:dyDescent="0.35">
      <c r="A30" t="str">
        <f t="shared" si="0"/>
        <v>EmergenciaAltaBajoNo11</v>
      </c>
      <c r="B30" t="s">
        <v>7</v>
      </c>
      <c r="C30" t="s">
        <v>8</v>
      </c>
      <c r="D30" t="s">
        <v>26</v>
      </c>
      <c r="E30" t="s">
        <v>10</v>
      </c>
      <c r="F30" t="s">
        <v>14</v>
      </c>
      <c r="G30" t="s">
        <v>12</v>
      </c>
    </row>
    <row r="31" spans="1:7" x14ac:dyDescent="0.35">
      <c r="A31" t="str">
        <f t="shared" si="0"/>
        <v>EmergenciaAltaBajoNo12</v>
      </c>
      <c r="B31" t="s">
        <v>7</v>
      </c>
      <c r="C31" t="s">
        <v>8</v>
      </c>
      <c r="D31" t="s">
        <v>26</v>
      </c>
      <c r="E31" t="s">
        <v>10</v>
      </c>
      <c r="F31" t="s">
        <v>15</v>
      </c>
      <c r="G31" t="s">
        <v>6</v>
      </c>
    </row>
    <row r="32" spans="1:7" x14ac:dyDescent="0.35">
      <c r="A32" t="str">
        <f t="shared" si="0"/>
        <v>EmergenciaAltaBajoNo13</v>
      </c>
      <c r="B32" t="s">
        <v>7</v>
      </c>
      <c r="C32" t="s">
        <v>8</v>
      </c>
      <c r="D32" t="s">
        <v>26</v>
      </c>
      <c r="E32" t="s">
        <v>10</v>
      </c>
      <c r="F32" t="s">
        <v>16</v>
      </c>
      <c r="G32" t="s">
        <v>6</v>
      </c>
    </row>
    <row r="33" spans="1:7" x14ac:dyDescent="0.35">
      <c r="A33" t="str">
        <f t="shared" si="0"/>
        <v>EmergenciaAltaBajoNo14</v>
      </c>
      <c r="B33" t="s">
        <v>7</v>
      </c>
      <c r="C33" t="s">
        <v>8</v>
      </c>
      <c r="D33" t="s">
        <v>26</v>
      </c>
      <c r="E33" t="s">
        <v>10</v>
      </c>
      <c r="F33" t="s">
        <v>17</v>
      </c>
      <c r="G33" t="s">
        <v>12</v>
      </c>
    </row>
    <row r="34" spans="1:7" x14ac:dyDescent="0.35">
      <c r="A34" t="str">
        <f t="shared" ref="A34:A65" si="1">B34&amp;C34&amp;D34&amp;E34&amp;MID(F34,1,2)</f>
        <v>EmergenciaAltaBajoNo2.</v>
      </c>
      <c r="B34" t="s">
        <v>7</v>
      </c>
      <c r="C34" t="s">
        <v>8</v>
      </c>
      <c r="D34" t="s">
        <v>26</v>
      </c>
      <c r="E34" t="s">
        <v>10</v>
      </c>
      <c r="F34" t="s">
        <v>18</v>
      </c>
      <c r="G34" t="s">
        <v>12</v>
      </c>
    </row>
    <row r="35" spans="1:7" x14ac:dyDescent="0.35">
      <c r="A35" t="str">
        <f t="shared" si="1"/>
        <v>EmergenciaAltaBajoNo3.</v>
      </c>
      <c r="B35" t="s">
        <v>7</v>
      </c>
      <c r="C35" t="s">
        <v>8</v>
      </c>
      <c r="D35" t="s">
        <v>26</v>
      </c>
      <c r="E35" t="s">
        <v>10</v>
      </c>
      <c r="F35" t="s">
        <v>19</v>
      </c>
      <c r="G35" t="s">
        <v>12</v>
      </c>
    </row>
    <row r="36" spans="1:7" x14ac:dyDescent="0.35">
      <c r="A36" t="str">
        <f t="shared" si="1"/>
        <v>EmergenciaAltaBajoNo4.</v>
      </c>
      <c r="B36" t="s">
        <v>7</v>
      </c>
      <c r="C36" t="s">
        <v>8</v>
      </c>
      <c r="D36" t="s">
        <v>26</v>
      </c>
      <c r="E36" t="s">
        <v>10</v>
      </c>
      <c r="F36" t="s">
        <v>20</v>
      </c>
      <c r="G36" t="s">
        <v>12</v>
      </c>
    </row>
    <row r="37" spans="1:7" x14ac:dyDescent="0.35">
      <c r="A37" t="str">
        <f t="shared" si="1"/>
        <v>EmergenciaAltaBajoNo6.</v>
      </c>
      <c r="B37" t="s">
        <v>7</v>
      </c>
      <c r="C37" t="s">
        <v>8</v>
      </c>
      <c r="D37" t="s">
        <v>26</v>
      </c>
      <c r="E37" t="s">
        <v>10</v>
      </c>
      <c r="F37" t="s">
        <v>21</v>
      </c>
      <c r="G37" t="s">
        <v>12</v>
      </c>
    </row>
    <row r="38" spans="1:7" x14ac:dyDescent="0.35">
      <c r="A38" t="str">
        <f t="shared" si="1"/>
        <v>EmergenciaAltaBajoNo7.</v>
      </c>
      <c r="B38" t="s">
        <v>7</v>
      </c>
      <c r="C38" t="s">
        <v>8</v>
      </c>
      <c r="D38" t="s">
        <v>26</v>
      </c>
      <c r="E38" t="s">
        <v>10</v>
      </c>
      <c r="F38" t="s">
        <v>22</v>
      </c>
      <c r="G38" t="s">
        <v>12</v>
      </c>
    </row>
    <row r="39" spans="1:7" x14ac:dyDescent="0.35">
      <c r="A39" t="str">
        <f t="shared" si="1"/>
        <v>EmergenciaAltaBajoNo8.</v>
      </c>
      <c r="B39" t="s">
        <v>7</v>
      </c>
      <c r="C39" t="s">
        <v>8</v>
      </c>
      <c r="D39" t="s">
        <v>26</v>
      </c>
      <c r="E39" t="s">
        <v>10</v>
      </c>
      <c r="F39" t="s">
        <v>23</v>
      </c>
      <c r="G39" t="s">
        <v>6</v>
      </c>
    </row>
    <row r="40" spans="1:7" x14ac:dyDescent="0.35">
      <c r="A40" s="160" t="str">
        <f t="shared" si="1"/>
        <v>EmergenciaAltaBajoNo9.</v>
      </c>
      <c r="B40" t="s">
        <v>7</v>
      </c>
      <c r="C40" t="s">
        <v>8</v>
      </c>
      <c r="D40" t="s">
        <v>26</v>
      </c>
      <c r="E40" t="s">
        <v>10</v>
      </c>
      <c r="F40" t="s">
        <v>24</v>
      </c>
      <c r="G40" t="s">
        <v>6</v>
      </c>
    </row>
    <row r="41" spans="1:7" x14ac:dyDescent="0.35">
      <c r="A41" t="str">
        <f t="shared" si="1"/>
        <v>EmergenciaAltaBajoSi1.</v>
      </c>
      <c r="B41" t="s">
        <v>7</v>
      </c>
      <c r="C41" t="s">
        <v>8</v>
      </c>
      <c r="D41" t="s">
        <v>26</v>
      </c>
      <c r="E41" t="s">
        <v>25</v>
      </c>
      <c r="F41" t="s">
        <v>11</v>
      </c>
      <c r="G41" t="s">
        <v>12</v>
      </c>
    </row>
    <row r="42" spans="1:7" x14ac:dyDescent="0.35">
      <c r="A42" s="160" t="str">
        <f t="shared" si="1"/>
        <v>EmergenciaAltaBajoSi10</v>
      </c>
      <c r="B42" t="s">
        <v>7</v>
      </c>
      <c r="C42" t="s">
        <v>8</v>
      </c>
      <c r="D42" t="s">
        <v>26</v>
      </c>
      <c r="E42" t="s">
        <v>25</v>
      </c>
      <c r="F42" t="s">
        <v>13</v>
      </c>
      <c r="G42" t="s">
        <v>12</v>
      </c>
    </row>
    <row r="43" spans="1:7" x14ac:dyDescent="0.35">
      <c r="A43" t="str">
        <f t="shared" si="1"/>
        <v>EmergenciaAltaBajoSi11</v>
      </c>
      <c r="B43" t="s">
        <v>7</v>
      </c>
      <c r="C43" t="s">
        <v>8</v>
      </c>
      <c r="D43" t="s">
        <v>26</v>
      </c>
      <c r="E43" t="s">
        <v>25</v>
      </c>
      <c r="F43" t="s">
        <v>14</v>
      </c>
      <c r="G43" t="s">
        <v>12</v>
      </c>
    </row>
    <row r="44" spans="1:7" x14ac:dyDescent="0.35">
      <c r="A44" t="str">
        <f t="shared" si="1"/>
        <v>EmergenciaAltaBajoSi12</v>
      </c>
      <c r="B44" t="s">
        <v>7</v>
      </c>
      <c r="C44" t="s">
        <v>8</v>
      </c>
      <c r="D44" t="s">
        <v>26</v>
      </c>
      <c r="E44" t="s">
        <v>25</v>
      </c>
      <c r="F44" t="s">
        <v>15</v>
      </c>
      <c r="G44" t="s">
        <v>6</v>
      </c>
    </row>
    <row r="45" spans="1:7" x14ac:dyDescent="0.35">
      <c r="A45" t="str">
        <f t="shared" si="1"/>
        <v>EmergenciaAltaBajoSi13</v>
      </c>
      <c r="B45" t="s">
        <v>7</v>
      </c>
      <c r="C45" t="s">
        <v>8</v>
      </c>
      <c r="D45" t="s">
        <v>26</v>
      </c>
      <c r="E45" t="s">
        <v>25</v>
      </c>
      <c r="F45" t="s">
        <v>16</v>
      </c>
      <c r="G45" t="s">
        <v>6</v>
      </c>
    </row>
    <row r="46" spans="1:7" x14ac:dyDescent="0.35">
      <c r="A46" t="str">
        <f t="shared" si="1"/>
        <v>EmergenciaAltaBajoSi14</v>
      </c>
      <c r="B46" t="s">
        <v>7</v>
      </c>
      <c r="C46" t="s">
        <v>8</v>
      </c>
      <c r="D46" t="s">
        <v>26</v>
      </c>
      <c r="E46" t="s">
        <v>25</v>
      </c>
      <c r="F46" t="s">
        <v>17</v>
      </c>
      <c r="G46" t="s">
        <v>12</v>
      </c>
    </row>
    <row r="47" spans="1:7" x14ac:dyDescent="0.35">
      <c r="A47" t="str">
        <f t="shared" si="1"/>
        <v>EmergenciaAltaBajoSi2.</v>
      </c>
      <c r="B47" t="s">
        <v>7</v>
      </c>
      <c r="C47" t="s">
        <v>8</v>
      </c>
      <c r="D47" t="s">
        <v>26</v>
      </c>
      <c r="E47" t="s">
        <v>25</v>
      </c>
      <c r="F47" t="s">
        <v>18</v>
      </c>
      <c r="G47" t="s">
        <v>12</v>
      </c>
    </row>
    <row r="48" spans="1:7" x14ac:dyDescent="0.35">
      <c r="A48" t="str">
        <f t="shared" si="1"/>
        <v>EmergenciaAltaBajoSi3.</v>
      </c>
      <c r="B48" t="s">
        <v>7</v>
      </c>
      <c r="C48" t="s">
        <v>8</v>
      </c>
      <c r="D48" t="s">
        <v>26</v>
      </c>
      <c r="E48" t="s">
        <v>25</v>
      </c>
      <c r="F48" t="s">
        <v>19</v>
      </c>
      <c r="G48" t="s">
        <v>12</v>
      </c>
    </row>
    <row r="49" spans="1:7" x14ac:dyDescent="0.35">
      <c r="A49" t="str">
        <f t="shared" si="1"/>
        <v>EmergenciaAltaBajoSi4.</v>
      </c>
      <c r="B49" t="s">
        <v>7</v>
      </c>
      <c r="C49" t="s">
        <v>8</v>
      </c>
      <c r="D49" t="s">
        <v>26</v>
      </c>
      <c r="E49" t="s">
        <v>25</v>
      </c>
      <c r="F49" t="s">
        <v>20</v>
      </c>
      <c r="G49" t="s">
        <v>6</v>
      </c>
    </row>
    <row r="50" spans="1:7" x14ac:dyDescent="0.35">
      <c r="A50" t="str">
        <f t="shared" si="1"/>
        <v>EmergenciaAltaBajoSi6.</v>
      </c>
      <c r="B50" t="s">
        <v>7</v>
      </c>
      <c r="C50" t="s">
        <v>8</v>
      </c>
      <c r="D50" t="s">
        <v>26</v>
      </c>
      <c r="E50" t="s">
        <v>25</v>
      </c>
      <c r="F50" t="s">
        <v>21</v>
      </c>
      <c r="G50" t="s">
        <v>12</v>
      </c>
    </row>
    <row r="51" spans="1:7" x14ac:dyDescent="0.35">
      <c r="A51" t="str">
        <f t="shared" si="1"/>
        <v>EmergenciaAltaBajoSi7.</v>
      </c>
      <c r="B51" t="s">
        <v>7</v>
      </c>
      <c r="C51" t="s">
        <v>8</v>
      </c>
      <c r="D51" t="s">
        <v>26</v>
      </c>
      <c r="E51" t="s">
        <v>25</v>
      </c>
      <c r="F51" t="s">
        <v>22</v>
      </c>
      <c r="G51" t="s">
        <v>12</v>
      </c>
    </row>
    <row r="52" spans="1:7" x14ac:dyDescent="0.35">
      <c r="A52" t="str">
        <f t="shared" si="1"/>
        <v>EmergenciaAltaBajoSi8.</v>
      </c>
      <c r="B52" t="s">
        <v>7</v>
      </c>
      <c r="C52" t="s">
        <v>8</v>
      </c>
      <c r="D52" t="s">
        <v>26</v>
      </c>
      <c r="E52" t="s">
        <v>25</v>
      </c>
      <c r="F52" t="s">
        <v>23</v>
      </c>
      <c r="G52" t="s">
        <v>6</v>
      </c>
    </row>
    <row r="53" spans="1:7" x14ac:dyDescent="0.35">
      <c r="A53" s="160" t="str">
        <f t="shared" si="1"/>
        <v>EmergenciaAltaBajoSi9.</v>
      </c>
      <c r="B53" t="s">
        <v>7</v>
      </c>
      <c r="C53" t="s">
        <v>8</v>
      </c>
      <c r="D53" t="s">
        <v>26</v>
      </c>
      <c r="E53" t="s">
        <v>25</v>
      </c>
      <c r="F53" t="s">
        <v>24</v>
      </c>
      <c r="G53" t="s">
        <v>6</v>
      </c>
    </row>
    <row r="54" spans="1:7" x14ac:dyDescent="0.35">
      <c r="A54" t="str">
        <f t="shared" si="1"/>
        <v>EmergenciaAltaMedioNo1.</v>
      </c>
      <c r="B54" t="s">
        <v>7</v>
      </c>
      <c r="C54" t="s">
        <v>8</v>
      </c>
      <c r="D54" t="s">
        <v>27</v>
      </c>
      <c r="E54" t="s">
        <v>10</v>
      </c>
      <c r="F54" t="s">
        <v>11</v>
      </c>
      <c r="G54" t="s">
        <v>12</v>
      </c>
    </row>
    <row r="55" spans="1:7" x14ac:dyDescent="0.35">
      <c r="A55" s="160" t="str">
        <f t="shared" si="1"/>
        <v>EmergenciaAltaMedioNo10</v>
      </c>
      <c r="B55" t="s">
        <v>7</v>
      </c>
      <c r="C55" t="s">
        <v>8</v>
      </c>
      <c r="D55" t="s">
        <v>27</v>
      </c>
      <c r="E55" t="s">
        <v>10</v>
      </c>
      <c r="F55" t="s">
        <v>13</v>
      </c>
      <c r="G55" t="s">
        <v>12</v>
      </c>
    </row>
    <row r="56" spans="1:7" x14ac:dyDescent="0.35">
      <c r="A56" t="str">
        <f t="shared" si="1"/>
        <v>EmergenciaAltaMedioNo11</v>
      </c>
      <c r="B56" t="s">
        <v>7</v>
      </c>
      <c r="C56" t="s">
        <v>8</v>
      </c>
      <c r="D56" t="s">
        <v>27</v>
      </c>
      <c r="E56" t="s">
        <v>10</v>
      </c>
      <c r="F56" t="s">
        <v>14</v>
      </c>
      <c r="G56" t="s">
        <v>6</v>
      </c>
    </row>
    <row r="57" spans="1:7" x14ac:dyDescent="0.35">
      <c r="A57" t="str">
        <f t="shared" si="1"/>
        <v>EmergenciaAltaMedioNo12</v>
      </c>
      <c r="B57" t="s">
        <v>7</v>
      </c>
      <c r="C57" t="s">
        <v>8</v>
      </c>
      <c r="D57" t="s">
        <v>27</v>
      </c>
      <c r="E57" t="s">
        <v>10</v>
      </c>
      <c r="F57" t="s">
        <v>15</v>
      </c>
      <c r="G57" t="s">
        <v>6</v>
      </c>
    </row>
    <row r="58" spans="1:7" x14ac:dyDescent="0.35">
      <c r="A58" t="str">
        <f t="shared" si="1"/>
        <v>EmergenciaAltaMedioNo13</v>
      </c>
      <c r="B58" t="s">
        <v>7</v>
      </c>
      <c r="C58" t="s">
        <v>8</v>
      </c>
      <c r="D58" t="s">
        <v>27</v>
      </c>
      <c r="E58" t="s">
        <v>10</v>
      </c>
      <c r="F58" t="s">
        <v>16</v>
      </c>
      <c r="G58" t="s">
        <v>6</v>
      </c>
    </row>
    <row r="59" spans="1:7" x14ac:dyDescent="0.35">
      <c r="A59" t="str">
        <f t="shared" si="1"/>
        <v>EmergenciaAltaMedioNo14</v>
      </c>
      <c r="B59" t="s">
        <v>7</v>
      </c>
      <c r="C59" t="s">
        <v>8</v>
      </c>
      <c r="D59" t="s">
        <v>27</v>
      </c>
      <c r="E59" t="s">
        <v>10</v>
      </c>
      <c r="F59" t="s">
        <v>17</v>
      </c>
      <c r="G59" t="s">
        <v>12</v>
      </c>
    </row>
    <row r="60" spans="1:7" x14ac:dyDescent="0.35">
      <c r="A60" t="str">
        <f t="shared" si="1"/>
        <v>EmergenciaAltaMedioNo2.</v>
      </c>
      <c r="B60" t="s">
        <v>7</v>
      </c>
      <c r="C60" t="s">
        <v>8</v>
      </c>
      <c r="D60" t="s">
        <v>27</v>
      </c>
      <c r="E60" t="s">
        <v>10</v>
      </c>
      <c r="F60" t="s">
        <v>18</v>
      </c>
      <c r="G60" t="s">
        <v>12</v>
      </c>
    </row>
    <row r="61" spans="1:7" x14ac:dyDescent="0.35">
      <c r="A61" t="str">
        <f t="shared" si="1"/>
        <v>EmergenciaAltaMedioNo3.</v>
      </c>
      <c r="B61" t="s">
        <v>7</v>
      </c>
      <c r="C61" t="s">
        <v>8</v>
      </c>
      <c r="D61" t="s">
        <v>27</v>
      </c>
      <c r="E61" t="s">
        <v>10</v>
      </c>
      <c r="F61" t="s">
        <v>19</v>
      </c>
      <c r="G61" t="s">
        <v>12</v>
      </c>
    </row>
    <row r="62" spans="1:7" x14ac:dyDescent="0.35">
      <c r="A62" t="str">
        <f t="shared" si="1"/>
        <v>EmergenciaAltaMedioNo4.</v>
      </c>
      <c r="B62" t="s">
        <v>7</v>
      </c>
      <c r="C62" t="s">
        <v>8</v>
      </c>
      <c r="D62" t="s">
        <v>27</v>
      </c>
      <c r="E62" t="s">
        <v>10</v>
      </c>
      <c r="F62" t="s">
        <v>20</v>
      </c>
      <c r="G62" t="s">
        <v>12</v>
      </c>
    </row>
    <row r="63" spans="1:7" x14ac:dyDescent="0.35">
      <c r="A63" t="str">
        <f t="shared" si="1"/>
        <v>EmergenciaAltaMedioNo6.</v>
      </c>
      <c r="B63" t="s">
        <v>7</v>
      </c>
      <c r="C63" t="s">
        <v>8</v>
      </c>
      <c r="D63" t="s">
        <v>27</v>
      </c>
      <c r="E63" t="s">
        <v>10</v>
      </c>
      <c r="F63" t="s">
        <v>21</v>
      </c>
      <c r="G63" t="s">
        <v>6</v>
      </c>
    </row>
    <row r="64" spans="1:7" x14ac:dyDescent="0.35">
      <c r="A64" t="str">
        <f t="shared" si="1"/>
        <v>EmergenciaAltaMedioNo7.</v>
      </c>
      <c r="B64" t="s">
        <v>7</v>
      </c>
      <c r="C64" t="s">
        <v>8</v>
      </c>
      <c r="D64" t="s">
        <v>27</v>
      </c>
      <c r="E64" t="s">
        <v>10</v>
      </c>
      <c r="F64" t="s">
        <v>22</v>
      </c>
      <c r="G64" t="s">
        <v>12</v>
      </c>
    </row>
    <row r="65" spans="1:7" x14ac:dyDescent="0.35">
      <c r="A65" t="str">
        <f t="shared" si="1"/>
        <v>EmergenciaAltaMedioNo8.</v>
      </c>
      <c r="B65" t="s">
        <v>7</v>
      </c>
      <c r="C65" t="s">
        <v>8</v>
      </c>
      <c r="D65" t="s">
        <v>27</v>
      </c>
      <c r="E65" t="s">
        <v>10</v>
      </c>
      <c r="F65" t="s">
        <v>23</v>
      </c>
      <c r="G65" t="s">
        <v>6</v>
      </c>
    </row>
    <row r="66" spans="1:7" x14ac:dyDescent="0.35">
      <c r="A66" s="160" t="str">
        <f t="shared" ref="A66:A88" si="2">B66&amp;C66&amp;D66&amp;E66&amp;MID(F66,1,2)</f>
        <v>EmergenciaAltaMedioNo9.</v>
      </c>
      <c r="B66" t="s">
        <v>7</v>
      </c>
      <c r="C66" t="s">
        <v>8</v>
      </c>
      <c r="D66" t="s">
        <v>27</v>
      </c>
      <c r="E66" t="s">
        <v>10</v>
      </c>
      <c r="F66" t="s">
        <v>24</v>
      </c>
      <c r="G66" t="s">
        <v>6</v>
      </c>
    </row>
    <row r="67" spans="1:7" x14ac:dyDescent="0.35">
      <c r="A67" t="str">
        <f t="shared" si="2"/>
        <v>EmergenciaAltaMedioSi1.</v>
      </c>
      <c r="B67" t="s">
        <v>7</v>
      </c>
      <c r="C67" t="s">
        <v>8</v>
      </c>
      <c r="D67" t="s">
        <v>27</v>
      </c>
      <c r="E67" t="s">
        <v>25</v>
      </c>
      <c r="F67" t="s">
        <v>11</v>
      </c>
      <c r="G67" t="s">
        <v>12</v>
      </c>
    </row>
    <row r="68" spans="1:7" x14ac:dyDescent="0.35">
      <c r="A68" s="160" t="str">
        <f t="shared" si="2"/>
        <v>EmergenciaAltaMedioSi10</v>
      </c>
      <c r="B68" t="s">
        <v>7</v>
      </c>
      <c r="C68" t="s">
        <v>8</v>
      </c>
      <c r="D68" t="s">
        <v>27</v>
      </c>
      <c r="E68" t="s">
        <v>25</v>
      </c>
      <c r="F68" t="s">
        <v>13</v>
      </c>
      <c r="G68" t="s">
        <v>12</v>
      </c>
    </row>
    <row r="69" spans="1:7" x14ac:dyDescent="0.35">
      <c r="A69" t="str">
        <f t="shared" si="2"/>
        <v>EmergenciaAltaMedioSi11</v>
      </c>
      <c r="B69" t="s">
        <v>7</v>
      </c>
      <c r="C69" t="s">
        <v>8</v>
      </c>
      <c r="D69" t="s">
        <v>27</v>
      </c>
      <c r="E69" t="s">
        <v>25</v>
      </c>
      <c r="F69" t="s">
        <v>14</v>
      </c>
      <c r="G69" t="s">
        <v>12</v>
      </c>
    </row>
    <row r="70" spans="1:7" x14ac:dyDescent="0.35">
      <c r="A70" t="str">
        <f t="shared" si="2"/>
        <v>EmergenciaAltaMedioSi12</v>
      </c>
      <c r="B70" t="s">
        <v>7</v>
      </c>
      <c r="C70" t="s">
        <v>8</v>
      </c>
      <c r="D70" t="s">
        <v>27</v>
      </c>
      <c r="E70" t="s">
        <v>25</v>
      </c>
      <c r="F70" t="s">
        <v>15</v>
      </c>
      <c r="G70" t="s">
        <v>6</v>
      </c>
    </row>
    <row r="71" spans="1:7" x14ac:dyDescent="0.35">
      <c r="A71" t="str">
        <f t="shared" si="2"/>
        <v>EmergenciaAltaMedioSi13</v>
      </c>
      <c r="B71" t="s">
        <v>7</v>
      </c>
      <c r="C71" t="s">
        <v>8</v>
      </c>
      <c r="D71" t="s">
        <v>27</v>
      </c>
      <c r="E71" t="s">
        <v>25</v>
      </c>
      <c r="F71" t="s">
        <v>16</v>
      </c>
      <c r="G71" t="s">
        <v>6</v>
      </c>
    </row>
    <row r="72" spans="1:7" x14ac:dyDescent="0.35">
      <c r="A72" t="str">
        <f t="shared" si="2"/>
        <v>EmergenciaAltaMedioSi14</v>
      </c>
      <c r="B72" t="s">
        <v>7</v>
      </c>
      <c r="C72" t="s">
        <v>8</v>
      </c>
      <c r="D72" t="s">
        <v>27</v>
      </c>
      <c r="E72" t="s">
        <v>25</v>
      </c>
      <c r="F72" t="s">
        <v>17</v>
      </c>
      <c r="G72" t="s">
        <v>12</v>
      </c>
    </row>
    <row r="73" spans="1:7" x14ac:dyDescent="0.35">
      <c r="A73" t="str">
        <f t="shared" si="2"/>
        <v>EmergenciaAltaMedioSi2.</v>
      </c>
      <c r="B73" t="s">
        <v>7</v>
      </c>
      <c r="C73" t="s">
        <v>8</v>
      </c>
      <c r="D73" t="s">
        <v>27</v>
      </c>
      <c r="E73" t="s">
        <v>25</v>
      </c>
      <c r="F73" t="s">
        <v>18</v>
      </c>
      <c r="G73" t="s">
        <v>12</v>
      </c>
    </row>
    <row r="74" spans="1:7" x14ac:dyDescent="0.35">
      <c r="A74" t="str">
        <f t="shared" si="2"/>
        <v>EmergenciaAltaMedioSi3.</v>
      </c>
      <c r="B74" t="s">
        <v>7</v>
      </c>
      <c r="C74" t="s">
        <v>8</v>
      </c>
      <c r="D74" t="s">
        <v>27</v>
      </c>
      <c r="E74" t="s">
        <v>25</v>
      </c>
      <c r="F74" t="s">
        <v>19</v>
      </c>
      <c r="G74" t="s">
        <v>12</v>
      </c>
    </row>
    <row r="75" spans="1:7" x14ac:dyDescent="0.35">
      <c r="A75" t="str">
        <f t="shared" si="2"/>
        <v>EmergenciaAltaMedioSi4.</v>
      </c>
      <c r="B75" t="s">
        <v>7</v>
      </c>
      <c r="C75" t="s">
        <v>8</v>
      </c>
      <c r="D75" t="s">
        <v>27</v>
      </c>
      <c r="E75" t="s">
        <v>25</v>
      </c>
      <c r="F75" t="s">
        <v>20</v>
      </c>
      <c r="G75" t="s">
        <v>6</v>
      </c>
    </row>
    <row r="76" spans="1:7" x14ac:dyDescent="0.35">
      <c r="A76" t="str">
        <f t="shared" si="2"/>
        <v>EmergenciaAltaMedioSi6.</v>
      </c>
      <c r="B76" t="s">
        <v>7</v>
      </c>
      <c r="C76" t="s">
        <v>8</v>
      </c>
      <c r="D76" t="s">
        <v>27</v>
      </c>
      <c r="E76" t="s">
        <v>25</v>
      </c>
      <c r="F76" t="s">
        <v>21</v>
      </c>
      <c r="G76" t="s">
        <v>6</v>
      </c>
    </row>
    <row r="77" spans="1:7" x14ac:dyDescent="0.35">
      <c r="A77" t="str">
        <f t="shared" si="2"/>
        <v>EmergenciaAltaMedioSi7.</v>
      </c>
      <c r="B77" t="s">
        <v>7</v>
      </c>
      <c r="C77" t="s">
        <v>8</v>
      </c>
      <c r="D77" t="s">
        <v>27</v>
      </c>
      <c r="E77" t="s">
        <v>25</v>
      </c>
      <c r="F77" t="s">
        <v>22</v>
      </c>
      <c r="G77" t="s">
        <v>12</v>
      </c>
    </row>
    <row r="78" spans="1:7" x14ac:dyDescent="0.35">
      <c r="A78" t="str">
        <f t="shared" si="2"/>
        <v>EmergenciaAltaMedioSi8.</v>
      </c>
      <c r="B78" t="s">
        <v>7</v>
      </c>
      <c r="C78" t="s">
        <v>8</v>
      </c>
      <c r="D78" t="s">
        <v>27</v>
      </c>
      <c r="E78" t="s">
        <v>25</v>
      </c>
      <c r="F78" t="s">
        <v>23</v>
      </c>
      <c r="G78" t="s">
        <v>6</v>
      </c>
    </row>
    <row r="79" spans="1:7" x14ac:dyDescent="0.35">
      <c r="A79" s="160" t="str">
        <f t="shared" si="2"/>
        <v>EmergenciaAltaMedioSi9.</v>
      </c>
      <c r="B79" t="s">
        <v>7</v>
      </c>
      <c r="C79" t="s">
        <v>8</v>
      </c>
      <c r="D79" t="s">
        <v>27</v>
      </c>
      <c r="E79" t="s">
        <v>25</v>
      </c>
      <c r="F79" t="s">
        <v>24</v>
      </c>
      <c r="G79" t="s">
        <v>6</v>
      </c>
    </row>
    <row r="80" spans="1:7" x14ac:dyDescent="0.35">
      <c r="A80" t="str">
        <f t="shared" si="2"/>
        <v>EmergenciaBajaAltoNo1.</v>
      </c>
      <c r="B80" t="s">
        <v>7</v>
      </c>
      <c r="C80" t="s">
        <v>28</v>
      </c>
      <c r="D80" t="s">
        <v>9</v>
      </c>
      <c r="E80" t="s">
        <v>10</v>
      </c>
      <c r="F80" t="s">
        <v>11</v>
      </c>
      <c r="G80" t="s">
        <v>12</v>
      </c>
    </row>
    <row r="81" spans="1:7" x14ac:dyDescent="0.35">
      <c r="A81" s="160" t="str">
        <f t="shared" si="2"/>
        <v>EmergenciaBajaAltoNo10</v>
      </c>
      <c r="B81" t="s">
        <v>7</v>
      </c>
      <c r="C81" t="s">
        <v>28</v>
      </c>
      <c r="D81" t="s">
        <v>9</v>
      </c>
      <c r="E81" t="s">
        <v>10</v>
      </c>
      <c r="F81" t="s">
        <v>13</v>
      </c>
      <c r="G81" t="s">
        <v>12</v>
      </c>
    </row>
    <row r="82" spans="1:7" x14ac:dyDescent="0.35">
      <c r="A82" t="str">
        <f t="shared" si="2"/>
        <v>EmergenciaBajaAltoNo11</v>
      </c>
      <c r="B82" t="s">
        <v>7</v>
      </c>
      <c r="C82" t="s">
        <v>28</v>
      </c>
      <c r="D82" t="s">
        <v>9</v>
      </c>
      <c r="E82" t="s">
        <v>10</v>
      </c>
      <c r="F82" t="s">
        <v>14</v>
      </c>
      <c r="G82" t="s">
        <v>6</v>
      </c>
    </row>
    <row r="83" spans="1:7" x14ac:dyDescent="0.35">
      <c r="A83" t="str">
        <f t="shared" si="2"/>
        <v>EmergenciaBajaAltoNo12</v>
      </c>
      <c r="B83" t="s">
        <v>7</v>
      </c>
      <c r="C83" t="s">
        <v>28</v>
      </c>
      <c r="D83" t="s">
        <v>9</v>
      </c>
      <c r="E83" t="s">
        <v>10</v>
      </c>
      <c r="F83" t="s">
        <v>15</v>
      </c>
      <c r="G83" t="s">
        <v>6</v>
      </c>
    </row>
    <row r="84" spans="1:7" x14ac:dyDescent="0.35">
      <c r="A84" t="str">
        <f t="shared" si="2"/>
        <v>EmergenciaBajaAltoNo13</v>
      </c>
      <c r="B84" t="s">
        <v>7</v>
      </c>
      <c r="C84" t="s">
        <v>28</v>
      </c>
      <c r="D84" t="s">
        <v>9</v>
      </c>
      <c r="E84" t="s">
        <v>10</v>
      </c>
      <c r="F84" t="s">
        <v>16</v>
      </c>
      <c r="G84" t="s">
        <v>6</v>
      </c>
    </row>
    <row r="85" spans="1:7" x14ac:dyDescent="0.35">
      <c r="A85" t="str">
        <f t="shared" si="2"/>
        <v>EmergenciaBajaAltoNo14</v>
      </c>
      <c r="B85" t="s">
        <v>7</v>
      </c>
      <c r="C85" t="s">
        <v>28</v>
      </c>
      <c r="D85" t="s">
        <v>9</v>
      </c>
      <c r="E85" t="s">
        <v>10</v>
      </c>
      <c r="F85" t="s">
        <v>17</v>
      </c>
      <c r="G85" t="s">
        <v>12</v>
      </c>
    </row>
    <row r="86" spans="1:7" x14ac:dyDescent="0.35">
      <c r="A86" t="str">
        <f t="shared" si="2"/>
        <v>EmergenciaBajaAltoNo2.</v>
      </c>
      <c r="B86" t="s">
        <v>7</v>
      </c>
      <c r="C86" t="s">
        <v>28</v>
      </c>
      <c r="D86" t="s">
        <v>9</v>
      </c>
      <c r="E86" t="s">
        <v>10</v>
      </c>
      <c r="F86" t="s">
        <v>18</v>
      </c>
      <c r="G86" t="s">
        <v>12</v>
      </c>
    </row>
    <row r="87" spans="1:7" x14ac:dyDescent="0.35">
      <c r="A87" t="str">
        <f t="shared" si="2"/>
        <v>EmergenciaBajaAltoNo3.</v>
      </c>
      <c r="B87" t="s">
        <v>7</v>
      </c>
      <c r="C87" t="s">
        <v>28</v>
      </c>
      <c r="D87" t="s">
        <v>9</v>
      </c>
      <c r="E87" t="s">
        <v>10</v>
      </c>
      <c r="F87" t="s">
        <v>19</v>
      </c>
      <c r="G87" t="s">
        <v>12</v>
      </c>
    </row>
    <row r="88" spans="1:7" x14ac:dyDescent="0.35">
      <c r="A88" t="str">
        <f t="shared" si="2"/>
        <v>EmergenciaBajaAltoNo4.</v>
      </c>
      <c r="B88" t="s">
        <v>7</v>
      </c>
      <c r="C88" t="s">
        <v>28</v>
      </c>
      <c r="D88" t="s">
        <v>9</v>
      </c>
      <c r="E88" t="s">
        <v>10</v>
      </c>
      <c r="F88" t="s">
        <v>20</v>
      </c>
      <c r="G88" t="s">
        <v>12</v>
      </c>
    </row>
    <row r="89" spans="1:7" x14ac:dyDescent="0.35">
      <c r="A89" t="s">
        <v>29</v>
      </c>
      <c r="B89" t="s">
        <v>7</v>
      </c>
      <c r="C89" t="s">
        <v>28</v>
      </c>
      <c r="D89" t="s">
        <v>9</v>
      </c>
      <c r="E89" t="s">
        <v>10</v>
      </c>
      <c r="F89" t="s">
        <v>21</v>
      </c>
      <c r="G89" t="s">
        <v>6</v>
      </c>
    </row>
    <row r="90" spans="1:7" x14ac:dyDescent="0.35">
      <c r="A90" t="str">
        <f t="shared" ref="A90:A101" si="3">B90&amp;C90&amp;D90&amp;E90&amp;MID(F90,1,2)</f>
        <v>EmergenciaBajaAltoNo7.</v>
      </c>
      <c r="B90" t="s">
        <v>7</v>
      </c>
      <c r="C90" t="s">
        <v>28</v>
      </c>
      <c r="D90" t="s">
        <v>9</v>
      </c>
      <c r="E90" t="s">
        <v>10</v>
      </c>
      <c r="F90" t="s">
        <v>22</v>
      </c>
      <c r="G90" t="s">
        <v>12</v>
      </c>
    </row>
    <row r="91" spans="1:7" x14ac:dyDescent="0.35">
      <c r="A91" t="str">
        <f t="shared" si="3"/>
        <v>EmergenciaBajaAltoNo8.</v>
      </c>
      <c r="B91" t="s">
        <v>7</v>
      </c>
      <c r="C91" t="s">
        <v>28</v>
      </c>
      <c r="D91" t="s">
        <v>9</v>
      </c>
      <c r="E91" t="s">
        <v>10</v>
      </c>
      <c r="F91" t="s">
        <v>23</v>
      </c>
      <c r="G91" t="s">
        <v>6</v>
      </c>
    </row>
    <row r="92" spans="1:7" x14ac:dyDescent="0.35">
      <c r="A92" s="160" t="str">
        <f t="shared" si="3"/>
        <v>EmergenciaBajaAltoNo9.</v>
      </c>
      <c r="B92" t="s">
        <v>7</v>
      </c>
      <c r="C92" t="s">
        <v>28</v>
      </c>
      <c r="D92" t="s">
        <v>9</v>
      </c>
      <c r="E92" t="s">
        <v>10</v>
      </c>
      <c r="F92" t="s">
        <v>24</v>
      </c>
      <c r="G92" t="s">
        <v>6</v>
      </c>
    </row>
    <row r="93" spans="1:7" x14ac:dyDescent="0.35">
      <c r="A93" t="str">
        <f t="shared" si="3"/>
        <v>EmergenciaBajaAltoSi1.</v>
      </c>
      <c r="B93" t="s">
        <v>7</v>
      </c>
      <c r="C93" t="s">
        <v>28</v>
      </c>
      <c r="D93" t="s">
        <v>9</v>
      </c>
      <c r="E93" t="s">
        <v>25</v>
      </c>
      <c r="F93" t="s">
        <v>11</v>
      </c>
      <c r="G93" t="s">
        <v>12</v>
      </c>
    </row>
    <row r="94" spans="1:7" x14ac:dyDescent="0.35">
      <c r="A94" s="160" t="str">
        <f t="shared" si="3"/>
        <v>EmergenciaBajaAltoSi10</v>
      </c>
      <c r="B94" t="s">
        <v>7</v>
      </c>
      <c r="C94" t="s">
        <v>28</v>
      </c>
      <c r="D94" t="s">
        <v>9</v>
      </c>
      <c r="E94" t="s">
        <v>25</v>
      </c>
      <c r="F94" t="s">
        <v>13</v>
      </c>
      <c r="G94" t="s">
        <v>12</v>
      </c>
    </row>
    <row r="95" spans="1:7" x14ac:dyDescent="0.35">
      <c r="A95" t="str">
        <f t="shared" si="3"/>
        <v>EmergenciaBajaAltoSi11</v>
      </c>
      <c r="B95" t="s">
        <v>7</v>
      </c>
      <c r="C95" t="s">
        <v>28</v>
      </c>
      <c r="D95" t="s">
        <v>9</v>
      </c>
      <c r="E95" t="s">
        <v>25</v>
      </c>
      <c r="F95" t="s">
        <v>14</v>
      </c>
      <c r="G95" t="s">
        <v>12</v>
      </c>
    </row>
    <row r="96" spans="1:7" x14ac:dyDescent="0.35">
      <c r="A96" t="str">
        <f t="shared" si="3"/>
        <v>EmergenciaBajaAltoSi12</v>
      </c>
      <c r="B96" t="s">
        <v>7</v>
      </c>
      <c r="C96" t="s">
        <v>28</v>
      </c>
      <c r="D96" t="s">
        <v>9</v>
      </c>
      <c r="E96" t="s">
        <v>25</v>
      </c>
      <c r="F96" t="s">
        <v>15</v>
      </c>
      <c r="G96" t="s">
        <v>6</v>
      </c>
    </row>
    <row r="97" spans="1:7" x14ac:dyDescent="0.35">
      <c r="A97" t="str">
        <f t="shared" si="3"/>
        <v>EmergenciaBajaAltoSi13</v>
      </c>
      <c r="B97" t="s">
        <v>7</v>
      </c>
      <c r="C97" t="s">
        <v>28</v>
      </c>
      <c r="D97" t="s">
        <v>9</v>
      </c>
      <c r="E97" t="s">
        <v>25</v>
      </c>
      <c r="F97" t="s">
        <v>16</v>
      </c>
      <c r="G97" t="s">
        <v>6</v>
      </c>
    </row>
    <row r="98" spans="1:7" x14ac:dyDescent="0.35">
      <c r="A98" t="str">
        <f t="shared" si="3"/>
        <v>EmergenciaBajaAltoSi14</v>
      </c>
      <c r="B98" t="s">
        <v>7</v>
      </c>
      <c r="C98" t="s">
        <v>28</v>
      </c>
      <c r="D98" t="s">
        <v>9</v>
      </c>
      <c r="E98" t="s">
        <v>25</v>
      </c>
      <c r="F98" t="s">
        <v>17</v>
      </c>
      <c r="G98" t="s">
        <v>12</v>
      </c>
    </row>
    <row r="99" spans="1:7" x14ac:dyDescent="0.35">
      <c r="A99" t="str">
        <f t="shared" si="3"/>
        <v>EmergenciaBajaAltoSi2.</v>
      </c>
      <c r="B99" t="s">
        <v>7</v>
      </c>
      <c r="C99" t="s">
        <v>28</v>
      </c>
      <c r="D99" t="s">
        <v>9</v>
      </c>
      <c r="E99" t="s">
        <v>25</v>
      </c>
      <c r="F99" t="s">
        <v>18</v>
      </c>
      <c r="G99" t="s">
        <v>12</v>
      </c>
    </row>
    <row r="100" spans="1:7" x14ac:dyDescent="0.35">
      <c r="A100" t="str">
        <f t="shared" si="3"/>
        <v>EmergenciaBajaAltoSi3.</v>
      </c>
      <c r="B100" t="s">
        <v>7</v>
      </c>
      <c r="C100" t="s">
        <v>28</v>
      </c>
      <c r="D100" t="s">
        <v>9</v>
      </c>
      <c r="E100" t="s">
        <v>25</v>
      </c>
      <c r="F100" t="s">
        <v>19</v>
      </c>
      <c r="G100" t="s">
        <v>12</v>
      </c>
    </row>
    <row r="101" spans="1:7" x14ac:dyDescent="0.35">
      <c r="A101" t="str">
        <f t="shared" si="3"/>
        <v>EmergenciaBajaAltoSi4.</v>
      </c>
      <c r="B101" t="s">
        <v>7</v>
      </c>
      <c r="C101" t="s">
        <v>28</v>
      </c>
      <c r="D101" t="s">
        <v>9</v>
      </c>
      <c r="E101" t="s">
        <v>25</v>
      </c>
      <c r="F101" t="s">
        <v>20</v>
      </c>
      <c r="G101" t="s">
        <v>6</v>
      </c>
    </row>
    <row r="102" spans="1:7" x14ac:dyDescent="0.35">
      <c r="A102" t="s">
        <v>30</v>
      </c>
      <c r="B102" t="s">
        <v>7</v>
      </c>
      <c r="C102" t="s">
        <v>28</v>
      </c>
      <c r="D102" t="s">
        <v>9</v>
      </c>
      <c r="E102" t="s">
        <v>25</v>
      </c>
      <c r="F102" t="s">
        <v>21</v>
      </c>
      <c r="G102" t="s">
        <v>6</v>
      </c>
    </row>
    <row r="103" spans="1:7" x14ac:dyDescent="0.35">
      <c r="A103" t="str">
        <f t="shared" ref="A103:A114" si="4">B103&amp;C103&amp;D103&amp;E103&amp;MID(F103,1,2)</f>
        <v>EmergenciaBajaAltoSi7.</v>
      </c>
      <c r="B103" t="s">
        <v>7</v>
      </c>
      <c r="C103" t="s">
        <v>28</v>
      </c>
      <c r="D103" t="s">
        <v>9</v>
      </c>
      <c r="E103" t="s">
        <v>25</v>
      </c>
      <c r="F103" t="s">
        <v>22</v>
      </c>
      <c r="G103" t="s">
        <v>12</v>
      </c>
    </row>
    <row r="104" spans="1:7" x14ac:dyDescent="0.35">
      <c r="A104" t="str">
        <f t="shared" si="4"/>
        <v>EmergenciaBajaAltoSi8.</v>
      </c>
      <c r="B104" t="s">
        <v>7</v>
      </c>
      <c r="C104" t="s">
        <v>28</v>
      </c>
      <c r="D104" t="s">
        <v>9</v>
      </c>
      <c r="E104" t="s">
        <v>25</v>
      </c>
      <c r="F104" t="s">
        <v>23</v>
      </c>
      <c r="G104" t="s">
        <v>6</v>
      </c>
    </row>
    <row r="105" spans="1:7" x14ac:dyDescent="0.35">
      <c r="A105" s="160" t="str">
        <f t="shared" si="4"/>
        <v>EmergenciaBajaAltoSi9.</v>
      </c>
      <c r="B105" t="s">
        <v>7</v>
      </c>
      <c r="C105" t="s">
        <v>28</v>
      </c>
      <c r="D105" t="s">
        <v>9</v>
      </c>
      <c r="E105" t="s">
        <v>25</v>
      </c>
      <c r="F105" t="s">
        <v>24</v>
      </c>
      <c r="G105" t="s">
        <v>6</v>
      </c>
    </row>
    <row r="106" spans="1:7" x14ac:dyDescent="0.35">
      <c r="A106" t="str">
        <f t="shared" si="4"/>
        <v>EmergenciaBajaBajoNo1.</v>
      </c>
      <c r="B106" t="s">
        <v>7</v>
      </c>
      <c r="C106" t="s">
        <v>28</v>
      </c>
      <c r="D106" t="s">
        <v>26</v>
      </c>
      <c r="E106" t="s">
        <v>10</v>
      </c>
      <c r="F106" t="s">
        <v>11</v>
      </c>
      <c r="G106" t="s">
        <v>12</v>
      </c>
    </row>
    <row r="107" spans="1:7" x14ac:dyDescent="0.35">
      <c r="A107" s="160" t="str">
        <f t="shared" si="4"/>
        <v>EmergenciaBajaBajoNo10</v>
      </c>
      <c r="B107" t="s">
        <v>7</v>
      </c>
      <c r="C107" t="s">
        <v>28</v>
      </c>
      <c r="D107" t="s">
        <v>26</v>
      </c>
      <c r="E107" t="s">
        <v>10</v>
      </c>
      <c r="F107" t="s">
        <v>13</v>
      </c>
      <c r="G107" t="s">
        <v>6</v>
      </c>
    </row>
    <row r="108" spans="1:7" x14ac:dyDescent="0.35">
      <c r="A108" t="str">
        <f t="shared" si="4"/>
        <v>EmergenciaBajaBajoNo11</v>
      </c>
      <c r="B108" t="s">
        <v>7</v>
      </c>
      <c r="C108" t="s">
        <v>28</v>
      </c>
      <c r="D108" t="s">
        <v>26</v>
      </c>
      <c r="E108" t="s">
        <v>10</v>
      </c>
      <c r="F108" t="s">
        <v>14</v>
      </c>
      <c r="G108" t="s">
        <v>12</v>
      </c>
    </row>
    <row r="109" spans="1:7" x14ac:dyDescent="0.35">
      <c r="A109" t="str">
        <f t="shared" si="4"/>
        <v>EmergenciaBajaBajoNo12</v>
      </c>
      <c r="B109" t="s">
        <v>7</v>
      </c>
      <c r="C109" t="s">
        <v>28</v>
      </c>
      <c r="D109" t="s">
        <v>26</v>
      </c>
      <c r="E109" t="s">
        <v>10</v>
      </c>
      <c r="F109" t="s">
        <v>15</v>
      </c>
      <c r="G109" t="s">
        <v>6</v>
      </c>
    </row>
    <row r="110" spans="1:7" x14ac:dyDescent="0.35">
      <c r="A110" t="str">
        <f t="shared" si="4"/>
        <v>EmergenciaBajaBajoNo13</v>
      </c>
      <c r="B110" t="s">
        <v>7</v>
      </c>
      <c r="C110" t="s">
        <v>28</v>
      </c>
      <c r="D110" t="s">
        <v>26</v>
      </c>
      <c r="E110" t="s">
        <v>10</v>
      </c>
      <c r="F110" t="s">
        <v>16</v>
      </c>
      <c r="G110" t="s">
        <v>6</v>
      </c>
    </row>
    <row r="111" spans="1:7" x14ac:dyDescent="0.35">
      <c r="A111" t="str">
        <f t="shared" si="4"/>
        <v>EmergenciaBajaBajoNo14</v>
      </c>
      <c r="B111" t="s">
        <v>7</v>
      </c>
      <c r="C111" t="s">
        <v>28</v>
      </c>
      <c r="D111" t="s">
        <v>26</v>
      </c>
      <c r="E111" t="s">
        <v>10</v>
      </c>
      <c r="F111" t="s">
        <v>17</v>
      </c>
      <c r="G111" t="s">
        <v>12</v>
      </c>
    </row>
    <row r="112" spans="1:7" x14ac:dyDescent="0.35">
      <c r="A112" t="str">
        <f t="shared" si="4"/>
        <v>EmergenciaBajaBajoNo2.</v>
      </c>
      <c r="B112" t="s">
        <v>7</v>
      </c>
      <c r="C112" t="s">
        <v>28</v>
      </c>
      <c r="D112" t="s">
        <v>26</v>
      </c>
      <c r="E112" t="s">
        <v>10</v>
      </c>
      <c r="F112" t="s">
        <v>18</v>
      </c>
      <c r="G112" t="s">
        <v>12</v>
      </c>
    </row>
    <row r="113" spans="1:7" x14ac:dyDescent="0.35">
      <c r="A113" t="str">
        <f t="shared" si="4"/>
        <v>EmergenciaBajaBajoNo3.</v>
      </c>
      <c r="B113" t="s">
        <v>7</v>
      </c>
      <c r="C113" t="s">
        <v>28</v>
      </c>
      <c r="D113" t="s">
        <v>26</v>
      </c>
      <c r="E113" t="s">
        <v>10</v>
      </c>
      <c r="F113" t="s">
        <v>19</v>
      </c>
      <c r="G113" t="s">
        <v>12</v>
      </c>
    </row>
    <row r="114" spans="1:7" x14ac:dyDescent="0.35">
      <c r="A114" t="str">
        <f t="shared" si="4"/>
        <v>EmergenciaBajaBajoNo4.</v>
      </c>
      <c r="B114" t="s">
        <v>7</v>
      </c>
      <c r="C114" t="s">
        <v>28</v>
      </c>
      <c r="D114" t="s">
        <v>26</v>
      </c>
      <c r="E114" t="s">
        <v>10</v>
      </c>
      <c r="F114" t="s">
        <v>20</v>
      </c>
      <c r="G114" t="s">
        <v>12</v>
      </c>
    </row>
    <row r="115" spans="1:7" x14ac:dyDescent="0.35">
      <c r="A115" t="s">
        <v>31</v>
      </c>
      <c r="B115" t="s">
        <v>7</v>
      </c>
      <c r="C115" t="s">
        <v>28</v>
      </c>
      <c r="D115" t="s">
        <v>26</v>
      </c>
      <c r="E115" t="s">
        <v>10</v>
      </c>
      <c r="F115" t="s">
        <v>21</v>
      </c>
      <c r="G115" t="s">
        <v>12</v>
      </c>
    </row>
    <row r="116" spans="1:7" x14ac:dyDescent="0.35">
      <c r="A116" t="str">
        <f t="shared" ref="A116:A127" si="5">B116&amp;C116&amp;D116&amp;E116&amp;MID(F116,1,2)</f>
        <v>EmergenciaBajaBajoNo7.</v>
      </c>
      <c r="B116" t="s">
        <v>7</v>
      </c>
      <c r="C116" t="s">
        <v>28</v>
      </c>
      <c r="D116" t="s">
        <v>26</v>
      </c>
      <c r="E116" t="s">
        <v>10</v>
      </c>
      <c r="F116" t="s">
        <v>22</v>
      </c>
      <c r="G116" t="s">
        <v>12</v>
      </c>
    </row>
    <row r="117" spans="1:7" x14ac:dyDescent="0.35">
      <c r="A117" t="str">
        <f t="shared" si="5"/>
        <v>EmergenciaBajaBajoNo8.</v>
      </c>
      <c r="B117" t="s">
        <v>7</v>
      </c>
      <c r="C117" t="s">
        <v>28</v>
      </c>
      <c r="D117" t="s">
        <v>26</v>
      </c>
      <c r="E117" t="s">
        <v>10</v>
      </c>
      <c r="F117" t="s">
        <v>23</v>
      </c>
      <c r="G117" t="s">
        <v>6</v>
      </c>
    </row>
    <row r="118" spans="1:7" x14ac:dyDescent="0.35">
      <c r="A118" s="160" t="str">
        <f t="shared" si="5"/>
        <v>EmergenciaBajaBajoNo9.</v>
      </c>
      <c r="B118" t="s">
        <v>7</v>
      </c>
      <c r="C118" t="s">
        <v>28</v>
      </c>
      <c r="D118" t="s">
        <v>26</v>
      </c>
      <c r="E118" t="s">
        <v>10</v>
      </c>
      <c r="F118" t="s">
        <v>24</v>
      </c>
      <c r="G118" t="s">
        <v>12</v>
      </c>
    </row>
    <row r="119" spans="1:7" x14ac:dyDescent="0.35">
      <c r="A119" t="str">
        <f t="shared" si="5"/>
        <v>EmergenciaBajaBajoSi1.</v>
      </c>
      <c r="B119" t="s">
        <v>7</v>
      </c>
      <c r="C119" t="s">
        <v>28</v>
      </c>
      <c r="D119" t="s">
        <v>26</v>
      </c>
      <c r="E119" t="s">
        <v>25</v>
      </c>
      <c r="F119" t="s">
        <v>11</v>
      </c>
      <c r="G119" t="s">
        <v>12</v>
      </c>
    </row>
    <row r="120" spans="1:7" x14ac:dyDescent="0.35">
      <c r="A120" s="160" t="str">
        <f t="shared" si="5"/>
        <v>EmergenciaBajaBajoSi10</v>
      </c>
      <c r="B120" t="s">
        <v>7</v>
      </c>
      <c r="C120" t="s">
        <v>28</v>
      </c>
      <c r="D120" t="s">
        <v>26</v>
      </c>
      <c r="E120" t="s">
        <v>25</v>
      </c>
      <c r="F120" t="s">
        <v>13</v>
      </c>
      <c r="G120" t="s">
        <v>6</v>
      </c>
    </row>
    <row r="121" spans="1:7" x14ac:dyDescent="0.35">
      <c r="A121" t="str">
        <f t="shared" si="5"/>
        <v>EmergenciaBajaBajoSi11</v>
      </c>
      <c r="B121" t="s">
        <v>7</v>
      </c>
      <c r="C121" t="s">
        <v>28</v>
      </c>
      <c r="D121" t="s">
        <v>26</v>
      </c>
      <c r="E121" t="s">
        <v>25</v>
      </c>
      <c r="F121" t="s">
        <v>14</v>
      </c>
      <c r="G121" t="s">
        <v>6</v>
      </c>
    </row>
    <row r="122" spans="1:7" x14ac:dyDescent="0.35">
      <c r="A122" t="str">
        <f t="shared" si="5"/>
        <v>EmergenciaBajaBajoSi12</v>
      </c>
      <c r="B122" t="s">
        <v>7</v>
      </c>
      <c r="C122" t="s">
        <v>28</v>
      </c>
      <c r="D122" t="s">
        <v>26</v>
      </c>
      <c r="E122" t="s">
        <v>25</v>
      </c>
      <c r="F122" t="s">
        <v>15</v>
      </c>
      <c r="G122" t="s">
        <v>6</v>
      </c>
    </row>
    <row r="123" spans="1:7" x14ac:dyDescent="0.35">
      <c r="A123" t="str">
        <f t="shared" si="5"/>
        <v>EmergenciaBajaBajoSi13</v>
      </c>
      <c r="B123" t="s">
        <v>7</v>
      </c>
      <c r="C123" t="s">
        <v>28</v>
      </c>
      <c r="D123" t="s">
        <v>26</v>
      </c>
      <c r="E123" t="s">
        <v>25</v>
      </c>
      <c r="F123" t="s">
        <v>16</v>
      </c>
      <c r="G123" t="s">
        <v>6</v>
      </c>
    </row>
    <row r="124" spans="1:7" x14ac:dyDescent="0.35">
      <c r="A124" t="str">
        <f t="shared" si="5"/>
        <v>EmergenciaBajaBajoSi14</v>
      </c>
      <c r="B124" t="s">
        <v>7</v>
      </c>
      <c r="C124" t="s">
        <v>28</v>
      </c>
      <c r="D124" t="s">
        <v>26</v>
      </c>
      <c r="E124" t="s">
        <v>25</v>
      </c>
      <c r="F124" t="s">
        <v>17</v>
      </c>
      <c r="G124" t="s">
        <v>12</v>
      </c>
    </row>
    <row r="125" spans="1:7" x14ac:dyDescent="0.35">
      <c r="A125" t="str">
        <f t="shared" si="5"/>
        <v>EmergenciaBajaBajoSi2.</v>
      </c>
      <c r="B125" t="s">
        <v>7</v>
      </c>
      <c r="C125" t="s">
        <v>28</v>
      </c>
      <c r="D125" t="s">
        <v>26</v>
      </c>
      <c r="E125" t="s">
        <v>25</v>
      </c>
      <c r="F125" t="s">
        <v>18</v>
      </c>
      <c r="G125" t="s">
        <v>12</v>
      </c>
    </row>
    <row r="126" spans="1:7" x14ac:dyDescent="0.35">
      <c r="A126" t="str">
        <f t="shared" si="5"/>
        <v>EmergenciaBajaBajoSi3.</v>
      </c>
      <c r="B126" t="s">
        <v>7</v>
      </c>
      <c r="C126" t="s">
        <v>28</v>
      </c>
      <c r="D126" t="s">
        <v>26</v>
      </c>
      <c r="E126" t="s">
        <v>25</v>
      </c>
      <c r="F126" t="s">
        <v>19</v>
      </c>
      <c r="G126" t="s">
        <v>12</v>
      </c>
    </row>
    <row r="127" spans="1:7" x14ac:dyDescent="0.35">
      <c r="A127" t="str">
        <f t="shared" si="5"/>
        <v>EmergenciaBajaBajoSi4.</v>
      </c>
      <c r="B127" t="s">
        <v>7</v>
      </c>
      <c r="C127" t="s">
        <v>28</v>
      </c>
      <c r="D127" t="s">
        <v>26</v>
      </c>
      <c r="E127" t="s">
        <v>25</v>
      </c>
      <c r="F127" t="s">
        <v>20</v>
      </c>
      <c r="G127" t="s">
        <v>6</v>
      </c>
    </row>
    <row r="128" spans="1:7" x14ac:dyDescent="0.35">
      <c r="A128" t="s">
        <v>32</v>
      </c>
      <c r="B128" t="s">
        <v>7</v>
      </c>
      <c r="C128" t="s">
        <v>28</v>
      </c>
      <c r="D128" t="s">
        <v>26</v>
      </c>
      <c r="E128" t="s">
        <v>25</v>
      </c>
      <c r="F128" t="s">
        <v>21</v>
      </c>
      <c r="G128" t="s">
        <v>12</v>
      </c>
    </row>
    <row r="129" spans="1:7" x14ac:dyDescent="0.35">
      <c r="A129" t="str">
        <f t="shared" ref="A129:A140" si="6">B129&amp;C129&amp;D129&amp;E129&amp;MID(F129,1,2)</f>
        <v>EmergenciaBajaBajoSi7.</v>
      </c>
      <c r="B129" t="s">
        <v>7</v>
      </c>
      <c r="C129" t="s">
        <v>28</v>
      </c>
      <c r="D129" t="s">
        <v>26</v>
      </c>
      <c r="E129" t="s">
        <v>25</v>
      </c>
      <c r="F129" t="s">
        <v>22</v>
      </c>
      <c r="G129" t="s">
        <v>12</v>
      </c>
    </row>
    <row r="130" spans="1:7" x14ac:dyDescent="0.35">
      <c r="A130" t="str">
        <f t="shared" si="6"/>
        <v>EmergenciaBajaBajoSi8.</v>
      </c>
      <c r="B130" t="s">
        <v>7</v>
      </c>
      <c r="C130" t="s">
        <v>28</v>
      </c>
      <c r="D130" t="s">
        <v>26</v>
      </c>
      <c r="E130" t="s">
        <v>25</v>
      </c>
      <c r="F130" t="s">
        <v>23</v>
      </c>
      <c r="G130" t="s">
        <v>6</v>
      </c>
    </row>
    <row r="131" spans="1:7" x14ac:dyDescent="0.35">
      <c r="A131" s="160" t="str">
        <f t="shared" si="6"/>
        <v>EmergenciaBajaBajoSi9.</v>
      </c>
      <c r="B131" t="s">
        <v>7</v>
      </c>
      <c r="C131" t="s">
        <v>28</v>
      </c>
      <c r="D131" t="s">
        <v>26</v>
      </c>
      <c r="E131" t="s">
        <v>25</v>
      </c>
      <c r="F131" t="s">
        <v>24</v>
      </c>
      <c r="G131" t="s">
        <v>12</v>
      </c>
    </row>
    <row r="132" spans="1:7" x14ac:dyDescent="0.35">
      <c r="A132" t="str">
        <f t="shared" si="6"/>
        <v>EmergenciaBajaMedioNo1.</v>
      </c>
      <c r="B132" t="s">
        <v>7</v>
      </c>
      <c r="C132" t="s">
        <v>28</v>
      </c>
      <c r="D132" t="s">
        <v>27</v>
      </c>
      <c r="E132" t="s">
        <v>10</v>
      </c>
      <c r="F132" t="s">
        <v>11</v>
      </c>
      <c r="G132" t="s">
        <v>12</v>
      </c>
    </row>
    <row r="133" spans="1:7" x14ac:dyDescent="0.35">
      <c r="A133" s="160" t="str">
        <f t="shared" si="6"/>
        <v>EmergenciaBajaMedioNo10</v>
      </c>
      <c r="B133" t="s">
        <v>7</v>
      </c>
      <c r="C133" t="s">
        <v>28</v>
      </c>
      <c r="D133" t="s">
        <v>27</v>
      </c>
      <c r="E133" t="s">
        <v>10</v>
      </c>
      <c r="F133" t="s">
        <v>13</v>
      </c>
      <c r="G133" t="s">
        <v>6</v>
      </c>
    </row>
    <row r="134" spans="1:7" x14ac:dyDescent="0.35">
      <c r="A134" t="str">
        <f t="shared" si="6"/>
        <v>EmergenciaBajaMedioNo11</v>
      </c>
      <c r="B134" t="s">
        <v>7</v>
      </c>
      <c r="C134" t="s">
        <v>28</v>
      </c>
      <c r="D134" t="s">
        <v>27</v>
      </c>
      <c r="E134" t="s">
        <v>10</v>
      </c>
      <c r="F134" t="s">
        <v>14</v>
      </c>
      <c r="G134" t="s">
        <v>12</v>
      </c>
    </row>
    <row r="135" spans="1:7" x14ac:dyDescent="0.35">
      <c r="A135" t="str">
        <f t="shared" si="6"/>
        <v>EmergenciaBajaMedioNo12</v>
      </c>
      <c r="B135" t="s">
        <v>7</v>
      </c>
      <c r="C135" t="s">
        <v>28</v>
      </c>
      <c r="D135" t="s">
        <v>27</v>
      </c>
      <c r="E135" t="s">
        <v>10</v>
      </c>
      <c r="F135" t="s">
        <v>15</v>
      </c>
      <c r="G135" t="s">
        <v>6</v>
      </c>
    </row>
    <row r="136" spans="1:7" x14ac:dyDescent="0.35">
      <c r="A136" t="str">
        <f t="shared" si="6"/>
        <v>EmergenciaBajaMedioNo13</v>
      </c>
      <c r="B136" t="s">
        <v>7</v>
      </c>
      <c r="C136" t="s">
        <v>28</v>
      </c>
      <c r="D136" t="s">
        <v>27</v>
      </c>
      <c r="E136" t="s">
        <v>10</v>
      </c>
      <c r="F136" t="s">
        <v>16</v>
      </c>
      <c r="G136" t="s">
        <v>6</v>
      </c>
    </row>
    <row r="137" spans="1:7" x14ac:dyDescent="0.35">
      <c r="A137" t="str">
        <f t="shared" si="6"/>
        <v>EmergenciaBajaMedioNo14</v>
      </c>
      <c r="B137" t="s">
        <v>7</v>
      </c>
      <c r="C137" t="s">
        <v>28</v>
      </c>
      <c r="D137" t="s">
        <v>27</v>
      </c>
      <c r="E137" t="s">
        <v>10</v>
      </c>
      <c r="F137" t="s">
        <v>17</v>
      </c>
      <c r="G137" t="s">
        <v>12</v>
      </c>
    </row>
    <row r="138" spans="1:7" x14ac:dyDescent="0.35">
      <c r="A138" t="str">
        <f t="shared" si="6"/>
        <v>EmergenciaBajaMedioNo2.</v>
      </c>
      <c r="B138" t="s">
        <v>7</v>
      </c>
      <c r="C138" t="s">
        <v>28</v>
      </c>
      <c r="D138" t="s">
        <v>27</v>
      </c>
      <c r="E138" t="s">
        <v>10</v>
      </c>
      <c r="F138" t="s">
        <v>18</v>
      </c>
      <c r="G138" t="s">
        <v>12</v>
      </c>
    </row>
    <row r="139" spans="1:7" x14ac:dyDescent="0.35">
      <c r="A139" t="str">
        <f t="shared" si="6"/>
        <v>EmergenciaBajaMedioNo3.</v>
      </c>
      <c r="B139" t="s">
        <v>7</v>
      </c>
      <c r="C139" t="s">
        <v>28</v>
      </c>
      <c r="D139" t="s">
        <v>27</v>
      </c>
      <c r="E139" t="s">
        <v>10</v>
      </c>
      <c r="F139" t="s">
        <v>19</v>
      </c>
      <c r="G139" t="s">
        <v>12</v>
      </c>
    </row>
    <row r="140" spans="1:7" x14ac:dyDescent="0.35">
      <c r="A140" t="str">
        <f t="shared" si="6"/>
        <v>EmergenciaBajaMedioNo4.</v>
      </c>
      <c r="B140" t="s">
        <v>7</v>
      </c>
      <c r="C140" t="s">
        <v>28</v>
      </c>
      <c r="D140" t="s">
        <v>27</v>
      </c>
      <c r="E140" t="s">
        <v>10</v>
      </c>
      <c r="F140" t="s">
        <v>20</v>
      </c>
      <c r="G140" t="s">
        <v>12</v>
      </c>
    </row>
    <row r="141" spans="1:7" x14ac:dyDescent="0.35">
      <c r="A141" t="s">
        <v>29</v>
      </c>
      <c r="B141" t="s">
        <v>7</v>
      </c>
      <c r="C141" t="s">
        <v>28</v>
      </c>
      <c r="D141" t="s">
        <v>27</v>
      </c>
      <c r="E141" t="s">
        <v>10</v>
      </c>
      <c r="F141" t="s">
        <v>21</v>
      </c>
      <c r="G141" t="s">
        <v>12</v>
      </c>
    </row>
    <row r="142" spans="1:7" x14ac:dyDescent="0.35">
      <c r="A142" t="str">
        <f t="shared" ref="A142:A153" si="7">B142&amp;C142&amp;D142&amp;E142&amp;MID(F142,1,2)</f>
        <v>EmergenciaBajaMedioNo7.</v>
      </c>
      <c r="B142" t="s">
        <v>7</v>
      </c>
      <c r="C142" t="s">
        <v>28</v>
      </c>
      <c r="D142" t="s">
        <v>27</v>
      </c>
      <c r="E142" t="s">
        <v>10</v>
      </c>
      <c r="F142" t="s">
        <v>22</v>
      </c>
      <c r="G142" t="s">
        <v>12</v>
      </c>
    </row>
    <row r="143" spans="1:7" x14ac:dyDescent="0.35">
      <c r="A143" t="str">
        <f t="shared" si="7"/>
        <v>EmergenciaBajaMedioNo8.</v>
      </c>
      <c r="B143" t="s">
        <v>7</v>
      </c>
      <c r="C143" t="s">
        <v>28</v>
      </c>
      <c r="D143" t="s">
        <v>27</v>
      </c>
      <c r="E143" t="s">
        <v>10</v>
      </c>
      <c r="F143" t="s">
        <v>23</v>
      </c>
      <c r="G143" t="s">
        <v>6</v>
      </c>
    </row>
    <row r="144" spans="1:7" x14ac:dyDescent="0.35">
      <c r="A144" s="160" t="str">
        <f t="shared" si="7"/>
        <v>EmergenciaBajaMedioNo9.</v>
      </c>
      <c r="B144" t="s">
        <v>7</v>
      </c>
      <c r="C144" t="s">
        <v>28</v>
      </c>
      <c r="D144" t="s">
        <v>27</v>
      </c>
      <c r="E144" t="s">
        <v>10</v>
      </c>
      <c r="F144" t="s">
        <v>24</v>
      </c>
      <c r="G144" t="s">
        <v>12</v>
      </c>
    </row>
    <row r="145" spans="1:7" x14ac:dyDescent="0.35">
      <c r="A145" t="str">
        <f t="shared" si="7"/>
        <v>EmergenciaBajaMedioSi1.</v>
      </c>
      <c r="B145" t="s">
        <v>7</v>
      </c>
      <c r="C145" t="s">
        <v>28</v>
      </c>
      <c r="D145" t="s">
        <v>27</v>
      </c>
      <c r="E145" t="s">
        <v>25</v>
      </c>
      <c r="F145" t="s">
        <v>11</v>
      </c>
      <c r="G145" t="s">
        <v>12</v>
      </c>
    </row>
    <row r="146" spans="1:7" x14ac:dyDescent="0.35">
      <c r="A146" s="160" t="str">
        <f t="shared" si="7"/>
        <v>EmergenciaBajaMedioSi10</v>
      </c>
      <c r="B146" t="s">
        <v>7</v>
      </c>
      <c r="C146" t="s">
        <v>28</v>
      </c>
      <c r="D146" t="s">
        <v>27</v>
      </c>
      <c r="E146" t="s">
        <v>25</v>
      </c>
      <c r="F146" t="s">
        <v>13</v>
      </c>
      <c r="G146" t="s">
        <v>6</v>
      </c>
    </row>
    <row r="147" spans="1:7" x14ac:dyDescent="0.35">
      <c r="A147" t="str">
        <f t="shared" si="7"/>
        <v>EmergenciaBajaMedioSi11</v>
      </c>
      <c r="B147" t="s">
        <v>7</v>
      </c>
      <c r="C147" t="s">
        <v>28</v>
      </c>
      <c r="D147" t="s">
        <v>27</v>
      </c>
      <c r="E147" t="s">
        <v>25</v>
      </c>
      <c r="F147" t="s">
        <v>14</v>
      </c>
      <c r="G147" t="s">
        <v>12</v>
      </c>
    </row>
    <row r="148" spans="1:7" x14ac:dyDescent="0.35">
      <c r="A148" t="str">
        <f t="shared" si="7"/>
        <v>EmergenciaBajaMedioSi12</v>
      </c>
      <c r="B148" t="s">
        <v>7</v>
      </c>
      <c r="C148" t="s">
        <v>28</v>
      </c>
      <c r="D148" t="s">
        <v>27</v>
      </c>
      <c r="E148" t="s">
        <v>25</v>
      </c>
      <c r="F148" t="s">
        <v>15</v>
      </c>
      <c r="G148" t="s">
        <v>6</v>
      </c>
    </row>
    <row r="149" spans="1:7" x14ac:dyDescent="0.35">
      <c r="A149" t="str">
        <f t="shared" si="7"/>
        <v>EmergenciaBajaMedioSi13</v>
      </c>
      <c r="B149" t="s">
        <v>7</v>
      </c>
      <c r="C149" t="s">
        <v>28</v>
      </c>
      <c r="D149" t="s">
        <v>27</v>
      </c>
      <c r="E149" t="s">
        <v>25</v>
      </c>
      <c r="F149" t="s">
        <v>16</v>
      </c>
      <c r="G149" t="s">
        <v>6</v>
      </c>
    </row>
    <row r="150" spans="1:7" x14ac:dyDescent="0.35">
      <c r="A150" t="str">
        <f t="shared" si="7"/>
        <v>EmergenciaBajaMedioSi14</v>
      </c>
      <c r="B150" t="s">
        <v>7</v>
      </c>
      <c r="C150" t="s">
        <v>28</v>
      </c>
      <c r="D150" t="s">
        <v>27</v>
      </c>
      <c r="E150" t="s">
        <v>25</v>
      </c>
      <c r="F150" t="s">
        <v>17</v>
      </c>
      <c r="G150" t="s">
        <v>12</v>
      </c>
    </row>
    <row r="151" spans="1:7" x14ac:dyDescent="0.35">
      <c r="A151" t="str">
        <f t="shared" si="7"/>
        <v>EmergenciaBajaMedioSi2.</v>
      </c>
      <c r="B151" t="s">
        <v>7</v>
      </c>
      <c r="C151" t="s">
        <v>28</v>
      </c>
      <c r="D151" t="s">
        <v>27</v>
      </c>
      <c r="E151" t="s">
        <v>25</v>
      </c>
      <c r="F151" t="s">
        <v>18</v>
      </c>
      <c r="G151" t="s">
        <v>12</v>
      </c>
    </row>
    <row r="152" spans="1:7" x14ac:dyDescent="0.35">
      <c r="A152" t="str">
        <f t="shared" si="7"/>
        <v>EmergenciaBajaMedioSi3.</v>
      </c>
      <c r="B152" t="s">
        <v>7</v>
      </c>
      <c r="C152" t="s">
        <v>28</v>
      </c>
      <c r="D152" t="s">
        <v>27</v>
      </c>
      <c r="E152" t="s">
        <v>25</v>
      </c>
      <c r="F152" t="s">
        <v>19</v>
      </c>
      <c r="G152" t="s">
        <v>12</v>
      </c>
    </row>
    <row r="153" spans="1:7" x14ac:dyDescent="0.35">
      <c r="A153" t="str">
        <f t="shared" si="7"/>
        <v>EmergenciaBajaMedioSi4.</v>
      </c>
      <c r="B153" t="s">
        <v>7</v>
      </c>
      <c r="C153" t="s">
        <v>28</v>
      </c>
      <c r="D153" t="s">
        <v>27</v>
      </c>
      <c r="E153" t="s">
        <v>25</v>
      </c>
      <c r="F153" t="s">
        <v>20</v>
      </c>
      <c r="G153" t="s">
        <v>6</v>
      </c>
    </row>
    <row r="154" spans="1:7" x14ac:dyDescent="0.35">
      <c r="A154" t="s">
        <v>30</v>
      </c>
      <c r="B154" t="s">
        <v>7</v>
      </c>
      <c r="C154" t="s">
        <v>28</v>
      </c>
      <c r="D154" t="s">
        <v>27</v>
      </c>
      <c r="E154" t="s">
        <v>25</v>
      </c>
      <c r="F154" t="s">
        <v>21</v>
      </c>
      <c r="G154" t="s">
        <v>12</v>
      </c>
    </row>
    <row r="155" spans="1:7" x14ac:dyDescent="0.35">
      <c r="A155" t="str">
        <f t="shared" ref="A155:A192" si="8">B155&amp;C155&amp;D155&amp;E155&amp;MID(F155,1,2)</f>
        <v>EmergenciaBajaMedioSi7.</v>
      </c>
      <c r="B155" t="s">
        <v>7</v>
      </c>
      <c r="C155" t="s">
        <v>28</v>
      </c>
      <c r="D155" t="s">
        <v>27</v>
      </c>
      <c r="E155" t="s">
        <v>25</v>
      </c>
      <c r="F155" t="s">
        <v>22</v>
      </c>
      <c r="G155" t="s">
        <v>12</v>
      </c>
    </row>
    <row r="156" spans="1:7" x14ac:dyDescent="0.35">
      <c r="A156" t="str">
        <f t="shared" si="8"/>
        <v>EmergenciaBajaMedioSi8.</v>
      </c>
      <c r="B156" t="s">
        <v>7</v>
      </c>
      <c r="C156" t="s">
        <v>28</v>
      </c>
      <c r="D156" t="s">
        <v>27</v>
      </c>
      <c r="E156" t="s">
        <v>25</v>
      </c>
      <c r="F156" t="s">
        <v>23</v>
      </c>
      <c r="G156" t="s">
        <v>6</v>
      </c>
    </row>
    <row r="157" spans="1:7" x14ac:dyDescent="0.35">
      <c r="A157" s="160" t="str">
        <f t="shared" si="8"/>
        <v>EmergenciaBajaMedioSi9.</v>
      </c>
      <c r="B157" t="s">
        <v>7</v>
      </c>
      <c r="C157" t="s">
        <v>28</v>
      </c>
      <c r="D157" t="s">
        <v>27</v>
      </c>
      <c r="E157" t="s">
        <v>25</v>
      </c>
      <c r="F157" t="s">
        <v>24</v>
      </c>
      <c r="G157" t="s">
        <v>12</v>
      </c>
    </row>
    <row r="158" spans="1:7" x14ac:dyDescent="0.35">
      <c r="A158" t="str">
        <f t="shared" si="8"/>
        <v>EmergenciaMediaAltoNo1.</v>
      </c>
      <c r="B158" t="s">
        <v>7</v>
      </c>
      <c r="C158" t="s">
        <v>33</v>
      </c>
      <c r="D158" t="s">
        <v>9</v>
      </c>
      <c r="E158" t="s">
        <v>10</v>
      </c>
      <c r="F158" t="s">
        <v>11</v>
      </c>
      <c r="G158" t="s">
        <v>12</v>
      </c>
    </row>
    <row r="159" spans="1:7" x14ac:dyDescent="0.35">
      <c r="A159" s="160" t="str">
        <f t="shared" si="8"/>
        <v>EmergenciaMediaAltoNo10</v>
      </c>
      <c r="B159" t="s">
        <v>7</v>
      </c>
      <c r="C159" t="s">
        <v>33</v>
      </c>
      <c r="D159" t="s">
        <v>9</v>
      </c>
      <c r="E159" t="s">
        <v>10</v>
      </c>
      <c r="F159" t="s">
        <v>13</v>
      </c>
      <c r="G159" t="s">
        <v>12</v>
      </c>
    </row>
    <row r="160" spans="1:7" x14ac:dyDescent="0.35">
      <c r="A160" t="str">
        <f t="shared" si="8"/>
        <v>EmergenciaMediaAltoNo11</v>
      </c>
      <c r="B160" t="s">
        <v>7</v>
      </c>
      <c r="C160" t="s">
        <v>33</v>
      </c>
      <c r="D160" t="s">
        <v>9</v>
      </c>
      <c r="E160" t="s">
        <v>10</v>
      </c>
      <c r="F160" t="s">
        <v>14</v>
      </c>
      <c r="G160" t="s">
        <v>12</v>
      </c>
    </row>
    <row r="161" spans="1:7" x14ac:dyDescent="0.35">
      <c r="A161" t="str">
        <f t="shared" si="8"/>
        <v>EmergenciaMediaAltoNo12</v>
      </c>
      <c r="B161" t="s">
        <v>7</v>
      </c>
      <c r="C161" t="s">
        <v>33</v>
      </c>
      <c r="D161" t="s">
        <v>9</v>
      </c>
      <c r="E161" t="s">
        <v>10</v>
      </c>
      <c r="F161" t="s">
        <v>15</v>
      </c>
      <c r="G161" t="s">
        <v>6</v>
      </c>
    </row>
    <row r="162" spans="1:7" x14ac:dyDescent="0.35">
      <c r="A162" t="str">
        <f t="shared" si="8"/>
        <v>EmergenciaMediaAltoNo13</v>
      </c>
      <c r="B162" t="s">
        <v>7</v>
      </c>
      <c r="C162" t="s">
        <v>33</v>
      </c>
      <c r="D162" t="s">
        <v>9</v>
      </c>
      <c r="E162" t="s">
        <v>10</v>
      </c>
      <c r="F162" t="s">
        <v>16</v>
      </c>
      <c r="G162" t="s">
        <v>6</v>
      </c>
    </row>
    <row r="163" spans="1:7" x14ac:dyDescent="0.35">
      <c r="A163" t="str">
        <f t="shared" si="8"/>
        <v>EmergenciaMediaAltoNo14</v>
      </c>
      <c r="B163" t="s">
        <v>7</v>
      </c>
      <c r="C163" t="s">
        <v>33</v>
      </c>
      <c r="D163" t="s">
        <v>9</v>
      </c>
      <c r="E163" t="s">
        <v>10</v>
      </c>
      <c r="F163" t="s">
        <v>17</v>
      </c>
      <c r="G163" t="s">
        <v>12</v>
      </c>
    </row>
    <row r="164" spans="1:7" x14ac:dyDescent="0.35">
      <c r="A164" t="str">
        <f t="shared" si="8"/>
        <v>EmergenciaMediaAltoNo2.</v>
      </c>
      <c r="B164" t="s">
        <v>7</v>
      </c>
      <c r="C164" t="s">
        <v>33</v>
      </c>
      <c r="D164" t="s">
        <v>9</v>
      </c>
      <c r="E164" t="s">
        <v>10</v>
      </c>
      <c r="F164" t="s">
        <v>18</v>
      </c>
      <c r="G164" t="s">
        <v>12</v>
      </c>
    </row>
    <row r="165" spans="1:7" x14ac:dyDescent="0.35">
      <c r="A165" t="str">
        <f t="shared" si="8"/>
        <v>EmergenciaMediaAltoNo3.</v>
      </c>
      <c r="B165" t="s">
        <v>7</v>
      </c>
      <c r="C165" t="s">
        <v>33</v>
      </c>
      <c r="D165" t="s">
        <v>9</v>
      </c>
      <c r="E165" t="s">
        <v>10</v>
      </c>
      <c r="F165" t="s">
        <v>19</v>
      </c>
      <c r="G165" t="s">
        <v>12</v>
      </c>
    </row>
    <row r="166" spans="1:7" x14ac:dyDescent="0.35">
      <c r="A166" t="str">
        <f t="shared" si="8"/>
        <v>EmergenciaMediaAltoNo4.</v>
      </c>
      <c r="B166" t="s">
        <v>7</v>
      </c>
      <c r="C166" t="s">
        <v>33</v>
      </c>
      <c r="D166" t="s">
        <v>9</v>
      </c>
      <c r="E166" t="s">
        <v>10</v>
      </c>
      <c r="F166" t="s">
        <v>20</v>
      </c>
      <c r="G166" t="s">
        <v>12</v>
      </c>
    </row>
    <row r="167" spans="1:7" x14ac:dyDescent="0.35">
      <c r="A167" t="str">
        <f t="shared" si="8"/>
        <v>EmergenciaMediaAltoNo6.</v>
      </c>
      <c r="B167" t="s">
        <v>7</v>
      </c>
      <c r="C167" t="s">
        <v>33</v>
      </c>
      <c r="D167" t="s">
        <v>9</v>
      </c>
      <c r="E167" t="s">
        <v>10</v>
      </c>
      <c r="F167" t="s">
        <v>21</v>
      </c>
      <c r="G167" t="s">
        <v>6</v>
      </c>
    </row>
    <row r="168" spans="1:7" x14ac:dyDescent="0.35">
      <c r="A168" t="str">
        <f t="shared" si="8"/>
        <v>EmergenciaMediaAltoNo7.</v>
      </c>
      <c r="B168" t="s">
        <v>7</v>
      </c>
      <c r="C168" t="s">
        <v>33</v>
      </c>
      <c r="D168" t="s">
        <v>9</v>
      </c>
      <c r="E168" t="s">
        <v>10</v>
      </c>
      <c r="F168" t="s">
        <v>22</v>
      </c>
      <c r="G168" t="s">
        <v>12</v>
      </c>
    </row>
    <row r="169" spans="1:7" x14ac:dyDescent="0.35">
      <c r="A169" t="str">
        <f t="shared" si="8"/>
        <v>EmergenciaMediaAltoNo8.</v>
      </c>
      <c r="B169" t="s">
        <v>7</v>
      </c>
      <c r="C169" t="s">
        <v>33</v>
      </c>
      <c r="D169" t="s">
        <v>9</v>
      </c>
      <c r="E169" t="s">
        <v>10</v>
      </c>
      <c r="F169" t="s">
        <v>23</v>
      </c>
      <c r="G169" t="s">
        <v>6</v>
      </c>
    </row>
    <row r="170" spans="1:7" x14ac:dyDescent="0.35">
      <c r="A170" s="160" t="str">
        <f t="shared" si="8"/>
        <v>EmergenciaMediaAltoNo9.</v>
      </c>
      <c r="B170" t="s">
        <v>7</v>
      </c>
      <c r="C170" t="s">
        <v>33</v>
      </c>
      <c r="D170" t="s">
        <v>9</v>
      </c>
      <c r="E170" t="s">
        <v>10</v>
      </c>
      <c r="F170" t="s">
        <v>24</v>
      </c>
      <c r="G170" t="s">
        <v>6</v>
      </c>
    </row>
    <row r="171" spans="1:7" x14ac:dyDescent="0.35">
      <c r="A171" t="str">
        <f t="shared" si="8"/>
        <v>EmergenciaMediaAltoSi1.</v>
      </c>
      <c r="B171" t="s">
        <v>7</v>
      </c>
      <c r="C171" t="s">
        <v>33</v>
      </c>
      <c r="D171" t="s">
        <v>9</v>
      </c>
      <c r="E171" t="s">
        <v>25</v>
      </c>
      <c r="F171" t="s">
        <v>11</v>
      </c>
      <c r="G171" t="s">
        <v>12</v>
      </c>
    </row>
    <row r="172" spans="1:7" x14ac:dyDescent="0.35">
      <c r="A172" s="160" t="str">
        <f t="shared" si="8"/>
        <v>EmergenciaMediaAltoSi10</v>
      </c>
      <c r="B172" t="s">
        <v>7</v>
      </c>
      <c r="C172" t="s">
        <v>33</v>
      </c>
      <c r="D172" t="s">
        <v>9</v>
      </c>
      <c r="E172" t="s">
        <v>25</v>
      </c>
      <c r="F172" t="s">
        <v>13</v>
      </c>
      <c r="G172" t="s">
        <v>12</v>
      </c>
    </row>
    <row r="173" spans="1:7" x14ac:dyDescent="0.35">
      <c r="A173" t="str">
        <f t="shared" si="8"/>
        <v>EmergenciaMediaAltoSi11</v>
      </c>
      <c r="B173" t="s">
        <v>7</v>
      </c>
      <c r="C173" t="s">
        <v>33</v>
      </c>
      <c r="D173" t="s">
        <v>9</v>
      </c>
      <c r="E173" t="s">
        <v>25</v>
      </c>
      <c r="F173" t="s">
        <v>14</v>
      </c>
      <c r="G173" t="s">
        <v>6</v>
      </c>
    </row>
    <row r="174" spans="1:7" x14ac:dyDescent="0.35">
      <c r="A174" t="str">
        <f t="shared" si="8"/>
        <v>EmergenciaMediaAltoSi12</v>
      </c>
      <c r="B174" t="s">
        <v>7</v>
      </c>
      <c r="C174" t="s">
        <v>33</v>
      </c>
      <c r="D174" t="s">
        <v>9</v>
      </c>
      <c r="E174" t="s">
        <v>25</v>
      </c>
      <c r="F174" t="s">
        <v>15</v>
      </c>
      <c r="G174" t="s">
        <v>6</v>
      </c>
    </row>
    <row r="175" spans="1:7" x14ac:dyDescent="0.35">
      <c r="A175" t="str">
        <f t="shared" si="8"/>
        <v>EmergenciaMediaAltoSi13</v>
      </c>
      <c r="B175" t="s">
        <v>7</v>
      </c>
      <c r="C175" t="s">
        <v>33</v>
      </c>
      <c r="D175" t="s">
        <v>9</v>
      </c>
      <c r="E175" t="s">
        <v>25</v>
      </c>
      <c r="F175" t="s">
        <v>16</v>
      </c>
      <c r="G175" t="s">
        <v>6</v>
      </c>
    </row>
    <row r="176" spans="1:7" x14ac:dyDescent="0.35">
      <c r="A176" t="str">
        <f t="shared" si="8"/>
        <v>EmergenciaMediaAltoSi14</v>
      </c>
      <c r="B176" t="s">
        <v>7</v>
      </c>
      <c r="C176" t="s">
        <v>33</v>
      </c>
      <c r="D176" t="s">
        <v>9</v>
      </c>
      <c r="E176" t="s">
        <v>25</v>
      </c>
      <c r="F176" t="s">
        <v>17</v>
      </c>
      <c r="G176" t="s">
        <v>12</v>
      </c>
    </row>
    <row r="177" spans="1:7" x14ac:dyDescent="0.35">
      <c r="A177" t="str">
        <f t="shared" si="8"/>
        <v>EmergenciaMediaAltoSi2.</v>
      </c>
      <c r="B177" t="s">
        <v>7</v>
      </c>
      <c r="C177" t="s">
        <v>33</v>
      </c>
      <c r="D177" t="s">
        <v>9</v>
      </c>
      <c r="E177" t="s">
        <v>25</v>
      </c>
      <c r="F177" t="s">
        <v>18</v>
      </c>
      <c r="G177" t="s">
        <v>12</v>
      </c>
    </row>
    <row r="178" spans="1:7" x14ac:dyDescent="0.35">
      <c r="A178" t="str">
        <f t="shared" si="8"/>
        <v>EmergenciaMediaAltoSi3.</v>
      </c>
      <c r="B178" t="s">
        <v>7</v>
      </c>
      <c r="C178" t="s">
        <v>33</v>
      </c>
      <c r="D178" t="s">
        <v>9</v>
      </c>
      <c r="E178" t="s">
        <v>25</v>
      </c>
      <c r="F178" t="s">
        <v>19</v>
      </c>
      <c r="G178" t="s">
        <v>12</v>
      </c>
    </row>
    <row r="179" spans="1:7" x14ac:dyDescent="0.35">
      <c r="A179" t="str">
        <f t="shared" si="8"/>
        <v>EmergenciaMediaAltoSi4.</v>
      </c>
      <c r="B179" t="s">
        <v>7</v>
      </c>
      <c r="C179" t="s">
        <v>33</v>
      </c>
      <c r="D179" t="s">
        <v>9</v>
      </c>
      <c r="E179" t="s">
        <v>25</v>
      </c>
      <c r="F179" t="s">
        <v>20</v>
      </c>
      <c r="G179" t="s">
        <v>6</v>
      </c>
    </row>
    <row r="180" spans="1:7" x14ac:dyDescent="0.35">
      <c r="A180" t="str">
        <f t="shared" si="8"/>
        <v>EmergenciaMediaAltoSi6.</v>
      </c>
      <c r="B180" t="s">
        <v>7</v>
      </c>
      <c r="C180" t="s">
        <v>33</v>
      </c>
      <c r="D180" t="s">
        <v>9</v>
      </c>
      <c r="E180" t="s">
        <v>25</v>
      </c>
      <c r="F180" t="s">
        <v>21</v>
      </c>
      <c r="G180" t="s">
        <v>6</v>
      </c>
    </row>
    <row r="181" spans="1:7" x14ac:dyDescent="0.35">
      <c r="A181" t="str">
        <f t="shared" si="8"/>
        <v>EmergenciaMediaAltoSi7.</v>
      </c>
      <c r="B181" t="s">
        <v>7</v>
      </c>
      <c r="C181" t="s">
        <v>33</v>
      </c>
      <c r="D181" t="s">
        <v>9</v>
      </c>
      <c r="E181" t="s">
        <v>25</v>
      </c>
      <c r="F181" t="s">
        <v>22</v>
      </c>
      <c r="G181" t="s">
        <v>12</v>
      </c>
    </row>
    <row r="182" spans="1:7" x14ac:dyDescent="0.35">
      <c r="A182" t="str">
        <f t="shared" si="8"/>
        <v>EmergenciaMediaAltoSi8.</v>
      </c>
      <c r="B182" t="s">
        <v>7</v>
      </c>
      <c r="C182" t="s">
        <v>33</v>
      </c>
      <c r="D182" t="s">
        <v>9</v>
      </c>
      <c r="E182" t="s">
        <v>25</v>
      </c>
      <c r="F182" t="s">
        <v>23</v>
      </c>
      <c r="G182" t="s">
        <v>6</v>
      </c>
    </row>
    <row r="183" spans="1:7" x14ac:dyDescent="0.35">
      <c r="A183" s="160" t="str">
        <f t="shared" si="8"/>
        <v>EmergenciaMediaAltoSi9.</v>
      </c>
      <c r="B183" t="s">
        <v>7</v>
      </c>
      <c r="C183" t="s">
        <v>33</v>
      </c>
      <c r="D183" t="s">
        <v>9</v>
      </c>
      <c r="E183" t="s">
        <v>25</v>
      </c>
      <c r="F183" t="s">
        <v>24</v>
      </c>
      <c r="G183" t="s">
        <v>6</v>
      </c>
    </row>
    <row r="184" spans="1:7" x14ac:dyDescent="0.35">
      <c r="A184" t="str">
        <f t="shared" si="8"/>
        <v>EmergenciaMediaBajoNo1.</v>
      </c>
      <c r="B184" t="s">
        <v>7</v>
      </c>
      <c r="C184" t="s">
        <v>33</v>
      </c>
      <c r="D184" t="s">
        <v>26</v>
      </c>
      <c r="E184" t="s">
        <v>10</v>
      </c>
      <c r="F184" t="s">
        <v>11</v>
      </c>
      <c r="G184" t="s">
        <v>12</v>
      </c>
    </row>
    <row r="185" spans="1:7" x14ac:dyDescent="0.35">
      <c r="A185" s="160" t="str">
        <f t="shared" si="8"/>
        <v>EmergenciaMediaBajoNo10</v>
      </c>
      <c r="B185" t="s">
        <v>7</v>
      </c>
      <c r="C185" t="s">
        <v>33</v>
      </c>
      <c r="D185" t="s">
        <v>26</v>
      </c>
      <c r="E185" t="s">
        <v>10</v>
      </c>
      <c r="F185" t="s">
        <v>13</v>
      </c>
      <c r="G185" t="s">
        <v>6</v>
      </c>
    </row>
    <row r="186" spans="1:7" x14ac:dyDescent="0.35">
      <c r="A186" t="str">
        <f t="shared" si="8"/>
        <v>EmergenciaMediaBajoNo11</v>
      </c>
      <c r="B186" t="s">
        <v>7</v>
      </c>
      <c r="C186" t="s">
        <v>33</v>
      </c>
      <c r="D186" t="s">
        <v>26</v>
      </c>
      <c r="E186" t="s">
        <v>10</v>
      </c>
      <c r="F186" t="s">
        <v>14</v>
      </c>
      <c r="G186" t="s">
        <v>6</v>
      </c>
    </row>
    <row r="187" spans="1:7" x14ac:dyDescent="0.35">
      <c r="A187" t="str">
        <f t="shared" si="8"/>
        <v>EmergenciaMediaBajoNo12</v>
      </c>
      <c r="B187" t="s">
        <v>7</v>
      </c>
      <c r="C187" t="s">
        <v>33</v>
      </c>
      <c r="D187" t="s">
        <v>26</v>
      </c>
      <c r="E187" t="s">
        <v>10</v>
      </c>
      <c r="F187" t="s">
        <v>15</v>
      </c>
      <c r="G187" t="s">
        <v>6</v>
      </c>
    </row>
    <row r="188" spans="1:7" x14ac:dyDescent="0.35">
      <c r="A188" t="str">
        <f t="shared" si="8"/>
        <v>EmergenciaMediaBajoNo13</v>
      </c>
      <c r="B188" t="s">
        <v>7</v>
      </c>
      <c r="C188" t="s">
        <v>33</v>
      </c>
      <c r="D188" t="s">
        <v>26</v>
      </c>
      <c r="E188" t="s">
        <v>10</v>
      </c>
      <c r="F188" t="s">
        <v>16</v>
      </c>
      <c r="G188" t="s">
        <v>6</v>
      </c>
    </row>
    <row r="189" spans="1:7" x14ac:dyDescent="0.35">
      <c r="A189" t="str">
        <f t="shared" si="8"/>
        <v>EmergenciaMediaBajoNo14</v>
      </c>
      <c r="B189" t="s">
        <v>7</v>
      </c>
      <c r="C189" t="s">
        <v>33</v>
      </c>
      <c r="D189" t="s">
        <v>26</v>
      </c>
      <c r="E189" t="s">
        <v>10</v>
      </c>
      <c r="F189" t="s">
        <v>17</v>
      </c>
      <c r="G189" t="s">
        <v>12</v>
      </c>
    </row>
    <row r="190" spans="1:7" x14ac:dyDescent="0.35">
      <c r="A190" t="str">
        <f t="shared" si="8"/>
        <v>EmergenciaMediaBajoNo2.</v>
      </c>
      <c r="B190" t="s">
        <v>7</v>
      </c>
      <c r="C190" t="s">
        <v>33</v>
      </c>
      <c r="D190" t="s">
        <v>26</v>
      </c>
      <c r="E190" t="s">
        <v>10</v>
      </c>
      <c r="F190" t="s">
        <v>18</v>
      </c>
      <c r="G190" t="s">
        <v>12</v>
      </c>
    </row>
    <row r="191" spans="1:7" x14ac:dyDescent="0.35">
      <c r="A191" t="str">
        <f t="shared" si="8"/>
        <v>EmergenciaMediaBajoNo3.</v>
      </c>
      <c r="B191" t="s">
        <v>7</v>
      </c>
      <c r="C191" t="s">
        <v>33</v>
      </c>
      <c r="D191" t="s">
        <v>26</v>
      </c>
      <c r="E191" t="s">
        <v>10</v>
      </c>
      <c r="F191" t="s">
        <v>19</v>
      </c>
      <c r="G191" t="s">
        <v>12</v>
      </c>
    </row>
    <row r="192" spans="1:7" x14ac:dyDescent="0.35">
      <c r="A192" t="str">
        <f t="shared" si="8"/>
        <v>EmergenciaMediaBajoNo4.</v>
      </c>
      <c r="B192" t="s">
        <v>7</v>
      </c>
      <c r="C192" t="s">
        <v>33</v>
      </c>
      <c r="D192" t="s">
        <v>26</v>
      </c>
      <c r="E192" t="s">
        <v>10</v>
      </c>
      <c r="F192" t="s">
        <v>20</v>
      </c>
      <c r="G192" t="s">
        <v>12</v>
      </c>
    </row>
    <row r="193" spans="1:7" x14ac:dyDescent="0.35">
      <c r="A193" t="s">
        <v>34</v>
      </c>
      <c r="B193" t="s">
        <v>7</v>
      </c>
      <c r="C193" t="s">
        <v>33</v>
      </c>
      <c r="D193" t="s">
        <v>26</v>
      </c>
      <c r="E193" t="s">
        <v>10</v>
      </c>
      <c r="F193" t="s">
        <v>21</v>
      </c>
      <c r="G193" t="s">
        <v>12</v>
      </c>
    </row>
    <row r="194" spans="1:7" x14ac:dyDescent="0.35">
      <c r="A194" t="str">
        <f t="shared" ref="A194:A205" si="9">B194&amp;C194&amp;D194&amp;E194&amp;MID(F194,1,2)</f>
        <v>EmergenciaMediaBajoNo7.</v>
      </c>
      <c r="B194" t="s">
        <v>7</v>
      </c>
      <c r="C194" t="s">
        <v>33</v>
      </c>
      <c r="D194" t="s">
        <v>26</v>
      </c>
      <c r="E194" t="s">
        <v>10</v>
      </c>
      <c r="F194" t="s">
        <v>22</v>
      </c>
      <c r="G194" t="s">
        <v>12</v>
      </c>
    </row>
    <row r="195" spans="1:7" x14ac:dyDescent="0.35">
      <c r="A195" t="str">
        <f t="shared" si="9"/>
        <v>EmergenciaMediaBajoNo8.</v>
      </c>
      <c r="B195" t="s">
        <v>7</v>
      </c>
      <c r="C195" t="s">
        <v>33</v>
      </c>
      <c r="D195" t="s">
        <v>26</v>
      </c>
      <c r="E195" t="s">
        <v>10</v>
      </c>
      <c r="F195" t="s">
        <v>23</v>
      </c>
      <c r="G195" t="s">
        <v>6</v>
      </c>
    </row>
    <row r="196" spans="1:7" x14ac:dyDescent="0.35">
      <c r="A196" s="160" t="str">
        <f t="shared" si="9"/>
        <v>EmergenciaMediaBajoNo9.</v>
      </c>
      <c r="B196" t="s">
        <v>7</v>
      </c>
      <c r="C196" t="s">
        <v>33</v>
      </c>
      <c r="D196" t="s">
        <v>26</v>
      </c>
      <c r="E196" t="s">
        <v>10</v>
      </c>
      <c r="F196" t="s">
        <v>24</v>
      </c>
      <c r="G196" t="s">
        <v>12</v>
      </c>
    </row>
    <row r="197" spans="1:7" x14ac:dyDescent="0.35">
      <c r="A197" t="str">
        <f t="shared" si="9"/>
        <v>EmergenciaMediaBajoSi1.</v>
      </c>
      <c r="B197" t="s">
        <v>7</v>
      </c>
      <c r="C197" t="s">
        <v>33</v>
      </c>
      <c r="D197" t="s">
        <v>26</v>
      </c>
      <c r="E197" t="s">
        <v>25</v>
      </c>
      <c r="F197" t="s">
        <v>11</v>
      </c>
      <c r="G197" t="s">
        <v>12</v>
      </c>
    </row>
    <row r="198" spans="1:7" x14ac:dyDescent="0.35">
      <c r="A198" s="160" t="str">
        <f t="shared" si="9"/>
        <v>EmergenciaMediaBajoSi10</v>
      </c>
      <c r="B198" t="s">
        <v>7</v>
      </c>
      <c r="C198" t="s">
        <v>33</v>
      </c>
      <c r="D198" t="s">
        <v>26</v>
      </c>
      <c r="E198" t="s">
        <v>25</v>
      </c>
      <c r="F198" t="s">
        <v>13</v>
      </c>
      <c r="G198" t="s">
        <v>6</v>
      </c>
    </row>
    <row r="199" spans="1:7" x14ac:dyDescent="0.35">
      <c r="A199" t="str">
        <f t="shared" si="9"/>
        <v>EmergenciaMediaBajoSi11</v>
      </c>
      <c r="B199" t="s">
        <v>7</v>
      </c>
      <c r="C199" t="s">
        <v>33</v>
      </c>
      <c r="D199" t="s">
        <v>26</v>
      </c>
      <c r="E199" t="s">
        <v>25</v>
      </c>
      <c r="F199" t="s">
        <v>14</v>
      </c>
      <c r="G199" t="s">
        <v>12</v>
      </c>
    </row>
    <row r="200" spans="1:7" x14ac:dyDescent="0.35">
      <c r="A200" t="str">
        <f t="shared" si="9"/>
        <v>EmergenciaMediaBajoSi12</v>
      </c>
      <c r="B200" t="s">
        <v>7</v>
      </c>
      <c r="C200" t="s">
        <v>33</v>
      </c>
      <c r="D200" t="s">
        <v>26</v>
      </c>
      <c r="E200" t="s">
        <v>25</v>
      </c>
      <c r="F200" t="s">
        <v>15</v>
      </c>
      <c r="G200" t="s">
        <v>6</v>
      </c>
    </row>
    <row r="201" spans="1:7" x14ac:dyDescent="0.35">
      <c r="A201" t="str">
        <f t="shared" si="9"/>
        <v>EmergenciaMediaBajoSi13</v>
      </c>
      <c r="B201" t="s">
        <v>7</v>
      </c>
      <c r="C201" t="s">
        <v>33</v>
      </c>
      <c r="D201" t="s">
        <v>26</v>
      </c>
      <c r="E201" t="s">
        <v>25</v>
      </c>
      <c r="F201" t="s">
        <v>16</v>
      </c>
      <c r="G201" t="s">
        <v>6</v>
      </c>
    </row>
    <row r="202" spans="1:7" x14ac:dyDescent="0.35">
      <c r="A202" t="str">
        <f t="shared" si="9"/>
        <v>EmergenciaMediaBajoSi14</v>
      </c>
      <c r="B202" t="s">
        <v>7</v>
      </c>
      <c r="C202" t="s">
        <v>33</v>
      </c>
      <c r="D202" t="s">
        <v>26</v>
      </c>
      <c r="E202" t="s">
        <v>25</v>
      </c>
      <c r="F202" t="s">
        <v>17</v>
      </c>
      <c r="G202" t="s">
        <v>12</v>
      </c>
    </row>
    <row r="203" spans="1:7" x14ac:dyDescent="0.35">
      <c r="A203" t="str">
        <f t="shared" si="9"/>
        <v>EmergenciaMediaBajoSi2.</v>
      </c>
      <c r="B203" t="s">
        <v>7</v>
      </c>
      <c r="C203" t="s">
        <v>33</v>
      </c>
      <c r="D203" t="s">
        <v>26</v>
      </c>
      <c r="E203" t="s">
        <v>25</v>
      </c>
      <c r="F203" t="s">
        <v>18</v>
      </c>
      <c r="G203" t="s">
        <v>12</v>
      </c>
    </row>
    <row r="204" spans="1:7" x14ac:dyDescent="0.35">
      <c r="A204" t="str">
        <f t="shared" si="9"/>
        <v>EmergenciaMediaBajoSi3.</v>
      </c>
      <c r="B204" t="s">
        <v>7</v>
      </c>
      <c r="C204" t="s">
        <v>33</v>
      </c>
      <c r="D204" t="s">
        <v>26</v>
      </c>
      <c r="E204" t="s">
        <v>25</v>
      </c>
      <c r="F204" t="s">
        <v>19</v>
      </c>
      <c r="G204" t="s">
        <v>12</v>
      </c>
    </row>
    <row r="205" spans="1:7" x14ac:dyDescent="0.35">
      <c r="A205" t="str">
        <f t="shared" si="9"/>
        <v>EmergenciaMediaBajoSi4.</v>
      </c>
      <c r="B205" t="s">
        <v>7</v>
      </c>
      <c r="C205" t="s">
        <v>33</v>
      </c>
      <c r="D205" t="s">
        <v>26</v>
      </c>
      <c r="E205" t="s">
        <v>25</v>
      </c>
      <c r="F205" t="s">
        <v>20</v>
      </c>
      <c r="G205" t="s">
        <v>6</v>
      </c>
    </row>
    <row r="206" spans="1:7" x14ac:dyDescent="0.35">
      <c r="A206" t="s">
        <v>35</v>
      </c>
      <c r="B206" t="s">
        <v>7</v>
      </c>
      <c r="C206" t="s">
        <v>33</v>
      </c>
      <c r="D206" t="s">
        <v>26</v>
      </c>
      <c r="E206" t="s">
        <v>25</v>
      </c>
      <c r="F206" t="s">
        <v>21</v>
      </c>
      <c r="G206" t="s">
        <v>12</v>
      </c>
    </row>
    <row r="207" spans="1:7" x14ac:dyDescent="0.35">
      <c r="A207" t="str">
        <f t="shared" ref="A207:A218" si="10">B207&amp;C207&amp;D207&amp;E207&amp;MID(F207,1,2)</f>
        <v>EmergenciaMediaBajoSi7.</v>
      </c>
      <c r="B207" t="s">
        <v>7</v>
      </c>
      <c r="C207" t="s">
        <v>33</v>
      </c>
      <c r="D207" t="s">
        <v>26</v>
      </c>
      <c r="E207" t="s">
        <v>25</v>
      </c>
      <c r="F207" t="s">
        <v>22</v>
      </c>
      <c r="G207" t="s">
        <v>12</v>
      </c>
    </row>
    <row r="208" spans="1:7" x14ac:dyDescent="0.35">
      <c r="A208" t="str">
        <f t="shared" si="10"/>
        <v>EmergenciaMediaBajoSi8.</v>
      </c>
      <c r="B208" t="s">
        <v>7</v>
      </c>
      <c r="C208" t="s">
        <v>33</v>
      </c>
      <c r="D208" t="s">
        <v>26</v>
      </c>
      <c r="E208" t="s">
        <v>25</v>
      </c>
      <c r="F208" t="s">
        <v>23</v>
      </c>
      <c r="G208" t="s">
        <v>6</v>
      </c>
    </row>
    <row r="209" spans="1:7" x14ac:dyDescent="0.35">
      <c r="A209" s="160" t="str">
        <f t="shared" si="10"/>
        <v>EmergenciaMediaBajoSi9.</v>
      </c>
      <c r="B209" t="s">
        <v>7</v>
      </c>
      <c r="C209" t="s">
        <v>33</v>
      </c>
      <c r="D209" t="s">
        <v>26</v>
      </c>
      <c r="E209" t="s">
        <v>25</v>
      </c>
      <c r="F209" t="s">
        <v>24</v>
      </c>
      <c r="G209" t="s">
        <v>12</v>
      </c>
    </row>
    <row r="210" spans="1:7" x14ac:dyDescent="0.35">
      <c r="A210" t="str">
        <f t="shared" si="10"/>
        <v>EmergenciaMediaMedioNo1.</v>
      </c>
      <c r="B210" t="s">
        <v>7</v>
      </c>
      <c r="C210" t="s">
        <v>33</v>
      </c>
      <c r="D210" t="s">
        <v>27</v>
      </c>
      <c r="E210" t="s">
        <v>10</v>
      </c>
      <c r="F210" t="s">
        <v>11</v>
      </c>
      <c r="G210" t="s">
        <v>12</v>
      </c>
    </row>
    <row r="211" spans="1:7" x14ac:dyDescent="0.35">
      <c r="A211" s="160" t="str">
        <f t="shared" si="10"/>
        <v>EmergenciaMediaMedioNo10</v>
      </c>
      <c r="B211" t="s">
        <v>7</v>
      </c>
      <c r="C211" t="s">
        <v>33</v>
      </c>
      <c r="D211" t="s">
        <v>27</v>
      </c>
      <c r="E211" t="s">
        <v>10</v>
      </c>
      <c r="F211" t="s">
        <v>13</v>
      </c>
      <c r="G211" t="s">
        <v>6</v>
      </c>
    </row>
    <row r="212" spans="1:7" x14ac:dyDescent="0.35">
      <c r="A212" t="str">
        <f t="shared" si="10"/>
        <v>EmergenciaMediaMedioNo11</v>
      </c>
      <c r="B212" t="s">
        <v>7</v>
      </c>
      <c r="C212" t="s">
        <v>33</v>
      </c>
      <c r="D212" t="s">
        <v>27</v>
      </c>
      <c r="E212" t="s">
        <v>10</v>
      </c>
      <c r="F212" t="s">
        <v>14</v>
      </c>
      <c r="G212" t="s">
        <v>12</v>
      </c>
    </row>
    <row r="213" spans="1:7" x14ac:dyDescent="0.35">
      <c r="A213" t="str">
        <f t="shared" si="10"/>
        <v>EmergenciaMediaMedioNo12</v>
      </c>
      <c r="B213" t="s">
        <v>7</v>
      </c>
      <c r="C213" t="s">
        <v>33</v>
      </c>
      <c r="D213" t="s">
        <v>27</v>
      </c>
      <c r="E213" t="s">
        <v>10</v>
      </c>
      <c r="F213" t="s">
        <v>15</v>
      </c>
      <c r="G213" t="s">
        <v>6</v>
      </c>
    </row>
    <row r="214" spans="1:7" x14ac:dyDescent="0.35">
      <c r="A214" t="str">
        <f t="shared" si="10"/>
        <v>EmergenciaMediaMedioNo13</v>
      </c>
      <c r="B214" t="s">
        <v>7</v>
      </c>
      <c r="C214" t="s">
        <v>33</v>
      </c>
      <c r="D214" t="s">
        <v>27</v>
      </c>
      <c r="E214" t="s">
        <v>10</v>
      </c>
      <c r="F214" t="s">
        <v>16</v>
      </c>
      <c r="G214" t="s">
        <v>6</v>
      </c>
    </row>
    <row r="215" spans="1:7" x14ac:dyDescent="0.35">
      <c r="A215" t="str">
        <f t="shared" si="10"/>
        <v>EmergenciaMediaMedioNo14</v>
      </c>
      <c r="B215" t="s">
        <v>7</v>
      </c>
      <c r="C215" t="s">
        <v>33</v>
      </c>
      <c r="D215" t="s">
        <v>27</v>
      </c>
      <c r="E215" t="s">
        <v>10</v>
      </c>
      <c r="F215" t="s">
        <v>17</v>
      </c>
      <c r="G215" t="s">
        <v>12</v>
      </c>
    </row>
    <row r="216" spans="1:7" x14ac:dyDescent="0.35">
      <c r="A216" t="str">
        <f t="shared" si="10"/>
        <v>EmergenciaMediaMedioNo2.</v>
      </c>
      <c r="B216" t="s">
        <v>7</v>
      </c>
      <c r="C216" t="s">
        <v>33</v>
      </c>
      <c r="D216" t="s">
        <v>27</v>
      </c>
      <c r="E216" t="s">
        <v>10</v>
      </c>
      <c r="F216" t="s">
        <v>18</v>
      </c>
      <c r="G216" t="s">
        <v>12</v>
      </c>
    </row>
    <row r="217" spans="1:7" x14ac:dyDescent="0.35">
      <c r="A217" t="str">
        <f t="shared" si="10"/>
        <v>EmergenciaMediaMedioNo3.</v>
      </c>
      <c r="B217" t="s">
        <v>7</v>
      </c>
      <c r="C217" t="s">
        <v>33</v>
      </c>
      <c r="D217" t="s">
        <v>27</v>
      </c>
      <c r="E217" t="s">
        <v>10</v>
      </c>
      <c r="F217" t="s">
        <v>19</v>
      </c>
      <c r="G217" t="s">
        <v>12</v>
      </c>
    </row>
    <row r="218" spans="1:7" x14ac:dyDescent="0.35">
      <c r="A218" t="str">
        <f t="shared" si="10"/>
        <v>EmergenciaMediaMedioNo4.</v>
      </c>
      <c r="B218" t="s">
        <v>7</v>
      </c>
      <c r="C218" t="s">
        <v>33</v>
      </c>
      <c r="D218" t="s">
        <v>27</v>
      </c>
      <c r="E218" t="s">
        <v>10</v>
      </c>
      <c r="F218" t="s">
        <v>20</v>
      </c>
      <c r="G218" t="s">
        <v>12</v>
      </c>
    </row>
    <row r="219" spans="1:7" x14ac:dyDescent="0.35">
      <c r="A219" t="s">
        <v>36</v>
      </c>
      <c r="B219" t="s">
        <v>7</v>
      </c>
      <c r="C219" t="s">
        <v>33</v>
      </c>
      <c r="D219" t="s">
        <v>27</v>
      </c>
      <c r="E219" t="s">
        <v>10</v>
      </c>
      <c r="F219" t="s">
        <v>21</v>
      </c>
      <c r="G219" t="s">
        <v>12</v>
      </c>
    </row>
    <row r="220" spans="1:7" x14ac:dyDescent="0.35">
      <c r="A220" t="str">
        <f t="shared" ref="A220:A231" si="11">B220&amp;C220&amp;D220&amp;E220&amp;MID(F220,1,2)</f>
        <v>EmergenciaMediaMedioNo7.</v>
      </c>
      <c r="B220" t="s">
        <v>7</v>
      </c>
      <c r="C220" t="s">
        <v>33</v>
      </c>
      <c r="D220" t="s">
        <v>27</v>
      </c>
      <c r="E220" t="s">
        <v>10</v>
      </c>
      <c r="F220" t="s">
        <v>22</v>
      </c>
      <c r="G220" t="s">
        <v>12</v>
      </c>
    </row>
    <row r="221" spans="1:7" x14ac:dyDescent="0.35">
      <c r="A221" t="str">
        <f t="shared" si="11"/>
        <v>EmergenciaMediaMedioNo8.</v>
      </c>
      <c r="B221" t="s">
        <v>7</v>
      </c>
      <c r="C221" t="s">
        <v>33</v>
      </c>
      <c r="D221" t="s">
        <v>27</v>
      </c>
      <c r="E221" t="s">
        <v>10</v>
      </c>
      <c r="F221" t="s">
        <v>23</v>
      </c>
      <c r="G221" t="s">
        <v>6</v>
      </c>
    </row>
    <row r="222" spans="1:7" x14ac:dyDescent="0.35">
      <c r="A222" s="160" t="str">
        <f t="shared" si="11"/>
        <v>EmergenciaMediaMedioNo9.</v>
      </c>
      <c r="B222" t="s">
        <v>7</v>
      </c>
      <c r="C222" t="s">
        <v>33</v>
      </c>
      <c r="D222" t="s">
        <v>27</v>
      </c>
      <c r="E222" t="s">
        <v>10</v>
      </c>
      <c r="F222" t="s">
        <v>24</v>
      </c>
      <c r="G222" t="s">
        <v>12</v>
      </c>
    </row>
    <row r="223" spans="1:7" x14ac:dyDescent="0.35">
      <c r="A223" t="str">
        <f t="shared" si="11"/>
        <v>EmergenciaMediaMedioSi1.</v>
      </c>
      <c r="B223" t="s">
        <v>7</v>
      </c>
      <c r="C223" t="s">
        <v>33</v>
      </c>
      <c r="D223" t="s">
        <v>27</v>
      </c>
      <c r="E223" t="s">
        <v>25</v>
      </c>
      <c r="F223" t="s">
        <v>11</v>
      </c>
      <c r="G223" t="s">
        <v>12</v>
      </c>
    </row>
    <row r="224" spans="1:7" x14ac:dyDescent="0.35">
      <c r="A224" s="160" t="str">
        <f t="shared" si="11"/>
        <v>EmergenciaMediaMedioSi10</v>
      </c>
      <c r="B224" t="s">
        <v>7</v>
      </c>
      <c r="C224" t="s">
        <v>33</v>
      </c>
      <c r="D224" t="s">
        <v>27</v>
      </c>
      <c r="E224" t="s">
        <v>25</v>
      </c>
      <c r="F224" t="s">
        <v>13</v>
      </c>
      <c r="G224" t="s">
        <v>6</v>
      </c>
    </row>
    <row r="225" spans="1:7" x14ac:dyDescent="0.35">
      <c r="A225" t="str">
        <f t="shared" si="11"/>
        <v>EmergenciaMediaMedioSi11</v>
      </c>
      <c r="B225" t="s">
        <v>7</v>
      </c>
      <c r="C225" t="s">
        <v>33</v>
      </c>
      <c r="D225" t="s">
        <v>27</v>
      </c>
      <c r="E225" t="s">
        <v>25</v>
      </c>
      <c r="F225" t="s">
        <v>14</v>
      </c>
      <c r="G225" t="s">
        <v>6</v>
      </c>
    </row>
    <row r="226" spans="1:7" x14ac:dyDescent="0.35">
      <c r="A226" t="str">
        <f t="shared" si="11"/>
        <v>EmergenciaMediaMedioSi12</v>
      </c>
      <c r="B226" t="s">
        <v>7</v>
      </c>
      <c r="C226" t="s">
        <v>33</v>
      </c>
      <c r="D226" t="s">
        <v>27</v>
      </c>
      <c r="E226" t="s">
        <v>25</v>
      </c>
      <c r="F226" t="s">
        <v>15</v>
      </c>
      <c r="G226" t="s">
        <v>6</v>
      </c>
    </row>
    <row r="227" spans="1:7" x14ac:dyDescent="0.35">
      <c r="A227" t="str">
        <f t="shared" si="11"/>
        <v>EmergenciaMediaMedioSi13</v>
      </c>
      <c r="B227" t="s">
        <v>7</v>
      </c>
      <c r="C227" t="s">
        <v>33</v>
      </c>
      <c r="D227" t="s">
        <v>27</v>
      </c>
      <c r="E227" t="s">
        <v>25</v>
      </c>
      <c r="F227" t="s">
        <v>16</v>
      </c>
      <c r="G227" t="s">
        <v>6</v>
      </c>
    </row>
    <row r="228" spans="1:7" x14ac:dyDescent="0.35">
      <c r="A228" t="str">
        <f t="shared" si="11"/>
        <v>EmergenciaMediaMedioSi14</v>
      </c>
      <c r="B228" t="s">
        <v>7</v>
      </c>
      <c r="C228" t="s">
        <v>33</v>
      </c>
      <c r="D228" t="s">
        <v>27</v>
      </c>
      <c r="E228" t="s">
        <v>25</v>
      </c>
      <c r="F228" t="s">
        <v>17</v>
      </c>
      <c r="G228" t="s">
        <v>12</v>
      </c>
    </row>
    <row r="229" spans="1:7" x14ac:dyDescent="0.35">
      <c r="A229" t="str">
        <f t="shared" si="11"/>
        <v>EmergenciaMediaMedioSi2.</v>
      </c>
      <c r="B229" t="s">
        <v>7</v>
      </c>
      <c r="C229" t="s">
        <v>33</v>
      </c>
      <c r="D229" t="s">
        <v>27</v>
      </c>
      <c r="E229" t="s">
        <v>25</v>
      </c>
      <c r="F229" t="s">
        <v>18</v>
      </c>
      <c r="G229" t="s">
        <v>12</v>
      </c>
    </row>
    <row r="230" spans="1:7" x14ac:dyDescent="0.35">
      <c r="A230" t="str">
        <f t="shared" si="11"/>
        <v>EmergenciaMediaMedioSi3.</v>
      </c>
      <c r="B230" t="s">
        <v>7</v>
      </c>
      <c r="C230" t="s">
        <v>33</v>
      </c>
      <c r="D230" t="s">
        <v>27</v>
      </c>
      <c r="E230" t="s">
        <v>25</v>
      </c>
      <c r="F230" t="s">
        <v>19</v>
      </c>
      <c r="G230" t="s">
        <v>12</v>
      </c>
    </row>
    <row r="231" spans="1:7" x14ac:dyDescent="0.35">
      <c r="A231" t="str">
        <f t="shared" si="11"/>
        <v>EmergenciaMediaMedioSi4.</v>
      </c>
      <c r="B231" t="s">
        <v>7</v>
      </c>
      <c r="C231" t="s">
        <v>33</v>
      </c>
      <c r="D231" t="s">
        <v>27</v>
      </c>
      <c r="E231" t="s">
        <v>25</v>
      </c>
      <c r="F231" t="s">
        <v>20</v>
      </c>
      <c r="G231" t="s">
        <v>6</v>
      </c>
    </row>
    <row r="232" spans="1:7" x14ac:dyDescent="0.35">
      <c r="A232" t="s">
        <v>37</v>
      </c>
      <c r="B232" t="s">
        <v>7</v>
      </c>
      <c r="C232" t="s">
        <v>33</v>
      </c>
      <c r="D232" t="s">
        <v>27</v>
      </c>
      <c r="E232" t="s">
        <v>25</v>
      </c>
      <c r="F232" t="s">
        <v>21</v>
      </c>
      <c r="G232" t="s">
        <v>12</v>
      </c>
    </row>
    <row r="233" spans="1:7" x14ac:dyDescent="0.35">
      <c r="A233" t="str">
        <f t="shared" ref="A233:A296" si="12">B233&amp;C233&amp;D233&amp;E233&amp;MID(F233,1,2)</f>
        <v>EmergenciaMediaMedioSi7.</v>
      </c>
      <c r="B233" t="s">
        <v>7</v>
      </c>
      <c r="C233" t="s">
        <v>33</v>
      </c>
      <c r="D233" t="s">
        <v>27</v>
      </c>
      <c r="E233" t="s">
        <v>25</v>
      </c>
      <c r="F233" t="s">
        <v>22</v>
      </c>
      <c r="G233" t="s">
        <v>12</v>
      </c>
    </row>
    <row r="234" spans="1:7" x14ac:dyDescent="0.35">
      <c r="A234" t="str">
        <f t="shared" si="12"/>
        <v>EmergenciaMediaMedioSi8.</v>
      </c>
      <c r="B234" t="s">
        <v>7</v>
      </c>
      <c r="C234" t="s">
        <v>33</v>
      </c>
      <c r="D234" t="s">
        <v>27</v>
      </c>
      <c r="E234" t="s">
        <v>25</v>
      </c>
      <c r="F234" t="s">
        <v>23</v>
      </c>
      <c r="G234" t="s">
        <v>6</v>
      </c>
    </row>
    <row r="235" spans="1:7" x14ac:dyDescent="0.35">
      <c r="A235" s="160" t="str">
        <f t="shared" si="12"/>
        <v>EmergenciaMediaMedioSi9.</v>
      </c>
      <c r="B235" t="s">
        <v>7</v>
      </c>
      <c r="C235" t="s">
        <v>33</v>
      </c>
      <c r="D235" t="s">
        <v>27</v>
      </c>
      <c r="E235" t="s">
        <v>25</v>
      </c>
      <c r="F235" t="s">
        <v>24</v>
      </c>
      <c r="G235" t="s">
        <v>12</v>
      </c>
    </row>
    <row r="236" spans="1:7" x14ac:dyDescent="0.35">
      <c r="A236" t="str">
        <f t="shared" si="12"/>
        <v>NormalAltaAltoNo1.</v>
      </c>
      <c r="B236" t="s">
        <v>38</v>
      </c>
      <c r="C236" t="s">
        <v>8</v>
      </c>
      <c r="D236" t="s">
        <v>9</v>
      </c>
      <c r="E236" t="s">
        <v>10</v>
      </c>
      <c r="F236" t="s">
        <v>11</v>
      </c>
      <c r="G236" t="s">
        <v>6</v>
      </c>
    </row>
    <row r="237" spans="1:7" x14ac:dyDescent="0.35">
      <c r="A237" s="160" t="str">
        <f t="shared" si="12"/>
        <v>NormalAltaAltoNo10</v>
      </c>
      <c r="B237" t="s">
        <v>38</v>
      </c>
      <c r="C237" t="s">
        <v>8</v>
      </c>
      <c r="D237" t="s">
        <v>9</v>
      </c>
      <c r="E237" t="s">
        <v>10</v>
      </c>
      <c r="F237" t="s">
        <v>13</v>
      </c>
      <c r="G237" t="s">
        <v>12</v>
      </c>
    </row>
    <row r="238" spans="1:7" x14ac:dyDescent="0.35">
      <c r="A238" t="str">
        <f t="shared" si="12"/>
        <v>NormalAltaAltoNo11</v>
      </c>
      <c r="B238" t="s">
        <v>38</v>
      </c>
      <c r="C238" t="s">
        <v>8</v>
      </c>
      <c r="D238" t="s">
        <v>9</v>
      </c>
      <c r="E238" t="s">
        <v>10</v>
      </c>
      <c r="F238" t="s">
        <v>14</v>
      </c>
      <c r="G238" t="s">
        <v>6</v>
      </c>
    </row>
    <row r="239" spans="1:7" x14ac:dyDescent="0.35">
      <c r="A239" t="str">
        <f t="shared" si="12"/>
        <v>NormalAltaAltoNo12</v>
      </c>
      <c r="B239" t="s">
        <v>38</v>
      </c>
      <c r="C239" t="s">
        <v>8</v>
      </c>
      <c r="D239" t="s">
        <v>9</v>
      </c>
      <c r="E239" t="s">
        <v>10</v>
      </c>
      <c r="F239" t="s">
        <v>15</v>
      </c>
      <c r="G239" t="s">
        <v>6</v>
      </c>
    </row>
    <row r="240" spans="1:7" x14ac:dyDescent="0.35">
      <c r="A240" t="str">
        <f t="shared" si="12"/>
        <v>NormalAltaAltoNo13</v>
      </c>
      <c r="B240" t="s">
        <v>38</v>
      </c>
      <c r="C240" t="s">
        <v>8</v>
      </c>
      <c r="D240" t="s">
        <v>9</v>
      </c>
      <c r="E240" t="s">
        <v>10</v>
      </c>
      <c r="F240" t="s">
        <v>16</v>
      </c>
      <c r="G240" t="s">
        <v>6</v>
      </c>
    </row>
    <row r="241" spans="1:7" x14ac:dyDescent="0.35">
      <c r="A241" t="str">
        <f t="shared" si="12"/>
        <v>NormalAltaAltoNo14</v>
      </c>
      <c r="B241" t="s">
        <v>38</v>
      </c>
      <c r="C241" t="s">
        <v>8</v>
      </c>
      <c r="D241" t="s">
        <v>9</v>
      </c>
      <c r="E241" t="s">
        <v>10</v>
      </c>
      <c r="F241" t="s">
        <v>17</v>
      </c>
      <c r="G241" t="s">
        <v>6</v>
      </c>
    </row>
    <row r="242" spans="1:7" x14ac:dyDescent="0.35">
      <c r="A242" t="str">
        <f t="shared" si="12"/>
        <v>NormalAltaAltoNo2.</v>
      </c>
      <c r="B242" t="s">
        <v>38</v>
      </c>
      <c r="C242" t="s">
        <v>8</v>
      </c>
      <c r="D242" t="s">
        <v>9</v>
      </c>
      <c r="E242" t="s">
        <v>10</v>
      </c>
      <c r="F242" t="s">
        <v>18</v>
      </c>
      <c r="G242" t="s">
        <v>6</v>
      </c>
    </row>
    <row r="243" spans="1:7" x14ac:dyDescent="0.35">
      <c r="A243" t="str">
        <f t="shared" si="12"/>
        <v>NormalAltaAltoNo3.</v>
      </c>
      <c r="B243" t="s">
        <v>38</v>
      </c>
      <c r="C243" t="s">
        <v>8</v>
      </c>
      <c r="D243" t="s">
        <v>9</v>
      </c>
      <c r="E243" t="s">
        <v>10</v>
      </c>
      <c r="F243" t="s">
        <v>19</v>
      </c>
      <c r="G243" t="s">
        <v>6</v>
      </c>
    </row>
    <row r="244" spans="1:7" x14ac:dyDescent="0.35">
      <c r="A244" t="str">
        <f t="shared" si="12"/>
        <v>NormalAltaAltoNo4.</v>
      </c>
      <c r="B244" t="s">
        <v>38</v>
      </c>
      <c r="C244" t="s">
        <v>8</v>
      </c>
      <c r="D244" t="s">
        <v>9</v>
      </c>
      <c r="E244" t="s">
        <v>10</v>
      </c>
      <c r="F244" t="s">
        <v>20</v>
      </c>
      <c r="G244" t="s">
        <v>6</v>
      </c>
    </row>
    <row r="245" spans="1:7" x14ac:dyDescent="0.35">
      <c r="A245" t="str">
        <f t="shared" si="12"/>
        <v>NormalAltaAltoNo6.</v>
      </c>
      <c r="B245" t="s">
        <v>38</v>
      </c>
      <c r="C245" t="s">
        <v>8</v>
      </c>
      <c r="D245" t="s">
        <v>9</v>
      </c>
      <c r="E245" t="s">
        <v>10</v>
      </c>
      <c r="F245" t="s">
        <v>21</v>
      </c>
      <c r="G245" t="s">
        <v>6</v>
      </c>
    </row>
    <row r="246" spans="1:7" x14ac:dyDescent="0.35">
      <c r="A246" t="str">
        <f t="shared" si="12"/>
        <v>NormalAltaAltoNo7.</v>
      </c>
      <c r="B246" t="s">
        <v>38</v>
      </c>
      <c r="C246" t="s">
        <v>8</v>
      </c>
      <c r="D246" t="s">
        <v>9</v>
      </c>
      <c r="E246" t="s">
        <v>10</v>
      </c>
      <c r="F246" t="s">
        <v>22</v>
      </c>
      <c r="G246" t="s">
        <v>6</v>
      </c>
    </row>
    <row r="247" spans="1:7" x14ac:dyDescent="0.35">
      <c r="A247" t="str">
        <f t="shared" si="12"/>
        <v>NormalAltaAltoNo8.</v>
      </c>
      <c r="B247" t="s">
        <v>38</v>
      </c>
      <c r="C247" t="s">
        <v>8</v>
      </c>
      <c r="D247" t="s">
        <v>9</v>
      </c>
      <c r="E247" t="s">
        <v>10</v>
      </c>
      <c r="F247" t="s">
        <v>23</v>
      </c>
      <c r="G247" t="s">
        <v>6</v>
      </c>
    </row>
    <row r="248" spans="1:7" x14ac:dyDescent="0.35">
      <c r="A248" s="160" t="str">
        <f t="shared" si="12"/>
        <v>NormalAltaAltoNo9.</v>
      </c>
      <c r="B248" t="s">
        <v>38</v>
      </c>
      <c r="C248" t="s">
        <v>8</v>
      </c>
      <c r="D248" t="s">
        <v>9</v>
      </c>
      <c r="E248" t="s">
        <v>10</v>
      </c>
      <c r="F248" t="s">
        <v>24</v>
      </c>
      <c r="G248" t="s">
        <v>6</v>
      </c>
    </row>
    <row r="249" spans="1:7" x14ac:dyDescent="0.35">
      <c r="A249" t="str">
        <f t="shared" si="12"/>
        <v>NormalAltaAltoSi1.</v>
      </c>
      <c r="B249" t="s">
        <v>38</v>
      </c>
      <c r="C249" t="s">
        <v>8</v>
      </c>
      <c r="D249" t="s">
        <v>9</v>
      </c>
      <c r="E249" t="s">
        <v>25</v>
      </c>
      <c r="F249" t="s">
        <v>11</v>
      </c>
      <c r="G249" t="s">
        <v>6</v>
      </c>
    </row>
    <row r="250" spans="1:7" x14ac:dyDescent="0.35">
      <c r="A250" s="160" t="str">
        <f t="shared" si="12"/>
        <v>NormalAltaAltoSi10</v>
      </c>
      <c r="B250" t="s">
        <v>38</v>
      </c>
      <c r="C250" t="s">
        <v>8</v>
      </c>
      <c r="D250" t="s">
        <v>9</v>
      </c>
      <c r="E250" t="s">
        <v>25</v>
      </c>
      <c r="F250" t="s">
        <v>13</v>
      </c>
      <c r="G250" t="s">
        <v>12</v>
      </c>
    </row>
    <row r="251" spans="1:7" x14ac:dyDescent="0.35">
      <c r="A251" t="str">
        <f t="shared" si="12"/>
        <v>NormalAltaAltoSi11</v>
      </c>
      <c r="B251" t="s">
        <v>38</v>
      </c>
      <c r="C251" t="s">
        <v>8</v>
      </c>
      <c r="D251" t="s">
        <v>9</v>
      </c>
      <c r="E251" t="s">
        <v>25</v>
      </c>
      <c r="F251" t="s">
        <v>14</v>
      </c>
      <c r="G251" t="s">
        <v>6</v>
      </c>
    </row>
    <row r="252" spans="1:7" x14ac:dyDescent="0.35">
      <c r="A252" t="str">
        <f t="shared" si="12"/>
        <v>NormalAltaAltoSi12</v>
      </c>
      <c r="B252" t="s">
        <v>38</v>
      </c>
      <c r="C252" t="s">
        <v>8</v>
      </c>
      <c r="D252" t="s">
        <v>9</v>
      </c>
      <c r="E252" t="s">
        <v>25</v>
      </c>
      <c r="F252" t="s">
        <v>15</v>
      </c>
      <c r="G252" t="s">
        <v>6</v>
      </c>
    </row>
    <row r="253" spans="1:7" x14ac:dyDescent="0.35">
      <c r="A253" t="str">
        <f t="shared" si="12"/>
        <v>NormalAltaAltoSi13</v>
      </c>
      <c r="B253" t="s">
        <v>38</v>
      </c>
      <c r="C253" t="s">
        <v>8</v>
      </c>
      <c r="D253" t="s">
        <v>9</v>
      </c>
      <c r="E253" t="s">
        <v>25</v>
      </c>
      <c r="F253" t="s">
        <v>16</v>
      </c>
      <c r="G253" t="s">
        <v>6</v>
      </c>
    </row>
    <row r="254" spans="1:7" x14ac:dyDescent="0.35">
      <c r="A254" t="str">
        <f t="shared" si="12"/>
        <v>NormalAltaAltoSi14</v>
      </c>
      <c r="B254" t="s">
        <v>38</v>
      </c>
      <c r="C254" t="s">
        <v>8</v>
      </c>
      <c r="D254" t="s">
        <v>9</v>
      </c>
      <c r="E254" t="s">
        <v>25</v>
      </c>
      <c r="F254" t="s">
        <v>17</v>
      </c>
      <c r="G254" t="s">
        <v>6</v>
      </c>
    </row>
    <row r="255" spans="1:7" x14ac:dyDescent="0.35">
      <c r="A255" t="str">
        <f t="shared" si="12"/>
        <v>NormalAltaAltoSi2.</v>
      </c>
      <c r="B255" t="s">
        <v>38</v>
      </c>
      <c r="C255" t="s">
        <v>8</v>
      </c>
      <c r="D255" t="s">
        <v>9</v>
      </c>
      <c r="E255" t="s">
        <v>25</v>
      </c>
      <c r="F255" t="s">
        <v>18</v>
      </c>
      <c r="G255" t="s">
        <v>6</v>
      </c>
    </row>
    <row r="256" spans="1:7" x14ac:dyDescent="0.35">
      <c r="A256" t="str">
        <f t="shared" si="12"/>
        <v>NormalAltaAltoSi3.</v>
      </c>
      <c r="B256" t="s">
        <v>38</v>
      </c>
      <c r="C256" t="s">
        <v>8</v>
      </c>
      <c r="D256" t="s">
        <v>9</v>
      </c>
      <c r="E256" t="s">
        <v>25</v>
      </c>
      <c r="F256" t="s">
        <v>19</v>
      </c>
      <c r="G256" t="s">
        <v>6</v>
      </c>
    </row>
    <row r="257" spans="1:7" x14ac:dyDescent="0.35">
      <c r="A257" t="str">
        <f t="shared" si="12"/>
        <v>NormalAltaAltoSi4.</v>
      </c>
      <c r="B257" t="s">
        <v>38</v>
      </c>
      <c r="C257" t="s">
        <v>8</v>
      </c>
      <c r="D257" t="s">
        <v>9</v>
      </c>
      <c r="E257" t="s">
        <v>25</v>
      </c>
      <c r="F257" t="s">
        <v>20</v>
      </c>
      <c r="G257" t="s">
        <v>6</v>
      </c>
    </row>
    <row r="258" spans="1:7" x14ac:dyDescent="0.35">
      <c r="A258" t="str">
        <f t="shared" si="12"/>
        <v>NormalAltaAltoSi6.</v>
      </c>
      <c r="B258" t="s">
        <v>38</v>
      </c>
      <c r="C258" t="s">
        <v>8</v>
      </c>
      <c r="D258" t="s">
        <v>9</v>
      </c>
      <c r="E258" t="s">
        <v>25</v>
      </c>
      <c r="F258" t="s">
        <v>21</v>
      </c>
      <c r="G258" t="s">
        <v>6</v>
      </c>
    </row>
    <row r="259" spans="1:7" x14ac:dyDescent="0.35">
      <c r="A259" t="str">
        <f t="shared" si="12"/>
        <v>NormalAltaAltoSi7.</v>
      </c>
      <c r="B259" t="s">
        <v>38</v>
      </c>
      <c r="C259" t="s">
        <v>8</v>
      </c>
      <c r="D259" t="s">
        <v>9</v>
      </c>
      <c r="E259" t="s">
        <v>25</v>
      </c>
      <c r="F259" t="s">
        <v>22</v>
      </c>
      <c r="G259" t="s">
        <v>6</v>
      </c>
    </row>
    <row r="260" spans="1:7" x14ac:dyDescent="0.35">
      <c r="A260" t="str">
        <f t="shared" si="12"/>
        <v>NormalAltaAltoSi8.</v>
      </c>
      <c r="B260" t="s">
        <v>38</v>
      </c>
      <c r="C260" t="s">
        <v>8</v>
      </c>
      <c r="D260" t="s">
        <v>9</v>
      </c>
      <c r="E260" t="s">
        <v>25</v>
      </c>
      <c r="F260" t="s">
        <v>23</v>
      </c>
      <c r="G260" t="s">
        <v>6</v>
      </c>
    </row>
    <row r="261" spans="1:7" x14ac:dyDescent="0.35">
      <c r="A261" s="160" t="str">
        <f t="shared" si="12"/>
        <v>NormalAltaAltoSi9.</v>
      </c>
      <c r="B261" t="s">
        <v>38</v>
      </c>
      <c r="C261" t="s">
        <v>8</v>
      </c>
      <c r="D261" t="s">
        <v>9</v>
      </c>
      <c r="E261" t="s">
        <v>25</v>
      </c>
      <c r="F261" t="s">
        <v>24</v>
      </c>
      <c r="G261" t="s">
        <v>6</v>
      </c>
    </row>
    <row r="262" spans="1:7" x14ac:dyDescent="0.35">
      <c r="A262" t="str">
        <f t="shared" si="12"/>
        <v>NormalAltaBajoNo1.</v>
      </c>
      <c r="B262" t="s">
        <v>38</v>
      </c>
      <c r="C262" t="s">
        <v>8</v>
      </c>
      <c r="D262" t="s">
        <v>26</v>
      </c>
      <c r="E262" t="s">
        <v>10</v>
      </c>
      <c r="F262" t="s">
        <v>11</v>
      </c>
      <c r="G262" t="s">
        <v>6</v>
      </c>
    </row>
    <row r="263" spans="1:7" x14ac:dyDescent="0.35">
      <c r="A263" s="160" t="str">
        <f t="shared" si="12"/>
        <v>NormalAltaBajoNo10</v>
      </c>
      <c r="B263" t="s">
        <v>38</v>
      </c>
      <c r="C263" t="s">
        <v>8</v>
      </c>
      <c r="D263" t="s">
        <v>26</v>
      </c>
      <c r="E263" t="s">
        <v>10</v>
      </c>
      <c r="F263" t="s">
        <v>13</v>
      </c>
      <c r="G263" t="s">
        <v>12</v>
      </c>
    </row>
    <row r="264" spans="1:7" x14ac:dyDescent="0.35">
      <c r="A264" t="str">
        <f t="shared" si="12"/>
        <v>NormalAltaBajoNo11</v>
      </c>
      <c r="B264" t="s">
        <v>38</v>
      </c>
      <c r="C264" t="s">
        <v>8</v>
      </c>
      <c r="D264" t="s">
        <v>26</v>
      </c>
      <c r="E264" t="s">
        <v>10</v>
      </c>
      <c r="F264" t="s">
        <v>14</v>
      </c>
      <c r="G264" t="s">
        <v>6</v>
      </c>
    </row>
    <row r="265" spans="1:7" x14ac:dyDescent="0.35">
      <c r="A265" t="str">
        <f t="shared" si="12"/>
        <v>NormalAltaBajoNo12</v>
      </c>
      <c r="B265" t="s">
        <v>38</v>
      </c>
      <c r="C265" t="s">
        <v>8</v>
      </c>
      <c r="D265" t="s">
        <v>26</v>
      </c>
      <c r="E265" t="s">
        <v>10</v>
      </c>
      <c r="F265" t="s">
        <v>15</v>
      </c>
      <c r="G265" t="s">
        <v>6</v>
      </c>
    </row>
    <row r="266" spans="1:7" x14ac:dyDescent="0.35">
      <c r="A266" t="str">
        <f t="shared" si="12"/>
        <v>NormalAltaBajoNo13</v>
      </c>
      <c r="B266" t="s">
        <v>38</v>
      </c>
      <c r="C266" t="s">
        <v>8</v>
      </c>
      <c r="D266" t="s">
        <v>26</v>
      </c>
      <c r="E266" t="s">
        <v>10</v>
      </c>
      <c r="F266" t="s">
        <v>16</v>
      </c>
      <c r="G266" t="s">
        <v>6</v>
      </c>
    </row>
    <row r="267" spans="1:7" x14ac:dyDescent="0.35">
      <c r="A267" t="str">
        <f t="shared" si="12"/>
        <v>NormalAltaBajoNo14</v>
      </c>
      <c r="B267" t="s">
        <v>38</v>
      </c>
      <c r="C267" t="s">
        <v>8</v>
      </c>
      <c r="D267" t="s">
        <v>26</v>
      </c>
      <c r="E267" t="s">
        <v>10</v>
      </c>
      <c r="F267" t="s">
        <v>17</v>
      </c>
      <c r="G267" t="s">
        <v>12</v>
      </c>
    </row>
    <row r="268" spans="1:7" x14ac:dyDescent="0.35">
      <c r="A268" t="str">
        <f t="shared" si="12"/>
        <v>NormalAltaBajoNo2.</v>
      </c>
      <c r="B268" t="s">
        <v>38</v>
      </c>
      <c r="C268" t="s">
        <v>8</v>
      </c>
      <c r="D268" t="s">
        <v>26</v>
      </c>
      <c r="E268" t="s">
        <v>10</v>
      </c>
      <c r="F268" t="s">
        <v>18</v>
      </c>
      <c r="G268" t="s">
        <v>6</v>
      </c>
    </row>
    <row r="269" spans="1:7" x14ac:dyDescent="0.35">
      <c r="A269" t="str">
        <f t="shared" si="12"/>
        <v>NormalAltaBajoNo3.</v>
      </c>
      <c r="B269" t="s">
        <v>38</v>
      </c>
      <c r="C269" t="s">
        <v>8</v>
      </c>
      <c r="D269" t="s">
        <v>26</v>
      </c>
      <c r="E269" t="s">
        <v>10</v>
      </c>
      <c r="F269" t="s">
        <v>19</v>
      </c>
      <c r="G269" t="s">
        <v>6</v>
      </c>
    </row>
    <row r="270" spans="1:7" x14ac:dyDescent="0.35">
      <c r="A270" t="str">
        <f t="shared" si="12"/>
        <v>NormalAltaBajoNo4.</v>
      </c>
      <c r="B270" t="s">
        <v>38</v>
      </c>
      <c r="C270" t="s">
        <v>8</v>
      </c>
      <c r="D270" t="s">
        <v>26</v>
      </c>
      <c r="E270" t="s">
        <v>10</v>
      </c>
      <c r="F270" t="s">
        <v>20</v>
      </c>
      <c r="G270" t="s">
        <v>6</v>
      </c>
    </row>
    <row r="271" spans="1:7" x14ac:dyDescent="0.35">
      <c r="A271" t="str">
        <f t="shared" si="12"/>
        <v>NormalAltaBajoNo6.</v>
      </c>
      <c r="B271" t="s">
        <v>38</v>
      </c>
      <c r="C271" t="s">
        <v>8</v>
      </c>
      <c r="D271" t="s">
        <v>26</v>
      </c>
      <c r="E271" t="s">
        <v>10</v>
      </c>
      <c r="F271" t="s">
        <v>21</v>
      </c>
      <c r="G271" t="s">
        <v>12</v>
      </c>
    </row>
    <row r="272" spans="1:7" x14ac:dyDescent="0.35">
      <c r="A272" t="str">
        <f t="shared" si="12"/>
        <v>NormalAltaBajoNo7.</v>
      </c>
      <c r="B272" t="s">
        <v>38</v>
      </c>
      <c r="C272" t="s">
        <v>8</v>
      </c>
      <c r="D272" t="s">
        <v>26</v>
      </c>
      <c r="E272" t="s">
        <v>10</v>
      </c>
      <c r="F272" t="s">
        <v>22</v>
      </c>
      <c r="G272" t="s">
        <v>12</v>
      </c>
    </row>
    <row r="273" spans="1:7" x14ac:dyDescent="0.35">
      <c r="A273" t="str">
        <f t="shared" si="12"/>
        <v>NormalAltaBajoNo8.</v>
      </c>
      <c r="B273" t="s">
        <v>38</v>
      </c>
      <c r="C273" t="s">
        <v>8</v>
      </c>
      <c r="D273" t="s">
        <v>26</v>
      </c>
      <c r="E273" t="s">
        <v>10</v>
      </c>
      <c r="F273" t="s">
        <v>23</v>
      </c>
      <c r="G273" t="s">
        <v>6</v>
      </c>
    </row>
    <row r="274" spans="1:7" x14ac:dyDescent="0.35">
      <c r="A274" s="160" t="str">
        <f t="shared" si="12"/>
        <v>NormalAltaBajoNo9.</v>
      </c>
      <c r="B274" t="s">
        <v>38</v>
      </c>
      <c r="C274" t="s">
        <v>8</v>
      </c>
      <c r="D274" t="s">
        <v>26</v>
      </c>
      <c r="E274" t="s">
        <v>10</v>
      </c>
      <c r="F274" t="s">
        <v>24</v>
      </c>
      <c r="G274" t="s">
        <v>6</v>
      </c>
    </row>
    <row r="275" spans="1:7" x14ac:dyDescent="0.35">
      <c r="A275" t="str">
        <f t="shared" si="12"/>
        <v>NormalAltaBajoSi1.</v>
      </c>
      <c r="B275" t="s">
        <v>38</v>
      </c>
      <c r="C275" t="s">
        <v>8</v>
      </c>
      <c r="D275" t="s">
        <v>26</v>
      </c>
      <c r="E275" t="s">
        <v>25</v>
      </c>
      <c r="F275" t="s">
        <v>11</v>
      </c>
      <c r="G275" t="s">
        <v>6</v>
      </c>
    </row>
    <row r="276" spans="1:7" x14ac:dyDescent="0.35">
      <c r="A276" s="160" t="str">
        <f t="shared" si="12"/>
        <v>NormalAltaBajoSi10</v>
      </c>
      <c r="B276" t="s">
        <v>38</v>
      </c>
      <c r="C276" t="s">
        <v>8</v>
      </c>
      <c r="D276" t="s">
        <v>26</v>
      </c>
      <c r="E276" t="s">
        <v>25</v>
      </c>
      <c r="F276" t="s">
        <v>13</v>
      </c>
      <c r="G276" t="s">
        <v>12</v>
      </c>
    </row>
    <row r="277" spans="1:7" x14ac:dyDescent="0.35">
      <c r="A277" t="str">
        <f t="shared" si="12"/>
        <v>NormalAltaBajoSi11</v>
      </c>
      <c r="B277" t="s">
        <v>38</v>
      </c>
      <c r="C277" t="s">
        <v>8</v>
      </c>
      <c r="D277" t="s">
        <v>26</v>
      </c>
      <c r="E277" t="s">
        <v>25</v>
      </c>
      <c r="F277" t="s">
        <v>14</v>
      </c>
      <c r="G277" t="s">
        <v>6</v>
      </c>
    </row>
    <row r="278" spans="1:7" x14ac:dyDescent="0.35">
      <c r="A278" t="str">
        <f t="shared" si="12"/>
        <v>NormalAltaBajoSi12</v>
      </c>
      <c r="B278" t="s">
        <v>38</v>
      </c>
      <c r="C278" t="s">
        <v>8</v>
      </c>
      <c r="D278" t="s">
        <v>26</v>
      </c>
      <c r="E278" t="s">
        <v>25</v>
      </c>
      <c r="F278" t="s">
        <v>15</v>
      </c>
      <c r="G278" t="s">
        <v>6</v>
      </c>
    </row>
    <row r="279" spans="1:7" x14ac:dyDescent="0.35">
      <c r="A279" t="str">
        <f t="shared" si="12"/>
        <v>NormalAltaBajoSi13</v>
      </c>
      <c r="B279" t="s">
        <v>38</v>
      </c>
      <c r="C279" t="s">
        <v>8</v>
      </c>
      <c r="D279" t="s">
        <v>26</v>
      </c>
      <c r="E279" t="s">
        <v>25</v>
      </c>
      <c r="F279" t="s">
        <v>16</v>
      </c>
      <c r="G279" t="s">
        <v>6</v>
      </c>
    </row>
    <row r="280" spans="1:7" x14ac:dyDescent="0.35">
      <c r="A280" t="str">
        <f t="shared" si="12"/>
        <v>NormalAltaBajoSi14</v>
      </c>
      <c r="B280" t="s">
        <v>38</v>
      </c>
      <c r="C280" t="s">
        <v>8</v>
      </c>
      <c r="D280" t="s">
        <v>26</v>
      </c>
      <c r="E280" t="s">
        <v>25</v>
      </c>
      <c r="F280" t="s">
        <v>17</v>
      </c>
      <c r="G280" t="s">
        <v>12</v>
      </c>
    </row>
    <row r="281" spans="1:7" x14ac:dyDescent="0.35">
      <c r="A281" t="str">
        <f t="shared" si="12"/>
        <v>NormalAltaBajoSi2.</v>
      </c>
      <c r="B281" t="s">
        <v>38</v>
      </c>
      <c r="C281" t="s">
        <v>8</v>
      </c>
      <c r="D281" t="s">
        <v>26</v>
      </c>
      <c r="E281" t="s">
        <v>25</v>
      </c>
      <c r="F281" t="s">
        <v>18</v>
      </c>
      <c r="G281" t="s">
        <v>6</v>
      </c>
    </row>
    <row r="282" spans="1:7" x14ac:dyDescent="0.35">
      <c r="A282" t="str">
        <f t="shared" si="12"/>
        <v>NormalAltaBajoSi3.</v>
      </c>
      <c r="B282" t="s">
        <v>38</v>
      </c>
      <c r="C282" t="s">
        <v>8</v>
      </c>
      <c r="D282" t="s">
        <v>26</v>
      </c>
      <c r="E282" t="s">
        <v>25</v>
      </c>
      <c r="F282" t="s">
        <v>19</v>
      </c>
      <c r="G282" t="s">
        <v>6</v>
      </c>
    </row>
    <row r="283" spans="1:7" x14ac:dyDescent="0.35">
      <c r="A283" t="str">
        <f t="shared" si="12"/>
        <v>NormalAltaBajoSi4.</v>
      </c>
      <c r="B283" t="s">
        <v>38</v>
      </c>
      <c r="C283" t="s">
        <v>8</v>
      </c>
      <c r="D283" t="s">
        <v>26</v>
      </c>
      <c r="E283" t="s">
        <v>25</v>
      </c>
      <c r="F283" t="s">
        <v>20</v>
      </c>
      <c r="G283" t="s">
        <v>6</v>
      </c>
    </row>
    <row r="284" spans="1:7" x14ac:dyDescent="0.35">
      <c r="A284" t="str">
        <f t="shared" si="12"/>
        <v>NormalAltaBajoSi6.</v>
      </c>
      <c r="B284" t="s">
        <v>38</v>
      </c>
      <c r="C284" t="s">
        <v>8</v>
      </c>
      <c r="D284" t="s">
        <v>26</v>
      </c>
      <c r="E284" t="s">
        <v>25</v>
      </c>
      <c r="F284" t="s">
        <v>21</v>
      </c>
      <c r="G284" t="s">
        <v>12</v>
      </c>
    </row>
    <row r="285" spans="1:7" x14ac:dyDescent="0.35">
      <c r="A285" t="str">
        <f t="shared" si="12"/>
        <v>NormalAltaBajoSi7.</v>
      </c>
      <c r="B285" t="s">
        <v>38</v>
      </c>
      <c r="C285" t="s">
        <v>8</v>
      </c>
      <c r="D285" t="s">
        <v>26</v>
      </c>
      <c r="E285" t="s">
        <v>25</v>
      </c>
      <c r="F285" t="s">
        <v>22</v>
      </c>
      <c r="G285" t="s">
        <v>12</v>
      </c>
    </row>
    <row r="286" spans="1:7" x14ac:dyDescent="0.35">
      <c r="A286" t="str">
        <f t="shared" si="12"/>
        <v>NormalAltaBajoSi8.</v>
      </c>
      <c r="B286" t="s">
        <v>38</v>
      </c>
      <c r="C286" t="s">
        <v>8</v>
      </c>
      <c r="D286" t="s">
        <v>26</v>
      </c>
      <c r="E286" t="s">
        <v>25</v>
      </c>
      <c r="F286" t="s">
        <v>23</v>
      </c>
      <c r="G286" t="s">
        <v>6</v>
      </c>
    </row>
    <row r="287" spans="1:7" x14ac:dyDescent="0.35">
      <c r="A287" s="160" t="str">
        <f t="shared" si="12"/>
        <v>NormalAltaBajoSi9.</v>
      </c>
      <c r="B287" t="s">
        <v>38</v>
      </c>
      <c r="C287" t="s">
        <v>8</v>
      </c>
      <c r="D287" t="s">
        <v>26</v>
      </c>
      <c r="E287" t="s">
        <v>25</v>
      </c>
      <c r="F287" t="s">
        <v>24</v>
      </c>
      <c r="G287" t="s">
        <v>6</v>
      </c>
    </row>
    <row r="288" spans="1:7" x14ac:dyDescent="0.35">
      <c r="A288" t="str">
        <f t="shared" si="12"/>
        <v>NormalAltaMedioNo1.</v>
      </c>
      <c r="B288" t="s">
        <v>38</v>
      </c>
      <c r="C288" t="s">
        <v>8</v>
      </c>
      <c r="D288" t="s">
        <v>27</v>
      </c>
      <c r="E288" t="s">
        <v>10</v>
      </c>
      <c r="F288" t="s">
        <v>11</v>
      </c>
      <c r="G288" t="s">
        <v>6</v>
      </c>
    </row>
    <row r="289" spans="1:7" x14ac:dyDescent="0.35">
      <c r="A289" s="160" t="str">
        <f t="shared" si="12"/>
        <v>NormalAltaMedioNo10</v>
      </c>
      <c r="B289" t="s">
        <v>38</v>
      </c>
      <c r="C289" t="s">
        <v>8</v>
      </c>
      <c r="D289" t="s">
        <v>27</v>
      </c>
      <c r="E289" t="s">
        <v>10</v>
      </c>
      <c r="F289" t="s">
        <v>13</v>
      </c>
      <c r="G289" t="s">
        <v>12</v>
      </c>
    </row>
    <row r="290" spans="1:7" x14ac:dyDescent="0.35">
      <c r="A290" t="str">
        <f t="shared" si="12"/>
        <v>NormalAltaMedioNo11</v>
      </c>
      <c r="B290" t="s">
        <v>38</v>
      </c>
      <c r="C290" t="s">
        <v>8</v>
      </c>
      <c r="D290" t="s">
        <v>27</v>
      </c>
      <c r="E290" t="s">
        <v>10</v>
      </c>
      <c r="F290" t="s">
        <v>14</v>
      </c>
      <c r="G290" t="s">
        <v>6</v>
      </c>
    </row>
    <row r="291" spans="1:7" x14ac:dyDescent="0.35">
      <c r="A291" t="str">
        <f t="shared" si="12"/>
        <v>NormalAltaMedioNo12</v>
      </c>
      <c r="B291" t="s">
        <v>38</v>
      </c>
      <c r="C291" t="s">
        <v>8</v>
      </c>
      <c r="D291" t="s">
        <v>27</v>
      </c>
      <c r="E291" t="s">
        <v>10</v>
      </c>
      <c r="F291" t="s">
        <v>15</v>
      </c>
      <c r="G291" t="s">
        <v>6</v>
      </c>
    </row>
    <row r="292" spans="1:7" x14ac:dyDescent="0.35">
      <c r="A292" t="str">
        <f t="shared" si="12"/>
        <v>NormalAltaMedioNo13</v>
      </c>
      <c r="B292" t="s">
        <v>38</v>
      </c>
      <c r="C292" t="s">
        <v>8</v>
      </c>
      <c r="D292" t="s">
        <v>27</v>
      </c>
      <c r="E292" t="s">
        <v>10</v>
      </c>
      <c r="F292" t="s">
        <v>16</v>
      </c>
      <c r="G292" t="s">
        <v>6</v>
      </c>
    </row>
    <row r="293" spans="1:7" x14ac:dyDescent="0.35">
      <c r="A293" t="str">
        <f t="shared" si="12"/>
        <v>NormalAltaMedioNo14</v>
      </c>
      <c r="B293" t="s">
        <v>38</v>
      </c>
      <c r="C293" t="s">
        <v>8</v>
      </c>
      <c r="D293" t="s">
        <v>27</v>
      </c>
      <c r="E293" t="s">
        <v>10</v>
      </c>
      <c r="F293" t="s">
        <v>17</v>
      </c>
      <c r="G293" t="s">
        <v>6</v>
      </c>
    </row>
    <row r="294" spans="1:7" x14ac:dyDescent="0.35">
      <c r="A294" t="str">
        <f t="shared" si="12"/>
        <v>NormalAltaMedioNo2.</v>
      </c>
      <c r="B294" t="s">
        <v>38</v>
      </c>
      <c r="C294" t="s">
        <v>8</v>
      </c>
      <c r="D294" t="s">
        <v>27</v>
      </c>
      <c r="E294" t="s">
        <v>10</v>
      </c>
      <c r="F294" t="s">
        <v>18</v>
      </c>
      <c r="G294" t="s">
        <v>6</v>
      </c>
    </row>
    <row r="295" spans="1:7" x14ac:dyDescent="0.35">
      <c r="A295" t="str">
        <f t="shared" si="12"/>
        <v>NormalAltaMedioNo3.</v>
      </c>
      <c r="B295" t="s">
        <v>38</v>
      </c>
      <c r="C295" t="s">
        <v>8</v>
      </c>
      <c r="D295" t="s">
        <v>27</v>
      </c>
      <c r="E295" t="s">
        <v>10</v>
      </c>
      <c r="F295" t="s">
        <v>19</v>
      </c>
      <c r="G295" t="s">
        <v>6</v>
      </c>
    </row>
    <row r="296" spans="1:7" x14ac:dyDescent="0.35">
      <c r="A296" t="str">
        <f t="shared" si="12"/>
        <v>NormalAltaMedioNo4.</v>
      </c>
      <c r="B296" t="s">
        <v>38</v>
      </c>
      <c r="C296" t="s">
        <v>8</v>
      </c>
      <c r="D296" t="s">
        <v>27</v>
      </c>
      <c r="E296" t="s">
        <v>10</v>
      </c>
      <c r="F296" t="s">
        <v>20</v>
      </c>
      <c r="G296" t="s">
        <v>6</v>
      </c>
    </row>
    <row r="297" spans="1:7" x14ac:dyDescent="0.35">
      <c r="A297" t="str">
        <f t="shared" ref="A297:A360" si="13">B297&amp;C297&amp;D297&amp;E297&amp;MID(F297,1,2)</f>
        <v>NormalAltaMedioNo6.</v>
      </c>
      <c r="B297" t="s">
        <v>38</v>
      </c>
      <c r="C297" t="s">
        <v>8</v>
      </c>
      <c r="D297" t="s">
        <v>27</v>
      </c>
      <c r="E297" t="s">
        <v>10</v>
      </c>
      <c r="F297" t="s">
        <v>21</v>
      </c>
      <c r="G297" t="s">
        <v>6</v>
      </c>
    </row>
    <row r="298" spans="1:7" x14ac:dyDescent="0.35">
      <c r="A298" t="str">
        <f t="shared" si="13"/>
        <v>NormalAltaMedioNo7.</v>
      </c>
      <c r="B298" t="s">
        <v>38</v>
      </c>
      <c r="C298" t="s">
        <v>8</v>
      </c>
      <c r="D298" t="s">
        <v>27</v>
      </c>
      <c r="E298" t="s">
        <v>10</v>
      </c>
      <c r="F298" t="s">
        <v>22</v>
      </c>
      <c r="G298" t="s">
        <v>12</v>
      </c>
    </row>
    <row r="299" spans="1:7" x14ac:dyDescent="0.35">
      <c r="A299" t="str">
        <f t="shared" si="13"/>
        <v>NormalAltaMedioNo8.</v>
      </c>
      <c r="B299" t="s">
        <v>38</v>
      </c>
      <c r="C299" t="s">
        <v>8</v>
      </c>
      <c r="D299" t="s">
        <v>27</v>
      </c>
      <c r="E299" t="s">
        <v>10</v>
      </c>
      <c r="F299" t="s">
        <v>23</v>
      </c>
      <c r="G299" t="s">
        <v>6</v>
      </c>
    </row>
    <row r="300" spans="1:7" x14ac:dyDescent="0.35">
      <c r="A300" s="160" t="str">
        <f t="shared" si="13"/>
        <v>NormalAltaMedioNo9.</v>
      </c>
      <c r="B300" t="s">
        <v>38</v>
      </c>
      <c r="C300" t="s">
        <v>8</v>
      </c>
      <c r="D300" t="s">
        <v>27</v>
      </c>
      <c r="E300" t="s">
        <v>10</v>
      </c>
      <c r="F300" t="s">
        <v>24</v>
      </c>
      <c r="G300" t="s">
        <v>6</v>
      </c>
    </row>
    <row r="301" spans="1:7" x14ac:dyDescent="0.35">
      <c r="A301" t="str">
        <f t="shared" si="13"/>
        <v>NormalAltaMedioSi1.</v>
      </c>
      <c r="B301" t="s">
        <v>38</v>
      </c>
      <c r="C301" t="s">
        <v>8</v>
      </c>
      <c r="D301" t="s">
        <v>27</v>
      </c>
      <c r="E301" t="s">
        <v>25</v>
      </c>
      <c r="F301" t="s">
        <v>11</v>
      </c>
      <c r="G301" t="s">
        <v>6</v>
      </c>
    </row>
    <row r="302" spans="1:7" x14ac:dyDescent="0.35">
      <c r="A302" s="160" t="str">
        <f t="shared" si="13"/>
        <v>NormalAltaMedioSi10</v>
      </c>
      <c r="B302" t="s">
        <v>38</v>
      </c>
      <c r="C302" t="s">
        <v>8</v>
      </c>
      <c r="D302" t="s">
        <v>27</v>
      </c>
      <c r="E302" t="s">
        <v>25</v>
      </c>
      <c r="F302" t="s">
        <v>13</v>
      </c>
      <c r="G302" t="s">
        <v>12</v>
      </c>
    </row>
    <row r="303" spans="1:7" x14ac:dyDescent="0.35">
      <c r="A303" t="str">
        <f t="shared" si="13"/>
        <v>NormalAltaMedioSi11</v>
      </c>
      <c r="B303" t="s">
        <v>38</v>
      </c>
      <c r="C303" t="s">
        <v>8</v>
      </c>
      <c r="D303" t="s">
        <v>27</v>
      </c>
      <c r="E303" t="s">
        <v>25</v>
      </c>
      <c r="F303" t="s">
        <v>14</v>
      </c>
      <c r="G303" t="s">
        <v>6</v>
      </c>
    </row>
    <row r="304" spans="1:7" x14ac:dyDescent="0.35">
      <c r="A304" t="str">
        <f t="shared" si="13"/>
        <v>NormalAltaMedioSi12</v>
      </c>
      <c r="B304" t="s">
        <v>38</v>
      </c>
      <c r="C304" t="s">
        <v>8</v>
      </c>
      <c r="D304" t="s">
        <v>27</v>
      </c>
      <c r="E304" t="s">
        <v>25</v>
      </c>
      <c r="F304" t="s">
        <v>15</v>
      </c>
      <c r="G304" t="s">
        <v>6</v>
      </c>
    </row>
    <row r="305" spans="1:7" x14ac:dyDescent="0.35">
      <c r="A305" t="str">
        <f t="shared" si="13"/>
        <v>NormalAltaMedioSi13</v>
      </c>
      <c r="B305" t="s">
        <v>38</v>
      </c>
      <c r="C305" t="s">
        <v>8</v>
      </c>
      <c r="D305" t="s">
        <v>27</v>
      </c>
      <c r="E305" t="s">
        <v>25</v>
      </c>
      <c r="F305" t="s">
        <v>16</v>
      </c>
      <c r="G305" t="s">
        <v>6</v>
      </c>
    </row>
    <row r="306" spans="1:7" x14ac:dyDescent="0.35">
      <c r="A306" t="str">
        <f t="shared" si="13"/>
        <v>NormalAltaMedioSi14</v>
      </c>
      <c r="B306" t="s">
        <v>38</v>
      </c>
      <c r="C306" t="s">
        <v>8</v>
      </c>
      <c r="D306" t="s">
        <v>27</v>
      </c>
      <c r="E306" t="s">
        <v>25</v>
      </c>
      <c r="F306" t="s">
        <v>17</v>
      </c>
      <c r="G306" t="s">
        <v>6</v>
      </c>
    </row>
    <row r="307" spans="1:7" x14ac:dyDescent="0.35">
      <c r="A307" t="str">
        <f t="shared" si="13"/>
        <v>NormalAltaMedioSi2.</v>
      </c>
      <c r="B307" t="s">
        <v>38</v>
      </c>
      <c r="C307" t="s">
        <v>8</v>
      </c>
      <c r="D307" t="s">
        <v>27</v>
      </c>
      <c r="E307" t="s">
        <v>25</v>
      </c>
      <c r="F307" t="s">
        <v>18</v>
      </c>
      <c r="G307" t="s">
        <v>6</v>
      </c>
    </row>
    <row r="308" spans="1:7" x14ac:dyDescent="0.35">
      <c r="A308" t="str">
        <f t="shared" si="13"/>
        <v>NormalAltaMedioSi3.</v>
      </c>
      <c r="B308" t="s">
        <v>38</v>
      </c>
      <c r="C308" t="s">
        <v>8</v>
      </c>
      <c r="D308" t="s">
        <v>27</v>
      </c>
      <c r="E308" t="s">
        <v>25</v>
      </c>
      <c r="F308" t="s">
        <v>19</v>
      </c>
      <c r="G308" t="s">
        <v>6</v>
      </c>
    </row>
    <row r="309" spans="1:7" x14ac:dyDescent="0.35">
      <c r="A309" t="str">
        <f t="shared" si="13"/>
        <v>NormalAltaMedioSi4.</v>
      </c>
      <c r="B309" t="s">
        <v>38</v>
      </c>
      <c r="C309" t="s">
        <v>8</v>
      </c>
      <c r="D309" t="s">
        <v>27</v>
      </c>
      <c r="E309" t="s">
        <v>25</v>
      </c>
      <c r="F309" t="s">
        <v>20</v>
      </c>
      <c r="G309" t="s">
        <v>6</v>
      </c>
    </row>
    <row r="310" spans="1:7" x14ac:dyDescent="0.35">
      <c r="A310" t="str">
        <f t="shared" si="13"/>
        <v>NormalAltaMedioSi6.</v>
      </c>
      <c r="B310" t="s">
        <v>38</v>
      </c>
      <c r="C310" t="s">
        <v>8</v>
      </c>
      <c r="D310" t="s">
        <v>27</v>
      </c>
      <c r="E310" t="s">
        <v>25</v>
      </c>
      <c r="F310" t="s">
        <v>21</v>
      </c>
      <c r="G310" t="s">
        <v>6</v>
      </c>
    </row>
    <row r="311" spans="1:7" x14ac:dyDescent="0.35">
      <c r="A311" t="str">
        <f t="shared" si="13"/>
        <v>NormalAltaMedioSi7.</v>
      </c>
      <c r="B311" t="s">
        <v>38</v>
      </c>
      <c r="C311" t="s">
        <v>8</v>
      </c>
      <c r="D311" t="s">
        <v>27</v>
      </c>
      <c r="E311" t="s">
        <v>25</v>
      </c>
      <c r="F311" t="s">
        <v>22</v>
      </c>
      <c r="G311" t="s">
        <v>12</v>
      </c>
    </row>
    <row r="312" spans="1:7" x14ac:dyDescent="0.35">
      <c r="A312" t="str">
        <f t="shared" si="13"/>
        <v>NormalAltaMedioSi8.</v>
      </c>
      <c r="B312" t="s">
        <v>38</v>
      </c>
      <c r="C312" t="s">
        <v>8</v>
      </c>
      <c r="D312" t="s">
        <v>27</v>
      </c>
      <c r="E312" t="s">
        <v>25</v>
      </c>
      <c r="F312" t="s">
        <v>23</v>
      </c>
      <c r="G312" t="s">
        <v>6</v>
      </c>
    </row>
    <row r="313" spans="1:7" x14ac:dyDescent="0.35">
      <c r="A313" s="160" t="str">
        <f t="shared" si="13"/>
        <v>NormalAltaMedioSi9.</v>
      </c>
      <c r="B313" t="s">
        <v>38</v>
      </c>
      <c r="C313" t="s">
        <v>8</v>
      </c>
      <c r="D313" t="s">
        <v>27</v>
      </c>
      <c r="E313" t="s">
        <v>25</v>
      </c>
      <c r="F313" t="s">
        <v>24</v>
      </c>
      <c r="G313" t="s">
        <v>6</v>
      </c>
    </row>
    <row r="314" spans="1:7" x14ac:dyDescent="0.35">
      <c r="A314" t="str">
        <f t="shared" si="13"/>
        <v>NormalBajaAltoNo1.</v>
      </c>
      <c r="B314" t="s">
        <v>38</v>
      </c>
      <c r="C314" t="s">
        <v>28</v>
      </c>
      <c r="D314" t="s">
        <v>9</v>
      </c>
      <c r="E314" t="s">
        <v>10</v>
      </c>
      <c r="F314" t="s">
        <v>11</v>
      </c>
      <c r="G314" t="s">
        <v>6</v>
      </c>
    </row>
    <row r="315" spans="1:7" x14ac:dyDescent="0.35">
      <c r="A315" s="160" t="str">
        <f t="shared" si="13"/>
        <v>NormalBajaAltoNo10</v>
      </c>
      <c r="B315" t="s">
        <v>38</v>
      </c>
      <c r="C315" t="s">
        <v>28</v>
      </c>
      <c r="D315" t="s">
        <v>9</v>
      </c>
      <c r="E315" t="s">
        <v>10</v>
      </c>
      <c r="F315" t="s">
        <v>13</v>
      </c>
      <c r="G315" t="s">
        <v>12</v>
      </c>
    </row>
    <row r="316" spans="1:7" x14ac:dyDescent="0.35">
      <c r="A316" t="str">
        <f t="shared" si="13"/>
        <v>NormalBajaAltoNo11</v>
      </c>
      <c r="B316" t="s">
        <v>38</v>
      </c>
      <c r="C316" t="s">
        <v>28</v>
      </c>
      <c r="D316" t="s">
        <v>9</v>
      </c>
      <c r="E316" t="s">
        <v>10</v>
      </c>
      <c r="F316" t="s">
        <v>14</v>
      </c>
      <c r="G316" t="s">
        <v>12</v>
      </c>
    </row>
    <row r="317" spans="1:7" x14ac:dyDescent="0.35">
      <c r="A317" t="str">
        <f t="shared" si="13"/>
        <v>NormalBajaAltoNo12</v>
      </c>
      <c r="B317" t="s">
        <v>38</v>
      </c>
      <c r="C317" t="s">
        <v>28</v>
      </c>
      <c r="D317" t="s">
        <v>9</v>
      </c>
      <c r="E317" t="s">
        <v>10</v>
      </c>
      <c r="F317" t="s">
        <v>15</v>
      </c>
      <c r="G317" t="s">
        <v>6</v>
      </c>
    </row>
    <row r="318" spans="1:7" x14ac:dyDescent="0.35">
      <c r="A318" t="str">
        <f t="shared" si="13"/>
        <v>NormalBajaAltoNo13</v>
      </c>
      <c r="B318" t="s">
        <v>38</v>
      </c>
      <c r="C318" t="s">
        <v>28</v>
      </c>
      <c r="D318" t="s">
        <v>9</v>
      </c>
      <c r="E318" t="s">
        <v>10</v>
      </c>
      <c r="F318" t="s">
        <v>16</v>
      </c>
      <c r="G318" t="s">
        <v>6</v>
      </c>
    </row>
    <row r="319" spans="1:7" x14ac:dyDescent="0.35">
      <c r="A319" t="str">
        <f t="shared" si="13"/>
        <v>NormalBajaAltoNo14</v>
      </c>
      <c r="B319" t="s">
        <v>38</v>
      </c>
      <c r="C319" t="s">
        <v>28</v>
      </c>
      <c r="D319" t="s">
        <v>9</v>
      </c>
      <c r="E319" t="s">
        <v>10</v>
      </c>
      <c r="F319" t="s">
        <v>17</v>
      </c>
      <c r="G319" t="s">
        <v>12</v>
      </c>
    </row>
    <row r="320" spans="1:7" x14ac:dyDescent="0.35">
      <c r="A320" t="str">
        <f t="shared" si="13"/>
        <v>NormalBajaAltoNo2.</v>
      </c>
      <c r="B320" t="s">
        <v>38</v>
      </c>
      <c r="C320" t="s">
        <v>28</v>
      </c>
      <c r="D320" t="s">
        <v>9</v>
      </c>
      <c r="E320" t="s">
        <v>10</v>
      </c>
      <c r="F320" t="s">
        <v>18</v>
      </c>
      <c r="G320" t="s">
        <v>12</v>
      </c>
    </row>
    <row r="321" spans="1:7" x14ac:dyDescent="0.35">
      <c r="A321" t="str">
        <f t="shared" si="13"/>
        <v>NormalBajaAltoNo3.</v>
      </c>
      <c r="B321" t="s">
        <v>38</v>
      </c>
      <c r="C321" t="s">
        <v>28</v>
      </c>
      <c r="D321" t="s">
        <v>9</v>
      </c>
      <c r="E321" t="s">
        <v>10</v>
      </c>
      <c r="F321" t="s">
        <v>19</v>
      </c>
      <c r="G321" t="s">
        <v>12</v>
      </c>
    </row>
    <row r="322" spans="1:7" x14ac:dyDescent="0.35">
      <c r="A322" t="str">
        <f t="shared" si="13"/>
        <v>NormalBajaAltoNo4.</v>
      </c>
      <c r="B322" t="s">
        <v>38</v>
      </c>
      <c r="C322" t="s">
        <v>28</v>
      </c>
      <c r="D322" t="s">
        <v>9</v>
      </c>
      <c r="E322" t="s">
        <v>10</v>
      </c>
      <c r="F322" t="s">
        <v>20</v>
      </c>
      <c r="G322" t="s">
        <v>6</v>
      </c>
    </row>
    <row r="323" spans="1:7" x14ac:dyDescent="0.35">
      <c r="A323" t="str">
        <f t="shared" si="13"/>
        <v>NormalBajaAltoNo6.</v>
      </c>
      <c r="B323" t="s">
        <v>38</v>
      </c>
      <c r="C323" t="s">
        <v>28</v>
      </c>
      <c r="D323" t="s">
        <v>9</v>
      </c>
      <c r="E323" t="s">
        <v>10</v>
      </c>
      <c r="F323" t="s">
        <v>21</v>
      </c>
      <c r="G323" t="s">
        <v>12</v>
      </c>
    </row>
    <row r="324" spans="1:7" x14ac:dyDescent="0.35">
      <c r="A324" t="str">
        <f t="shared" si="13"/>
        <v>NormalBajaAltoNo7.</v>
      </c>
      <c r="B324" t="s">
        <v>38</v>
      </c>
      <c r="C324" t="s">
        <v>28</v>
      </c>
      <c r="D324" t="s">
        <v>9</v>
      </c>
      <c r="E324" t="s">
        <v>10</v>
      </c>
      <c r="F324" t="s">
        <v>22</v>
      </c>
      <c r="G324" t="s">
        <v>12</v>
      </c>
    </row>
    <row r="325" spans="1:7" x14ac:dyDescent="0.35">
      <c r="A325" t="str">
        <f t="shared" si="13"/>
        <v>NormalBajaAltoNo8.</v>
      </c>
      <c r="B325" t="s">
        <v>38</v>
      </c>
      <c r="C325" t="s">
        <v>28</v>
      </c>
      <c r="D325" t="s">
        <v>9</v>
      </c>
      <c r="E325" t="s">
        <v>10</v>
      </c>
      <c r="F325" t="s">
        <v>23</v>
      </c>
      <c r="G325" t="s">
        <v>6</v>
      </c>
    </row>
    <row r="326" spans="1:7" x14ac:dyDescent="0.35">
      <c r="A326" s="160" t="str">
        <f t="shared" si="13"/>
        <v>NormalBajaAltoNo9.</v>
      </c>
      <c r="B326" t="s">
        <v>38</v>
      </c>
      <c r="C326" t="s">
        <v>28</v>
      </c>
      <c r="D326" t="s">
        <v>9</v>
      </c>
      <c r="E326" t="s">
        <v>10</v>
      </c>
      <c r="F326" t="s">
        <v>24</v>
      </c>
      <c r="G326" t="s">
        <v>6</v>
      </c>
    </row>
    <row r="327" spans="1:7" x14ac:dyDescent="0.35">
      <c r="A327" t="str">
        <f t="shared" si="13"/>
        <v>NormalBajaAltoSi1.</v>
      </c>
      <c r="B327" t="s">
        <v>38</v>
      </c>
      <c r="C327" t="s">
        <v>28</v>
      </c>
      <c r="D327" t="s">
        <v>9</v>
      </c>
      <c r="E327" t="s">
        <v>25</v>
      </c>
      <c r="F327" t="s">
        <v>11</v>
      </c>
      <c r="G327" t="s">
        <v>6</v>
      </c>
    </row>
    <row r="328" spans="1:7" x14ac:dyDescent="0.35">
      <c r="A328" s="160" t="str">
        <f t="shared" si="13"/>
        <v>NormalBajaAltoSi10</v>
      </c>
      <c r="B328" t="s">
        <v>38</v>
      </c>
      <c r="C328" t="s">
        <v>28</v>
      </c>
      <c r="D328" t="s">
        <v>9</v>
      </c>
      <c r="E328" t="s">
        <v>25</v>
      </c>
      <c r="F328" t="s">
        <v>13</v>
      </c>
      <c r="G328" t="s">
        <v>12</v>
      </c>
    </row>
    <row r="329" spans="1:7" x14ac:dyDescent="0.35">
      <c r="A329" t="str">
        <f t="shared" si="13"/>
        <v>NormalBajaAltoSi11</v>
      </c>
      <c r="B329" t="s">
        <v>38</v>
      </c>
      <c r="C329" t="s">
        <v>28</v>
      </c>
      <c r="D329" t="s">
        <v>9</v>
      </c>
      <c r="E329" t="s">
        <v>25</v>
      </c>
      <c r="F329" t="s">
        <v>14</v>
      </c>
      <c r="G329" t="s">
        <v>12</v>
      </c>
    </row>
    <row r="330" spans="1:7" x14ac:dyDescent="0.35">
      <c r="A330" t="str">
        <f t="shared" si="13"/>
        <v>NormalBajaAltoSi12</v>
      </c>
      <c r="B330" t="s">
        <v>38</v>
      </c>
      <c r="C330" t="s">
        <v>28</v>
      </c>
      <c r="D330" t="s">
        <v>9</v>
      </c>
      <c r="E330" t="s">
        <v>25</v>
      </c>
      <c r="F330" t="s">
        <v>15</v>
      </c>
      <c r="G330" t="s">
        <v>6</v>
      </c>
    </row>
    <row r="331" spans="1:7" x14ac:dyDescent="0.35">
      <c r="A331" t="str">
        <f t="shared" si="13"/>
        <v>NormalBajaAltoSi13</v>
      </c>
      <c r="B331" t="s">
        <v>38</v>
      </c>
      <c r="C331" t="s">
        <v>28</v>
      </c>
      <c r="D331" t="s">
        <v>9</v>
      </c>
      <c r="E331" t="s">
        <v>25</v>
      </c>
      <c r="F331" t="s">
        <v>16</v>
      </c>
      <c r="G331" t="s">
        <v>6</v>
      </c>
    </row>
    <row r="332" spans="1:7" x14ac:dyDescent="0.35">
      <c r="A332" t="str">
        <f t="shared" si="13"/>
        <v>NormalBajaAltoSi14</v>
      </c>
      <c r="B332" t="s">
        <v>38</v>
      </c>
      <c r="C332" t="s">
        <v>28</v>
      </c>
      <c r="D332" t="s">
        <v>9</v>
      </c>
      <c r="E332" t="s">
        <v>25</v>
      </c>
      <c r="F332" t="s">
        <v>17</v>
      </c>
      <c r="G332" t="s">
        <v>12</v>
      </c>
    </row>
    <row r="333" spans="1:7" x14ac:dyDescent="0.35">
      <c r="A333" t="str">
        <f t="shared" si="13"/>
        <v>NormalBajaAltoSi2.</v>
      </c>
      <c r="B333" t="s">
        <v>38</v>
      </c>
      <c r="C333" t="s">
        <v>28</v>
      </c>
      <c r="D333" t="s">
        <v>9</v>
      </c>
      <c r="E333" t="s">
        <v>25</v>
      </c>
      <c r="F333" t="s">
        <v>18</v>
      </c>
      <c r="G333" t="s">
        <v>12</v>
      </c>
    </row>
    <row r="334" spans="1:7" x14ac:dyDescent="0.35">
      <c r="A334" t="str">
        <f t="shared" si="13"/>
        <v>NormalBajaAltoSi3.</v>
      </c>
      <c r="B334" t="s">
        <v>38</v>
      </c>
      <c r="C334" t="s">
        <v>28</v>
      </c>
      <c r="D334" t="s">
        <v>9</v>
      </c>
      <c r="E334" t="s">
        <v>25</v>
      </c>
      <c r="F334" t="s">
        <v>19</v>
      </c>
      <c r="G334" t="s">
        <v>12</v>
      </c>
    </row>
    <row r="335" spans="1:7" x14ac:dyDescent="0.35">
      <c r="A335" t="str">
        <f t="shared" si="13"/>
        <v>NormalBajaAltoSi4.</v>
      </c>
      <c r="B335" t="s">
        <v>38</v>
      </c>
      <c r="C335" t="s">
        <v>28</v>
      </c>
      <c r="D335" t="s">
        <v>9</v>
      </c>
      <c r="E335" t="s">
        <v>25</v>
      </c>
      <c r="F335" t="s">
        <v>20</v>
      </c>
      <c r="G335" t="s">
        <v>6</v>
      </c>
    </row>
    <row r="336" spans="1:7" x14ac:dyDescent="0.35">
      <c r="A336" t="str">
        <f t="shared" si="13"/>
        <v>NormalBajaAltoSi6.</v>
      </c>
      <c r="B336" t="s">
        <v>38</v>
      </c>
      <c r="C336" t="s">
        <v>28</v>
      </c>
      <c r="D336" t="s">
        <v>9</v>
      </c>
      <c r="E336" t="s">
        <v>25</v>
      </c>
      <c r="F336" t="s">
        <v>21</v>
      </c>
      <c r="G336" t="s">
        <v>12</v>
      </c>
    </row>
    <row r="337" spans="1:7" x14ac:dyDescent="0.35">
      <c r="A337" t="str">
        <f t="shared" si="13"/>
        <v>NormalBajaAltoSi7.</v>
      </c>
      <c r="B337" t="s">
        <v>38</v>
      </c>
      <c r="C337" t="s">
        <v>28</v>
      </c>
      <c r="D337" t="s">
        <v>9</v>
      </c>
      <c r="E337" t="s">
        <v>25</v>
      </c>
      <c r="F337" t="s">
        <v>22</v>
      </c>
      <c r="G337" t="s">
        <v>12</v>
      </c>
    </row>
    <row r="338" spans="1:7" x14ac:dyDescent="0.35">
      <c r="A338" t="str">
        <f t="shared" si="13"/>
        <v>NormalBajaAltoSi8.</v>
      </c>
      <c r="B338" t="s">
        <v>38</v>
      </c>
      <c r="C338" t="s">
        <v>28</v>
      </c>
      <c r="D338" t="s">
        <v>9</v>
      </c>
      <c r="E338" t="s">
        <v>25</v>
      </c>
      <c r="F338" t="s">
        <v>23</v>
      </c>
      <c r="G338" t="s">
        <v>6</v>
      </c>
    </row>
    <row r="339" spans="1:7" x14ac:dyDescent="0.35">
      <c r="A339" s="160" t="str">
        <f t="shared" si="13"/>
        <v>NormalBajaAltoSi9.</v>
      </c>
      <c r="B339" t="s">
        <v>38</v>
      </c>
      <c r="C339" t="s">
        <v>28</v>
      </c>
      <c r="D339" t="s">
        <v>9</v>
      </c>
      <c r="E339" t="s">
        <v>25</v>
      </c>
      <c r="F339" t="s">
        <v>24</v>
      </c>
      <c r="G339" t="s">
        <v>6</v>
      </c>
    </row>
    <row r="340" spans="1:7" x14ac:dyDescent="0.35">
      <c r="A340" t="str">
        <f t="shared" si="13"/>
        <v>NormalBajaBajoNo1.</v>
      </c>
      <c r="B340" t="s">
        <v>38</v>
      </c>
      <c r="C340" t="s">
        <v>28</v>
      </c>
      <c r="D340" t="s">
        <v>26</v>
      </c>
      <c r="E340" t="s">
        <v>10</v>
      </c>
      <c r="F340" t="s">
        <v>11</v>
      </c>
      <c r="G340" t="s">
        <v>6</v>
      </c>
    </row>
    <row r="341" spans="1:7" x14ac:dyDescent="0.35">
      <c r="A341" s="160" t="str">
        <f t="shared" si="13"/>
        <v>NormalBajaBajoNo10</v>
      </c>
      <c r="B341" t="s">
        <v>38</v>
      </c>
      <c r="C341" t="s">
        <v>28</v>
      </c>
      <c r="D341" t="s">
        <v>26</v>
      </c>
      <c r="E341" t="s">
        <v>10</v>
      </c>
      <c r="F341" t="s">
        <v>13</v>
      </c>
      <c r="G341" t="s">
        <v>6</v>
      </c>
    </row>
    <row r="342" spans="1:7" x14ac:dyDescent="0.35">
      <c r="A342" t="str">
        <f t="shared" si="13"/>
        <v>NormalBajaBajoNo11</v>
      </c>
      <c r="B342" t="s">
        <v>38</v>
      </c>
      <c r="C342" t="s">
        <v>28</v>
      </c>
      <c r="D342" t="s">
        <v>26</v>
      </c>
      <c r="E342" t="s">
        <v>10</v>
      </c>
      <c r="F342" t="s">
        <v>14</v>
      </c>
      <c r="G342" t="s">
        <v>12</v>
      </c>
    </row>
    <row r="343" spans="1:7" x14ac:dyDescent="0.35">
      <c r="A343" t="str">
        <f t="shared" si="13"/>
        <v>NormalBajaBajoNo12</v>
      </c>
      <c r="B343" t="s">
        <v>38</v>
      </c>
      <c r="C343" t="s">
        <v>28</v>
      </c>
      <c r="D343" t="s">
        <v>26</v>
      </c>
      <c r="E343" t="s">
        <v>10</v>
      </c>
      <c r="F343" t="s">
        <v>15</v>
      </c>
      <c r="G343" t="s">
        <v>6</v>
      </c>
    </row>
    <row r="344" spans="1:7" x14ac:dyDescent="0.35">
      <c r="A344" t="str">
        <f t="shared" si="13"/>
        <v>NormalBajaBajoNo13</v>
      </c>
      <c r="B344" t="s">
        <v>38</v>
      </c>
      <c r="C344" t="s">
        <v>28</v>
      </c>
      <c r="D344" t="s">
        <v>26</v>
      </c>
      <c r="E344" t="s">
        <v>10</v>
      </c>
      <c r="F344" t="s">
        <v>16</v>
      </c>
      <c r="G344" t="s">
        <v>6</v>
      </c>
    </row>
    <row r="345" spans="1:7" x14ac:dyDescent="0.35">
      <c r="A345" t="str">
        <f t="shared" si="13"/>
        <v>NormalBajaBajoNo14</v>
      </c>
      <c r="B345" t="s">
        <v>38</v>
      </c>
      <c r="C345" t="s">
        <v>28</v>
      </c>
      <c r="D345" t="s">
        <v>26</v>
      </c>
      <c r="E345" t="s">
        <v>10</v>
      </c>
      <c r="F345" t="s">
        <v>17</v>
      </c>
      <c r="G345" t="s">
        <v>12</v>
      </c>
    </row>
    <row r="346" spans="1:7" x14ac:dyDescent="0.35">
      <c r="A346" t="str">
        <f t="shared" si="13"/>
        <v>NormalBajaBajoNo2.</v>
      </c>
      <c r="B346" t="s">
        <v>38</v>
      </c>
      <c r="C346" t="s">
        <v>28</v>
      </c>
      <c r="D346" t="s">
        <v>26</v>
      </c>
      <c r="E346" t="s">
        <v>10</v>
      </c>
      <c r="F346" t="s">
        <v>18</v>
      </c>
      <c r="G346" t="s">
        <v>12</v>
      </c>
    </row>
    <row r="347" spans="1:7" x14ac:dyDescent="0.35">
      <c r="A347" t="str">
        <f t="shared" si="13"/>
        <v>NormalBajaBajoNo3.</v>
      </c>
      <c r="B347" t="s">
        <v>38</v>
      </c>
      <c r="C347" t="s">
        <v>28</v>
      </c>
      <c r="D347" t="s">
        <v>26</v>
      </c>
      <c r="E347" t="s">
        <v>10</v>
      </c>
      <c r="F347" t="s">
        <v>19</v>
      </c>
      <c r="G347" t="s">
        <v>12</v>
      </c>
    </row>
    <row r="348" spans="1:7" x14ac:dyDescent="0.35">
      <c r="A348" t="str">
        <f t="shared" si="13"/>
        <v>NormalBajaBajoNo4.</v>
      </c>
      <c r="B348" t="s">
        <v>38</v>
      </c>
      <c r="C348" t="s">
        <v>28</v>
      </c>
      <c r="D348" t="s">
        <v>26</v>
      </c>
      <c r="E348" t="s">
        <v>10</v>
      </c>
      <c r="F348" t="s">
        <v>20</v>
      </c>
      <c r="G348" t="s">
        <v>12</v>
      </c>
    </row>
    <row r="349" spans="1:7" x14ac:dyDescent="0.35">
      <c r="A349" t="str">
        <f t="shared" si="13"/>
        <v>NormalBajaBajoNo6.</v>
      </c>
      <c r="B349" t="s">
        <v>38</v>
      </c>
      <c r="C349" t="s">
        <v>28</v>
      </c>
      <c r="D349" t="s">
        <v>26</v>
      </c>
      <c r="E349" t="s">
        <v>10</v>
      </c>
      <c r="F349" t="s">
        <v>21</v>
      </c>
      <c r="G349" t="s">
        <v>12</v>
      </c>
    </row>
    <row r="350" spans="1:7" x14ac:dyDescent="0.35">
      <c r="A350" t="str">
        <f t="shared" si="13"/>
        <v>NormalBajaBajoNo7.</v>
      </c>
      <c r="B350" t="s">
        <v>38</v>
      </c>
      <c r="C350" t="s">
        <v>28</v>
      </c>
      <c r="D350" t="s">
        <v>26</v>
      </c>
      <c r="E350" t="s">
        <v>10</v>
      </c>
      <c r="F350" t="s">
        <v>22</v>
      </c>
      <c r="G350" t="s">
        <v>12</v>
      </c>
    </row>
    <row r="351" spans="1:7" x14ac:dyDescent="0.35">
      <c r="A351" t="str">
        <f t="shared" si="13"/>
        <v>NormalBajaBajoNo8.</v>
      </c>
      <c r="B351" t="s">
        <v>38</v>
      </c>
      <c r="C351" t="s">
        <v>28</v>
      </c>
      <c r="D351" t="s">
        <v>26</v>
      </c>
      <c r="E351" t="s">
        <v>10</v>
      </c>
      <c r="F351" t="s">
        <v>23</v>
      </c>
      <c r="G351" t="s">
        <v>6</v>
      </c>
    </row>
    <row r="352" spans="1:7" x14ac:dyDescent="0.35">
      <c r="A352" s="160" t="str">
        <f t="shared" si="13"/>
        <v>NormalBajaBajoNo9.</v>
      </c>
      <c r="B352" t="s">
        <v>38</v>
      </c>
      <c r="C352" t="s">
        <v>28</v>
      </c>
      <c r="D352" t="s">
        <v>26</v>
      </c>
      <c r="E352" t="s">
        <v>10</v>
      </c>
      <c r="F352" t="s">
        <v>24</v>
      </c>
      <c r="G352" t="s">
        <v>12</v>
      </c>
    </row>
    <row r="353" spans="1:7" x14ac:dyDescent="0.35">
      <c r="A353" t="str">
        <f t="shared" si="13"/>
        <v>NormalBajaBajoSi1.</v>
      </c>
      <c r="B353" t="s">
        <v>38</v>
      </c>
      <c r="C353" t="s">
        <v>28</v>
      </c>
      <c r="D353" t="s">
        <v>26</v>
      </c>
      <c r="E353" t="s">
        <v>25</v>
      </c>
      <c r="F353" t="s">
        <v>11</v>
      </c>
      <c r="G353" t="s">
        <v>6</v>
      </c>
    </row>
    <row r="354" spans="1:7" x14ac:dyDescent="0.35">
      <c r="A354" s="160" t="str">
        <f t="shared" si="13"/>
        <v>NormalBajaBajoSi10</v>
      </c>
      <c r="B354" t="s">
        <v>38</v>
      </c>
      <c r="C354" t="s">
        <v>28</v>
      </c>
      <c r="D354" t="s">
        <v>26</v>
      </c>
      <c r="E354" t="s">
        <v>25</v>
      </c>
      <c r="F354" t="s">
        <v>13</v>
      </c>
      <c r="G354" t="s">
        <v>6</v>
      </c>
    </row>
    <row r="355" spans="1:7" x14ac:dyDescent="0.35">
      <c r="A355" t="str">
        <f t="shared" si="13"/>
        <v>NormalBajaBajoSi11</v>
      </c>
      <c r="B355" t="s">
        <v>38</v>
      </c>
      <c r="C355" t="s">
        <v>28</v>
      </c>
      <c r="D355" t="s">
        <v>26</v>
      </c>
      <c r="E355" t="s">
        <v>25</v>
      </c>
      <c r="F355" t="s">
        <v>14</v>
      </c>
      <c r="G355" t="s">
        <v>12</v>
      </c>
    </row>
    <row r="356" spans="1:7" x14ac:dyDescent="0.35">
      <c r="A356" t="str">
        <f t="shared" si="13"/>
        <v>NormalBajaBajoSi12</v>
      </c>
      <c r="B356" t="s">
        <v>38</v>
      </c>
      <c r="C356" t="s">
        <v>28</v>
      </c>
      <c r="D356" t="s">
        <v>26</v>
      </c>
      <c r="E356" t="s">
        <v>25</v>
      </c>
      <c r="F356" t="s">
        <v>15</v>
      </c>
      <c r="G356" t="s">
        <v>6</v>
      </c>
    </row>
    <row r="357" spans="1:7" x14ac:dyDescent="0.35">
      <c r="A357" t="str">
        <f t="shared" si="13"/>
        <v>NormalBajaBajoSi13</v>
      </c>
      <c r="B357" t="s">
        <v>38</v>
      </c>
      <c r="C357" t="s">
        <v>28</v>
      </c>
      <c r="D357" t="s">
        <v>26</v>
      </c>
      <c r="E357" t="s">
        <v>25</v>
      </c>
      <c r="F357" t="s">
        <v>16</v>
      </c>
      <c r="G357" t="s">
        <v>6</v>
      </c>
    </row>
    <row r="358" spans="1:7" x14ac:dyDescent="0.35">
      <c r="A358" t="str">
        <f t="shared" si="13"/>
        <v>NormalBajaBajoSi14</v>
      </c>
      <c r="B358" t="s">
        <v>38</v>
      </c>
      <c r="C358" t="s">
        <v>28</v>
      </c>
      <c r="D358" t="s">
        <v>26</v>
      </c>
      <c r="E358" t="s">
        <v>25</v>
      </c>
      <c r="F358" t="s">
        <v>17</v>
      </c>
      <c r="G358" t="s">
        <v>12</v>
      </c>
    </row>
    <row r="359" spans="1:7" x14ac:dyDescent="0.35">
      <c r="A359" t="str">
        <f t="shared" si="13"/>
        <v>NormalBajaBajoSi2.</v>
      </c>
      <c r="B359" t="s">
        <v>38</v>
      </c>
      <c r="C359" t="s">
        <v>28</v>
      </c>
      <c r="D359" t="s">
        <v>26</v>
      </c>
      <c r="E359" t="s">
        <v>25</v>
      </c>
      <c r="F359" t="s">
        <v>18</v>
      </c>
      <c r="G359" t="s">
        <v>12</v>
      </c>
    </row>
    <row r="360" spans="1:7" x14ac:dyDescent="0.35">
      <c r="A360" t="str">
        <f t="shared" si="13"/>
        <v>NormalBajaBajoSi3.</v>
      </c>
      <c r="B360" t="s">
        <v>38</v>
      </c>
      <c r="C360" t="s">
        <v>28</v>
      </c>
      <c r="D360" t="s">
        <v>26</v>
      </c>
      <c r="E360" t="s">
        <v>25</v>
      </c>
      <c r="F360" t="s">
        <v>19</v>
      </c>
      <c r="G360" t="s">
        <v>12</v>
      </c>
    </row>
    <row r="361" spans="1:7" x14ac:dyDescent="0.35">
      <c r="A361" t="str">
        <f t="shared" ref="A361:A424" si="14">B361&amp;C361&amp;D361&amp;E361&amp;MID(F361,1,2)</f>
        <v>NormalBajaBajoSi4.</v>
      </c>
      <c r="B361" t="s">
        <v>38</v>
      </c>
      <c r="C361" t="s">
        <v>28</v>
      </c>
      <c r="D361" t="s">
        <v>26</v>
      </c>
      <c r="E361" t="s">
        <v>25</v>
      </c>
      <c r="F361" t="s">
        <v>20</v>
      </c>
      <c r="G361" t="s">
        <v>6</v>
      </c>
    </row>
    <row r="362" spans="1:7" x14ac:dyDescent="0.35">
      <c r="A362" t="str">
        <f t="shared" si="14"/>
        <v>NormalBajaBajoSi6.</v>
      </c>
      <c r="B362" t="s">
        <v>38</v>
      </c>
      <c r="C362" t="s">
        <v>28</v>
      </c>
      <c r="D362" t="s">
        <v>26</v>
      </c>
      <c r="E362" t="s">
        <v>25</v>
      </c>
      <c r="F362" t="s">
        <v>21</v>
      </c>
      <c r="G362" t="s">
        <v>12</v>
      </c>
    </row>
    <row r="363" spans="1:7" x14ac:dyDescent="0.35">
      <c r="A363" t="str">
        <f t="shared" si="14"/>
        <v>NormalBajaBajoSi7.</v>
      </c>
      <c r="B363" t="s">
        <v>38</v>
      </c>
      <c r="C363" t="s">
        <v>28</v>
      </c>
      <c r="D363" t="s">
        <v>26</v>
      </c>
      <c r="E363" t="s">
        <v>25</v>
      </c>
      <c r="F363" t="s">
        <v>22</v>
      </c>
      <c r="G363" t="s">
        <v>12</v>
      </c>
    </row>
    <row r="364" spans="1:7" x14ac:dyDescent="0.35">
      <c r="A364" t="str">
        <f t="shared" si="14"/>
        <v>NormalBajaBajoSi8.</v>
      </c>
      <c r="B364" t="s">
        <v>38</v>
      </c>
      <c r="C364" t="s">
        <v>28</v>
      </c>
      <c r="D364" t="s">
        <v>26</v>
      </c>
      <c r="E364" t="s">
        <v>25</v>
      </c>
      <c r="F364" t="s">
        <v>23</v>
      </c>
      <c r="G364" t="s">
        <v>6</v>
      </c>
    </row>
    <row r="365" spans="1:7" x14ac:dyDescent="0.35">
      <c r="A365" s="160" t="str">
        <f t="shared" si="14"/>
        <v>NormalBajaBajoSi9.</v>
      </c>
      <c r="B365" t="s">
        <v>38</v>
      </c>
      <c r="C365" t="s">
        <v>28</v>
      </c>
      <c r="D365" t="s">
        <v>26</v>
      </c>
      <c r="E365" t="s">
        <v>25</v>
      </c>
      <c r="F365" t="s">
        <v>24</v>
      </c>
      <c r="G365" t="s">
        <v>12</v>
      </c>
    </row>
    <row r="366" spans="1:7" x14ac:dyDescent="0.35">
      <c r="A366" t="str">
        <f t="shared" si="14"/>
        <v>NormalBajaMedioNo1.</v>
      </c>
      <c r="B366" t="s">
        <v>38</v>
      </c>
      <c r="C366" t="s">
        <v>28</v>
      </c>
      <c r="D366" t="s">
        <v>27</v>
      </c>
      <c r="E366" t="s">
        <v>10</v>
      </c>
      <c r="F366" t="s">
        <v>11</v>
      </c>
      <c r="G366" t="s">
        <v>6</v>
      </c>
    </row>
    <row r="367" spans="1:7" x14ac:dyDescent="0.35">
      <c r="A367" s="160" t="str">
        <f t="shared" si="14"/>
        <v>NormalBajaMedioNo10</v>
      </c>
      <c r="B367" t="s">
        <v>38</v>
      </c>
      <c r="C367" t="s">
        <v>28</v>
      </c>
      <c r="D367" t="s">
        <v>27</v>
      </c>
      <c r="E367" t="s">
        <v>10</v>
      </c>
      <c r="F367" t="s">
        <v>13</v>
      </c>
      <c r="G367" t="s">
        <v>6</v>
      </c>
    </row>
    <row r="368" spans="1:7" x14ac:dyDescent="0.35">
      <c r="A368" t="str">
        <f t="shared" si="14"/>
        <v>NormalBajaMedioNo11</v>
      </c>
      <c r="B368" t="s">
        <v>38</v>
      </c>
      <c r="C368" t="s">
        <v>28</v>
      </c>
      <c r="D368" t="s">
        <v>27</v>
      </c>
      <c r="E368" t="s">
        <v>10</v>
      </c>
      <c r="F368" t="s">
        <v>14</v>
      </c>
      <c r="G368" t="s">
        <v>12</v>
      </c>
    </row>
    <row r="369" spans="1:7" x14ac:dyDescent="0.35">
      <c r="A369" t="str">
        <f t="shared" si="14"/>
        <v>NormalBajaMedioNo12</v>
      </c>
      <c r="B369" t="s">
        <v>38</v>
      </c>
      <c r="C369" t="s">
        <v>28</v>
      </c>
      <c r="D369" t="s">
        <v>27</v>
      </c>
      <c r="E369" t="s">
        <v>10</v>
      </c>
      <c r="F369" t="s">
        <v>15</v>
      </c>
      <c r="G369" t="s">
        <v>6</v>
      </c>
    </row>
    <row r="370" spans="1:7" x14ac:dyDescent="0.35">
      <c r="A370" t="str">
        <f t="shared" si="14"/>
        <v>NormalBajaMedioNo13</v>
      </c>
      <c r="B370" t="s">
        <v>38</v>
      </c>
      <c r="C370" t="s">
        <v>28</v>
      </c>
      <c r="D370" t="s">
        <v>27</v>
      </c>
      <c r="E370" t="s">
        <v>10</v>
      </c>
      <c r="F370" t="s">
        <v>16</v>
      </c>
      <c r="G370" t="s">
        <v>6</v>
      </c>
    </row>
    <row r="371" spans="1:7" x14ac:dyDescent="0.35">
      <c r="A371" t="str">
        <f t="shared" si="14"/>
        <v>NormalBajaMedioNo14</v>
      </c>
      <c r="B371" t="s">
        <v>38</v>
      </c>
      <c r="C371" t="s">
        <v>28</v>
      </c>
      <c r="D371" t="s">
        <v>27</v>
      </c>
      <c r="E371" t="s">
        <v>10</v>
      </c>
      <c r="F371" t="s">
        <v>17</v>
      </c>
      <c r="G371" t="s">
        <v>12</v>
      </c>
    </row>
    <row r="372" spans="1:7" x14ac:dyDescent="0.35">
      <c r="A372" t="str">
        <f t="shared" si="14"/>
        <v>NormalBajaMedioNo2.</v>
      </c>
      <c r="B372" t="s">
        <v>38</v>
      </c>
      <c r="C372" t="s">
        <v>28</v>
      </c>
      <c r="D372" t="s">
        <v>27</v>
      </c>
      <c r="E372" t="s">
        <v>10</v>
      </c>
      <c r="F372" t="s">
        <v>18</v>
      </c>
      <c r="G372" t="s">
        <v>12</v>
      </c>
    </row>
    <row r="373" spans="1:7" x14ac:dyDescent="0.35">
      <c r="A373" t="str">
        <f t="shared" si="14"/>
        <v>NormalBajaMedioNo3.</v>
      </c>
      <c r="B373" t="s">
        <v>38</v>
      </c>
      <c r="C373" t="s">
        <v>28</v>
      </c>
      <c r="D373" t="s">
        <v>27</v>
      </c>
      <c r="E373" t="s">
        <v>10</v>
      </c>
      <c r="F373" t="s">
        <v>19</v>
      </c>
      <c r="G373" t="s">
        <v>12</v>
      </c>
    </row>
    <row r="374" spans="1:7" x14ac:dyDescent="0.35">
      <c r="A374" t="str">
        <f t="shared" si="14"/>
        <v>NormalBajaMedioNo4.</v>
      </c>
      <c r="B374" t="s">
        <v>38</v>
      </c>
      <c r="C374" t="s">
        <v>28</v>
      </c>
      <c r="D374" t="s">
        <v>27</v>
      </c>
      <c r="E374" t="s">
        <v>10</v>
      </c>
      <c r="F374" t="s">
        <v>20</v>
      </c>
      <c r="G374" t="s">
        <v>12</v>
      </c>
    </row>
    <row r="375" spans="1:7" x14ac:dyDescent="0.35">
      <c r="A375" t="str">
        <f t="shared" si="14"/>
        <v>NormalBajaMedioNo6.</v>
      </c>
      <c r="B375" t="s">
        <v>38</v>
      </c>
      <c r="C375" t="s">
        <v>28</v>
      </c>
      <c r="D375" t="s">
        <v>27</v>
      </c>
      <c r="E375" t="s">
        <v>10</v>
      </c>
      <c r="F375" t="s">
        <v>21</v>
      </c>
      <c r="G375" t="s">
        <v>12</v>
      </c>
    </row>
    <row r="376" spans="1:7" x14ac:dyDescent="0.35">
      <c r="A376" t="str">
        <f t="shared" si="14"/>
        <v>NormalBajaMedioNo7.</v>
      </c>
      <c r="B376" t="s">
        <v>38</v>
      </c>
      <c r="C376" t="s">
        <v>28</v>
      </c>
      <c r="D376" t="s">
        <v>27</v>
      </c>
      <c r="E376" t="s">
        <v>10</v>
      </c>
      <c r="F376" t="s">
        <v>22</v>
      </c>
      <c r="G376" t="s">
        <v>12</v>
      </c>
    </row>
    <row r="377" spans="1:7" x14ac:dyDescent="0.35">
      <c r="A377" t="str">
        <f t="shared" si="14"/>
        <v>NormalBajaMedioNo8.</v>
      </c>
      <c r="B377" t="s">
        <v>38</v>
      </c>
      <c r="C377" t="s">
        <v>28</v>
      </c>
      <c r="D377" t="s">
        <v>27</v>
      </c>
      <c r="E377" t="s">
        <v>10</v>
      </c>
      <c r="F377" t="s">
        <v>23</v>
      </c>
      <c r="G377" t="s">
        <v>6</v>
      </c>
    </row>
    <row r="378" spans="1:7" x14ac:dyDescent="0.35">
      <c r="A378" s="160" t="str">
        <f t="shared" si="14"/>
        <v>NormalBajaMedioNo9.</v>
      </c>
      <c r="B378" t="s">
        <v>38</v>
      </c>
      <c r="C378" t="s">
        <v>28</v>
      </c>
      <c r="D378" t="s">
        <v>27</v>
      </c>
      <c r="E378" t="s">
        <v>10</v>
      </c>
      <c r="F378" t="s">
        <v>24</v>
      </c>
      <c r="G378" t="s">
        <v>12</v>
      </c>
    </row>
    <row r="379" spans="1:7" x14ac:dyDescent="0.35">
      <c r="A379" t="str">
        <f t="shared" si="14"/>
        <v>NormalBajaMedioSi1.</v>
      </c>
      <c r="B379" t="s">
        <v>38</v>
      </c>
      <c r="C379" t="s">
        <v>28</v>
      </c>
      <c r="D379" t="s">
        <v>27</v>
      </c>
      <c r="E379" t="s">
        <v>25</v>
      </c>
      <c r="F379" t="s">
        <v>11</v>
      </c>
      <c r="G379" t="s">
        <v>6</v>
      </c>
    </row>
    <row r="380" spans="1:7" x14ac:dyDescent="0.35">
      <c r="A380" s="160" t="str">
        <f t="shared" si="14"/>
        <v>NormalBajaMedioSi10</v>
      </c>
      <c r="B380" t="s">
        <v>38</v>
      </c>
      <c r="C380" t="s">
        <v>28</v>
      </c>
      <c r="D380" t="s">
        <v>27</v>
      </c>
      <c r="E380" t="s">
        <v>25</v>
      </c>
      <c r="F380" t="s">
        <v>13</v>
      </c>
      <c r="G380" t="s">
        <v>6</v>
      </c>
    </row>
    <row r="381" spans="1:7" x14ac:dyDescent="0.35">
      <c r="A381" t="str">
        <f t="shared" si="14"/>
        <v>NormalBajaMedioSi11</v>
      </c>
      <c r="B381" t="s">
        <v>38</v>
      </c>
      <c r="C381" t="s">
        <v>28</v>
      </c>
      <c r="D381" t="s">
        <v>27</v>
      </c>
      <c r="E381" t="s">
        <v>25</v>
      </c>
      <c r="F381" t="s">
        <v>14</v>
      </c>
      <c r="G381" t="s">
        <v>12</v>
      </c>
    </row>
    <row r="382" spans="1:7" x14ac:dyDescent="0.35">
      <c r="A382" t="str">
        <f t="shared" si="14"/>
        <v>NormalBajaMedioSi12</v>
      </c>
      <c r="B382" t="s">
        <v>38</v>
      </c>
      <c r="C382" t="s">
        <v>28</v>
      </c>
      <c r="D382" t="s">
        <v>27</v>
      </c>
      <c r="E382" t="s">
        <v>25</v>
      </c>
      <c r="F382" t="s">
        <v>15</v>
      </c>
      <c r="G382" t="s">
        <v>6</v>
      </c>
    </row>
    <row r="383" spans="1:7" x14ac:dyDescent="0.35">
      <c r="A383" t="str">
        <f t="shared" si="14"/>
        <v>NormalBajaMedioSi13</v>
      </c>
      <c r="B383" t="s">
        <v>38</v>
      </c>
      <c r="C383" t="s">
        <v>28</v>
      </c>
      <c r="D383" t="s">
        <v>27</v>
      </c>
      <c r="E383" t="s">
        <v>25</v>
      </c>
      <c r="F383" t="s">
        <v>16</v>
      </c>
      <c r="G383" t="s">
        <v>6</v>
      </c>
    </row>
    <row r="384" spans="1:7" x14ac:dyDescent="0.35">
      <c r="A384" t="str">
        <f t="shared" si="14"/>
        <v>NormalBajaMedioSi14</v>
      </c>
      <c r="B384" t="s">
        <v>38</v>
      </c>
      <c r="C384" t="s">
        <v>28</v>
      </c>
      <c r="D384" t="s">
        <v>27</v>
      </c>
      <c r="E384" t="s">
        <v>25</v>
      </c>
      <c r="F384" t="s">
        <v>17</v>
      </c>
      <c r="G384" t="s">
        <v>12</v>
      </c>
    </row>
    <row r="385" spans="1:7" x14ac:dyDescent="0.35">
      <c r="A385" t="str">
        <f t="shared" si="14"/>
        <v>NormalBajaMedioSi2.</v>
      </c>
      <c r="B385" t="s">
        <v>38</v>
      </c>
      <c r="C385" t="s">
        <v>28</v>
      </c>
      <c r="D385" t="s">
        <v>27</v>
      </c>
      <c r="E385" t="s">
        <v>25</v>
      </c>
      <c r="F385" t="s">
        <v>18</v>
      </c>
      <c r="G385" t="s">
        <v>12</v>
      </c>
    </row>
    <row r="386" spans="1:7" x14ac:dyDescent="0.35">
      <c r="A386" t="str">
        <f t="shared" si="14"/>
        <v>NormalBajaMedioSi3.</v>
      </c>
      <c r="B386" t="s">
        <v>38</v>
      </c>
      <c r="C386" t="s">
        <v>28</v>
      </c>
      <c r="D386" t="s">
        <v>27</v>
      </c>
      <c r="E386" t="s">
        <v>25</v>
      </c>
      <c r="F386" t="s">
        <v>19</v>
      </c>
      <c r="G386" t="s">
        <v>12</v>
      </c>
    </row>
    <row r="387" spans="1:7" x14ac:dyDescent="0.35">
      <c r="A387" t="str">
        <f t="shared" si="14"/>
        <v>NormalBajaMedioSi4.</v>
      </c>
      <c r="B387" t="s">
        <v>38</v>
      </c>
      <c r="C387" t="s">
        <v>28</v>
      </c>
      <c r="D387" t="s">
        <v>27</v>
      </c>
      <c r="E387" t="s">
        <v>25</v>
      </c>
      <c r="F387" t="s">
        <v>20</v>
      </c>
      <c r="G387" t="s">
        <v>6</v>
      </c>
    </row>
    <row r="388" spans="1:7" x14ac:dyDescent="0.35">
      <c r="A388" t="str">
        <f t="shared" si="14"/>
        <v>NormalBajaMedioSi6.</v>
      </c>
      <c r="B388" t="s">
        <v>38</v>
      </c>
      <c r="C388" t="s">
        <v>28</v>
      </c>
      <c r="D388" t="s">
        <v>27</v>
      </c>
      <c r="E388" t="s">
        <v>25</v>
      </c>
      <c r="F388" t="s">
        <v>21</v>
      </c>
      <c r="G388" t="s">
        <v>12</v>
      </c>
    </row>
    <row r="389" spans="1:7" x14ac:dyDescent="0.35">
      <c r="A389" t="str">
        <f t="shared" si="14"/>
        <v>NormalBajaMedioSi7.</v>
      </c>
      <c r="B389" t="s">
        <v>38</v>
      </c>
      <c r="C389" t="s">
        <v>28</v>
      </c>
      <c r="D389" t="s">
        <v>27</v>
      </c>
      <c r="E389" t="s">
        <v>25</v>
      </c>
      <c r="F389" t="s">
        <v>22</v>
      </c>
      <c r="G389" t="s">
        <v>12</v>
      </c>
    </row>
    <row r="390" spans="1:7" x14ac:dyDescent="0.35">
      <c r="A390" t="str">
        <f t="shared" si="14"/>
        <v>NormalBajaMedioSi8.</v>
      </c>
      <c r="B390" t="s">
        <v>38</v>
      </c>
      <c r="C390" t="s">
        <v>28</v>
      </c>
      <c r="D390" t="s">
        <v>27</v>
      </c>
      <c r="E390" t="s">
        <v>25</v>
      </c>
      <c r="F390" t="s">
        <v>23</v>
      </c>
      <c r="G390" t="s">
        <v>6</v>
      </c>
    </row>
    <row r="391" spans="1:7" x14ac:dyDescent="0.35">
      <c r="A391" s="160" t="str">
        <f t="shared" si="14"/>
        <v>NormalBajaMedioSi9.</v>
      </c>
      <c r="B391" t="s">
        <v>38</v>
      </c>
      <c r="C391" t="s">
        <v>28</v>
      </c>
      <c r="D391" t="s">
        <v>27</v>
      </c>
      <c r="E391" t="s">
        <v>25</v>
      </c>
      <c r="F391" t="s">
        <v>24</v>
      </c>
      <c r="G391" t="s">
        <v>12</v>
      </c>
    </row>
    <row r="392" spans="1:7" x14ac:dyDescent="0.35">
      <c r="A392" t="str">
        <f t="shared" si="14"/>
        <v>NormalMediaAltoNo1.</v>
      </c>
      <c r="B392" t="s">
        <v>38</v>
      </c>
      <c r="C392" t="s">
        <v>33</v>
      </c>
      <c r="D392" t="s">
        <v>9</v>
      </c>
      <c r="E392" t="s">
        <v>10</v>
      </c>
      <c r="F392" t="s">
        <v>11</v>
      </c>
      <c r="G392" t="s">
        <v>6</v>
      </c>
    </row>
    <row r="393" spans="1:7" x14ac:dyDescent="0.35">
      <c r="A393" s="160" t="str">
        <f t="shared" si="14"/>
        <v>NormalMediaAltoNo10</v>
      </c>
      <c r="B393" t="s">
        <v>38</v>
      </c>
      <c r="C393" t="s">
        <v>33</v>
      </c>
      <c r="D393" t="s">
        <v>9</v>
      </c>
      <c r="E393" t="s">
        <v>10</v>
      </c>
      <c r="F393" t="s">
        <v>13</v>
      </c>
      <c r="G393" t="s">
        <v>12</v>
      </c>
    </row>
    <row r="394" spans="1:7" x14ac:dyDescent="0.35">
      <c r="A394" t="str">
        <f t="shared" si="14"/>
        <v>NormalMediaAltoNo11</v>
      </c>
      <c r="B394" t="s">
        <v>38</v>
      </c>
      <c r="C394" t="s">
        <v>33</v>
      </c>
      <c r="D394" t="s">
        <v>9</v>
      </c>
      <c r="E394" t="s">
        <v>10</v>
      </c>
      <c r="F394" t="s">
        <v>14</v>
      </c>
      <c r="G394" t="s">
        <v>12</v>
      </c>
    </row>
    <row r="395" spans="1:7" x14ac:dyDescent="0.35">
      <c r="A395" t="str">
        <f t="shared" si="14"/>
        <v>NormalMediaAltoNo12</v>
      </c>
      <c r="B395" t="s">
        <v>38</v>
      </c>
      <c r="C395" t="s">
        <v>33</v>
      </c>
      <c r="D395" t="s">
        <v>9</v>
      </c>
      <c r="E395" t="s">
        <v>10</v>
      </c>
      <c r="F395" t="s">
        <v>15</v>
      </c>
      <c r="G395" t="s">
        <v>6</v>
      </c>
    </row>
    <row r="396" spans="1:7" x14ac:dyDescent="0.35">
      <c r="A396" t="str">
        <f t="shared" si="14"/>
        <v>NormalMediaAltoNo13</v>
      </c>
      <c r="B396" t="s">
        <v>38</v>
      </c>
      <c r="C396" t="s">
        <v>33</v>
      </c>
      <c r="D396" t="s">
        <v>9</v>
      </c>
      <c r="E396" t="s">
        <v>10</v>
      </c>
      <c r="F396" t="s">
        <v>16</v>
      </c>
      <c r="G396" t="s">
        <v>6</v>
      </c>
    </row>
    <row r="397" spans="1:7" x14ac:dyDescent="0.35">
      <c r="A397" t="str">
        <f t="shared" si="14"/>
        <v>NormalMediaAltoNo14</v>
      </c>
      <c r="B397" t="s">
        <v>38</v>
      </c>
      <c r="C397" t="s">
        <v>33</v>
      </c>
      <c r="D397" t="s">
        <v>9</v>
      </c>
      <c r="E397" t="s">
        <v>10</v>
      </c>
      <c r="F397" t="s">
        <v>17</v>
      </c>
      <c r="G397" t="s">
        <v>12</v>
      </c>
    </row>
    <row r="398" spans="1:7" x14ac:dyDescent="0.35">
      <c r="A398" t="str">
        <f t="shared" si="14"/>
        <v>NormalMediaAltoNo2.</v>
      </c>
      <c r="B398" t="s">
        <v>38</v>
      </c>
      <c r="C398" t="s">
        <v>33</v>
      </c>
      <c r="D398" t="s">
        <v>9</v>
      </c>
      <c r="E398" t="s">
        <v>10</v>
      </c>
      <c r="F398" t="s">
        <v>18</v>
      </c>
      <c r="G398" t="s">
        <v>12</v>
      </c>
    </row>
    <row r="399" spans="1:7" x14ac:dyDescent="0.35">
      <c r="A399" t="str">
        <f t="shared" si="14"/>
        <v>NormalMediaAltoNo3.</v>
      </c>
      <c r="B399" t="s">
        <v>38</v>
      </c>
      <c r="C399" t="s">
        <v>33</v>
      </c>
      <c r="D399" t="s">
        <v>9</v>
      </c>
      <c r="E399" t="s">
        <v>10</v>
      </c>
      <c r="F399" t="s">
        <v>19</v>
      </c>
      <c r="G399" t="s">
        <v>12</v>
      </c>
    </row>
    <row r="400" spans="1:7" x14ac:dyDescent="0.35">
      <c r="A400" t="str">
        <f t="shared" si="14"/>
        <v>NormalMediaAltoNo4.</v>
      </c>
      <c r="B400" t="s">
        <v>38</v>
      </c>
      <c r="C400" t="s">
        <v>33</v>
      </c>
      <c r="D400" t="s">
        <v>9</v>
      </c>
      <c r="E400" t="s">
        <v>10</v>
      </c>
      <c r="F400" t="s">
        <v>20</v>
      </c>
      <c r="G400" t="s">
        <v>6</v>
      </c>
    </row>
    <row r="401" spans="1:7" x14ac:dyDescent="0.35">
      <c r="A401" t="str">
        <f t="shared" si="14"/>
        <v>NormalMediaAltoNo6.</v>
      </c>
      <c r="B401" t="s">
        <v>38</v>
      </c>
      <c r="C401" t="s">
        <v>33</v>
      </c>
      <c r="D401" t="s">
        <v>9</v>
      </c>
      <c r="E401" t="s">
        <v>10</v>
      </c>
      <c r="F401" t="s">
        <v>21</v>
      </c>
      <c r="G401" t="s">
        <v>6</v>
      </c>
    </row>
    <row r="402" spans="1:7" x14ac:dyDescent="0.35">
      <c r="A402" t="str">
        <f t="shared" si="14"/>
        <v>NormalMediaAltoNo7.</v>
      </c>
      <c r="B402" t="s">
        <v>38</v>
      </c>
      <c r="C402" t="s">
        <v>33</v>
      </c>
      <c r="D402" t="s">
        <v>9</v>
      </c>
      <c r="E402" t="s">
        <v>10</v>
      </c>
      <c r="F402" t="s">
        <v>22</v>
      </c>
      <c r="G402" t="s">
        <v>12</v>
      </c>
    </row>
    <row r="403" spans="1:7" x14ac:dyDescent="0.35">
      <c r="A403" t="str">
        <f t="shared" si="14"/>
        <v>NormalMediaAltoNo8.</v>
      </c>
      <c r="B403" t="s">
        <v>38</v>
      </c>
      <c r="C403" t="s">
        <v>33</v>
      </c>
      <c r="D403" t="s">
        <v>9</v>
      </c>
      <c r="E403" t="s">
        <v>10</v>
      </c>
      <c r="F403" t="s">
        <v>23</v>
      </c>
      <c r="G403" t="s">
        <v>6</v>
      </c>
    </row>
    <row r="404" spans="1:7" x14ac:dyDescent="0.35">
      <c r="A404" s="160" t="str">
        <f t="shared" si="14"/>
        <v>NormalMediaAltoNo9.</v>
      </c>
      <c r="B404" t="s">
        <v>38</v>
      </c>
      <c r="C404" t="s">
        <v>33</v>
      </c>
      <c r="D404" t="s">
        <v>9</v>
      </c>
      <c r="E404" t="s">
        <v>10</v>
      </c>
      <c r="F404" t="s">
        <v>24</v>
      </c>
      <c r="G404" t="s">
        <v>6</v>
      </c>
    </row>
    <row r="405" spans="1:7" x14ac:dyDescent="0.35">
      <c r="A405" t="str">
        <f t="shared" si="14"/>
        <v>NormalMediaAltoSi1.</v>
      </c>
      <c r="B405" t="s">
        <v>38</v>
      </c>
      <c r="C405" t="s">
        <v>33</v>
      </c>
      <c r="D405" t="s">
        <v>9</v>
      </c>
      <c r="E405" t="s">
        <v>25</v>
      </c>
      <c r="F405" t="s">
        <v>11</v>
      </c>
      <c r="G405" t="s">
        <v>6</v>
      </c>
    </row>
    <row r="406" spans="1:7" x14ac:dyDescent="0.35">
      <c r="A406" s="160" t="str">
        <f t="shared" si="14"/>
        <v>NormalMediaAltoSi10</v>
      </c>
      <c r="B406" t="s">
        <v>38</v>
      </c>
      <c r="C406" t="s">
        <v>33</v>
      </c>
      <c r="D406" t="s">
        <v>9</v>
      </c>
      <c r="E406" t="s">
        <v>25</v>
      </c>
      <c r="F406" t="s">
        <v>13</v>
      </c>
      <c r="G406" t="s">
        <v>12</v>
      </c>
    </row>
    <row r="407" spans="1:7" x14ac:dyDescent="0.35">
      <c r="A407" t="str">
        <f t="shared" si="14"/>
        <v>NormalMediaAltoSi11</v>
      </c>
      <c r="B407" t="s">
        <v>38</v>
      </c>
      <c r="C407" t="s">
        <v>33</v>
      </c>
      <c r="D407" t="s">
        <v>9</v>
      </c>
      <c r="E407" t="s">
        <v>25</v>
      </c>
      <c r="F407" t="s">
        <v>14</v>
      </c>
      <c r="G407" t="s">
        <v>12</v>
      </c>
    </row>
    <row r="408" spans="1:7" x14ac:dyDescent="0.35">
      <c r="A408" t="str">
        <f t="shared" si="14"/>
        <v>NormalMediaAltoSi12</v>
      </c>
      <c r="B408" t="s">
        <v>38</v>
      </c>
      <c r="C408" t="s">
        <v>33</v>
      </c>
      <c r="D408" t="s">
        <v>9</v>
      </c>
      <c r="E408" t="s">
        <v>25</v>
      </c>
      <c r="F408" t="s">
        <v>15</v>
      </c>
      <c r="G408" t="s">
        <v>6</v>
      </c>
    </row>
    <row r="409" spans="1:7" x14ac:dyDescent="0.35">
      <c r="A409" t="str">
        <f t="shared" si="14"/>
        <v>NormalMediaAltoSi13</v>
      </c>
      <c r="B409" t="s">
        <v>38</v>
      </c>
      <c r="C409" t="s">
        <v>33</v>
      </c>
      <c r="D409" t="s">
        <v>9</v>
      </c>
      <c r="E409" t="s">
        <v>25</v>
      </c>
      <c r="F409" t="s">
        <v>16</v>
      </c>
      <c r="G409" t="s">
        <v>6</v>
      </c>
    </row>
    <row r="410" spans="1:7" x14ac:dyDescent="0.35">
      <c r="A410" t="str">
        <f t="shared" si="14"/>
        <v>NormalMediaAltoSi14</v>
      </c>
      <c r="B410" t="s">
        <v>38</v>
      </c>
      <c r="C410" t="s">
        <v>33</v>
      </c>
      <c r="D410" t="s">
        <v>9</v>
      </c>
      <c r="E410" t="s">
        <v>25</v>
      </c>
      <c r="F410" t="s">
        <v>17</v>
      </c>
      <c r="G410" t="s">
        <v>12</v>
      </c>
    </row>
    <row r="411" spans="1:7" x14ac:dyDescent="0.35">
      <c r="A411" t="str">
        <f t="shared" si="14"/>
        <v>NormalMediaAltoSi2.</v>
      </c>
      <c r="B411" t="s">
        <v>38</v>
      </c>
      <c r="C411" t="s">
        <v>33</v>
      </c>
      <c r="D411" t="s">
        <v>9</v>
      </c>
      <c r="E411" t="s">
        <v>25</v>
      </c>
      <c r="F411" t="s">
        <v>18</v>
      </c>
      <c r="G411" t="s">
        <v>12</v>
      </c>
    </row>
    <row r="412" spans="1:7" x14ac:dyDescent="0.35">
      <c r="A412" t="str">
        <f t="shared" si="14"/>
        <v>NormalMediaAltoSi3.</v>
      </c>
      <c r="B412" t="s">
        <v>38</v>
      </c>
      <c r="C412" t="s">
        <v>33</v>
      </c>
      <c r="D412" t="s">
        <v>9</v>
      </c>
      <c r="E412" t="s">
        <v>25</v>
      </c>
      <c r="F412" t="s">
        <v>19</v>
      </c>
      <c r="G412" t="s">
        <v>12</v>
      </c>
    </row>
    <row r="413" spans="1:7" x14ac:dyDescent="0.35">
      <c r="A413" t="str">
        <f t="shared" si="14"/>
        <v>NormalMediaAltoSi4.</v>
      </c>
      <c r="B413" t="s">
        <v>38</v>
      </c>
      <c r="C413" t="s">
        <v>33</v>
      </c>
      <c r="D413" t="s">
        <v>9</v>
      </c>
      <c r="E413" t="s">
        <v>25</v>
      </c>
      <c r="F413" t="s">
        <v>20</v>
      </c>
      <c r="G413" t="s">
        <v>6</v>
      </c>
    </row>
    <row r="414" spans="1:7" x14ac:dyDescent="0.35">
      <c r="A414" t="str">
        <f t="shared" si="14"/>
        <v>NormalMediaAltoSi6.</v>
      </c>
      <c r="B414" t="s">
        <v>38</v>
      </c>
      <c r="C414" t="s">
        <v>33</v>
      </c>
      <c r="D414" t="s">
        <v>9</v>
      </c>
      <c r="E414" t="s">
        <v>25</v>
      </c>
      <c r="F414" t="s">
        <v>21</v>
      </c>
      <c r="G414" t="s">
        <v>6</v>
      </c>
    </row>
    <row r="415" spans="1:7" x14ac:dyDescent="0.35">
      <c r="A415" t="str">
        <f t="shared" si="14"/>
        <v>NormalMediaAltoSi7.</v>
      </c>
      <c r="B415" t="s">
        <v>38</v>
      </c>
      <c r="C415" t="s">
        <v>33</v>
      </c>
      <c r="D415" t="s">
        <v>9</v>
      </c>
      <c r="E415" t="s">
        <v>25</v>
      </c>
      <c r="F415" t="s">
        <v>22</v>
      </c>
      <c r="G415" t="s">
        <v>12</v>
      </c>
    </row>
    <row r="416" spans="1:7" x14ac:dyDescent="0.35">
      <c r="A416" t="str">
        <f t="shared" si="14"/>
        <v>NormalMediaAltoSi8.</v>
      </c>
      <c r="B416" t="s">
        <v>38</v>
      </c>
      <c r="C416" t="s">
        <v>33</v>
      </c>
      <c r="D416" t="s">
        <v>9</v>
      </c>
      <c r="E416" t="s">
        <v>25</v>
      </c>
      <c r="F416" t="s">
        <v>23</v>
      </c>
      <c r="G416" t="s">
        <v>6</v>
      </c>
    </row>
    <row r="417" spans="1:7" x14ac:dyDescent="0.35">
      <c r="A417" s="160" t="str">
        <f t="shared" si="14"/>
        <v>NormalMediaAltoSi9.</v>
      </c>
      <c r="B417" t="s">
        <v>38</v>
      </c>
      <c r="C417" t="s">
        <v>33</v>
      </c>
      <c r="D417" t="s">
        <v>9</v>
      </c>
      <c r="E417" t="s">
        <v>25</v>
      </c>
      <c r="F417" t="s">
        <v>24</v>
      </c>
      <c r="G417" t="s">
        <v>6</v>
      </c>
    </row>
    <row r="418" spans="1:7" x14ac:dyDescent="0.35">
      <c r="A418" t="str">
        <f t="shared" si="14"/>
        <v>NormalMediaBajoNo1.</v>
      </c>
      <c r="B418" t="s">
        <v>38</v>
      </c>
      <c r="C418" t="s">
        <v>33</v>
      </c>
      <c r="D418" t="s">
        <v>26</v>
      </c>
      <c r="E418" t="s">
        <v>10</v>
      </c>
      <c r="F418" t="s">
        <v>11</v>
      </c>
      <c r="G418" t="s">
        <v>6</v>
      </c>
    </row>
    <row r="419" spans="1:7" x14ac:dyDescent="0.35">
      <c r="A419" s="160" t="str">
        <f t="shared" si="14"/>
        <v>NormalMediaBajoNo10</v>
      </c>
      <c r="B419" t="s">
        <v>38</v>
      </c>
      <c r="C419" t="s">
        <v>33</v>
      </c>
      <c r="D419" t="s">
        <v>26</v>
      </c>
      <c r="E419" t="s">
        <v>10</v>
      </c>
      <c r="F419" t="s">
        <v>13</v>
      </c>
      <c r="G419" t="s">
        <v>6</v>
      </c>
    </row>
    <row r="420" spans="1:7" x14ac:dyDescent="0.35">
      <c r="A420" t="str">
        <f t="shared" si="14"/>
        <v>NormalMediaBajoNo11</v>
      </c>
      <c r="B420" t="s">
        <v>38</v>
      </c>
      <c r="C420" t="s">
        <v>33</v>
      </c>
      <c r="D420" t="s">
        <v>26</v>
      </c>
      <c r="E420" t="s">
        <v>10</v>
      </c>
      <c r="F420" t="s">
        <v>14</v>
      </c>
      <c r="G420" t="s">
        <v>12</v>
      </c>
    </row>
    <row r="421" spans="1:7" x14ac:dyDescent="0.35">
      <c r="A421" t="str">
        <f t="shared" si="14"/>
        <v>NormalMediaBajoNo12</v>
      </c>
      <c r="B421" t="s">
        <v>38</v>
      </c>
      <c r="C421" t="s">
        <v>33</v>
      </c>
      <c r="D421" t="s">
        <v>26</v>
      </c>
      <c r="E421" t="s">
        <v>10</v>
      </c>
      <c r="F421" t="s">
        <v>15</v>
      </c>
      <c r="G421" t="s">
        <v>6</v>
      </c>
    </row>
    <row r="422" spans="1:7" x14ac:dyDescent="0.35">
      <c r="A422" t="str">
        <f t="shared" si="14"/>
        <v>NormalMediaBajoNo13</v>
      </c>
      <c r="B422" t="s">
        <v>38</v>
      </c>
      <c r="C422" t="s">
        <v>33</v>
      </c>
      <c r="D422" t="s">
        <v>26</v>
      </c>
      <c r="E422" t="s">
        <v>10</v>
      </c>
      <c r="F422" t="s">
        <v>16</v>
      </c>
      <c r="G422" t="s">
        <v>6</v>
      </c>
    </row>
    <row r="423" spans="1:7" x14ac:dyDescent="0.35">
      <c r="A423" t="str">
        <f t="shared" si="14"/>
        <v>NormalMediaBajoNo14</v>
      </c>
      <c r="B423" t="s">
        <v>38</v>
      </c>
      <c r="C423" t="s">
        <v>33</v>
      </c>
      <c r="D423" t="s">
        <v>26</v>
      </c>
      <c r="E423" t="s">
        <v>10</v>
      </c>
      <c r="F423" t="s">
        <v>17</v>
      </c>
      <c r="G423" t="s">
        <v>12</v>
      </c>
    </row>
    <row r="424" spans="1:7" x14ac:dyDescent="0.35">
      <c r="A424" t="str">
        <f t="shared" si="14"/>
        <v>NormalMediaBajoNo2.</v>
      </c>
      <c r="B424" t="s">
        <v>38</v>
      </c>
      <c r="C424" t="s">
        <v>33</v>
      </c>
      <c r="D424" t="s">
        <v>26</v>
      </c>
      <c r="E424" t="s">
        <v>10</v>
      </c>
      <c r="F424" t="s">
        <v>18</v>
      </c>
      <c r="G424" t="s">
        <v>12</v>
      </c>
    </row>
    <row r="425" spans="1:7" x14ac:dyDescent="0.35">
      <c r="A425" t="str">
        <f t="shared" ref="A425:A470" si="15">B425&amp;C425&amp;D425&amp;E425&amp;MID(F425,1,2)</f>
        <v>NormalMediaBajoNo3.</v>
      </c>
      <c r="B425" t="s">
        <v>38</v>
      </c>
      <c r="C425" t="s">
        <v>33</v>
      </c>
      <c r="D425" t="s">
        <v>26</v>
      </c>
      <c r="E425" t="s">
        <v>10</v>
      </c>
      <c r="F425" t="s">
        <v>19</v>
      </c>
      <c r="G425" t="s">
        <v>12</v>
      </c>
    </row>
    <row r="426" spans="1:7" x14ac:dyDescent="0.35">
      <c r="A426" t="str">
        <f t="shared" si="15"/>
        <v>NormalMediaBajoNo4.</v>
      </c>
      <c r="B426" t="s">
        <v>38</v>
      </c>
      <c r="C426" t="s">
        <v>33</v>
      </c>
      <c r="D426" t="s">
        <v>26</v>
      </c>
      <c r="E426" t="s">
        <v>10</v>
      </c>
      <c r="F426" t="s">
        <v>20</v>
      </c>
      <c r="G426" t="s">
        <v>6</v>
      </c>
    </row>
    <row r="427" spans="1:7" x14ac:dyDescent="0.35">
      <c r="A427" t="str">
        <f t="shared" si="15"/>
        <v>NormalMediaBajoNo6.</v>
      </c>
      <c r="B427" t="s">
        <v>38</v>
      </c>
      <c r="C427" t="s">
        <v>33</v>
      </c>
      <c r="D427" t="s">
        <v>26</v>
      </c>
      <c r="E427" t="s">
        <v>10</v>
      </c>
      <c r="F427" t="s">
        <v>21</v>
      </c>
      <c r="G427" t="s">
        <v>12</v>
      </c>
    </row>
    <row r="428" spans="1:7" x14ac:dyDescent="0.35">
      <c r="A428" t="str">
        <f t="shared" si="15"/>
        <v>NormalMediaBajoNo7.</v>
      </c>
      <c r="B428" t="s">
        <v>38</v>
      </c>
      <c r="C428" t="s">
        <v>33</v>
      </c>
      <c r="D428" t="s">
        <v>26</v>
      </c>
      <c r="E428" t="s">
        <v>10</v>
      </c>
      <c r="F428" t="s">
        <v>22</v>
      </c>
      <c r="G428" t="s">
        <v>12</v>
      </c>
    </row>
    <row r="429" spans="1:7" x14ac:dyDescent="0.35">
      <c r="A429" t="str">
        <f t="shared" si="15"/>
        <v>NormalMediaBajoNo8.</v>
      </c>
      <c r="B429" t="s">
        <v>38</v>
      </c>
      <c r="C429" t="s">
        <v>33</v>
      </c>
      <c r="D429" t="s">
        <v>26</v>
      </c>
      <c r="E429" t="s">
        <v>10</v>
      </c>
      <c r="F429" t="s">
        <v>23</v>
      </c>
      <c r="G429" t="s">
        <v>6</v>
      </c>
    </row>
    <row r="430" spans="1:7" x14ac:dyDescent="0.35">
      <c r="A430" s="160" t="str">
        <f t="shared" si="15"/>
        <v>NormalMediaBajoNo9.</v>
      </c>
      <c r="B430" t="s">
        <v>38</v>
      </c>
      <c r="C430" t="s">
        <v>33</v>
      </c>
      <c r="D430" t="s">
        <v>26</v>
      </c>
      <c r="E430" t="s">
        <v>10</v>
      </c>
      <c r="F430" t="s">
        <v>24</v>
      </c>
      <c r="G430" t="s">
        <v>12</v>
      </c>
    </row>
    <row r="431" spans="1:7" x14ac:dyDescent="0.35">
      <c r="A431" t="str">
        <f t="shared" si="15"/>
        <v>NormalMediaBajoSi1.</v>
      </c>
      <c r="B431" t="s">
        <v>38</v>
      </c>
      <c r="C431" t="s">
        <v>33</v>
      </c>
      <c r="D431" t="s">
        <v>26</v>
      </c>
      <c r="E431" t="s">
        <v>25</v>
      </c>
      <c r="F431" t="s">
        <v>11</v>
      </c>
      <c r="G431" t="s">
        <v>6</v>
      </c>
    </row>
    <row r="432" spans="1:7" x14ac:dyDescent="0.35">
      <c r="A432" s="160" t="str">
        <f t="shared" si="15"/>
        <v>NormalMediaBajoSi10</v>
      </c>
      <c r="B432" t="s">
        <v>38</v>
      </c>
      <c r="C432" t="s">
        <v>33</v>
      </c>
      <c r="D432" t="s">
        <v>26</v>
      </c>
      <c r="E432" t="s">
        <v>25</v>
      </c>
      <c r="F432" t="s">
        <v>13</v>
      </c>
      <c r="G432" t="s">
        <v>6</v>
      </c>
    </row>
    <row r="433" spans="1:7" x14ac:dyDescent="0.35">
      <c r="A433" t="str">
        <f t="shared" si="15"/>
        <v>NormalMediaBajoSi11</v>
      </c>
      <c r="B433" t="s">
        <v>38</v>
      </c>
      <c r="C433" t="s">
        <v>33</v>
      </c>
      <c r="D433" t="s">
        <v>26</v>
      </c>
      <c r="E433" t="s">
        <v>25</v>
      </c>
      <c r="F433" t="s">
        <v>14</v>
      </c>
      <c r="G433" t="s">
        <v>12</v>
      </c>
    </row>
    <row r="434" spans="1:7" x14ac:dyDescent="0.35">
      <c r="A434" t="str">
        <f t="shared" si="15"/>
        <v>NormalMediaBajoSi12</v>
      </c>
      <c r="B434" t="s">
        <v>38</v>
      </c>
      <c r="C434" t="s">
        <v>33</v>
      </c>
      <c r="D434" t="s">
        <v>26</v>
      </c>
      <c r="E434" t="s">
        <v>25</v>
      </c>
      <c r="F434" t="s">
        <v>15</v>
      </c>
      <c r="G434" t="s">
        <v>6</v>
      </c>
    </row>
    <row r="435" spans="1:7" x14ac:dyDescent="0.35">
      <c r="A435" t="str">
        <f t="shared" si="15"/>
        <v>NormalMediaBajoSi13</v>
      </c>
      <c r="B435" t="s">
        <v>38</v>
      </c>
      <c r="C435" t="s">
        <v>33</v>
      </c>
      <c r="D435" t="s">
        <v>26</v>
      </c>
      <c r="E435" t="s">
        <v>25</v>
      </c>
      <c r="F435" t="s">
        <v>16</v>
      </c>
      <c r="G435" t="s">
        <v>6</v>
      </c>
    </row>
    <row r="436" spans="1:7" x14ac:dyDescent="0.35">
      <c r="A436" t="str">
        <f t="shared" si="15"/>
        <v>NormalMediaBajoSi14</v>
      </c>
      <c r="B436" t="s">
        <v>38</v>
      </c>
      <c r="C436" t="s">
        <v>33</v>
      </c>
      <c r="D436" t="s">
        <v>26</v>
      </c>
      <c r="E436" t="s">
        <v>25</v>
      </c>
      <c r="F436" t="s">
        <v>17</v>
      </c>
      <c r="G436" t="s">
        <v>12</v>
      </c>
    </row>
    <row r="437" spans="1:7" x14ac:dyDescent="0.35">
      <c r="A437" t="str">
        <f t="shared" si="15"/>
        <v>NormalMediaBajoSi2.</v>
      </c>
      <c r="B437" t="s">
        <v>38</v>
      </c>
      <c r="C437" t="s">
        <v>33</v>
      </c>
      <c r="D437" t="s">
        <v>26</v>
      </c>
      <c r="E437" t="s">
        <v>25</v>
      </c>
      <c r="F437" t="s">
        <v>18</v>
      </c>
      <c r="G437" t="s">
        <v>12</v>
      </c>
    </row>
    <row r="438" spans="1:7" x14ac:dyDescent="0.35">
      <c r="A438" t="str">
        <f t="shared" si="15"/>
        <v>NormalMediaBajoSi3.</v>
      </c>
      <c r="B438" t="s">
        <v>38</v>
      </c>
      <c r="C438" t="s">
        <v>33</v>
      </c>
      <c r="D438" t="s">
        <v>26</v>
      </c>
      <c r="E438" t="s">
        <v>25</v>
      </c>
      <c r="F438" t="s">
        <v>19</v>
      </c>
      <c r="G438" t="s">
        <v>12</v>
      </c>
    </row>
    <row r="439" spans="1:7" x14ac:dyDescent="0.35">
      <c r="A439" t="str">
        <f t="shared" si="15"/>
        <v>NormalMediaBajoSi4.</v>
      </c>
      <c r="B439" t="s">
        <v>38</v>
      </c>
      <c r="C439" t="s">
        <v>33</v>
      </c>
      <c r="D439" t="s">
        <v>26</v>
      </c>
      <c r="E439" t="s">
        <v>25</v>
      </c>
      <c r="F439" t="s">
        <v>20</v>
      </c>
      <c r="G439" t="s">
        <v>6</v>
      </c>
    </row>
    <row r="440" spans="1:7" x14ac:dyDescent="0.35">
      <c r="A440" t="str">
        <f t="shared" si="15"/>
        <v>NormalMediaBajoSi6.</v>
      </c>
      <c r="B440" t="s">
        <v>38</v>
      </c>
      <c r="C440" t="s">
        <v>33</v>
      </c>
      <c r="D440" t="s">
        <v>26</v>
      </c>
      <c r="E440" t="s">
        <v>25</v>
      </c>
      <c r="F440" t="s">
        <v>21</v>
      </c>
      <c r="G440" t="s">
        <v>12</v>
      </c>
    </row>
    <row r="441" spans="1:7" x14ac:dyDescent="0.35">
      <c r="A441" t="str">
        <f t="shared" si="15"/>
        <v>NormalMediaBajoSi7.</v>
      </c>
      <c r="B441" t="s">
        <v>38</v>
      </c>
      <c r="C441" t="s">
        <v>33</v>
      </c>
      <c r="D441" t="s">
        <v>26</v>
      </c>
      <c r="E441" t="s">
        <v>25</v>
      </c>
      <c r="F441" t="s">
        <v>22</v>
      </c>
      <c r="G441" t="s">
        <v>12</v>
      </c>
    </row>
    <row r="442" spans="1:7" x14ac:dyDescent="0.35">
      <c r="A442" t="str">
        <f t="shared" si="15"/>
        <v>NormalMediaBajoSi8.</v>
      </c>
      <c r="B442" t="s">
        <v>38</v>
      </c>
      <c r="C442" t="s">
        <v>33</v>
      </c>
      <c r="D442" t="s">
        <v>26</v>
      </c>
      <c r="E442" t="s">
        <v>25</v>
      </c>
      <c r="F442" t="s">
        <v>23</v>
      </c>
      <c r="G442" t="s">
        <v>6</v>
      </c>
    </row>
    <row r="443" spans="1:7" x14ac:dyDescent="0.35">
      <c r="A443" s="160" t="str">
        <f t="shared" si="15"/>
        <v>NormalMediaBajoSi9.</v>
      </c>
      <c r="B443" t="s">
        <v>38</v>
      </c>
      <c r="C443" t="s">
        <v>33</v>
      </c>
      <c r="D443" t="s">
        <v>26</v>
      </c>
      <c r="E443" t="s">
        <v>25</v>
      </c>
      <c r="F443" t="s">
        <v>24</v>
      </c>
      <c r="G443" t="s">
        <v>12</v>
      </c>
    </row>
    <row r="444" spans="1:7" x14ac:dyDescent="0.35">
      <c r="A444" t="str">
        <f t="shared" si="15"/>
        <v>NormalMediaMedioNo1.</v>
      </c>
      <c r="B444" t="s">
        <v>38</v>
      </c>
      <c r="C444" t="s">
        <v>33</v>
      </c>
      <c r="D444" t="s">
        <v>27</v>
      </c>
      <c r="E444" t="s">
        <v>10</v>
      </c>
      <c r="F444" t="s">
        <v>11</v>
      </c>
      <c r="G444" t="s">
        <v>6</v>
      </c>
    </row>
    <row r="445" spans="1:7" x14ac:dyDescent="0.35">
      <c r="A445" s="160" t="str">
        <f t="shared" si="15"/>
        <v>NormalMediaMedioNo10</v>
      </c>
      <c r="B445" t="s">
        <v>38</v>
      </c>
      <c r="C445" t="s">
        <v>33</v>
      </c>
      <c r="D445" t="s">
        <v>27</v>
      </c>
      <c r="E445" t="s">
        <v>10</v>
      </c>
      <c r="F445" t="s">
        <v>13</v>
      </c>
      <c r="G445" t="s">
        <v>6</v>
      </c>
    </row>
    <row r="446" spans="1:7" x14ac:dyDescent="0.35">
      <c r="A446" t="str">
        <f t="shared" si="15"/>
        <v>NormalMediaMedioNo11</v>
      </c>
      <c r="B446" t="s">
        <v>38</v>
      </c>
      <c r="C446" t="s">
        <v>33</v>
      </c>
      <c r="D446" t="s">
        <v>27</v>
      </c>
      <c r="E446" t="s">
        <v>10</v>
      </c>
      <c r="F446" t="s">
        <v>14</v>
      </c>
      <c r="G446" t="s">
        <v>12</v>
      </c>
    </row>
    <row r="447" spans="1:7" x14ac:dyDescent="0.35">
      <c r="A447" t="str">
        <f t="shared" si="15"/>
        <v>NormalMediaMedioNo12</v>
      </c>
      <c r="B447" t="s">
        <v>38</v>
      </c>
      <c r="C447" t="s">
        <v>33</v>
      </c>
      <c r="D447" t="s">
        <v>27</v>
      </c>
      <c r="E447" t="s">
        <v>10</v>
      </c>
      <c r="F447" t="s">
        <v>15</v>
      </c>
      <c r="G447" t="s">
        <v>6</v>
      </c>
    </row>
    <row r="448" spans="1:7" x14ac:dyDescent="0.35">
      <c r="A448" t="str">
        <f t="shared" si="15"/>
        <v>NormalMediaMedioNo13</v>
      </c>
      <c r="B448" t="s">
        <v>38</v>
      </c>
      <c r="C448" t="s">
        <v>33</v>
      </c>
      <c r="D448" t="s">
        <v>27</v>
      </c>
      <c r="E448" t="s">
        <v>10</v>
      </c>
      <c r="F448" t="s">
        <v>16</v>
      </c>
      <c r="G448" t="s">
        <v>6</v>
      </c>
    </row>
    <row r="449" spans="1:7" x14ac:dyDescent="0.35">
      <c r="A449" t="str">
        <f t="shared" si="15"/>
        <v>NormalMediaMedioNo14</v>
      </c>
      <c r="B449" t="s">
        <v>38</v>
      </c>
      <c r="C449" t="s">
        <v>33</v>
      </c>
      <c r="D449" t="s">
        <v>27</v>
      </c>
      <c r="E449" t="s">
        <v>10</v>
      </c>
      <c r="F449" t="s">
        <v>17</v>
      </c>
      <c r="G449" t="s">
        <v>12</v>
      </c>
    </row>
    <row r="450" spans="1:7" x14ac:dyDescent="0.35">
      <c r="A450" t="str">
        <f t="shared" si="15"/>
        <v>NormalMediaMedioNo2.</v>
      </c>
      <c r="B450" t="s">
        <v>38</v>
      </c>
      <c r="C450" t="s">
        <v>33</v>
      </c>
      <c r="D450" t="s">
        <v>27</v>
      </c>
      <c r="E450" t="s">
        <v>10</v>
      </c>
      <c r="F450" t="s">
        <v>18</v>
      </c>
      <c r="G450" t="s">
        <v>12</v>
      </c>
    </row>
    <row r="451" spans="1:7" x14ac:dyDescent="0.35">
      <c r="A451" t="str">
        <f t="shared" si="15"/>
        <v>NormalMediaMedioNo3.</v>
      </c>
      <c r="B451" t="s">
        <v>38</v>
      </c>
      <c r="C451" t="s">
        <v>33</v>
      </c>
      <c r="D451" t="s">
        <v>27</v>
      </c>
      <c r="E451" t="s">
        <v>10</v>
      </c>
      <c r="F451" t="s">
        <v>19</v>
      </c>
      <c r="G451" t="s">
        <v>12</v>
      </c>
    </row>
    <row r="452" spans="1:7" x14ac:dyDescent="0.35">
      <c r="A452" t="str">
        <f t="shared" si="15"/>
        <v>NormalMediaMedioNo4.</v>
      </c>
      <c r="B452" t="s">
        <v>38</v>
      </c>
      <c r="C452" t="s">
        <v>33</v>
      </c>
      <c r="D452" t="s">
        <v>27</v>
      </c>
      <c r="E452" t="s">
        <v>10</v>
      </c>
      <c r="F452" t="s">
        <v>20</v>
      </c>
      <c r="G452" t="s">
        <v>6</v>
      </c>
    </row>
    <row r="453" spans="1:7" x14ac:dyDescent="0.35">
      <c r="A453" t="str">
        <f t="shared" si="15"/>
        <v>NormalMediaMedioNo6.</v>
      </c>
      <c r="B453" t="s">
        <v>38</v>
      </c>
      <c r="C453" t="s">
        <v>33</v>
      </c>
      <c r="D453" t="s">
        <v>27</v>
      </c>
      <c r="E453" t="s">
        <v>10</v>
      </c>
      <c r="F453" t="s">
        <v>21</v>
      </c>
      <c r="G453" t="s">
        <v>12</v>
      </c>
    </row>
    <row r="454" spans="1:7" x14ac:dyDescent="0.35">
      <c r="A454" t="str">
        <f t="shared" si="15"/>
        <v>NormalMediaMedioNo7.</v>
      </c>
      <c r="B454" t="s">
        <v>38</v>
      </c>
      <c r="C454" t="s">
        <v>33</v>
      </c>
      <c r="D454" t="s">
        <v>27</v>
      </c>
      <c r="E454" t="s">
        <v>10</v>
      </c>
      <c r="F454" t="s">
        <v>22</v>
      </c>
      <c r="G454" t="s">
        <v>12</v>
      </c>
    </row>
    <row r="455" spans="1:7" x14ac:dyDescent="0.35">
      <c r="A455" t="str">
        <f t="shared" si="15"/>
        <v>NormalMediaMedioNo8.</v>
      </c>
      <c r="B455" t="s">
        <v>38</v>
      </c>
      <c r="C455" t="s">
        <v>33</v>
      </c>
      <c r="D455" t="s">
        <v>27</v>
      </c>
      <c r="E455" t="s">
        <v>10</v>
      </c>
      <c r="F455" t="s">
        <v>23</v>
      </c>
      <c r="G455" t="s">
        <v>6</v>
      </c>
    </row>
    <row r="456" spans="1:7" x14ac:dyDescent="0.35">
      <c r="A456" s="160" t="str">
        <f t="shared" si="15"/>
        <v>NormalMediaMedioNo9.</v>
      </c>
      <c r="B456" t="s">
        <v>38</v>
      </c>
      <c r="C456" t="s">
        <v>33</v>
      </c>
      <c r="D456" t="s">
        <v>27</v>
      </c>
      <c r="E456" t="s">
        <v>10</v>
      </c>
      <c r="F456" t="s">
        <v>24</v>
      </c>
      <c r="G456" t="s">
        <v>12</v>
      </c>
    </row>
    <row r="457" spans="1:7" x14ac:dyDescent="0.35">
      <c r="A457" t="str">
        <f t="shared" si="15"/>
        <v>NormalMediaMedioSi1.</v>
      </c>
      <c r="B457" t="s">
        <v>38</v>
      </c>
      <c r="C457" t="s">
        <v>33</v>
      </c>
      <c r="D457" t="s">
        <v>27</v>
      </c>
      <c r="E457" t="s">
        <v>25</v>
      </c>
      <c r="F457" t="s">
        <v>11</v>
      </c>
      <c r="G457" t="s">
        <v>6</v>
      </c>
    </row>
    <row r="458" spans="1:7" x14ac:dyDescent="0.35">
      <c r="A458" s="160" t="str">
        <f t="shared" si="15"/>
        <v>NormalMediaMedioSi10</v>
      </c>
      <c r="B458" t="s">
        <v>38</v>
      </c>
      <c r="C458" t="s">
        <v>33</v>
      </c>
      <c r="D458" t="s">
        <v>27</v>
      </c>
      <c r="E458" t="s">
        <v>25</v>
      </c>
      <c r="F458" t="s">
        <v>13</v>
      </c>
      <c r="G458" t="s">
        <v>6</v>
      </c>
    </row>
    <row r="459" spans="1:7" x14ac:dyDescent="0.35">
      <c r="A459" t="str">
        <f t="shared" si="15"/>
        <v>NormalMediaMedioSi11</v>
      </c>
      <c r="B459" t="s">
        <v>38</v>
      </c>
      <c r="C459" t="s">
        <v>33</v>
      </c>
      <c r="D459" t="s">
        <v>27</v>
      </c>
      <c r="E459" t="s">
        <v>25</v>
      </c>
      <c r="F459" t="s">
        <v>14</v>
      </c>
      <c r="G459" t="s">
        <v>12</v>
      </c>
    </row>
    <row r="460" spans="1:7" x14ac:dyDescent="0.35">
      <c r="A460" t="str">
        <f t="shared" si="15"/>
        <v>NormalMediaMedioSi12</v>
      </c>
      <c r="B460" t="s">
        <v>38</v>
      </c>
      <c r="C460" t="s">
        <v>33</v>
      </c>
      <c r="D460" t="s">
        <v>27</v>
      </c>
      <c r="E460" t="s">
        <v>25</v>
      </c>
      <c r="F460" t="s">
        <v>15</v>
      </c>
      <c r="G460" t="s">
        <v>6</v>
      </c>
    </row>
    <row r="461" spans="1:7" x14ac:dyDescent="0.35">
      <c r="A461" t="str">
        <f t="shared" si="15"/>
        <v>NormalMediaMedioSi13</v>
      </c>
      <c r="B461" t="s">
        <v>38</v>
      </c>
      <c r="C461" t="s">
        <v>33</v>
      </c>
      <c r="D461" t="s">
        <v>27</v>
      </c>
      <c r="E461" t="s">
        <v>25</v>
      </c>
      <c r="F461" t="s">
        <v>16</v>
      </c>
      <c r="G461" t="s">
        <v>6</v>
      </c>
    </row>
    <row r="462" spans="1:7" x14ac:dyDescent="0.35">
      <c r="A462" t="str">
        <f t="shared" si="15"/>
        <v>NormalMediaMedioSi14</v>
      </c>
      <c r="B462" t="s">
        <v>38</v>
      </c>
      <c r="C462" t="s">
        <v>33</v>
      </c>
      <c r="D462" t="s">
        <v>27</v>
      </c>
      <c r="E462" t="s">
        <v>25</v>
      </c>
      <c r="F462" t="s">
        <v>17</v>
      </c>
      <c r="G462" t="s">
        <v>12</v>
      </c>
    </row>
    <row r="463" spans="1:7" x14ac:dyDescent="0.35">
      <c r="A463" t="str">
        <f t="shared" si="15"/>
        <v>NormalMediaMedioSi2.</v>
      </c>
      <c r="B463" t="s">
        <v>38</v>
      </c>
      <c r="C463" t="s">
        <v>33</v>
      </c>
      <c r="D463" t="s">
        <v>27</v>
      </c>
      <c r="E463" t="s">
        <v>25</v>
      </c>
      <c r="F463" t="s">
        <v>18</v>
      </c>
      <c r="G463" t="s">
        <v>12</v>
      </c>
    </row>
    <row r="464" spans="1:7" x14ac:dyDescent="0.35">
      <c r="A464" t="str">
        <f t="shared" si="15"/>
        <v>NormalMediaMedioSi3.</v>
      </c>
      <c r="B464" t="s">
        <v>38</v>
      </c>
      <c r="C464" t="s">
        <v>33</v>
      </c>
      <c r="D464" t="s">
        <v>27</v>
      </c>
      <c r="E464" t="s">
        <v>25</v>
      </c>
      <c r="F464" t="s">
        <v>19</v>
      </c>
      <c r="G464" t="s">
        <v>12</v>
      </c>
    </row>
    <row r="465" spans="1:7" x14ac:dyDescent="0.35">
      <c r="A465" t="str">
        <f t="shared" si="15"/>
        <v>NormalMediaMedioSi4.</v>
      </c>
      <c r="B465" t="s">
        <v>38</v>
      </c>
      <c r="C465" t="s">
        <v>33</v>
      </c>
      <c r="D465" t="s">
        <v>27</v>
      </c>
      <c r="E465" t="s">
        <v>25</v>
      </c>
      <c r="F465" t="s">
        <v>20</v>
      </c>
      <c r="G465" t="s">
        <v>6</v>
      </c>
    </row>
    <row r="466" spans="1:7" x14ac:dyDescent="0.35">
      <c r="A466" t="str">
        <f t="shared" si="15"/>
        <v>NormalMediaMedioSi6.</v>
      </c>
      <c r="B466" t="s">
        <v>38</v>
      </c>
      <c r="C466" t="s">
        <v>33</v>
      </c>
      <c r="D466" t="s">
        <v>27</v>
      </c>
      <c r="E466" t="s">
        <v>25</v>
      </c>
      <c r="F466" t="s">
        <v>21</v>
      </c>
      <c r="G466" t="s">
        <v>12</v>
      </c>
    </row>
    <row r="467" spans="1:7" x14ac:dyDescent="0.35">
      <c r="A467" t="str">
        <f t="shared" si="15"/>
        <v>NormalMediaMedioSi7.</v>
      </c>
      <c r="B467" t="s">
        <v>38</v>
      </c>
      <c r="C467" t="s">
        <v>33</v>
      </c>
      <c r="D467" t="s">
        <v>27</v>
      </c>
      <c r="E467" t="s">
        <v>25</v>
      </c>
      <c r="F467" t="s">
        <v>22</v>
      </c>
      <c r="G467" t="s">
        <v>12</v>
      </c>
    </row>
    <row r="468" spans="1:7" x14ac:dyDescent="0.35">
      <c r="A468" t="str">
        <f t="shared" si="15"/>
        <v>NormalMediaMedioSi8.</v>
      </c>
      <c r="B468" t="s">
        <v>38</v>
      </c>
      <c r="C468" t="s">
        <v>33</v>
      </c>
      <c r="D468" t="s">
        <v>27</v>
      </c>
      <c r="E468" t="s">
        <v>25</v>
      </c>
      <c r="F468" t="s">
        <v>23</v>
      </c>
      <c r="G468" t="s">
        <v>6</v>
      </c>
    </row>
    <row r="469" spans="1:7" x14ac:dyDescent="0.35">
      <c r="A469" s="160" t="str">
        <f t="shared" si="15"/>
        <v>NormalMediaMedioSi9.</v>
      </c>
      <c r="B469" t="s">
        <v>38</v>
      </c>
      <c r="C469" t="s">
        <v>33</v>
      </c>
      <c r="D469" t="s">
        <v>27</v>
      </c>
      <c r="E469" t="s">
        <v>25</v>
      </c>
      <c r="F469" t="s">
        <v>24</v>
      </c>
      <c r="G469" t="s">
        <v>12</v>
      </c>
    </row>
    <row r="470" spans="1:7" x14ac:dyDescent="0.35">
      <c r="A470" t="str">
        <f t="shared" si="15"/>
        <v>PreaprobadoBajaBajoNo1.</v>
      </c>
      <c r="B470" t="s">
        <v>39</v>
      </c>
      <c r="C470" t="s">
        <v>28</v>
      </c>
      <c r="D470" t="s">
        <v>26</v>
      </c>
      <c r="E470" t="s">
        <v>10</v>
      </c>
      <c r="F470" t="s">
        <v>11</v>
      </c>
      <c r="G470" t="s">
        <v>6</v>
      </c>
    </row>
    <row r="475" spans="1:7" x14ac:dyDescent="0.35">
      <c r="A475" s="161" t="s">
        <v>40</v>
      </c>
      <c r="B475" s="101" t="s">
        <v>41</v>
      </c>
    </row>
    <row r="476" spans="1:7" x14ac:dyDescent="0.35">
      <c r="A476" s="160" t="s">
        <v>42</v>
      </c>
      <c r="B476" t="s">
        <v>8</v>
      </c>
    </row>
    <row r="477" spans="1:7" x14ac:dyDescent="0.35">
      <c r="A477" s="160" t="s">
        <v>43</v>
      </c>
      <c r="B477" t="s">
        <v>33</v>
      </c>
    </row>
    <row r="478" spans="1:7" x14ac:dyDescent="0.35">
      <c r="A478" s="160" t="s">
        <v>44</v>
      </c>
      <c r="B478" t="s">
        <v>28</v>
      </c>
    </row>
    <row r="485" spans="1:2" x14ac:dyDescent="0.35">
      <c r="A485" s="161" t="s">
        <v>45</v>
      </c>
      <c r="B485" s="101" t="s">
        <v>3</v>
      </c>
    </row>
    <row r="486" spans="1:2" x14ac:dyDescent="0.35">
      <c r="A486" s="160" t="s">
        <v>46</v>
      </c>
      <c r="B486" t="s">
        <v>9</v>
      </c>
    </row>
    <row r="487" spans="1:2" x14ac:dyDescent="0.35">
      <c r="A487" s="160" t="s">
        <v>47</v>
      </c>
      <c r="B487" t="s">
        <v>9</v>
      </c>
    </row>
    <row r="488" spans="1:2" x14ac:dyDescent="0.35">
      <c r="A488" s="160" t="s">
        <v>48</v>
      </c>
      <c r="B488" t="s">
        <v>27</v>
      </c>
    </row>
    <row r="489" spans="1:2" x14ac:dyDescent="0.35">
      <c r="A489" s="160" t="s">
        <v>49</v>
      </c>
      <c r="B489" t="s">
        <v>26</v>
      </c>
    </row>
    <row r="490" spans="1:2" x14ac:dyDescent="0.35">
      <c r="A490" s="160" t="s">
        <v>50</v>
      </c>
      <c r="B490" t="s">
        <v>9</v>
      </c>
    </row>
    <row r="491" spans="1:2" x14ac:dyDescent="0.35">
      <c r="A491" s="160" t="s">
        <v>51</v>
      </c>
      <c r="B491" t="s">
        <v>27</v>
      </c>
    </row>
    <row r="492" spans="1:2" x14ac:dyDescent="0.35">
      <c r="A492" s="160" t="s">
        <v>52</v>
      </c>
      <c r="B492" t="s">
        <v>26</v>
      </c>
    </row>
    <row r="493" spans="1:2" x14ac:dyDescent="0.35">
      <c r="A493" s="160" t="s">
        <v>53</v>
      </c>
      <c r="B493" t="s">
        <v>9</v>
      </c>
    </row>
    <row r="494" spans="1:2" x14ac:dyDescent="0.35">
      <c r="A494" s="160" t="s">
        <v>54</v>
      </c>
      <c r="B494" t="s">
        <v>27</v>
      </c>
    </row>
    <row r="495" spans="1:2" x14ac:dyDescent="0.35">
      <c r="A495" s="160" t="s">
        <v>55</v>
      </c>
      <c r="B495" t="s">
        <v>26</v>
      </c>
    </row>
    <row r="498" spans="1:4" x14ac:dyDescent="0.35">
      <c r="A498" s="161" t="s">
        <v>56</v>
      </c>
      <c r="B498" s="101" t="s">
        <v>2</v>
      </c>
      <c r="C498" s="101" t="s">
        <v>3</v>
      </c>
      <c r="D498" s="101" t="s">
        <v>57</v>
      </c>
    </row>
    <row r="499" spans="1:4" x14ac:dyDescent="0.35">
      <c r="A499" s="160" t="str">
        <f>B499&amp;C499</f>
        <v>AltaAlto</v>
      </c>
      <c r="B499" t="s">
        <v>8</v>
      </c>
      <c r="C499" t="s">
        <v>9</v>
      </c>
      <c r="D499" t="s">
        <v>58</v>
      </c>
    </row>
    <row r="500" spans="1:4" x14ac:dyDescent="0.35">
      <c r="A500" s="160" t="str">
        <f t="shared" ref="A500:A507" si="16">B500&amp;C500</f>
        <v>AltaMedio</v>
      </c>
      <c r="B500" t="s">
        <v>8</v>
      </c>
      <c r="C500" t="s">
        <v>27</v>
      </c>
      <c r="D500" t="s">
        <v>58</v>
      </c>
    </row>
    <row r="501" spans="1:4" x14ac:dyDescent="0.35">
      <c r="A501" s="160" t="str">
        <f t="shared" si="16"/>
        <v>AltaBajo</v>
      </c>
      <c r="B501" t="s">
        <v>8</v>
      </c>
      <c r="C501" t="s">
        <v>26</v>
      </c>
      <c r="D501" t="s">
        <v>59</v>
      </c>
    </row>
    <row r="502" spans="1:4" x14ac:dyDescent="0.35">
      <c r="A502" s="160" t="str">
        <f t="shared" si="16"/>
        <v>MediaAlto</v>
      </c>
      <c r="B502" t="s">
        <v>33</v>
      </c>
      <c r="C502" t="s">
        <v>9</v>
      </c>
      <c r="D502" t="s">
        <v>58</v>
      </c>
    </row>
    <row r="503" spans="1:4" x14ac:dyDescent="0.35">
      <c r="A503" s="160" t="str">
        <f t="shared" si="16"/>
        <v>MediaMedio</v>
      </c>
      <c r="B503" t="s">
        <v>33</v>
      </c>
      <c r="C503" t="s">
        <v>27</v>
      </c>
      <c r="D503" t="s">
        <v>59</v>
      </c>
    </row>
    <row r="504" spans="1:4" x14ac:dyDescent="0.35">
      <c r="A504" s="160" t="str">
        <f t="shared" si="16"/>
        <v>MediaBajo</v>
      </c>
      <c r="B504" t="s">
        <v>33</v>
      </c>
      <c r="C504" t="s">
        <v>26</v>
      </c>
      <c r="D504" t="s">
        <v>60</v>
      </c>
    </row>
    <row r="505" spans="1:4" x14ac:dyDescent="0.35">
      <c r="A505" s="160" t="str">
        <f t="shared" si="16"/>
        <v>BajaAlto</v>
      </c>
      <c r="B505" t="s">
        <v>28</v>
      </c>
      <c r="C505" t="s">
        <v>9</v>
      </c>
      <c r="D505" t="s">
        <v>59</v>
      </c>
    </row>
    <row r="506" spans="1:4" x14ac:dyDescent="0.35">
      <c r="A506" s="160" t="str">
        <f t="shared" si="16"/>
        <v>BajaMedio</v>
      </c>
      <c r="B506" t="s">
        <v>28</v>
      </c>
      <c r="C506" t="s">
        <v>27</v>
      </c>
      <c r="D506" t="s">
        <v>60</v>
      </c>
    </row>
    <row r="507" spans="1:4" x14ac:dyDescent="0.35">
      <c r="A507" s="160" t="str">
        <f t="shared" si="16"/>
        <v>BajaBajo</v>
      </c>
      <c r="B507" t="s">
        <v>28</v>
      </c>
      <c r="C507" t="s">
        <v>26</v>
      </c>
      <c r="D507" t="s">
        <v>60</v>
      </c>
    </row>
    <row r="511" spans="1:4" x14ac:dyDescent="0.35">
      <c r="A511" s="161" t="s">
        <v>61</v>
      </c>
    </row>
    <row r="512" spans="1:4" x14ac:dyDescent="0.35">
      <c r="A512" s="162" t="s">
        <v>62</v>
      </c>
    </row>
    <row r="513" spans="1:2" x14ac:dyDescent="0.35">
      <c r="A513" s="160" t="s">
        <v>63</v>
      </c>
      <c r="B513">
        <v>5</v>
      </c>
    </row>
    <row r="514" spans="1:2" x14ac:dyDescent="0.35">
      <c r="A514" s="160" t="s">
        <v>64</v>
      </c>
      <c r="B514">
        <v>3</v>
      </c>
    </row>
    <row r="515" spans="1:2" x14ac:dyDescent="0.35">
      <c r="A515" s="160" t="s">
        <v>65</v>
      </c>
      <c r="B515">
        <v>2</v>
      </c>
    </row>
    <row r="516" spans="1:2" x14ac:dyDescent="0.35">
      <c r="A516" s="160" t="s">
        <v>66</v>
      </c>
      <c r="B516">
        <v>1</v>
      </c>
    </row>
    <row r="517" spans="1:2" x14ac:dyDescent="0.35">
      <c r="A517" s="162" t="s">
        <v>67</v>
      </c>
    </row>
    <row r="518" spans="1:2" x14ac:dyDescent="0.35">
      <c r="A518" s="160" t="s">
        <v>68</v>
      </c>
      <c r="B518">
        <v>5</v>
      </c>
    </row>
    <row r="519" spans="1:2" x14ac:dyDescent="0.35">
      <c r="A519" s="160" t="s">
        <v>69</v>
      </c>
      <c r="B519">
        <v>3</v>
      </c>
    </row>
    <row r="520" spans="1:2" x14ac:dyDescent="0.35">
      <c r="A520" s="160" t="s">
        <v>70</v>
      </c>
      <c r="B520">
        <v>2</v>
      </c>
    </row>
    <row r="521" spans="1:2" x14ac:dyDescent="0.35">
      <c r="A521" s="160" t="s">
        <v>71</v>
      </c>
      <c r="B521">
        <v>1</v>
      </c>
    </row>
    <row r="522" spans="1:2" x14ac:dyDescent="0.35">
      <c r="A522" s="162" t="s">
        <v>72</v>
      </c>
    </row>
    <row r="523" spans="1:2" x14ac:dyDescent="0.35">
      <c r="A523" s="160" t="s">
        <v>73</v>
      </c>
      <c r="B523">
        <v>5</v>
      </c>
    </row>
    <row r="524" spans="1:2" x14ac:dyDescent="0.35">
      <c r="A524" s="160" t="s">
        <v>74</v>
      </c>
      <c r="B524">
        <v>3</v>
      </c>
    </row>
    <row r="525" spans="1:2" x14ac:dyDescent="0.35">
      <c r="A525" s="160" t="s">
        <v>75</v>
      </c>
      <c r="B525">
        <v>2</v>
      </c>
    </row>
    <row r="526" spans="1:2" x14ac:dyDescent="0.35">
      <c r="A526" s="160" t="s">
        <v>76</v>
      </c>
      <c r="B526">
        <v>1</v>
      </c>
    </row>
    <row r="527" spans="1:2" x14ac:dyDescent="0.35">
      <c r="A527" s="162" t="s">
        <v>77</v>
      </c>
    </row>
    <row r="528" spans="1:2" x14ac:dyDescent="0.35">
      <c r="A528" s="160" t="s">
        <v>78</v>
      </c>
      <c r="B528">
        <v>5</v>
      </c>
    </row>
    <row r="529" spans="1:2" x14ac:dyDescent="0.35">
      <c r="A529" s="160" t="s">
        <v>79</v>
      </c>
      <c r="B529">
        <v>4</v>
      </c>
    </row>
    <row r="530" spans="1:2" x14ac:dyDescent="0.35">
      <c r="A530" s="160" t="s">
        <v>80</v>
      </c>
      <c r="B530">
        <v>3</v>
      </c>
    </row>
    <row r="531" spans="1:2" x14ac:dyDescent="0.35">
      <c r="A531" s="160" t="s">
        <v>81</v>
      </c>
      <c r="B531">
        <v>2</v>
      </c>
    </row>
    <row r="532" spans="1:2" x14ac:dyDescent="0.35">
      <c r="A532" s="160" t="s">
        <v>82</v>
      </c>
      <c r="B532">
        <v>1</v>
      </c>
    </row>
    <row r="533" spans="1:2" x14ac:dyDescent="0.35">
      <c r="A533" s="162" t="s">
        <v>83</v>
      </c>
    </row>
    <row r="534" spans="1:2" x14ac:dyDescent="0.35">
      <c r="A534" s="160" t="s">
        <v>84</v>
      </c>
      <c r="B534">
        <v>5</v>
      </c>
    </row>
    <row r="535" spans="1:2" x14ac:dyDescent="0.35">
      <c r="A535" s="160" t="s">
        <v>79</v>
      </c>
      <c r="B535">
        <v>3</v>
      </c>
    </row>
    <row r="536" spans="1:2" x14ac:dyDescent="0.35">
      <c r="A536" s="160" t="s">
        <v>85</v>
      </c>
      <c r="B536">
        <v>2</v>
      </c>
    </row>
    <row r="537" spans="1:2" x14ac:dyDescent="0.35">
      <c r="A537" s="160" t="s">
        <v>86</v>
      </c>
      <c r="B537">
        <v>1</v>
      </c>
    </row>
    <row r="541" spans="1:2" x14ac:dyDescent="0.35">
      <c r="A541" s="160" t="s">
        <v>87</v>
      </c>
    </row>
    <row r="542" spans="1:2" x14ac:dyDescent="0.35">
      <c r="A542" s="160" t="s">
        <v>88</v>
      </c>
    </row>
    <row r="543" spans="1:2" x14ac:dyDescent="0.35">
      <c r="A543" s="160" t="s">
        <v>89</v>
      </c>
    </row>
    <row r="544" spans="1:2" x14ac:dyDescent="0.35">
      <c r="A544" s="160" t="s">
        <v>90</v>
      </c>
    </row>
    <row r="545" spans="1:1" x14ac:dyDescent="0.35">
      <c r="A545" s="160" t="s">
        <v>91</v>
      </c>
    </row>
  </sheetData>
  <sortState xmlns:xlrd2="http://schemas.microsoft.com/office/spreadsheetml/2017/richdata2" ref="A2:G470">
    <sortCondition ref="B2:B470"/>
    <sortCondition ref="C2:C470"/>
    <sortCondition ref="D2:D470"/>
    <sortCondition ref="E2:E470"/>
    <sortCondition ref="F2:F470"/>
  </sortState>
  <pageMargins left="0.7" right="0.7" top="0.75" bottom="0.75" header="0.3" footer="0.3"/>
  <pageSetup orientation="portrait" verticalDpi="2"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7"/>
  <sheetViews>
    <sheetView workbookViewId="0">
      <selection activeCell="A2" sqref="A2"/>
    </sheetView>
  </sheetViews>
  <sheetFormatPr baseColWidth="10" defaultColWidth="11.453125" defaultRowHeight="14.5" x14ac:dyDescent="0.35"/>
  <sheetData>
    <row r="1" spans="1:19" ht="18.5" x14ac:dyDescent="0.45">
      <c r="A1" s="312" t="s">
        <v>445</v>
      </c>
      <c r="B1" s="312"/>
      <c r="C1" s="312"/>
      <c r="D1" s="312"/>
      <c r="E1" s="312"/>
      <c r="F1" s="312"/>
      <c r="G1" s="312"/>
      <c r="H1" s="312"/>
      <c r="I1" s="312"/>
      <c r="J1" s="312"/>
      <c r="K1" s="312"/>
      <c r="L1" s="312"/>
      <c r="M1" s="312"/>
      <c r="N1" s="312"/>
      <c r="O1" s="312"/>
      <c r="P1" s="171"/>
      <c r="Q1" s="160"/>
      <c r="R1" s="160"/>
      <c r="S1" s="160"/>
    </row>
    <row r="2" spans="1:19" ht="15.5" x14ac:dyDescent="0.35">
      <c r="A2" s="172">
        <v>1</v>
      </c>
      <c r="B2" s="313" t="s">
        <v>352</v>
      </c>
      <c r="C2" s="313"/>
      <c r="D2" s="313"/>
      <c r="E2" s="313"/>
      <c r="F2" s="313"/>
      <c r="G2" s="313"/>
      <c r="H2" s="313"/>
      <c r="I2" s="313"/>
      <c r="J2" s="313"/>
      <c r="K2" s="313"/>
      <c r="L2" s="313"/>
      <c r="M2" s="313"/>
      <c r="N2" s="313"/>
      <c r="O2" s="313"/>
      <c r="P2" s="313"/>
      <c r="Q2" s="313"/>
      <c r="R2" s="313"/>
      <c r="S2" s="160"/>
    </row>
    <row r="3" spans="1:19" x14ac:dyDescent="0.35">
      <c r="A3" s="314" t="s">
        <v>353</v>
      </c>
      <c r="B3" s="314" t="s">
        <v>354</v>
      </c>
      <c r="C3" s="311" t="s">
        <v>355</v>
      </c>
      <c r="D3" s="311" t="s">
        <v>356</v>
      </c>
      <c r="E3" s="311" t="s">
        <v>357</v>
      </c>
      <c r="F3" s="311" t="s">
        <v>358</v>
      </c>
      <c r="G3" s="311"/>
      <c r="H3" s="311" t="s">
        <v>359</v>
      </c>
      <c r="I3" s="311" t="s">
        <v>360</v>
      </c>
      <c r="J3" s="311" t="s">
        <v>294</v>
      </c>
      <c r="K3" s="311" t="s">
        <v>327</v>
      </c>
      <c r="L3" s="311" t="s">
        <v>361</v>
      </c>
      <c r="M3" s="311" t="s">
        <v>362</v>
      </c>
      <c r="N3" s="318" t="s">
        <v>363</v>
      </c>
      <c r="O3" s="319" t="s">
        <v>364</v>
      </c>
      <c r="P3" s="173"/>
      <c r="Q3" s="316" t="s">
        <v>365</v>
      </c>
      <c r="R3" s="316" t="s">
        <v>366</v>
      </c>
      <c r="S3" s="160"/>
    </row>
    <row r="4" spans="1:19" x14ac:dyDescent="0.35">
      <c r="A4" s="315"/>
      <c r="B4" s="315"/>
      <c r="C4" s="311"/>
      <c r="D4" s="311"/>
      <c r="E4" s="311"/>
      <c r="F4" s="198" t="s">
        <v>367</v>
      </c>
      <c r="G4" s="198" t="s">
        <v>368</v>
      </c>
      <c r="H4" s="311"/>
      <c r="I4" s="311"/>
      <c r="J4" s="311"/>
      <c r="K4" s="311"/>
      <c r="L4" s="311"/>
      <c r="M4" s="311"/>
      <c r="N4" s="318"/>
      <c r="O4" s="320"/>
      <c r="P4" s="173"/>
      <c r="Q4" s="317"/>
      <c r="R4" s="317"/>
      <c r="S4" s="160"/>
    </row>
    <row r="5" spans="1:19" x14ac:dyDescent="0.35">
      <c r="A5" s="309"/>
      <c r="B5" s="174">
        <v>1</v>
      </c>
      <c r="C5" s="174"/>
      <c r="D5" s="175"/>
      <c r="E5" s="176"/>
      <c r="F5" s="174"/>
      <c r="G5" s="174"/>
      <c r="H5" s="177"/>
      <c r="I5" s="177"/>
      <c r="J5" s="177"/>
      <c r="K5" s="177"/>
      <c r="L5" s="178"/>
      <c r="M5" s="176"/>
      <c r="N5" s="179"/>
      <c r="O5" s="178"/>
      <c r="P5" s="180"/>
      <c r="Q5" s="174"/>
      <c r="R5" s="176"/>
      <c r="S5" s="160"/>
    </row>
    <row r="6" spans="1:19" x14ac:dyDescent="0.35">
      <c r="A6" s="310"/>
      <c r="B6" s="174">
        <v>2</v>
      </c>
      <c r="C6" s="174"/>
      <c r="D6" s="175"/>
      <c r="E6" s="176"/>
      <c r="F6" s="174"/>
      <c r="G6" s="174"/>
      <c r="H6" s="177"/>
      <c r="I6" s="177"/>
      <c r="J6" s="177"/>
      <c r="K6" s="177"/>
      <c r="L6" s="178"/>
      <c r="M6" s="176"/>
      <c r="N6" s="179"/>
      <c r="O6" s="178"/>
      <c r="P6" s="181"/>
      <c r="Q6" s="174"/>
      <c r="R6" s="176"/>
      <c r="S6" s="182"/>
    </row>
    <row r="7" spans="1:19" x14ac:dyDescent="0.35">
      <c r="A7" s="161"/>
      <c r="B7" s="160"/>
      <c r="C7" s="160"/>
      <c r="D7" s="183"/>
      <c r="E7" s="183"/>
      <c r="F7" s="183"/>
      <c r="G7" s="160"/>
      <c r="H7" s="160"/>
      <c r="I7" s="183"/>
      <c r="J7" s="183"/>
      <c r="K7" s="171"/>
      <c r="L7" s="160"/>
      <c r="M7" s="183"/>
      <c r="N7" s="160"/>
      <c r="O7" s="160"/>
      <c r="P7" s="171"/>
      <c r="Q7" s="160"/>
      <c r="R7" s="160"/>
      <c r="S7" s="160"/>
    </row>
  </sheetData>
  <mergeCells count="19">
    <mergeCell ref="A1:O1"/>
    <mergeCell ref="B2:R2"/>
    <mergeCell ref="A3:A4"/>
    <mergeCell ref="B3:B4"/>
    <mergeCell ref="C3:C4"/>
    <mergeCell ref="D3:D4"/>
    <mergeCell ref="E3:E4"/>
    <mergeCell ref="F3:G3"/>
    <mergeCell ref="H3:H4"/>
    <mergeCell ref="I3:I4"/>
    <mergeCell ref="Q3:Q4"/>
    <mergeCell ref="R3:R4"/>
    <mergeCell ref="N3:N4"/>
    <mergeCell ref="O3:O4"/>
    <mergeCell ref="A5:A6"/>
    <mergeCell ref="J3:J4"/>
    <mergeCell ref="K3:K4"/>
    <mergeCell ref="L3:L4"/>
    <mergeCell ref="M3:M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1"/>
  <dimension ref="A1:K18"/>
  <sheetViews>
    <sheetView workbookViewId="0">
      <selection activeCell="A3" sqref="A3"/>
    </sheetView>
  </sheetViews>
  <sheetFormatPr baseColWidth="10" defaultColWidth="0" defaultRowHeight="12.75" customHeight="1" zeroHeight="1" x14ac:dyDescent="0.35"/>
  <cols>
    <col min="1" max="1" width="7.453125" style="143" customWidth="1"/>
    <col min="2" max="2" width="18.81640625" style="143" customWidth="1"/>
    <col min="3" max="3" width="23.453125" style="143" customWidth="1"/>
    <col min="4" max="4" width="20.81640625" style="143" customWidth="1"/>
    <col min="5" max="7" width="13.81640625" style="143" customWidth="1"/>
    <col min="8" max="8" width="17.54296875" style="143" customWidth="1"/>
    <col min="9" max="9" width="11.54296875" style="143" customWidth="1"/>
    <col min="10" max="11" width="13.26953125" style="143" customWidth="1"/>
    <col min="12" max="16384" width="0" style="143" hidden="1"/>
  </cols>
  <sheetData>
    <row r="1" spans="1:11" ht="30.75" customHeight="1" x14ac:dyDescent="0.35">
      <c r="A1" s="321" t="s">
        <v>265</v>
      </c>
      <c r="B1" s="321"/>
      <c r="C1" s="321"/>
      <c r="D1" s="321"/>
      <c r="E1" s="321"/>
      <c r="F1" s="321"/>
      <c r="G1" s="321"/>
      <c r="H1" s="321"/>
      <c r="I1" s="321"/>
      <c r="J1" s="321"/>
      <c r="K1" s="321"/>
    </row>
    <row r="2" spans="1:11" ht="30.75" customHeight="1" x14ac:dyDescent="0.35">
      <c r="A2" s="250" t="s">
        <v>369</v>
      </c>
      <c r="B2" s="250"/>
      <c r="C2" s="250"/>
      <c r="D2" s="250"/>
      <c r="E2" s="250"/>
      <c r="F2" s="250"/>
      <c r="G2" s="250"/>
      <c r="H2" s="250"/>
      <c r="I2" s="250"/>
      <c r="J2" s="250"/>
      <c r="K2" s="250"/>
    </row>
    <row r="3" spans="1:11" s="139" customFormat="1" ht="52" x14ac:dyDescent="0.35">
      <c r="A3" s="136" t="s">
        <v>280</v>
      </c>
      <c r="B3" s="136" t="s">
        <v>370</v>
      </c>
      <c r="C3" s="136" t="s">
        <v>371</v>
      </c>
      <c r="D3" s="136" t="s">
        <v>372</v>
      </c>
      <c r="E3" s="136" t="s">
        <v>99</v>
      </c>
      <c r="F3" s="136" t="s">
        <v>358</v>
      </c>
      <c r="G3" s="136" t="s">
        <v>373</v>
      </c>
      <c r="H3" s="137" t="s">
        <v>374</v>
      </c>
      <c r="I3" s="136" t="s">
        <v>375</v>
      </c>
      <c r="J3" s="138" t="s">
        <v>376</v>
      </c>
      <c r="K3" s="138" t="s">
        <v>377</v>
      </c>
    </row>
    <row r="4" spans="1:11" ht="13" x14ac:dyDescent="0.35">
      <c r="A4" s="140"/>
      <c r="B4" s="140"/>
      <c r="C4" s="141"/>
      <c r="D4" s="141"/>
      <c r="E4" s="140"/>
      <c r="F4" s="140"/>
      <c r="G4" s="140"/>
      <c r="H4" s="140"/>
      <c r="I4" s="140"/>
      <c r="J4" s="140"/>
      <c r="K4" s="140"/>
    </row>
    <row r="5" spans="1:11" ht="13" x14ac:dyDescent="0.35">
      <c r="A5" s="140"/>
      <c r="B5" s="140"/>
      <c r="C5" s="141"/>
      <c r="D5" s="141"/>
      <c r="E5" s="140"/>
      <c r="F5" s="140"/>
      <c r="G5" s="140"/>
      <c r="H5" s="140"/>
      <c r="I5" s="140"/>
      <c r="J5" s="140"/>
      <c r="K5" s="140"/>
    </row>
    <row r="6" spans="1:11" ht="13" x14ac:dyDescent="0.35">
      <c r="A6" s="140"/>
      <c r="B6" s="140"/>
      <c r="C6" s="140"/>
      <c r="D6" s="140"/>
      <c r="E6" s="140"/>
      <c r="F6" s="140"/>
      <c r="G6" s="140"/>
      <c r="H6" s="140"/>
      <c r="I6" s="140"/>
      <c r="J6" s="140"/>
      <c r="K6" s="140"/>
    </row>
    <row r="7" spans="1:11" ht="13" x14ac:dyDescent="0.35">
      <c r="A7" s="140"/>
      <c r="B7" s="140"/>
      <c r="C7" s="140"/>
      <c r="D7" s="140"/>
      <c r="E7" s="140"/>
      <c r="F7" s="140"/>
      <c r="G7" s="140"/>
      <c r="H7" s="140"/>
      <c r="I7" s="140"/>
      <c r="J7" s="140"/>
      <c r="K7" s="140"/>
    </row>
    <row r="8" spans="1:11" ht="13" x14ac:dyDescent="0.35">
      <c r="A8" s="140"/>
      <c r="B8" s="140"/>
      <c r="C8" s="140"/>
      <c r="D8" s="140"/>
      <c r="E8" s="140"/>
      <c r="F8" s="140"/>
      <c r="G8" s="140"/>
      <c r="H8" s="140"/>
      <c r="I8" s="140"/>
      <c r="J8" s="140"/>
      <c r="K8" s="140"/>
    </row>
    <row r="9" spans="1:11" ht="13" x14ac:dyDescent="0.35">
      <c r="A9" s="140"/>
      <c r="B9" s="140"/>
      <c r="C9" s="140"/>
      <c r="D9" s="140"/>
      <c r="E9" s="140"/>
      <c r="F9" s="140"/>
      <c r="G9" s="140"/>
      <c r="H9" s="140"/>
      <c r="I9" s="140"/>
      <c r="J9" s="140"/>
      <c r="K9" s="140"/>
    </row>
    <row r="10" spans="1:11" ht="13" x14ac:dyDescent="0.35">
      <c r="A10" s="140"/>
      <c r="B10" s="140"/>
      <c r="C10" s="140"/>
      <c r="D10" s="140"/>
      <c r="E10" s="140"/>
      <c r="F10" s="140"/>
      <c r="G10" s="140"/>
      <c r="H10" s="140"/>
      <c r="I10" s="140"/>
      <c r="J10" s="140"/>
      <c r="K10" s="140"/>
    </row>
    <row r="11" spans="1:11" ht="13" x14ac:dyDescent="0.35">
      <c r="A11" s="140"/>
      <c r="B11" s="140"/>
      <c r="C11" s="140"/>
      <c r="D11" s="140"/>
      <c r="E11" s="140"/>
      <c r="F11" s="140"/>
      <c r="G11" s="140"/>
      <c r="H11" s="140"/>
      <c r="I11" s="140"/>
      <c r="J11" s="140"/>
      <c r="K11" s="140"/>
    </row>
    <row r="12" spans="1:11" ht="13" x14ac:dyDescent="0.35">
      <c r="A12" s="140"/>
      <c r="B12" s="140"/>
      <c r="C12" s="140"/>
      <c r="D12" s="140"/>
      <c r="E12" s="140"/>
      <c r="F12" s="140"/>
      <c r="G12" s="140"/>
      <c r="H12" s="140"/>
      <c r="I12" s="140"/>
      <c r="J12" s="140"/>
      <c r="K12" s="140"/>
    </row>
    <row r="13" spans="1:11" ht="13" x14ac:dyDescent="0.35">
      <c r="A13" s="140"/>
      <c r="B13" s="140"/>
      <c r="C13" s="140"/>
      <c r="D13" s="140"/>
      <c r="E13" s="140"/>
      <c r="F13" s="140"/>
      <c r="G13" s="140"/>
      <c r="H13" s="140"/>
      <c r="I13" s="140"/>
      <c r="J13" s="140"/>
      <c r="K13" s="140"/>
    </row>
    <row r="14" spans="1:11" ht="13" x14ac:dyDescent="0.35">
      <c r="A14" s="140"/>
      <c r="B14" s="140"/>
      <c r="C14" s="140"/>
      <c r="D14" s="140"/>
      <c r="E14" s="140"/>
      <c r="F14" s="140"/>
      <c r="G14" s="140"/>
      <c r="H14" s="140"/>
      <c r="I14" s="140"/>
      <c r="J14" s="140"/>
      <c r="K14" s="140"/>
    </row>
    <row r="15" spans="1:11" ht="13" x14ac:dyDescent="0.35">
      <c r="A15" s="140"/>
      <c r="B15" s="140"/>
      <c r="C15" s="140"/>
      <c r="D15" s="140"/>
      <c r="E15" s="140"/>
      <c r="F15" s="140"/>
      <c r="G15" s="140"/>
      <c r="H15" s="140"/>
      <c r="I15" s="140"/>
      <c r="J15" s="140"/>
      <c r="K15" s="140"/>
    </row>
    <row r="16" spans="1:11" ht="13" x14ac:dyDescent="0.35">
      <c r="A16" s="140"/>
      <c r="B16" s="140"/>
      <c r="C16" s="140"/>
      <c r="D16" s="140"/>
      <c r="E16" s="140"/>
      <c r="F16" s="140"/>
      <c r="G16" s="140"/>
      <c r="H16" s="140"/>
      <c r="I16" s="140"/>
      <c r="J16" s="140"/>
      <c r="K16" s="140"/>
    </row>
    <row r="17" spans="1:11" ht="13" x14ac:dyDescent="0.35">
      <c r="A17" s="140"/>
      <c r="B17" s="140"/>
      <c r="C17" s="140"/>
      <c r="D17" s="140"/>
      <c r="E17" s="140"/>
      <c r="F17" s="140"/>
      <c r="G17" s="140"/>
      <c r="H17" s="140"/>
      <c r="I17" s="140"/>
      <c r="J17" s="140"/>
      <c r="K17" s="140"/>
    </row>
    <row r="18" spans="1:11" s="142" customFormat="1" ht="13" x14ac:dyDescent="0.35"/>
  </sheetData>
  <mergeCells count="2">
    <mergeCell ref="A1:K1"/>
    <mergeCell ref="A2:K2"/>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11"/>
  <dimension ref="A1:I9"/>
  <sheetViews>
    <sheetView workbookViewId="0">
      <selection activeCell="D36" sqref="D36"/>
    </sheetView>
  </sheetViews>
  <sheetFormatPr baseColWidth="10" defaultColWidth="11.453125" defaultRowHeight="10" x14ac:dyDescent="0.2"/>
  <cols>
    <col min="1" max="1" width="35.7265625" style="17" customWidth="1"/>
    <col min="2" max="2" width="18.7265625" style="14" customWidth="1"/>
    <col min="3" max="3" width="25.81640625" style="15" customWidth="1"/>
    <col min="4" max="4" width="19.81640625" style="14" customWidth="1"/>
    <col min="5" max="5" width="26" style="15" customWidth="1"/>
    <col min="6" max="6" width="35" style="15" customWidth="1"/>
    <col min="7" max="16384" width="11.453125" style="15"/>
  </cols>
  <sheetData>
    <row r="1" spans="1:9" s="6" customFormat="1" ht="30" customHeight="1" thickBot="1" x14ac:dyDescent="0.3">
      <c r="A1" s="322" t="s">
        <v>265</v>
      </c>
      <c r="B1" s="322"/>
      <c r="C1" s="322"/>
      <c r="D1" s="322"/>
      <c r="E1" s="322"/>
      <c r="F1" s="322"/>
      <c r="G1" s="38"/>
      <c r="H1" s="38"/>
      <c r="I1" s="38"/>
    </row>
    <row r="2" spans="1:9" s="6" customFormat="1" ht="23.25" customHeight="1" x14ac:dyDescent="0.25">
      <c r="A2" s="250" t="s">
        <v>378</v>
      </c>
      <c r="B2" s="250"/>
      <c r="C2" s="250"/>
      <c r="D2" s="250"/>
      <c r="E2" s="250"/>
      <c r="F2" s="250"/>
      <c r="G2" s="2"/>
      <c r="H2" s="2"/>
      <c r="I2" s="2"/>
    </row>
    <row r="3" spans="1:9" ht="10.5" thickBot="1" x14ac:dyDescent="0.25"/>
    <row r="4" spans="1:9" s="39" customFormat="1" ht="13.5" thickBot="1" x14ac:dyDescent="0.4">
      <c r="A4" s="18" t="s">
        <v>379</v>
      </c>
      <c r="B4" s="19" t="s">
        <v>323</v>
      </c>
      <c r="C4" s="20" t="s">
        <v>306</v>
      </c>
      <c r="D4" s="21" t="s">
        <v>325</v>
      </c>
      <c r="E4" s="20" t="s">
        <v>306</v>
      </c>
      <c r="F4" s="22" t="s">
        <v>327</v>
      </c>
    </row>
    <row r="5" spans="1:9" ht="25" x14ac:dyDescent="0.2">
      <c r="A5" s="23" t="s">
        <v>380</v>
      </c>
      <c r="B5" s="24"/>
      <c r="C5" s="25"/>
      <c r="D5" s="26"/>
      <c r="E5" s="25"/>
      <c r="F5" s="27"/>
    </row>
    <row r="6" spans="1:9" ht="25" x14ac:dyDescent="0.2">
      <c r="A6" s="28" t="s">
        <v>381</v>
      </c>
      <c r="B6" s="29"/>
      <c r="C6" s="30"/>
      <c r="D6" s="31"/>
      <c r="E6" s="30"/>
      <c r="F6" s="32"/>
    </row>
    <row r="7" spans="1:9" ht="25" x14ac:dyDescent="0.2">
      <c r="A7" s="28" t="s">
        <v>382</v>
      </c>
      <c r="B7" s="29"/>
      <c r="C7" s="30"/>
      <c r="D7" s="31"/>
      <c r="E7" s="30"/>
      <c r="F7" s="32"/>
    </row>
    <row r="8" spans="1:9" ht="12.5" x14ac:dyDescent="0.2">
      <c r="A8" s="28"/>
      <c r="B8" s="29"/>
      <c r="C8" s="30"/>
      <c r="D8" s="31"/>
      <c r="E8" s="30"/>
      <c r="F8" s="32"/>
    </row>
    <row r="9" spans="1:9" ht="10.5" thickBot="1" x14ac:dyDescent="0.25">
      <c r="A9" s="33"/>
      <c r="B9" s="34"/>
      <c r="C9" s="35"/>
      <c r="D9" s="36"/>
      <c r="E9" s="35"/>
      <c r="F9" s="37"/>
    </row>
  </sheetData>
  <mergeCells count="2">
    <mergeCell ref="A1:F1"/>
    <mergeCell ref="A2:F2"/>
  </mergeCell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2"/>
  <dimension ref="A1:C13"/>
  <sheetViews>
    <sheetView workbookViewId="0">
      <selection activeCell="C15" sqref="C15"/>
    </sheetView>
  </sheetViews>
  <sheetFormatPr baseColWidth="10" defaultColWidth="11.453125" defaultRowHeight="14.5" x14ac:dyDescent="0.35"/>
  <cols>
    <col min="1" max="1" width="20.81640625" bestFit="1" customWidth="1"/>
    <col min="2" max="2" width="50.1796875" customWidth="1"/>
    <col min="3" max="3" width="17.1796875" bestFit="1" customWidth="1"/>
  </cols>
  <sheetData>
    <row r="1" spans="1:3" x14ac:dyDescent="0.35">
      <c r="A1" s="130" t="s">
        <v>383</v>
      </c>
      <c r="B1" s="130" t="s">
        <v>371</v>
      </c>
      <c r="C1" s="130" t="s">
        <v>276</v>
      </c>
    </row>
    <row r="2" spans="1:3" ht="30" customHeight="1" x14ac:dyDescent="0.35">
      <c r="A2" s="130" t="s">
        <v>384</v>
      </c>
      <c r="B2" s="131" t="s">
        <v>385</v>
      </c>
      <c r="C2" s="130" t="s">
        <v>386</v>
      </c>
    </row>
    <row r="3" spans="1:3" ht="30" customHeight="1" x14ac:dyDescent="0.35">
      <c r="A3" s="130" t="s">
        <v>387</v>
      </c>
      <c r="B3" s="131" t="s">
        <v>388</v>
      </c>
      <c r="C3" s="130" t="s">
        <v>386</v>
      </c>
    </row>
    <row r="4" spans="1:3" ht="30" customHeight="1" x14ac:dyDescent="0.35">
      <c r="A4" s="130" t="s">
        <v>389</v>
      </c>
      <c r="B4" s="131" t="s">
        <v>390</v>
      </c>
      <c r="C4" s="130" t="s">
        <v>391</v>
      </c>
    </row>
    <row r="5" spans="1:3" ht="30" customHeight="1" x14ac:dyDescent="0.35">
      <c r="A5" s="130" t="s">
        <v>392</v>
      </c>
      <c r="B5" s="131" t="s">
        <v>393</v>
      </c>
      <c r="C5" s="130" t="s">
        <v>394</v>
      </c>
    </row>
    <row r="6" spans="1:3" ht="30" customHeight="1" x14ac:dyDescent="0.35">
      <c r="A6" s="130" t="s">
        <v>395</v>
      </c>
      <c r="B6" s="131" t="s">
        <v>396</v>
      </c>
      <c r="C6" s="130" t="s">
        <v>391</v>
      </c>
    </row>
    <row r="7" spans="1:3" ht="30" customHeight="1" x14ac:dyDescent="0.35">
      <c r="A7" s="130" t="s">
        <v>397</v>
      </c>
      <c r="B7" s="131" t="s">
        <v>398</v>
      </c>
      <c r="C7" s="130" t="s">
        <v>394</v>
      </c>
    </row>
    <row r="8" spans="1:3" ht="30" customHeight="1" x14ac:dyDescent="0.35">
      <c r="A8" s="130" t="s">
        <v>321</v>
      </c>
      <c r="B8" s="131" t="s">
        <v>399</v>
      </c>
      <c r="C8" s="130" t="s">
        <v>394</v>
      </c>
    </row>
    <row r="9" spans="1:3" ht="30" customHeight="1" x14ac:dyDescent="0.35">
      <c r="A9" s="130" t="s">
        <v>400</v>
      </c>
      <c r="B9" s="131" t="s">
        <v>401</v>
      </c>
      <c r="C9" s="130" t="s">
        <v>386</v>
      </c>
    </row>
    <row r="10" spans="1:3" ht="30" customHeight="1" x14ac:dyDescent="0.35">
      <c r="A10" s="130" t="s">
        <v>402</v>
      </c>
      <c r="B10" s="131" t="s">
        <v>403</v>
      </c>
      <c r="C10" s="130" t="s">
        <v>386</v>
      </c>
    </row>
    <row r="11" spans="1:3" ht="30" customHeight="1" x14ac:dyDescent="0.35">
      <c r="A11" s="130" t="s">
        <v>404</v>
      </c>
      <c r="B11" s="131" t="s">
        <v>405</v>
      </c>
      <c r="C11" s="130" t="s">
        <v>394</v>
      </c>
    </row>
    <row r="12" spans="1:3" ht="30" customHeight="1" x14ac:dyDescent="0.35">
      <c r="A12" s="130" t="s">
        <v>406</v>
      </c>
      <c r="B12" s="131" t="s">
        <v>407</v>
      </c>
      <c r="C12" s="130" t="s">
        <v>408</v>
      </c>
    </row>
    <row r="13" spans="1:3" ht="29" x14ac:dyDescent="0.35">
      <c r="A13" s="130" t="s">
        <v>409</v>
      </c>
      <c r="B13" s="131" t="s">
        <v>410</v>
      </c>
      <c r="C13" s="130" t="s">
        <v>386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tabColor rgb="FF00B050"/>
  </sheetPr>
  <dimension ref="A1:N211"/>
  <sheetViews>
    <sheetView tabSelected="1" zoomScaleNormal="100" workbookViewId="0">
      <selection activeCell="B28" sqref="B28"/>
    </sheetView>
  </sheetViews>
  <sheetFormatPr baseColWidth="10" defaultColWidth="10.81640625" defaultRowHeight="14.5" x14ac:dyDescent="0.35"/>
  <cols>
    <col min="1" max="1" width="5.1796875" style="102" customWidth="1"/>
    <col min="2" max="2" width="67.453125" style="73" customWidth="1"/>
    <col min="3" max="3" width="21.26953125" style="73" customWidth="1"/>
    <col min="4" max="4" width="61.7265625" customWidth="1"/>
    <col min="5" max="14" width="10.81640625" style="104"/>
  </cols>
  <sheetData>
    <row r="1" spans="1:6" ht="15.5" x14ac:dyDescent="0.35">
      <c r="B1" s="103" t="s">
        <v>92</v>
      </c>
      <c r="C1" s="102"/>
      <c r="D1" s="104"/>
    </row>
    <row r="2" spans="1:6" x14ac:dyDescent="0.35">
      <c r="C2" s="102"/>
      <c r="D2" s="104"/>
    </row>
    <row r="3" spans="1:6" x14ac:dyDescent="0.35">
      <c r="B3" s="102" t="s">
        <v>93</v>
      </c>
      <c r="C3" s="102"/>
      <c r="D3" s="104"/>
    </row>
    <row r="4" spans="1:6" x14ac:dyDescent="0.35">
      <c r="B4" s="73" t="s">
        <v>94</v>
      </c>
      <c r="C4" s="102"/>
      <c r="D4" s="104"/>
    </row>
    <row r="5" spans="1:6" x14ac:dyDescent="0.35">
      <c r="B5" s="105"/>
      <c r="C5" s="105" t="str">
        <f>IF(OR(ISBLANK(C11),ISBLANK(C14),ISBLANK(C20),ISBLANK(B25),ISBLANK(B28),ISBLANK(B31),ISBLANK(C33),ISBLANK(C36),ISBLANK(C38),ISBLANK(C42),ISBLANK(C69),ISBLANK(C122),ISBLANK(#REF!),ISBLANK(C57)),"Pendiente")</f>
        <v>Pendiente</v>
      </c>
      <c r="D5" s="104"/>
    </row>
    <row r="6" spans="1:6" x14ac:dyDescent="0.35">
      <c r="B6" s="102"/>
      <c r="C6" s="102"/>
      <c r="D6" s="104"/>
    </row>
    <row r="7" spans="1:6" x14ac:dyDescent="0.35">
      <c r="A7" s="106" t="s">
        <v>95</v>
      </c>
      <c r="B7" s="107" t="s">
        <v>96</v>
      </c>
      <c r="C7" s="128" t="s">
        <v>38</v>
      </c>
      <c r="D7" s="104"/>
    </row>
    <row r="8" spans="1:6" x14ac:dyDescent="0.35">
      <c r="B8" s="102"/>
      <c r="C8" s="102"/>
      <c r="D8" s="104"/>
    </row>
    <row r="9" spans="1:6" x14ac:dyDescent="0.35">
      <c r="A9" s="106" t="s">
        <v>97</v>
      </c>
      <c r="B9" s="107" t="s">
        <v>98</v>
      </c>
      <c r="C9" s="128" t="s">
        <v>99</v>
      </c>
      <c r="D9" s="104"/>
    </row>
    <row r="10" spans="1:6" x14ac:dyDescent="0.35">
      <c r="B10" s="102"/>
      <c r="C10" s="102"/>
      <c r="D10" s="104"/>
    </row>
    <row r="11" spans="1:6" x14ac:dyDescent="0.35">
      <c r="A11" s="106" t="s">
        <v>100</v>
      </c>
      <c r="B11" s="107" t="s">
        <v>101</v>
      </c>
      <c r="C11" s="122" t="s">
        <v>10</v>
      </c>
      <c r="E11" s="129"/>
      <c r="F11" s="129"/>
    </row>
    <row r="12" spans="1:6" x14ac:dyDescent="0.35">
      <c r="B12" s="102" t="str">
        <f>IF(C11="Si","Indique qué Ordenes de cambio se encuentran relacionadas:","")</f>
        <v/>
      </c>
      <c r="C12" s="133"/>
      <c r="D12" s="104"/>
      <c r="E12" s="129"/>
      <c r="F12" s="129"/>
    </row>
    <row r="13" spans="1:6" x14ac:dyDescent="0.35">
      <c r="B13" s="102"/>
      <c r="C13" s="102"/>
      <c r="D13" s="104"/>
      <c r="E13" s="129"/>
      <c r="F13" s="129"/>
    </row>
    <row r="14" spans="1:6" x14ac:dyDescent="0.35">
      <c r="A14" s="106" t="s">
        <v>102</v>
      </c>
      <c r="B14" s="184" t="s">
        <v>103</v>
      </c>
      <c r="C14" s="122" t="s">
        <v>136</v>
      </c>
      <c r="D14" s="104"/>
      <c r="E14" s="129"/>
      <c r="F14" s="129"/>
    </row>
    <row r="15" spans="1:6" x14ac:dyDescent="0.35">
      <c r="B15" s="102" t="s">
        <v>105</v>
      </c>
      <c r="C15" s="102"/>
      <c r="D15" s="104"/>
      <c r="E15" s="129"/>
      <c r="F15" s="129"/>
    </row>
    <row r="16" spans="1:6" x14ac:dyDescent="0.35">
      <c r="B16" s="102" t="str">
        <f>IF(C14="Host","Expedientes, Panagon,Puntos de reinicio, Control-M, Connect, Vertificación Post pase, Rollback y Documentación","Panagon,Puntos de reinicio, Control-M, Vertificación Post pase, Rollback y Documentación")</f>
        <v>Panagon,Puntos de reinicio, Control-M, Vertificación Post pase, Rollback y Documentación</v>
      </c>
      <c r="C16" s="102"/>
      <c r="D16" s="104"/>
      <c r="E16" s="129"/>
      <c r="F16" s="129"/>
    </row>
    <row r="17" spans="1:6" x14ac:dyDescent="0.35">
      <c r="B17" s="102"/>
      <c r="C17" s="102"/>
      <c r="D17" s="104"/>
      <c r="E17" s="129"/>
      <c r="F17" s="129"/>
    </row>
    <row r="18" spans="1:6" x14ac:dyDescent="0.35">
      <c r="A18" s="106" t="s">
        <v>106</v>
      </c>
      <c r="B18" s="107" t="s">
        <v>107</v>
      </c>
      <c r="C18" s="122" t="s">
        <v>10</v>
      </c>
      <c r="D18" s="104"/>
      <c r="E18" s="129"/>
      <c r="F18" s="129"/>
    </row>
    <row r="19" spans="1:6" x14ac:dyDescent="0.35">
      <c r="B19" s="102"/>
      <c r="C19" s="102"/>
      <c r="D19" s="104"/>
      <c r="E19" s="129"/>
      <c r="F19" s="129"/>
    </row>
    <row r="20" spans="1:6" ht="26" x14ac:dyDescent="0.35">
      <c r="A20" s="108" t="s">
        <v>108</v>
      </c>
      <c r="B20" s="134" t="s">
        <v>109</v>
      </c>
      <c r="C20" s="132"/>
      <c r="D20" s="104"/>
      <c r="E20" s="129"/>
      <c r="F20" s="129"/>
    </row>
    <row r="21" spans="1:6" x14ac:dyDescent="0.35">
      <c r="B21" s="102" t="s">
        <v>110</v>
      </c>
      <c r="C21" s="127" t="s">
        <v>91</v>
      </c>
      <c r="D21" s="104"/>
      <c r="E21" s="129"/>
      <c r="F21" s="129"/>
    </row>
    <row r="22" spans="1:6" x14ac:dyDescent="0.35">
      <c r="B22" s="102" t="s">
        <v>111</v>
      </c>
      <c r="C22" s="104"/>
      <c r="D22" s="104"/>
      <c r="E22" s="129"/>
      <c r="F22" s="129"/>
    </row>
    <row r="23" spans="1:6" x14ac:dyDescent="0.35">
      <c r="B23" s="102"/>
      <c r="C23" s="102"/>
      <c r="D23" s="104"/>
    </row>
    <row r="24" spans="1:6" x14ac:dyDescent="0.35">
      <c r="A24" s="106" t="s">
        <v>112</v>
      </c>
      <c r="B24" s="109" t="s">
        <v>113</v>
      </c>
      <c r="C24" s="110"/>
      <c r="D24" s="104"/>
    </row>
    <row r="25" spans="1:6" ht="50" x14ac:dyDescent="0.35">
      <c r="A25" s="111"/>
      <c r="B25" s="244" t="s">
        <v>432</v>
      </c>
      <c r="C25" s="125"/>
      <c r="D25" s="104"/>
    </row>
    <row r="26" spans="1:6" x14ac:dyDescent="0.35">
      <c r="B26" s="102"/>
      <c r="C26" s="102"/>
      <c r="D26" s="104"/>
    </row>
    <row r="27" spans="1:6" x14ac:dyDescent="0.35">
      <c r="A27" s="106" t="s">
        <v>114</v>
      </c>
      <c r="B27" s="109" t="s">
        <v>115</v>
      </c>
      <c r="C27" s="110"/>
      <c r="D27" s="104"/>
    </row>
    <row r="28" spans="1:6" ht="50" x14ac:dyDescent="0.35">
      <c r="A28" s="111"/>
      <c r="B28" s="244" t="s">
        <v>432</v>
      </c>
      <c r="C28" s="125"/>
      <c r="D28" s="104"/>
    </row>
    <row r="29" spans="1:6" x14ac:dyDescent="0.35">
      <c r="B29" s="102"/>
      <c r="C29" s="102"/>
      <c r="D29" s="104"/>
    </row>
    <row r="30" spans="1:6" x14ac:dyDescent="0.35">
      <c r="A30" s="106" t="s">
        <v>116</v>
      </c>
      <c r="B30" s="134" t="s">
        <v>117</v>
      </c>
      <c r="C30" s="135"/>
      <c r="D30" s="104"/>
    </row>
    <row r="31" spans="1:6" x14ac:dyDescent="0.35">
      <c r="A31" s="111"/>
      <c r="B31" s="164" t="s">
        <v>411</v>
      </c>
      <c r="C31" s="164"/>
      <c r="D31" s="165"/>
    </row>
    <row r="32" spans="1:6" x14ac:dyDescent="0.35">
      <c r="B32" s="102"/>
      <c r="C32" s="102"/>
      <c r="D32" s="104"/>
    </row>
    <row r="33" spans="1:4" x14ac:dyDescent="0.35">
      <c r="A33" s="106" t="s">
        <v>118</v>
      </c>
      <c r="B33" s="107" t="s">
        <v>119</v>
      </c>
      <c r="C33" s="122" t="s">
        <v>120</v>
      </c>
      <c r="D33" s="104"/>
    </row>
    <row r="34" spans="1:4" x14ac:dyDescent="0.35">
      <c r="B34" s="102" t="str">
        <f>"Indicar el nombre de"&amp;IF(C33="Batch","l job afectado:"," la transacción afectada:")</f>
        <v>Indicar el nombre de la transacción afectada:</v>
      </c>
      <c r="C34" s="123" t="s">
        <v>412</v>
      </c>
      <c r="D34" s="104"/>
    </row>
    <row r="35" spans="1:4" x14ac:dyDescent="0.35">
      <c r="B35" s="102"/>
      <c r="C35" s="102"/>
      <c r="D35" s="104"/>
    </row>
    <row r="36" spans="1:4" x14ac:dyDescent="0.35">
      <c r="A36" s="106" t="s">
        <v>121</v>
      </c>
      <c r="B36" s="107" t="s">
        <v>122</v>
      </c>
      <c r="C36" s="122" t="s">
        <v>10</v>
      </c>
      <c r="D36" s="104"/>
    </row>
    <row r="37" spans="1:4" x14ac:dyDescent="0.35">
      <c r="B37" s="102"/>
      <c r="C37" s="102"/>
      <c r="D37" s="104"/>
    </row>
    <row r="38" spans="1:4" x14ac:dyDescent="0.35">
      <c r="A38" s="106" t="s">
        <v>123</v>
      </c>
      <c r="B38" s="107" t="s">
        <v>124</v>
      </c>
      <c r="C38" s="122" t="s">
        <v>63</v>
      </c>
      <c r="D38" s="104"/>
    </row>
    <row r="39" spans="1:4" x14ac:dyDescent="0.35">
      <c r="B39" s="102" t="s">
        <v>125</v>
      </c>
      <c r="D39" s="104"/>
    </row>
    <row r="40" spans="1:4" x14ac:dyDescent="0.35">
      <c r="B40" s="126"/>
      <c r="C40" s="124"/>
      <c r="D40" s="104"/>
    </row>
    <row r="41" spans="1:4" x14ac:dyDescent="0.35">
      <c r="B41" s="102"/>
      <c r="C41" s="102"/>
      <c r="D41" s="104"/>
    </row>
    <row r="42" spans="1:4" x14ac:dyDescent="0.35">
      <c r="A42" s="106" t="s">
        <v>126</v>
      </c>
      <c r="B42" s="112" t="s">
        <v>127</v>
      </c>
      <c r="C42" s="127" t="s">
        <v>25</v>
      </c>
      <c r="D42" s="165"/>
    </row>
    <row r="43" spans="1:4" x14ac:dyDescent="0.35">
      <c r="B43" s="102"/>
      <c r="C43" s="102"/>
      <c r="D43" s="104"/>
    </row>
    <row r="44" spans="1:4" x14ac:dyDescent="0.35">
      <c r="A44" s="106" t="s">
        <v>128</v>
      </c>
      <c r="B44" s="166" t="s">
        <v>129</v>
      </c>
      <c r="C44" s="102"/>
      <c r="D44" s="104"/>
    </row>
    <row r="45" spans="1:4" x14ac:dyDescent="0.35">
      <c r="B45" s="114" t="s">
        <v>130</v>
      </c>
      <c r="C45" s="123"/>
      <c r="D45" s="104"/>
    </row>
    <row r="46" spans="1:4" x14ac:dyDescent="0.35">
      <c r="B46" s="114" t="s">
        <v>131</v>
      </c>
      <c r="C46" s="123"/>
      <c r="D46" s="104"/>
    </row>
    <row r="47" spans="1:4" x14ac:dyDescent="0.35">
      <c r="B47" s="114" t="s">
        <v>132</v>
      </c>
      <c r="C47" s="123"/>
      <c r="D47" s="104"/>
    </row>
    <row r="48" spans="1:4" x14ac:dyDescent="0.35">
      <c r="B48" s="114" t="s">
        <v>133</v>
      </c>
      <c r="C48" s="123"/>
      <c r="D48" s="104"/>
    </row>
    <row r="49" spans="1:4" x14ac:dyDescent="0.35">
      <c r="B49" s="114" t="s">
        <v>135</v>
      </c>
      <c r="C49" s="123"/>
      <c r="D49" s="104"/>
    </row>
    <row r="50" spans="1:4" x14ac:dyDescent="0.35">
      <c r="B50" s="114" t="s">
        <v>136</v>
      </c>
      <c r="C50" s="123" t="s">
        <v>134</v>
      </c>
      <c r="D50" s="104"/>
    </row>
    <row r="51" spans="1:4" x14ac:dyDescent="0.35">
      <c r="B51" s="114" t="s">
        <v>138</v>
      </c>
      <c r="C51" s="123"/>
      <c r="D51" s="104"/>
    </row>
    <row r="52" spans="1:4" x14ac:dyDescent="0.35">
      <c r="B52" s="114" t="s">
        <v>139</v>
      </c>
      <c r="C52" s="123"/>
      <c r="D52" s="104"/>
    </row>
    <row r="53" spans="1:4" x14ac:dyDescent="0.35">
      <c r="B53" s="114" t="s">
        <v>140</v>
      </c>
      <c r="C53" s="123"/>
      <c r="D53" s="104"/>
    </row>
    <row r="54" spans="1:4" x14ac:dyDescent="0.35">
      <c r="B54" s="114" t="s">
        <v>141</v>
      </c>
      <c r="C54" s="123"/>
      <c r="D54" s="104"/>
    </row>
    <row r="55" spans="1:4" x14ac:dyDescent="0.35">
      <c r="B55" s="114" t="s">
        <v>142</v>
      </c>
      <c r="C55" s="123"/>
      <c r="D55" s="104"/>
    </row>
    <row r="56" spans="1:4" x14ac:dyDescent="0.35">
      <c r="B56" s="117"/>
      <c r="C56" s="102"/>
      <c r="D56" s="104"/>
    </row>
    <row r="57" spans="1:4" s="104" customFormat="1" x14ac:dyDescent="0.35">
      <c r="A57" s="106" t="s">
        <v>143</v>
      </c>
      <c r="B57" s="115" t="s">
        <v>144</v>
      </c>
    </row>
    <row r="58" spans="1:4" s="104" customFormat="1" x14ac:dyDescent="0.35">
      <c r="A58" s="106"/>
      <c r="B58" s="118" t="s">
        <v>145</v>
      </c>
      <c r="C58" s="119"/>
    </row>
    <row r="59" spans="1:4" s="104" customFormat="1" x14ac:dyDescent="0.35">
      <c r="A59" s="106"/>
      <c r="B59" s="121" t="s">
        <v>146</v>
      </c>
      <c r="C59" s="127" t="s">
        <v>25</v>
      </c>
    </row>
    <row r="60" spans="1:4" s="104" customFormat="1" x14ac:dyDescent="0.35">
      <c r="A60" s="106"/>
      <c r="B60" s="118" t="s">
        <v>147</v>
      </c>
      <c r="C60" s="119"/>
    </row>
    <row r="61" spans="1:4" s="104" customFormat="1" x14ac:dyDescent="0.35">
      <c r="A61" s="106"/>
      <c r="B61" s="120" t="s">
        <v>148</v>
      </c>
      <c r="C61" s="127" t="s">
        <v>25</v>
      </c>
    </row>
    <row r="62" spans="1:4" s="104" customFormat="1" x14ac:dyDescent="0.35">
      <c r="A62" s="106"/>
      <c r="B62" s="115" t="s">
        <v>149</v>
      </c>
      <c r="C62" s="167" t="str">
        <f>IF(OR(C59="Si",C61="Si"),"Si","No")</f>
        <v>Si</v>
      </c>
    </row>
    <row r="63" spans="1:4" x14ac:dyDescent="0.35">
      <c r="B63" s="102"/>
      <c r="C63" s="102"/>
      <c r="D63" s="104"/>
    </row>
    <row r="64" spans="1:4" x14ac:dyDescent="0.35">
      <c r="A64" s="106" t="s">
        <v>150</v>
      </c>
      <c r="B64" s="113" t="s">
        <v>151</v>
      </c>
      <c r="C64" s="102"/>
      <c r="D64" s="104"/>
    </row>
    <row r="65" spans="2:8" x14ac:dyDescent="0.35">
      <c r="B65" s="115" t="s">
        <v>152</v>
      </c>
      <c r="C65" s="148" t="s">
        <v>153</v>
      </c>
      <c r="D65" s="104"/>
    </row>
    <row r="66" spans="2:8" ht="16.5" customHeight="1" x14ac:dyDescent="0.35">
      <c r="B66" s="114" t="s">
        <v>154</v>
      </c>
      <c r="C66" s="123" t="s">
        <v>134</v>
      </c>
      <c r="D66" s="104"/>
    </row>
    <row r="67" spans="2:8" x14ac:dyDescent="0.35">
      <c r="B67" s="114" t="s">
        <v>43</v>
      </c>
      <c r="C67" s="123"/>
      <c r="D67" s="104"/>
    </row>
    <row r="68" spans="2:8" x14ac:dyDescent="0.35">
      <c r="B68" s="114" t="s">
        <v>44</v>
      </c>
      <c r="C68" s="123"/>
      <c r="D68" s="104"/>
    </row>
    <row r="69" spans="2:8" x14ac:dyDescent="0.35">
      <c r="B69" s="115" t="s">
        <v>155</v>
      </c>
      <c r="C69" s="167" t="str">
        <f>IF(NOT(ISBLANK(C66)),"Alta",IF(NOT(ISBLANK(C67)),"Media",IF(NOT(ISBLANK(C68)),"Baja","Sin evaluar")))</f>
        <v>Alta</v>
      </c>
      <c r="D69" s="104"/>
    </row>
    <row r="70" spans="2:8" x14ac:dyDescent="0.35">
      <c r="B70" s="246"/>
      <c r="C70" s="246"/>
      <c r="D70" s="104"/>
    </row>
    <row r="71" spans="2:8" x14ac:dyDescent="0.35">
      <c r="B71" s="149" t="s">
        <v>156</v>
      </c>
      <c r="C71" s="150"/>
      <c r="D71" s="104"/>
    </row>
    <row r="72" spans="2:8" ht="12" customHeight="1" x14ac:dyDescent="0.35">
      <c r="B72" s="151" t="s">
        <v>157</v>
      </c>
      <c r="C72" s="151" t="s">
        <v>158</v>
      </c>
      <c r="D72" s="152"/>
    </row>
    <row r="73" spans="2:8" ht="12" customHeight="1" x14ac:dyDescent="0.35">
      <c r="B73" s="150" t="s">
        <v>159</v>
      </c>
      <c r="C73" s="153" t="s">
        <v>160</v>
      </c>
      <c r="D73" s="154"/>
    </row>
    <row r="74" spans="2:8" ht="12" customHeight="1" x14ac:dyDescent="0.35">
      <c r="B74" s="150" t="s">
        <v>161</v>
      </c>
      <c r="C74" s="153" t="s">
        <v>162</v>
      </c>
      <c r="D74" s="154"/>
      <c r="H74" s="153"/>
    </row>
    <row r="75" spans="2:8" ht="12" customHeight="1" x14ac:dyDescent="0.35">
      <c r="B75" s="150" t="s">
        <v>163</v>
      </c>
      <c r="C75" s="153" t="s">
        <v>164</v>
      </c>
      <c r="D75" s="154"/>
      <c r="H75" s="153"/>
    </row>
    <row r="76" spans="2:8" ht="12" customHeight="1" x14ac:dyDescent="0.35">
      <c r="B76" s="150" t="s">
        <v>165</v>
      </c>
      <c r="C76" s="153" t="s">
        <v>166</v>
      </c>
      <c r="D76" s="154"/>
      <c r="H76" s="153"/>
    </row>
    <row r="77" spans="2:8" ht="12" customHeight="1" x14ac:dyDescent="0.35">
      <c r="B77" s="150" t="s">
        <v>167</v>
      </c>
      <c r="C77" s="153" t="s">
        <v>168</v>
      </c>
      <c r="D77" s="154"/>
      <c r="H77" s="153"/>
    </row>
    <row r="78" spans="2:8" ht="12" customHeight="1" x14ac:dyDescent="0.35">
      <c r="B78" s="150" t="s">
        <v>169</v>
      </c>
      <c r="C78" s="153" t="s">
        <v>170</v>
      </c>
      <c r="D78" s="154"/>
      <c r="H78" s="153"/>
    </row>
    <row r="79" spans="2:8" ht="12" customHeight="1" x14ac:dyDescent="0.35">
      <c r="B79" s="150" t="s">
        <v>171</v>
      </c>
      <c r="C79" s="153" t="s">
        <v>172</v>
      </c>
      <c r="D79" s="154"/>
      <c r="H79" s="153"/>
    </row>
    <row r="80" spans="2:8" ht="12" customHeight="1" x14ac:dyDescent="0.35">
      <c r="B80" s="150" t="s">
        <v>173</v>
      </c>
      <c r="C80" s="153" t="s">
        <v>174</v>
      </c>
      <c r="D80" s="154"/>
      <c r="H80" s="153"/>
    </row>
    <row r="81" spans="2:8" ht="12" customHeight="1" x14ac:dyDescent="0.35">
      <c r="B81" s="150" t="s">
        <v>175</v>
      </c>
      <c r="C81" s="153" t="s">
        <v>176</v>
      </c>
      <c r="D81" s="154"/>
      <c r="H81" s="153"/>
    </row>
    <row r="82" spans="2:8" ht="12" customHeight="1" x14ac:dyDescent="0.35">
      <c r="B82" s="150"/>
      <c r="C82" s="153" t="s">
        <v>177</v>
      </c>
      <c r="D82" s="154"/>
      <c r="H82" s="153"/>
    </row>
    <row r="83" spans="2:8" ht="12" customHeight="1" x14ac:dyDescent="0.35">
      <c r="B83" s="155" t="s">
        <v>158</v>
      </c>
      <c r="C83" s="153" t="s">
        <v>178</v>
      </c>
      <c r="D83" s="154"/>
      <c r="H83" s="153"/>
    </row>
    <row r="84" spans="2:8" ht="12" customHeight="1" x14ac:dyDescent="0.35">
      <c r="B84" s="153" t="s">
        <v>179</v>
      </c>
      <c r="C84" s="153" t="s">
        <v>180</v>
      </c>
      <c r="D84" s="154"/>
      <c r="H84" s="153"/>
    </row>
    <row r="85" spans="2:8" ht="12" customHeight="1" x14ac:dyDescent="0.35">
      <c r="B85" s="153" t="s">
        <v>181</v>
      </c>
      <c r="C85" s="153" t="s">
        <v>182</v>
      </c>
      <c r="D85" s="154"/>
      <c r="H85" s="153"/>
    </row>
    <row r="86" spans="2:8" ht="12" customHeight="1" x14ac:dyDescent="0.35">
      <c r="B86" s="153" t="s">
        <v>183</v>
      </c>
      <c r="C86" s="153" t="s">
        <v>184</v>
      </c>
      <c r="D86" s="154"/>
      <c r="H86" s="153"/>
    </row>
    <row r="87" spans="2:8" ht="12" customHeight="1" x14ac:dyDescent="0.35">
      <c r="B87" s="153" t="s">
        <v>185</v>
      </c>
      <c r="C87" s="153" t="s">
        <v>186</v>
      </c>
      <c r="D87" s="154"/>
      <c r="H87" s="153"/>
    </row>
    <row r="88" spans="2:8" ht="12" customHeight="1" x14ac:dyDescent="0.35">
      <c r="B88" s="153" t="s">
        <v>187</v>
      </c>
      <c r="C88" s="153" t="s">
        <v>188</v>
      </c>
      <c r="D88" s="154"/>
      <c r="H88" s="153"/>
    </row>
    <row r="89" spans="2:8" ht="12" customHeight="1" x14ac:dyDescent="0.35">
      <c r="B89" s="153" t="s">
        <v>189</v>
      </c>
      <c r="C89" s="153" t="s">
        <v>190</v>
      </c>
      <c r="D89" s="154"/>
      <c r="H89" s="153"/>
    </row>
    <row r="90" spans="2:8" ht="12" customHeight="1" x14ac:dyDescent="0.35">
      <c r="B90" s="153" t="s">
        <v>191</v>
      </c>
      <c r="C90" s="153" t="s">
        <v>192</v>
      </c>
      <c r="D90" s="154"/>
      <c r="H90" s="153"/>
    </row>
    <row r="91" spans="2:8" ht="12" customHeight="1" x14ac:dyDescent="0.35">
      <c r="B91" s="153" t="s">
        <v>193</v>
      </c>
      <c r="C91" s="153" t="s">
        <v>194</v>
      </c>
      <c r="D91" s="154"/>
      <c r="H91" s="153"/>
    </row>
    <row r="92" spans="2:8" ht="12" customHeight="1" x14ac:dyDescent="0.35">
      <c r="B92" s="153" t="s">
        <v>195</v>
      </c>
      <c r="C92" s="153" t="s">
        <v>196</v>
      </c>
      <c r="D92" s="154"/>
      <c r="H92" s="153"/>
    </row>
    <row r="93" spans="2:8" ht="12" customHeight="1" x14ac:dyDescent="0.35">
      <c r="B93" s="153" t="s">
        <v>197</v>
      </c>
      <c r="C93" s="153" t="s">
        <v>198</v>
      </c>
      <c r="D93" s="154"/>
      <c r="H93" s="153"/>
    </row>
    <row r="94" spans="2:8" ht="12" customHeight="1" x14ac:dyDescent="0.35">
      <c r="B94" s="153" t="s">
        <v>199</v>
      </c>
      <c r="C94" s="153" t="s">
        <v>200</v>
      </c>
      <c r="D94" s="154"/>
      <c r="H94" s="153"/>
    </row>
    <row r="95" spans="2:8" ht="12" customHeight="1" x14ac:dyDescent="0.35">
      <c r="B95" s="153" t="s">
        <v>201</v>
      </c>
      <c r="D95" s="154"/>
      <c r="H95" s="153"/>
    </row>
    <row r="96" spans="2:8" ht="12" customHeight="1" x14ac:dyDescent="0.35">
      <c r="B96" s="153" t="s">
        <v>202</v>
      </c>
      <c r="C96" s="156" t="s">
        <v>203</v>
      </c>
      <c r="D96" s="154"/>
      <c r="H96" s="153"/>
    </row>
    <row r="97" spans="1:8" ht="12" customHeight="1" x14ac:dyDescent="0.35">
      <c r="B97" s="153" t="s">
        <v>204</v>
      </c>
      <c r="C97" s="153" t="s">
        <v>205</v>
      </c>
      <c r="D97" s="157"/>
      <c r="H97" s="153"/>
    </row>
    <row r="98" spans="1:8" ht="12" customHeight="1" x14ac:dyDescent="0.35">
      <c r="B98" s="153" t="s">
        <v>206</v>
      </c>
      <c r="C98" s="153" t="s">
        <v>207</v>
      </c>
      <c r="D98" s="154"/>
      <c r="H98" s="153"/>
    </row>
    <row r="99" spans="1:8" ht="12" customHeight="1" x14ac:dyDescent="0.35">
      <c r="B99" s="153" t="s">
        <v>208</v>
      </c>
      <c r="C99" s="153" t="s">
        <v>209</v>
      </c>
      <c r="D99" s="154"/>
      <c r="H99" s="153"/>
    </row>
    <row r="100" spans="1:8" ht="12" customHeight="1" x14ac:dyDescent="0.35">
      <c r="B100" s="153" t="s">
        <v>210</v>
      </c>
      <c r="C100" s="153" t="s">
        <v>211</v>
      </c>
      <c r="D100" s="154"/>
      <c r="H100" s="153"/>
    </row>
    <row r="101" spans="1:8" ht="12" customHeight="1" x14ac:dyDescent="0.35">
      <c r="B101" s="153" t="s">
        <v>212</v>
      </c>
      <c r="C101" s="153" t="s">
        <v>104</v>
      </c>
      <c r="D101" s="154"/>
      <c r="H101" s="153"/>
    </row>
    <row r="102" spans="1:8" ht="12" customHeight="1" x14ac:dyDescent="0.35">
      <c r="B102" s="153" t="s">
        <v>213</v>
      </c>
      <c r="C102" s="153" t="s">
        <v>214</v>
      </c>
      <c r="D102" s="154"/>
      <c r="H102" s="153"/>
    </row>
    <row r="103" spans="1:8" ht="12" customHeight="1" x14ac:dyDescent="0.35">
      <c r="B103" s="153" t="s">
        <v>215</v>
      </c>
      <c r="C103" s="153" t="s">
        <v>216</v>
      </c>
      <c r="D103" s="154"/>
      <c r="H103" s="153"/>
    </row>
    <row r="104" spans="1:8" x14ac:dyDescent="0.35">
      <c r="B104" s="117"/>
      <c r="C104" s="102"/>
      <c r="D104" s="104"/>
    </row>
    <row r="105" spans="1:8" x14ac:dyDescent="0.35">
      <c r="A105" s="106" t="s">
        <v>217</v>
      </c>
      <c r="B105" s="113" t="s">
        <v>218</v>
      </c>
      <c r="C105" s="102"/>
      <c r="D105" s="104"/>
    </row>
    <row r="106" spans="1:8" x14ac:dyDescent="0.35">
      <c r="B106" s="115" t="s">
        <v>219</v>
      </c>
      <c r="C106" s="148" t="s">
        <v>153</v>
      </c>
      <c r="D106" s="104"/>
    </row>
    <row r="107" spans="1:8" x14ac:dyDescent="0.35">
      <c r="B107" s="118" t="s">
        <v>220</v>
      </c>
      <c r="C107" s="119" t="str">
        <f>IF(OR(NOT(ISBLANK(C108)),NOT(ISBLANK(C109))),"Alto",IF(NOT(ISBLANK(C110)),"Medio",IF(NOT(ISBLANK(C111)),"Bajo","Sin evaluar")))</f>
        <v>Alto</v>
      </c>
      <c r="D107" s="104"/>
    </row>
    <row r="108" spans="1:8" x14ac:dyDescent="0.35">
      <c r="B108" s="120" t="s">
        <v>46</v>
      </c>
      <c r="C108" s="124" t="s">
        <v>134</v>
      </c>
      <c r="D108" s="104"/>
    </row>
    <row r="109" spans="1:8" ht="25" x14ac:dyDescent="0.35">
      <c r="B109" s="120" t="s">
        <v>47</v>
      </c>
      <c r="C109" s="124"/>
      <c r="D109" s="104"/>
    </row>
    <row r="110" spans="1:8" x14ac:dyDescent="0.35">
      <c r="B110" s="120" t="s">
        <v>48</v>
      </c>
      <c r="C110" s="124"/>
      <c r="D110" s="104"/>
    </row>
    <row r="111" spans="1:8" x14ac:dyDescent="0.35">
      <c r="B111" s="121" t="s">
        <v>49</v>
      </c>
      <c r="C111" s="124" t="s">
        <v>134</v>
      </c>
      <c r="D111" s="104"/>
    </row>
    <row r="112" spans="1:8" x14ac:dyDescent="0.35">
      <c r="B112" s="169" t="s">
        <v>221</v>
      </c>
      <c r="C112" s="119" t="str">
        <f>IF(D112&gt;19,"ALTO",IF(D112&gt;13,"MEDIO","BAJO"))</f>
        <v>BAJO</v>
      </c>
      <c r="D112" s="163">
        <f>VLOOKUP(C113,Parametros!$A$512:$B$537,2,FALSE)+VLOOKUP(C114,Parametros!$A$512:$B$537,2,FALSE)+VLOOKUP(C115,Parametros!$A$512:$B$537,2,FALSE)+VLOOKUP(C116,Parametros!$A$512:$B$537,2,FALSE)+VLOOKUP(C117,Parametros!$A$512:$B$537,2,FALSE)</f>
        <v>7</v>
      </c>
    </row>
    <row r="113" spans="1:4" x14ac:dyDescent="0.35">
      <c r="B113" s="120" t="str">
        <f>Parametros!A512</f>
        <v>Indisponibilidad de los servicios durante la ventana</v>
      </c>
      <c r="C113" s="168" t="s">
        <v>66</v>
      </c>
      <c r="D113" s="104"/>
    </row>
    <row r="114" spans="1:4" x14ac:dyDescent="0.35">
      <c r="B114" s="120" t="str">
        <f>Parametros!A517</f>
        <v>Recursos requeridos para la planificación e implementación</v>
      </c>
      <c r="C114" s="168" t="s">
        <v>71</v>
      </c>
      <c r="D114" s="104"/>
    </row>
    <row r="115" spans="1:4" x14ac:dyDescent="0.35">
      <c r="B115" s="120" t="str">
        <f>Parametros!A522</f>
        <v>Esfuerzo de preparación del plan de trabajo (Hoja de Instrucciones)</v>
      </c>
      <c r="C115" s="168" t="s">
        <v>75</v>
      </c>
      <c r="D115" s="104"/>
    </row>
    <row r="116" spans="1:4" x14ac:dyDescent="0.35">
      <c r="B116" s="120" t="str">
        <f>Parametros!A527</f>
        <v>Duración de la Implementación</v>
      </c>
      <c r="C116" s="168" t="s">
        <v>81</v>
      </c>
      <c r="D116" s="104"/>
    </row>
    <row r="117" spans="1:4" x14ac:dyDescent="0.35">
      <c r="B117" s="121" t="str">
        <f>Parametros!A533</f>
        <v>Dificultad para revertir el cambio (Rollback)</v>
      </c>
      <c r="C117" s="168" t="s">
        <v>86</v>
      </c>
      <c r="D117" s="104"/>
    </row>
    <row r="118" spans="1:4" x14ac:dyDescent="0.35">
      <c r="B118" s="118" t="s">
        <v>222</v>
      </c>
      <c r="C118" s="119" t="str">
        <f>IF(NOT(ISBLANK(C119)),"Alto",IF(NOT(ISBLANK(C120)),"Medio",IF(NOT(ISBLANK(C121)),"Bajo","Sin evaluar")))</f>
        <v>Bajo</v>
      </c>
      <c r="D118" s="104"/>
    </row>
    <row r="119" spans="1:4" x14ac:dyDescent="0.35">
      <c r="B119" s="120" t="s">
        <v>53</v>
      </c>
      <c r="C119" s="124"/>
      <c r="D119" s="104"/>
    </row>
    <row r="120" spans="1:4" x14ac:dyDescent="0.35">
      <c r="B120" s="120" t="s">
        <v>54</v>
      </c>
      <c r="C120" s="124"/>
      <c r="D120" s="104"/>
    </row>
    <row r="121" spans="1:4" x14ac:dyDescent="0.35">
      <c r="B121" s="121" t="s">
        <v>55</v>
      </c>
      <c r="C121" s="124" t="s">
        <v>134</v>
      </c>
      <c r="D121" s="104"/>
    </row>
    <row r="122" spans="1:4" x14ac:dyDescent="0.35">
      <c r="B122" s="115" t="s">
        <v>223</v>
      </c>
      <c r="C122" s="167" t="str">
        <f>IF(OR(C107="Alto",C112="Alto",C118="Alto"),"Alto",IF(OR(C107="Medio",C112="Medio",C118="Medio"),"Medio",IF(OR(C107="Bajo",C112="Bajo",C118="Bajo"),"Bajo","Sin evaluar")))</f>
        <v>Alto</v>
      </c>
      <c r="D122" s="104"/>
    </row>
    <row r="123" spans="1:4" x14ac:dyDescent="0.35">
      <c r="B123" s="102"/>
      <c r="C123" s="102"/>
      <c r="D123" s="104"/>
    </row>
    <row r="124" spans="1:4" ht="46.5" customHeight="1" x14ac:dyDescent="0.35">
      <c r="B124" s="158" t="str">
        <f>"RESULTADO DE LA EVALUACIÓN DE RIESGOS:
"&amp;"Criticidad "&amp;VLOOKUP(C69&amp;C122,matriz_riesgo,2,FALSE)&amp;"
Impacto "&amp;VLOOKUP(C69&amp;C122,matriz_riesgo,3,FALSE)</f>
        <v>RESULTADO DE LA EVALUACIÓN DE RIESGOS:
Criticidad Alta
Impacto Alto</v>
      </c>
      <c r="C124" s="159" t="str">
        <f>VLOOKUP(C69&amp;C122,matriz_riesgo,4,FALSE)</f>
        <v>Riesgo Alto</v>
      </c>
      <c r="D124" s="104"/>
    </row>
    <row r="125" spans="1:4" x14ac:dyDescent="0.35">
      <c r="B125" s="102"/>
      <c r="C125" s="102"/>
      <c r="D125" s="104"/>
    </row>
    <row r="126" spans="1:4" x14ac:dyDescent="0.35">
      <c r="A126" s="106" t="s">
        <v>224</v>
      </c>
      <c r="B126" s="113" t="s">
        <v>225</v>
      </c>
      <c r="C126" s="102"/>
      <c r="D126" s="104"/>
    </row>
    <row r="127" spans="1:4" x14ac:dyDescent="0.35">
      <c r="B127" s="115" t="s">
        <v>226</v>
      </c>
      <c r="C127" s="148" t="s">
        <v>153</v>
      </c>
      <c r="D127" s="104"/>
    </row>
    <row r="128" spans="1:4" ht="25" x14ac:dyDescent="0.35">
      <c r="B128" s="114" t="s">
        <v>227</v>
      </c>
      <c r="C128" s="123" t="s">
        <v>134</v>
      </c>
      <c r="D128" s="104"/>
    </row>
    <row r="129" spans="1:4" ht="25" x14ac:dyDescent="0.35">
      <c r="B129" s="114" t="s">
        <v>228</v>
      </c>
      <c r="C129" s="123"/>
      <c r="D129" s="104"/>
    </row>
    <row r="130" spans="1:4" ht="37.5" x14ac:dyDescent="0.35">
      <c r="B130" s="114" t="s">
        <v>229</v>
      </c>
      <c r="C130" s="123"/>
      <c r="D130" s="104"/>
    </row>
    <row r="131" spans="1:4" x14ac:dyDescent="0.35">
      <c r="B131" s="115" t="s">
        <v>230</v>
      </c>
      <c r="C131" s="116" t="b">
        <f>C132=IF(OR(NOT(ISBLANK(C128)),NOT(ISBLANK(C129)),NOT(ISBLANK(C130)),VLOOKUP(C69&amp;C122,matriz_riesgo,4,FALSE)="Riesgo Medio",VLOOKUP(C69&amp;C122,matriz_riesgo,4,FALSE)="Riesgo Alto"),"Requiere","No requiere")</f>
        <v>0</v>
      </c>
      <c r="D131" s="104"/>
    </row>
    <row r="132" spans="1:4" x14ac:dyDescent="0.35">
      <c r="B132" s="102"/>
      <c r="C132" s="102"/>
      <c r="D132" s="104"/>
    </row>
    <row r="133" spans="1:4" x14ac:dyDescent="0.35">
      <c r="A133" s="106" t="s">
        <v>231</v>
      </c>
      <c r="B133" s="115" t="s">
        <v>232</v>
      </c>
      <c r="C133" s="148" t="s">
        <v>153</v>
      </c>
      <c r="D133" s="104"/>
    </row>
    <row r="134" spans="1:4" x14ac:dyDescent="0.35">
      <c r="B134" s="118" t="s">
        <v>233</v>
      </c>
      <c r="C134" s="119" t="s">
        <v>234</v>
      </c>
      <c r="D134" s="104"/>
    </row>
    <row r="135" spans="1:4" x14ac:dyDescent="0.35">
      <c r="B135" s="120" t="s">
        <v>235</v>
      </c>
      <c r="C135" s="124"/>
      <c r="D135" s="104"/>
    </row>
    <row r="136" spans="1:4" x14ac:dyDescent="0.35">
      <c r="B136" s="120" t="s">
        <v>236</v>
      </c>
      <c r="C136" s="124"/>
      <c r="D136" s="104"/>
    </row>
    <row r="137" spans="1:4" x14ac:dyDescent="0.35">
      <c r="B137" s="120" t="s">
        <v>237</v>
      </c>
      <c r="C137" s="124"/>
      <c r="D137" s="104"/>
    </row>
    <row r="138" spans="1:4" x14ac:dyDescent="0.35">
      <c r="B138" s="120" t="s">
        <v>238</v>
      </c>
      <c r="C138" s="124"/>
      <c r="D138" s="104"/>
    </row>
    <row r="139" spans="1:4" x14ac:dyDescent="0.35">
      <c r="B139" s="120" t="s">
        <v>239</v>
      </c>
      <c r="C139" s="124"/>
      <c r="D139" s="104"/>
    </row>
    <row r="140" spans="1:4" x14ac:dyDescent="0.35">
      <c r="B140" s="120" t="s">
        <v>240</v>
      </c>
      <c r="C140" s="124"/>
      <c r="D140" s="104"/>
    </row>
    <row r="141" spans="1:4" x14ac:dyDescent="0.35">
      <c r="B141" s="120" t="s">
        <v>241</v>
      </c>
      <c r="C141" s="124"/>
      <c r="D141" s="104"/>
    </row>
    <row r="142" spans="1:4" x14ac:dyDescent="0.35">
      <c r="B142" s="120" t="s">
        <v>242</v>
      </c>
      <c r="C142" s="124"/>
      <c r="D142" s="104"/>
    </row>
    <row r="143" spans="1:4" x14ac:dyDescent="0.35">
      <c r="B143" s="120" t="s">
        <v>243</v>
      </c>
      <c r="C143" s="124"/>
      <c r="D143" s="104"/>
    </row>
    <row r="144" spans="1:4" x14ac:dyDescent="0.35">
      <c r="B144" s="120" t="s">
        <v>244</v>
      </c>
      <c r="C144" s="124"/>
      <c r="D144" s="104"/>
    </row>
    <row r="145" spans="2:4" x14ac:dyDescent="0.35">
      <c r="B145" s="120" t="s">
        <v>245</v>
      </c>
      <c r="C145" s="124"/>
      <c r="D145" s="104"/>
    </row>
    <row r="146" spans="2:4" x14ac:dyDescent="0.35">
      <c r="B146" s="118" t="s">
        <v>246</v>
      </c>
      <c r="C146" s="119"/>
      <c r="D146" s="104"/>
    </row>
    <row r="147" spans="2:4" x14ac:dyDescent="0.35">
      <c r="B147" s="120" t="s">
        <v>247</v>
      </c>
      <c r="C147" s="124"/>
      <c r="D147" s="104"/>
    </row>
    <row r="148" spans="2:4" x14ac:dyDescent="0.35">
      <c r="B148" s="120" t="s">
        <v>248</v>
      </c>
      <c r="C148" s="124"/>
      <c r="D148" s="104"/>
    </row>
    <row r="149" spans="2:4" x14ac:dyDescent="0.35">
      <c r="B149" s="120" t="s">
        <v>249</v>
      </c>
      <c r="C149" s="124"/>
      <c r="D149" s="104"/>
    </row>
    <row r="150" spans="2:4" x14ac:dyDescent="0.35">
      <c r="B150" s="120" t="s">
        <v>250</v>
      </c>
      <c r="C150" s="124"/>
      <c r="D150" s="104"/>
    </row>
    <row r="151" spans="2:4" x14ac:dyDescent="0.35">
      <c r="B151" s="120" t="s">
        <v>251</v>
      </c>
      <c r="C151" s="124"/>
      <c r="D151" s="104"/>
    </row>
    <row r="152" spans="2:4" x14ac:dyDescent="0.35">
      <c r="B152" s="120" t="s">
        <v>252</v>
      </c>
      <c r="C152" s="124"/>
      <c r="D152" s="104"/>
    </row>
    <row r="153" spans="2:4" x14ac:dyDescent="0.35">
      <c r="B153" s="120" t="s">
        <v>253</v>
      </c>
      <c r="C153" s="124"/>
      <c r="D153" s="104"/>
    </row>
    <row r="154" spans="2:4" x14ac:dyDescent="0.35">
      <c r="B154" s="120" t="s">
        <v>254</v>
      </c>
      <c r="C154" s="124"/>
      <c r="D154" s="104"/>
    </row>
    <row r="155" spans="2:4" x14ac:dyDescent="0.35">
      <c r="B155" s="120" t="s">
        <v>255</v>
      </c>
      <c r="C155" s="124"/>
      <c r="D155" s="104"/>
    </row>
    <row r="156" spans="2:4" x14ac:dyDescent="0.35">
      <c r="B156" s="120" t="s">
        <v>216</v>
      </c>
      <c r="C156" s="124"/>
      <c r="D156" s="104"/>
    </row>
    <row r="157" spans="2:4" x14ac:dyDescent="0.35">
      <c r="B157" s="120" t="s">
        <v>256</v>
      </c>
      <c r="C157" s="124"/>
      <c r="D157" s="104"/>
    </row>
    <row r="158" spans="2:4" x14ac:dyDescent="0.35">
      <c r="B158" s="120" t="s">
        <v>257</v>
      </c>
      <c r="C158" s="124"/>
      <c r="D158" s="104"/>
    </row>
    <row r="159" spans="2:4" x14ac:dyDescent="0.35">
      <c r="B159" s="118" t="s">
        <v>258</v>
      </c>
      <c r="C159" s="119"/>
      <c r="D159" s="104"/>
    </row>
    <row r="160" spans="2:4" x14ac:dyDescent="0.35">
      <c r="B160" s="120" t="s">
        <v>259</v>
      </c>
      <c r="C160" s="124"/>
      <c r="D160" s="104"/>
    </row>
    <row r="161" spans="2:4" x14ac:dyDescent="0.35">
      <c r="B161" s="120" t="s">
        <v>260</v>
      </c>
      <c r="C161" s="124"/>
      <c r="D161" s="104"/>
    </row>
    <row r="162" spans="2:4" x14ac:dyDescent="0.35">
      <c r="B162" s="118" t="s">
        <v>261</v>
      </c>
      <c r="C162" s="119"/>
      <c r="D162" s="104"/>
    </row>
    <row r="163" spans="2:4" x14ac:dyDescent="0.35">
      <c r="B163" s="120" t="s">
        <v>262</v>
      </c>
      <c r="C163" s="124"/>
      <c r="D163" s="104"/>
    </row>
    <row r="164" spans="2:4" x14ac:dyDescent="0.35">
      <c r="B164" s="115" t="s">
        <v>263</v>
      </c>
      <c r="C164" s="200" t="s">
        <v>411</v>
      </c>
      <c r="D164" s="104"/>
    </row>
    <row r="165" spans="2:4" x14ac:dyDescent="0.35">
      <c r="B165" s="102" t="s">
        <v>264</v>
      </c>
      <c r="C165" s="102"/>
      <c r="D165" s="104"/>
    </row>
    <row r="166" spans="2:4" x14ac:dyDescent="0.35">
      <c r="B166" s="102"/>
      <c r="C166" s="102"/>
      <c r="D166" s="104"/>
    </row>
    <row r="167" spans="2:4" x14ac:dyDescent="0.35">
      <c r="B167" s="102"/>
      <c r="C167" s="102"/>
      <c r="D167" s="104"/>
    </row>
    <row r="168" spans="2:4" x14ac:dyDescent="0.35">
      <c r="B168" s="102"/>
      <c r="C168" s="102"/>
      <c r="D168" s="104"/>
    </row>
    <row r="169" spans="2:4" x14ac:dyDescent="0.35">
      <c r="B169" s="102"/>
      <c r="C169" s="102"/>
      <c r="D169" s="104"/>
    </row>
    <row r="170" spans="2:4" x14ac:dyDescent="0.35">
      <c r="B170" s="102"/>
      <c r="C170" s="102"/>
      <c r="D170" s="104"/>
    </row>
    <row r="171" spans="2:4" x14ac:dyDescent="0.35">
      <c r="B171" s="102"/>
      <c r="C171" s="102"/>
      <c r="D171" s="104"/>
    </row>
    <row r="172" spans="2:4" x14ac:dyDescent="0.35">
      <c r="B172" s="102"/>
      <c r="C172" s="102"/>
      <c r="D172" s="104"/>
    </row>
    <row r="173" spans="2:4" x14ac:dyDescent="0.35">
      <c r="B173" s="102"/>
      <c r="C173" s="102"/>
      <c r="D173" s="104"/>
    </row>
    <row r="174" spans="2:4" x14ac:dyDescent="0.35">
      <c r="B174" s="102"/>
      <c r="C174" s="102"/>
      <c r="D174" s="104"/>
    </row>
    <row r="175" spans="2:4" x14ac:dyDescent="0.35">
      <c r="B175" s="102"/>
      <c r="C175" s="102"/>
      <c r="D175" s="104"/>
    </row>
    <row r="176" spans="2:4" x14ac:dyDescent="0.35">
      <c r="B176" s="102"/>
      <c r="C176" s="102"/>
      <c r="D176" s="104"/>
    </row>
    <row r="177" spans="2:4" x14ac:dyDescent="0.35">
      <c r="B177" s="102"/>
      <c r="C177" s="102"/>
      <c r="D177" s="104"/>
    </row>
    <row r="178" spans="2:4" x14ac:dyDescent="0.35">
      <c r="B178" s="102"/>
      <c r="C178" s="102"/>
      <c r="D178" s="104"/>
    </row>
    <row r="179" spans="2:4" x14ac:dyDescent="0.35">
      <c r="B179" s="102"/>
      <c r="C179" s="102"/>
      <c r="D179" s="104"/>
    </row>
    <row r="180" spans="2:4" x14ac:dyDescent="0.35">
      <c r="B180" s="102"/>
      <c r="C180" s="102"/>
      <c r="D180" s="104"/>
    </row>
    <row r="181" spans="2:4" x14ac:dyDescent="0.35">
      <c r="B181" s="102"/>
      <c r="C181" s="102"/>
      <c r="D181" s="104"/>
    </row>
    <row r="182" spans="2:4" x14ac:dyDescent="0.35">
      <c r="B182" s="102"/>
      <c r="C182" s="102"/>
      <c r="D182" s="104"/>
    </row>
    <row r="183" spans="2:4" x14ac:dyDescent="0.35">
      <c r="B183" s="102"/>
      <c r="C183" s="102"/>
      <c r="D183" s="104"/>
    </row>
    <row r="184" spans="2:4" x14ac:dyDescent="0.35">
      <c r="B184" s="102"/>
      <c r="C184" s="102"/>
      <c r="D184" s="104"/>
    </row>
    <row r="185" spans="2:4" x14ac:dyDescent="0.35">
      <c r="B185" s="102"/>
      <c r="C185" s="102"/>
      <c r="D185" s="104"/>
    </row>
    <row r="186" spans="2:4" x14ac:dyDescent="0.35">
      <c r="B186" s="102"/>
      <c r="C186" s="102"/>
      <c r="D186" s="104"/>
    </row>
    <row r="187" spans="2:4" x14ac:dyDescent="0.35">
      <c r="B187" s="102"/>
      <c r="C187" s="102"/>
      <c r="D187" s="104"/>
    </row>
    <row r="188" spans="2:4" x14ac:dyDescent="0.35">
      <c r="B188" s="102"/>
      <c r="C188" s="102"/>
      <c r="D188" s="104"/>
    </row>
    <row r="189" spans="2:4" x14ac:dyDescent="0.35">
      <c r="B189" s="102"/>
      <c r="C189" s="102"/>
      <c r="D189" s="104"/>
    </row>
    <row r="190" spans="2:4" x14ac:dyDescent="0.35">
      <c r="B190" s="102"/>
      <c r="C190" s="102"/>
      <c r="D190" s="104"/>
    </row>
    <row r="191" spans="2:4" x14ac:dyDescent="0.35">
      <c r="B191" s="102"/>
      <c r="C191" s="102"/>
      <c r="D191" s="104"/>
    </row>
    <row r="192" spans="2:4" x14ac:dyDescent="0.35">
      <c r="B192" s="102"/>
      <c r="C192" s="102"/>
    </row>
    <row r="193" spans="2:3" x14ac:dyDescent="0.35">
      <c r="B193" s="102"/>
      <c r="C193" s="102"/>
    </row>
    <row r="194" spans="2:3" x14ac:dyDescent="0.35">
      <c r="B194" s="102"/>
      <c r="C194" s="102"/>
    </row>
    <row r="195" spans="2:3" x14ac:dyDescent="0.35">
      <c r="B195" s="102"/>
      <c r="C195" s="102"/>
    </row>
    <row r="196" spans="2:3" x14ac:dyDescent="0.35">
      <c r="B196" s="102"/>
      <c r="C196" s="102"/>
    </row>
    <row r="197" spans="2:3" x14ac:dyDescent="0.35">
      <c r="B197" s="102"/>
      <c r="C197" s="102"/>
    </row>
    <row r="198" spans="2:3" x14ac:dyDescent="0.35">
      <c r="B198" s="102"/>
      <c r="C198" s="102"/>
    </row>
    <row r="199" spans="2:3" x14ac:dyDescent="0.35">
      <c r="B199" s="102"/>
      <c r="C199" s="102"/>
    </row>
    <row r="200" spans="2:3" x14ac:dyDescent="0.35">
      <c r="B200" s="102"/>
      <c r="C200" s="102"/>
    </row>
    <row r="201" spans="2:3" x14ac:dyDescent="0.35">
      <c r="B201" s="102"/>
      <c r="C201" s="102"/>
    </row>
    <row r="202" spans="2:3" x14ac:dyDescent="0.35">
      <c r="B202" s="102"/>
      <c r="C202" s="102"/>
    </row>
    <row r="203" spans="2:3" x14ac:dyDescent="0.35">
      <c r="B203" s="102"/>
      <c r="C203" s="102"/>
    </row>
    <row r="204" spans="2:3" x14ac:dyDescent="0.35">
      <c r="B204" s="102"/>
      <c r="C204" s="102"/>
    </row>
    <row r="205" spans="2:3" x14ac:dyDescent="0.35">
      <c r="B205" s="102"/>
      <c r="C205" s="102"/>
    </row>
    <row r="206" spans="2:3" x14ac:dyDescent="0.35">
      <c r="B206" s="102"/>
      <c r="C206" s="102"/>
    </row>
    <row r="207" spans="2:3" x14ac:dyDescent="0.35">
      <c r="B207" s="102"/>
      <c r="C207" s="102"/>
    </row>
    <row r="208" spans="2:3" x14ac:dyDescent="0.35">
      <c r="B208" s="102"/>
      <c r="C208" s="102"/>
    </row>
    <row r="209" spans="2:3" x14ac:dyDescent="0.35">
      <c r="B209" s="102"/>
      <c r="C209" s="102"/>
    </row>
    <row r="210" spans="2:3" x14ac:dyDescent="0.35">
      <c r="B210" s="102"/>
      <c r="C210" s="102"/>
    </row>
    <row r="211" spans="2:3" x14ac:dyDescent="0.35">
      <c r="B211" s="102"/>
      <c r="C211" s="102"/>
    </row>
  </sheetData>
  <mergeCells count="1">
    <mergeCell ref="B70:C70"/>
  </mergeCells>
  <conditionalFormatting sqref="B5">
    <cfRule type="expression" dxfId="10" priority="8">
      <formula>$C$5="Pendiente"</formula>
    </cfRule>
  </conditionalFormatting>
  <conditionalFormatting sqref="C12">
    <cfRule type="expression" dxfId="9" priority="7">
      <formula>$C$11="Si"</formula>
    </cfRule>
  </conditionalFormatting>
  <conditionalFormatting sqref="A30">
    <cfRule type="expression" dxfId="8" priority="5">
      <formula>C9="Infraestructura"</formula>
    </cfRule>
  </conditionalFormatting>
  <conditionalFormatting sqref="B30">
    <cfRule type="expression" dxfId="7" priority="6">
      <formula>C9="Infraestructura"</formula>
    </cfRule>
  </conditionalFormatting>
  <conditionalFormatting sqref="B31">
    <cfRule type="expression" dxfId="6" priority="3">
      <formula>C9="Aplicación"</formula>
    </cfRule>
  </conditionalFormatting>
  <conditionalFormatting sqref="C31">
    <cfRule type="expression" dxfId="5" priority="4">
      <formula>C9="Aplicación"</formula>
    </cfRule>
  </conditionalFormatting>
  <conditionalFormatting sqref="A33">
    <cfRule type="expression" dxfId="4" priority="2">
      <formula>C12="Infraestructura"</formula>
    </cfRule>
  </conditionalFormatting>
  <dataValidations count="7">
    <dataValidation type="list" allowBlank="1" showInputMessage="1" showErrorMessage="1" sqref="C9" xr:uid="{00000000-0002-0000-0100-000000000000}">
      <formula1>"Aplicación, Infraestructura"</formula1>
    </dataValidation>
    <dataValidation type="list" allowBlank="1" showInputMessage="1" showErrorMessage="1" sqref="C18 C11 C36 C42 C59 C61" xr:uid="{00000000-0002-0000-0100-000001000000}">
      <formula1>"Si,No"</formula1>
    </dataValidation>
    <dataValidation type="list" allowBlank="1" showInputMessage="1" showErrorMessage="1" sqref="C7" xr:uid="{00000000-0002-0000-0100-000002000000}">
      <formula1>"Normal,Emergencia,Preaprobado"</formula1>
    </dataValidation>
    <dataValidation type="list" allowBlank="1" showInputMessage="1" showErrorMessage="1" sqref="C14" xr:uid="{00000000-0002-0000-0100-000003000000}">
      <formula1>"Mainframe,Tandem,Windows,Aix,Linux,Base de Datos,Middleware,Storage,Backups,Comunicación,Cross"</formula1>
    </dataValidation>
    <dataValidation type="list" allowBlank="1" showInputMessage="1" showErrorMessage="1" sqref="C33" xr:uid="{00000000-0002-0000-0100-000004000000}">
      <formula1>"Batch,Online"</formula1>
    </dataValidation>
    <dataValidation type="list" allowBlank="1" showInputMessage="1" showErrorMessage="1" sqref="C38" xr:uid="{00000000-0002-0000-0100-000005000000}">
      <formula1>"Total,Parcial"</formula1>
    </dataValidation>
    <dataValidation type="list" allowBlank="1" showInputMessage="1" showErrorMessage="1" sqref="C21" xr:uid="{00000000-0002-0000-0100-000006000000}">
      <formula1>Operaciones</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7000000}">
          <x14:formula1>
            <xm:f>Parametros!$A$513:$A$516</xm:f>
          </x14:formula1>
          <xm:sqref>C113</xm:sqref>
        </x14:dataValidation>
        <x14:dataValidation type="list" allowBlank="1" showInputMessage="1" showErrorMessage="1" xr:uid="{00000000-0002-0000-0100-000008000000}">
          <x14:formula1>
            <xm:f>Parametros!$A$518:$A$521</xm:f>
          </x14:formula1>
          <xm:sqref>C114</xm:sqref>
        </x14:dataValidation>
        <x14:dataValidation type="list" allowBlank="1" showInputMessage="1" showErrorMessage="1" xr:uid="{00000000-0002-0000-0100-000009000000}">
          <x14:formula1>
            <xm:f>Parametros!$A$523:$A$526</xm:f>
          </x14:formula1>
          <xm:sqref>C115</xm:sqref>
        </x14:dataValidation>
        <x14:dataValidation type="list" allowBlank="1" showInputMessage="1" showErrorMessage="1" xr:uid="{00000000-0002-0000-0100-00000A000000}">
          <x14:formula1>
            <xm:f>Parametros!$A$528:$A$532</xm:f>
          </x14:formula1>
          <xm:sqref>C116</xm:sqref>
        </x14:dataValidation>
        <x14:dataValidation type="list" allowBlank="1" showInputMessage="1" showErrorMessage="1" xr:uid="{00000000-0002-0000-0100-00000B000000}">
          <x14:formula1>
            <xm:f>Parametros!$A$534:$A$537</xm:f>
          </x14:formula1>
          <xm:sqref>C117</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tabColor rgb="FF00B050"/>
  </sheetPr>
  <dimension ref="A1:H61"/>
  <sheetViews>
    <sheetView zoomScale="85" zoomScaleNormal="85" workbookViewId="0">
      <selection activeCell="C45" sqref="C45"/>
    </sheetView>
  </sheetViews>
  <sheetFormatPr baseColWidth="10" defaultColWidth="11.453125" defaultRowHeight="14" x14ac:dyDescent="0.3"/>
  <cols>
    <col min="1" max="1" width="2.26953125" style="68" customWidth="1"/>
    <col min="2" max="2" width="44.90625" style="68" customWidth="1"/>
    <col min="3" max="3" width="26.1796875" style="68" customWidth="1"/>
    <col min="4" max="4" width="13" style="68" customWidth="1"/>
    <col min="5" max="5" width="72.1796875" style="68" customWidth="1"/>
    <col min="6" max="6" width="15.7265625" style="68" customWidth="1"/>
    <col min="7" max="7" width="17" style="68" customWidth="1"/>
    <col min="8" max="8" width="13.7265625" style="68" customWidth="1"/>
    <col min="9" max="16384" width="11.453125" style="68"/>
  </cols>
  <sheetData>
    <row r="1" spans="1:8" ht="14.5" thickBot="1" x14ac:dyDescent="0.35">
      <c r="A1" s="248" t="s">
        <v>265</v>
      </c>
      <c r="B1" s="248"/>
      <c r="C1" s="248"/>
      <c r="D1" s="248"/>
      <c r="E1" s="248"/>
      <c r="F1" s="248"/>
      <c r="G1" s="145"/>
    </row>
    <row r="2" spans="1:8" ht="23.25" customHeight="1" x14ac:dyDescent="0.3">
      <c r="A2" s="250" t="s">
        <v>266</v>
      </c>
      <c r="B2" s="250"/>
      <c r="C2" s="250"/>
      <c r="D2" s="250"/>
      <c r="E2" s="250"/>
      <c r="F2" s="250"/>
      <c r="G2" s="250"/>
      <c r="H2" s="250"/>
    </row>
    <row r="3" spans="1:8" ht="18" x14ac:dyDescent="0.3">
      <c r="A3" s="249" t="s">
        <v>267</v>
      </c>
      <c r="B3" s="249"/>
      <c r="C3" s="249"/>
      <c r="D3" s="249"/>
      <c r="E3" s="249"/>
      <c r="F3" s="249"/>
      <c r="G3" s="249"/>
    </row>
    <row r="4" spans="1:8" x14ac:dyDescent="0.3">
      <c r="D4" s="73"/>
      <c r="E4" s="73"/>
      <c r="F4" s="73"/>
      <c r="G4" s="73"/>
    </row>
    <row r="5" spans="1:8" x14ac:dyDescent="0.3">
      <c r="B5" s="70" t="s">
        <v>268</v>
      </c>
      <c r="C5" s="185" t="str">
        <f>_xlfn.CONCAT(SUM(H26:H39),"min")</f>
        <v>46min</v>
      </c>
      <c r="D5" s="186"/>
      <c r="E5" s="189"/>
      <c r="F5" s="189"/>
    </row>
    <row r="6" spans="1:8" x14ac:dyDescent="0.3">
      <c r="B6" s="69" t="s">
        <v>269</v>
      </c>
      <c r="C6" s="254" t="s">
        <v>414</v>
      </c>
      <c r="D6" s="255"/>
      <c r="E6" s="255"/>
      <c r="F6" s="255"/>
      <c r="G6" s="255"/>
      <c r="H6" s="256"/>
    </row>
    <row r="7" spans="1:8" x14ac:dyDescent="0.3">
      <c r="B7" s="70" t="s">
        <v>270</v>
      </c>
      <c r="C7" s="251">
        <v>987726314</v>
      </c>
      <c r="D7" s="252"/>
      <c r="E7" s="187"/>
      <c r="F7" s="190"/>
      <c r="G7" s="212"/>
      <c r="H7" s="212"/>
    </row>
    <row r="8" spans="1:8" x14ac:dyDescent="0.3">
      <c r="B8" s="69" t="s">
        <v>271</v>
      </c>
      <c r="C8" s="247" t="s">
        <v>423</v>
      </c>
      <c r="D8" s="247"/>
      <c r="E8" s="247"/>
      <c r="F8" s="247"/>
    </row>
    <row r="9" spans="1:8" x14ac:dyDescent="0.3">
      <c r="B9" s="70" t="s">
        <v>270</v>
      </c>
      <c r="C9" s="253">
        <v>943014243</v>
      </c>
      <c r="D9" s="253"/>
      <c r="E9" s="188"/>
      <c r="F9" s="191"/>
    </row>
    <row r="10" spans="1:8" x14ac:dyDescent="0.3">
      <c r="B10" s="69" t="s">
        <v>272</v>
      </c>
      <c r="C10" s="247" t="s">
        <v>423</v>
      </c>
      <c r="D10" s="247"/>
      <c r="E10" s="247"/>
      <c r="F10" s="247"/>
    </row>
    <row r="11" spans="1:8" ht="13.5" customHeight="1" x14ac:dyDescent="0.3">
      <c r="A11" s="193"/>
      <c r="B11" s="193"/>
      <c r="C11" s="193"/>
      <c r="D11" s="193"/>
      <c r="E11" s="193"/>
      <c r="F11" s="193"/>
      <c r="G11" s="193"/>
    </row>
    <row r="12" spans="1:8" ht="18" x14ac:dyDescent="0.3">
      <c r="A12" s="249" t="s">
        <v>273</v>
      </c>
      <c r="B12" s="249"/>
      <c r="C12" s="249"/>
      <c r="D12" s="249"/>
      <c r="E12" s="249"/>
      <c r="F12" s="249"/>
      <c r="G12" s="249"/>
    </row>
    <row r="13" spans="1:8" ht="18" x14ac:dyDescent="0.3">
      <c r="A13" s="192"/>
      <c r="B13" s="192"/>
      <c r="C13" s="192"/>
      <c r="D13" s="192"/>
      <c r="E13" s="192"/>
      <c r="F13" s="192"/>
      <c r="G13" s="192"/>
    </row>
    <row r="14" spans="1:8" ht="18" x14ac:dyDescent="0.3">
      <c r="A14" s="192"/>
      <c r="B14" s="194" t="s">
        <v>274</v>
      </c>
      <c r="C14" s="194" t="s">
        <v>275</v>
      </c>
      <c r="D14" s="194" t="s">
        <v>276</v>
      </c>
      <c r="E14" s="262" t="s">
        <v>277</v>
      </c>
      <c r="F14" s="262"/>
      <c r="G14" s="192"/>
    </row>
    <row r="15" spans="1:8" ht="26.25" customHeight="1" x14ac:dyDescent="0.3">
      <c r="A15" s="192"/>
      <c r="B15" s="71">
        <v>1</v>
      </c>
      <c r="C15" s="74" t="s">
        <v>433</v>
      </c>
      <c r="D15" s="3" t="s">
        <v>278</v>
      </c>
      <c r="E15" s="265"/>
      <c r="F15" s="265"/>
      <c r="G15" s="192"/>
    </row>
    <row r="16" spans="1:8" ht="18" x14ac:dyDescent="0.3">
      <c r="A16" s="192"/>
      <c r="B16" s="71"/>
      <c r="C16" s="71"/>
      <c r="D16" s="3" t="s">
        <v>137</v>
      </c>
      <c r="E16" s="266"/>
      <c r="F16" s="266"/>
      <c r="G16" s="192"/>
    </row>
    <row r="17" spans="1:8" ht="18" x14ac:dyDescent="0.3">
      <c r="A17" s="192"/>
      <c r="B17" s="71"/>
      <c r="C17" s="71"/>
      <c r="D17" s="71"/>
      <c r="E17" s="266"/>
      <c r="F17" s="266"/>
      <c r="G17" s="192"/>
    </row>
    <row r="18" spans="1:8" ht="13.5" customHeight="1" x14ac:dyDescent="0.3">
      <c r="A18" s="192"/>
      <c r="B18" s="192"/>
      <c r="C18" s="192"/>
      <c r="D18" s="192"/>
      <c r="E18" s="192"/>
      <c r="F18" s="192"/>
      <c r="G18" s="192"/>
    </row>
    <row r="19" spans="1:8" customFormat="1" ht="23.25" customHeight="1" x14ac:dyDescent="0.35">
      <c r="A19" s="249" t="s">
        <v>279</v>
      </c>
      <c r="B19" s="249"/>
      <c r="C19" s="249"/>
      <c r="D19" s="249"/>
      <c r="E19" s="249"/>
      <c r="F19" s="249"/>
      <c r="G19" s="249"/>
    </row>
    <row r="20" spans="1:8" customFormat="1" ht="13.5" customHeight="1" x14ac:dyDescent="0.35">
      <c r="A20" s="193"/>
      <c r="B20" s="195" t="s">
        <v>280</v>
      </c>
      <c r="C20" s="263" t="s">
        <v>281</v>
      </c>
      <c r="D20" s="263"/>
      <c r="E20" s="263"/>
      <c r="F20" s="263"/>
      <c r="G20" s="263"/>
    </row>
    <row r="21" spans="1:8" s="15" customFormat="1" ht="13.5" customHeight="1" x14ac:dyDescent="0.35">
      <c r="A21" s="14"/>
      <c r="B21" s="4"/>
      <c r="C21" s="264"/>
      <c r="D21" s="264"/>
      <c r="E21" s="264"/>
      <c r="F21" s="264"/>
      <c r="G21" s="264"/>
    </row>
    <row r="22" spans="1:8" s="15" customFormat="1" ht="13.5" customHeight="1" x14ac:dyDescent="0.35">
      <c r="A22" s="14"/>
      <c r="B22" s="4"/>
      <c r="C22" s="264"/>
      <c r="D22" s="264"/>
      <c r="E22" s="264"/>
      <c r="F22" s="264"/>
      <c r="G22" s="264"/>
    </row>
    <row r="23" spans="1:8" customFormat="1" ht="13.5" customHeight="1" x14ac:dyDescent="0.35">
      <c r="A23" s="193"/>
      <c r="B23" s="193"/>
      <c r="C23" s="193"/>
      <c r="D23" s="193"/>
      <c r="E23" s="193"/>
      <c r="F23" s="193"/>
      <c r="G23" s="193"/>
    </row>
    <row r="24" spans="1:8" ht="20.25" customHeight="1" x14ac:dyDescent="0.3">
      <c r="A24" s="249" t="s">
        <v>282</v>
      </c>
      <c r="B24" s="249"/>
      <c r="C24" s="249"/>
      <c r="D24" s="249"/>
      <c r="E24" s="249"/>
      <c r="F24" s="249"/>
      <c r="G24" s="249"/>
    </row>
    <row r="25" spans="1:8" ht="23" x14ac:dyDescent="0.3">
      <c r="A25" s="193"/>
      <c r="B25" s="195" t="s">
        <v>280</v>
      </c>
      <c r="C25" s="262" t="s">
        <v>281</v>
      </c>
      <c r="D25" s="262"/>
      <c r="E25" s="262"/>
      <c r="F25" s="262"/>
      <c r="G25" s="194" t="s">
        <v>283</v>
      </c>
      <c r="H25" s="146" t="s">
        <v>284</v>
      </c>
    </row>
    <row r="26" spans="1:8" ht="49.5" customHeight="1" x14ac:dyDescent="0.3">
      <c r="A26" s="193"/>
      <c r="B26" s="4">
        <v>1</v>
      </c>
      <c r="C26" s="260" t="s">
        <v>285</v>
      </c>
      <c r="D26" s="261"/>
      <c r="E26" s="261"/>
      <c r="F26" s="261"/>
      <c r="G26" s="201" t="s">
        <v>413</v>
      </c>
      <c r="H26" s="241">
        <v>5</v>
      </c>
    </row>
    <row r="27" spans="1:8" ht="180" customHeight="1" x14ac:dyDescent="0.3">
      <c r="A27" s="199"/>
      <c r="B27" s="233">
        <v>2</v>
      </c>
      <c r="C27" s="267" t="s">
        <v>424</v>
      </c>
      <c r="D27" s="268"/>
      <c r="E27" s="268"/>
      <c r="F27" s="269"/>
      <c r="G27" s="201" t="s">
        <v>413</v>
      </c>
      <c r="H27" s="241">
        <v>5</v>
      </c>
    </row>
    <row r="28" spans="1:8" ht="399.75" customHeight="1" x14ac:dyDescent="0.3">
      <c r="A28" s="193"/>
      <c r="B28" s="233">
        <v>3</v>
      </c>
      <c r="C28" s="267" t="s">
        <v>434</v>
      </c>
      <c r="D28" s="268"/>
      <c r="E28" s="268"/>
      <c r="F28" s="269"/>
      <c r="G28" s="201" t="s">
        <v>413</v>
      </c>
      <c r="H28" s="241">
        <v>5</v>
      </c>
    </row>
    <row r="29" spans="1:8" s="212" customFormat="1" ht="79" customHeight="1" x14ac:dyDescent="0.3">
      <c r="A29" s="224"/>
      <c r="B29" s="233">
        <v>3</v>
      </c>
      <c r="C29" s="267" t="s">
        <v>435</v>
      </c>
      <c r="D29" s="268"/>
      <c r="E29" s="268"/>
      <c r="F29" s="269"/>
      <c r="G29" s="201" t="s">
        <v>413</v>
      </c>
      <c r="H29" s="241">
        <v>2</v>
      </c>
    </row>
    <row r="30" spans="1:8" s="212" customFormat="1" ht="56" customHeight="1" x14ac:dyDescent="0.3">
      <c r="A30" s="223"/>
      <c r="B30" s="233">
        <v>4</v>
      </c>
      <c r="C30" s="273" t="s">
        <v>427</v>
      </c>
      <c r="D30" s="274"/>
      <c r="E30" s="274"/>
      <c r="F30" s="275"/>
      <c r="G30" s="201" t="s">
        <v>413</v>
      </c>
      <c r="H30" s="241">
        <v>2</v>
      </c>
    </row>
    <row r="31" spans="1:8" s="212" customFormat="1" ht="96" customHeight="1" x14ac:dyDescent="0.3">
      <c r="A31" s="224"/>
      <c r="B31" s="233">
        <v>5</v>
      </c>
      <c r="C31" s="267" t="s">
        <v>436</v>
      </c>
      <c r="D31" s="268"/>
      <c r="E31" s="268"/>
      <c r="F31" s="269"/>
      <c r="G31" s="201" t="s">
        <v>413</v>
      </c>
      <c r="H31" s="241">
        <v>2</v>
      </c>
    </row>
    <row r="32" spans="1:8" s="212" customFormat="1" ht="67" customHeight="1" x14ac:dyDescent="0.3">
      <c r="A32" s="225"/>
      <c r="B32" s="233">
        <v>6</v>
      </c>
      <c r="C32" s="273" t="s">
        <v>428</v>
      </c>
      <c r="D32" s="274"/>
      <c r="E32" s="274"/>
      <c r="F32" s="275"/>
      <c r="G32" s="201" t="s">
        <v>413</v>
      </c>
      <c r="H32" s="241">
        <v>2</v>
      </c>
    </row>
    <row r="33" spans="1:8" s="212" customFormat="1" ht="116" customHeight="1" x14ac:dyDescent="0.3">
      <c r="A33" s="225"/>
      <c r="B33" s="233">
        <v>7</v>
      </c>
      <c r="C33" s="267" t="s">
        <v>437</v>
      </c>
      <c r="D33" s="268"/>
      <c r="E33" s="268"/>
      <c r="F33" s="269"/>
      <c r="G33" s="201" t="s">
        <v>413</v>
      </c>
      <c r="H33" s="241">
        <v>2</v>
      </c>
    </row>
    <row r="34" spans="1:8" s="212" customFormat="1" ht="59" customHeight="1" x14ac:dyDescent="0.3">
      <c r="A34" s="225"/>
      <c r="B34" s="233">
        <v>8</v>
      </c>
      <c r="C34" s="273" t="s">
        <v>429</v>
      </c>
      <c r="D34" s="274"/>
      <c r="E34" s="274"/>
      <c r="F34" s="275"/>
      <c r="G34" s="201" t="s">
        <v>413</v>
      </c>
      <c r="H34" s="241">
        <v>2</v>
      </c>
    </row>
    <row r="35" spans="1:8" s="212" customFormat="1" ht="94" customHeight="1" x14ac:dyDescent="0.3">
      <c r="A35" s="225"/>
      <c r="B35" s="233">
        <v>9</v>
      </c>
      <c r="C35" s="267" t="s">
        <v>438</v>
      </c>
      <c r="D35" s="268"/>
      <c r="E35" s="268"/>
      <c r="F35" s="269"/>
      <c r="G35" s="201" t="s">
        <v>413</v>
      </c>
      <c r="H35" s="241">
        <v>2</v>
      </c>
    </row>
    <row r="36" spans="1:8" s="212" customFormat="1" ht="64" customHeight="1" x14ac:dyDescent="0.3">
      <c r="A36" s="204"/>
      <c r="B36" s="233">
        <v>10</v>
      </c>
      <c r="C36" s="273" t="s">
        <v>430</v>
      </c>
      <c r="D36" s="274"/>
      <c r="E36" s="274"/>
      <c r="F36" s="275"/>
      <c r="G36" s="201" t="s">
        <v>413</v>
      </c>
      <c r="H36" s="241">
        <v>2</v>
      </c>
    </row>
    <row r="37" spans="1:8" s="212" customFormat="1" ht="212" customHeight="1" x14ac:dyDescent="0.3">
      <c r="A37" s="239"/>
      <c r="B37" s="233">
        <v>11</v>
      </c>
      <c r="C37" s="273" t="s">
        <v>439</v>
      </c>
      <c r="D37" s="274"/>
      <c r="E37" s="274"/>
      <c r="F37" s="275"/>
      <c r="G37" s="201" t="s">
        <v>413</v>
      </c>
      <c r="H37" s="241">
        <v>5</v>
      </c>
    </row>
    <row r="38" spans="1:8" ht="62.5" customHeight="1" x14ac:dyDescent="0.3">
      <c r="B38" s="233">
        <v>13</v>
      </c>
      <c r="C38" s="270" t="s">
        <v>426</v>
      </c>
      <c r="D38" s="271"/>
      <c r="E38" s="271"/>
      <c r="F38" s="272"/>
      <c r="G38" s="201" t="s">
        <v>413</v>
      </c>
      <c r="H38" s="241">
        <v>5</v>
      </c>
    </row>
    <row r="39" spans="1:8" ht="46.5" customHeight="1" x14ac:dyDescent="0.4">
      <c r="A39" s="92"/>
      <c r="B39" s="233">
        <v>12</v>
      </c>
      <c r="C39" s="257" t="s">
        <v>286</v>
      </c>
      <c r="D39" s="258"/>
      <c r="E39" s="258"/>
      <c r="F39" s="259"/>
      <c r="G39" s="201" t="s">
        <v>413</v>
      </c>
      <c r="H39" s="242">
        <v>5</v>
      </c>
    </row>
    <row r="41" spans="1:8" ht="14.5" thickBot="1" x14ac:dyDescent="0.35">
      <c r="B41" s="212" t="s">
        <v>287</v>
      </c>
    </row>
    <row r="42" spans="1:8" ht="14.5" thickBot="1" x14ac:dyDescent="0.35">
      <c r="B42" s="211" t="s">
        <v>280</v>
      </c>
      <c r="C42" s="213" t="s">
        <v>288</v>
      </c>
      <c r="D42" s="213" t="s">
        <v>289</v>
      </c>
      <c r="E42" s="213" t="s">
        <v>290</v>
      </c>
      <c r="F42" s="214" t="s">
        <v>291</v>
      </c>
    </row>
    <row r="43" spans="1:8" ht="14.5" x14ac:dyDescent="0.3">
      <c r="B43" s="215">
        <v>1</v>
      </c>
      <c r="C43" s="216" t="s">
        <v>414</v>
      </c>
      <c r="D43" s="216" t="s">
        <v>415</v>
      </c>
      <c r="E43" s="216" t="s">
        <v>416</v>
      </c>
      <c r="F43" s="228">
        <v>987726314</v>
      </c>
    </row>
    <row r="44" spans="1:8" ht="14.5" x14ac:dyDescent="0.3">
      <c r="B44" s="217">
        <v>2</v>
      </c>
      <c r="C44" s="218" t="s">
        <v>423</v>
      </c>
      <c r="D44" s="218" t="s">
        <v>417</v>
      </c>
      <c r="E44" s="218" t="s">
        <v>416</v>
      </c>
      <c r="F44" s="227">
        <v>943014243</v>
      </c>
    </row>
    <row r="45" spans="1:8" ht="14.5" x14ac:dyDescent="0.3">
      <c r="B45" s="217">
        <v>3</v>
      </c>
      <c r="C45" s="235"/>
      <c r="D45" s="218"/>
      <c r="E45" s="218"/>
      <c r="F45" s="219"/>
    </row>
    <row r="46" spans="1:8" ht="15" thickBot="1" x14ac:dyDescent="0.35">
      <c r="B46" s="220">
        <v>4</v>
      </c>
      <c r="C46" s="221"/>
      <c r="D46" s="221"/>
      <c r="E46" s="221"/>
      <c r="F46" s="222"/>
    </row>
    <row r="61" spans="2:2" ht="17.5" x14ac:dyDescent="0.35">
      <c r="B61" s="72"/>
    </row>
  </sheetData>
  <mergeCells count="33">
    <mergeCell ref="C38:F38"/>
    <mergeCell ref="C37:F37"/>
    <mergeCell ref="C31:F31"/>
    <mergeCell ref="C30:F30"/>
    <mergeCell ref="C32:F32"/>
    <mergeCell ref="C33:F33"/>
    <mergeCell ref="C35:F35"/>
    <mergeCell ref="C34:F34"/>
    <mergeCell ref="C36:F36"/>
    <mergeCell ref="C39:F39"/>
    <mergeCell ref="C26:F26"/>
    <mergeCell ref="A12:G12"/>
    <mergeCell ref="A24:G24"/>
    <mergeCell ref="C25:F25"/>
    <mergeCell ref="A19:G19"/>
    <mergeCell ref="C20:G20"/>
    <mergeCell ref="C21:G21"/>
    <mergeCell ref="C22:G22"/>
    <mergeCell ref="E14:F14"/>
    <mergeCell ref="E15:F15"/>
    <mergeCell ref="E16:F16"/>
    <mergeCell ref="E17:F17"/>
    <mergeCell ref="C27:F27"/>
    <mergeCell ref="C28:F28"/>
    <mergeCell ref="C29:F29"/>
    <mergeCell ref="C10:F10"/>
    <mergeCell ref="A1:F1"/>
    <mergeCell ref="A3:G3"/>
    <mergeCell ref="A2:H2"/>
    <mergeCell ref="C7:D7"/>
    <mergeCell ref="C9:D9"/>
    <mergeCell ref="C8:F8"/>
    <mergeCell ref="C6:H6"/>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A1:E17"/>
  <sheetViews>
    <sheetView workbookViewId="0">
      <selection sqref="A1:E1"/>
    </sheetView>
  </sheetViews>
  <sheetFormatPr baseColWidth="10" defaultColWidth="11.453125" defaultRowHeight="10" x14ac:dyDescent="0.2"/>
  <cols>
    <col min="1" max="1" width="12.453125" style="14" bestFit="1" customWidth="1"/>
    <col min="2" max="2" width="9.7265625" style="14" bestFit="1" customWidth="1"/>
    <col min="3" max="3" width="10.453125" style="14" bestFit="1" customWidth="1"/>
    <col min="4" max="4" width="72.1796875" style="15" bestFit="1" customWidth="1"/>
    <col min="5" max="5" width="20" style="16" customWidth="1"/>
    <col min="6" max="16384" width="11.453125" style="15"/>
  </cols>
  <sheetData>
    <row r="1" spans="1:5" customFormat="1" ht="23.25" customHeight="1" thickBot="1" x14ac:dyDescent="0.4">
      <c r="A1" s="276" t="s">
        <v>265</v>
      </c>
      <c r="B1" s="276"/>
      <c r="C1" s="276"/>
      <c r="D1" s="276"/>
      <c r="E1" s="276"/>
    </row>
    <row r="2" spans="1:5" customFormat="1" ht="23.25" customHeight="1" x14ac:dyDescent="0.35">
      <c r="A2" s="277" t="s">
        <v>292</v>
      </c>
      <c r="B2" s="277"/>
      <c r="C2" s="277"/>
      <c r="D2" s="277"/>
      <c r="E2" s="277"/>
    </row>
    <row r="3" spans="1:5" s="6" customFormat="1" ht="23.25" customHeight="1" x14ac:dyDescent="0.25">
      <c r="A3" s="5"/>
      <c r="B3" s="5"/>
      <c r="C3" s="5"/>
      <c r="D3" s="5"/>
      <c r="E3" s="5"/>
    </row>
    <row r="4" spans="1:5" s="8" customFormat="1" ht="16.5" customHeight="1" x14ac:dyDescent="0.35">
      <c r="A4" s="7" t="s">
        <v>293</v>
      </c>
      <c r="B4" s="7" t="s">
        <v>294</v>
      </c>
      <c r="C4" s="7" t="s">
        <v>295</v>
      </c>
      <c r="D4" s="7" t="s">
        <v>296</v>
      </c>
      <c r="E4" s="7" t="s">
        <v>297</v>
      </c>
    </row>
    <row r="5" spans="1:5" s="6" customFormat="1" ht="12.5" x14ac:dyDescent="0.25">
      <c r="A5" s="9">
        <v>1</v>
      </c>
      <c r="B5" s="3"/>
      <c r="C5" s="9"/>
      <c r="D5" s="3"/>
      <c r="E5" s="10"/>
    </row>
    <row r="6" spans="1:5" s="12" customFormat="1" ht="12.5" x14ac:dyDescent="0.25">
      <c r="A6" s="11"/>
      <c r="B6" s="11"/>
      <c r="C6" s="11"/>
      <c r="E6" s="13"/>
    </row>
    <row r="7" spans="1:5" s="12" customFormat="1" ht="12.5" x14ac:dyDescent="0.25">
      <c r="A7" s="11"/>
      <c r="B7" s="11"/>
      <c r="C7" s="11"/>
      <c r="E7" s="13"/>
    </row>
    <row r="8" spans="1:5" s="12" customFormat="1" ht="12.5" x14ac:dyDescent="0.25">
      <c r="A8" s="11"/>
      <c r="B8" s="11"/>
      <c r="C8" s="11"/>
      <c r="E8" s="13"/>
    </row>
    <row r="9" spans="1:5" s="12" customFormat="1" ht="12.5" x14ac:dyDescent="0.25">
      <c r="A9" s="11"/>
      <c r="B9" s="11"/>
      <c r="C9" s="11"/>
      <c r="E9" s="13"/>
    </row>
    <row r="10" spans="1:5" s="12" customFormat="1" ht="12.5" x14ac:dyDescent="0.25">
      <c r="A10" s="11"/>
      <c r="B10" s="11"/>
      <c r="C10" s="11"/>
      <c r="E10" s="13"/>
    </row>
    <row r="11" spans="1:5" s="12" customFormat="1" ht="12.5" x14ac:dyDescent="0.25">
      <c r="A11" s="11"/>
      <c r="B11" s="11"/>
      <c r="C11" s="11"/>
      <c r="E11" s="13"/>
    </row>
    <row r="12" spans="1:5" s="12" customFormat="1" ht="12.5" x14ac:dyDescent="0.25">
      <c r="A12" s="11"/>
      <c r="B12" s="11"/>
      <c r="C12" s="11"/>
      <c r="E12" s="13"/>
    </row>
    <row r="13" spans="1:5" s="12" customFormat="1" ht="12.5" x14ac:dyDescent="0.25">
      <c r="A13" s="11"/>
      <c r="B13" s="11"/>
      <c r="C13" s="11"/>
      <c r="E13" s="13"/>
    </row>
    <row r="14" spans="1:5" s="12" customFormat="1" ht="12.5" x14ac:dyDescent="0.25">
      <c r="A14" s="11"/>
      <c r="B14" s="11"/>
      <c r="C14" s="11"/>
      <c r="E14" s="13"/>
    </row>
    <row r="15" spans="1:5" s="12" customFormat="1" ht="12.5" x14ac:dyDescent="0.25">
      <c r="A15" s="11"/>
      <c r="B15" s="11"/>
      <c r="C15" s="11"/>
      <c r="E15" s="13"/>
    </row>
    <row r="16" spans="1:5" s="12" customFormat="1" ht="12.5" x14ac:dyDescent="0.25">
      <c r="A16" s="11"/>
      <c r="B16" s="11"/>
      <c r="C16" s="11"/>
      <c r="E16" s="13"/>
    </row>
    <row r="17" spans="1:5" s="12" customFormat="1" ht="12.5" x14ac:dyDescent="0.25">
      <c r="A17" s="11"/>
      <c r="B17" s="11"/>
      <c r="C17" s="11"/>
      <c r="E17" s="13"/>
    </row>
  </sheetData>
  <mergeCells count="2">
    <mergeCell ref="A1:E1"/>
    <mergeCell ref="A2:E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I7"/>
  <sheetViews>
    <sheetView workbookViewId="0">
      <selection activeCell="C26" sqref="C26"/>
    </sheetView>
  </sheetViews>
  <sheetFormatPr baseColWidth="10" defaultColWidth="10.26953125" defaultRowHeight="10.5" x14ac:dyDescent="0.25"/>
  <cols>
    <col min="1" max="1" width="11.1796875" style="58" bestFit="1" customWidth="1"/>
    <col min="2" max="2" width="10.81640625" style="58" bestFit="1" customWidth="1"/>
    <col min="3" max="3" width="58.54296875" style="58" bestFit="1" customWidth="1"/>
    <col min="4" max="4" width="12.81640625" style="58" bestFit="1" customWidth="1"/>
    <col min="5" max="5" width="10.26953125" style="59" customWidth="1"/>
    <col min="6" max="6" width="24.26953125" style="58" customWidth="1"/>
    <col min="7" max="7" width="10.1796875" style="58" bestFit="1" customWidth="1"/>
    <col min="8" max="8" width="6.453125" style="58" bestFit="1" customWidth="1"/>
    <col min="9" max="9" width="6.1796875" style="58" bestFit="1" customWidth="1"/>
    <col min="10" max="16384" width="10.26953125" style="58"/>
  </cols>
  <sheetData>
    <row r="1" spans="1:9" customFormat="1" ht="23.25" customHeight="1" thickBot="1" x14ac:dyDescent="0.4">
      <c r="A1" s="276" t="s">
        <v>265</v>
      </c>
      <c r="B1" s="276"/>
      <c r="C1" s="276"/>
      <c r="D1" s="276"/>
      <c r="E1" s="276"/>
      <c r="F1" s="276"/>
      <c r="G1" s="276"/>
      <c r="H1" s="276"/>
      <c r="I1" s="276"/>
    </row>
    <row r="2" spans="1:9" customFormat="1" ht="23.25" customHeight="1" x14ac:dyDescent="0.35">
      <c r="A2" s="250" t="s">
        <v>298</v>
      </c>
      <c r="B2" s="250"/>
      <c r="C2" s="250"/>
      <c r="D2" s="250"/>
      <c r="E2" s="250"/>
      <c r="F2" s="250"/>
      <c r="G2" s="250"/>
      <c r="H2" s="250"/>
      <c r="I2" s="250"/>
    </row>
    <row r="3" spans="1:9" ht="11" thickBot="1" x14ac:dyDescent="0.3"/>
    <row r="4" spans="1:9" ht="13.5" thickBot="1" x14ac:dyDescent="0.35">
      <c r="A4" s="60"/>
      <c r="B4" s="60"/>
      <c r="C4" s="60"/>
      <c r="D4" s="61"/>
      <c r="E4" s="278" t="s">
        <v>299</v>
      </c>
      <c r="F4" s="279"/>
      <c r="G4" s="280" t="s">
        <v>300</v>
      </c>
      <c r="H4" s="281"/>
      <c r="I4" s="282"/>
    </row>
    <row r="5" spans="1:9" ht="13.5" thickBot="1" x14ac:dyDescent="0.35">
      <c r="A5" s="62" t="s">
        <v>301</v>
      </c>
      <c r="B5" s="62" t="s">
        <v>302</v>
      </c>
      <c r="C5" s="62" t="s">
        <v>303</v>
      </c>
      <c r="D5" s="62" t="s">
        <v>304</v>
      </c>
      <c r="E5" s="62" t="s">
        <v>305</v>
      </c>
      <c r="F5" s="196" t="s">
        <v>306</v>
      </c>
      <c r="G5" s="63" t="s">
        <v>307</v>
      </c>
      <c r="H5" s="64" t="s">
        <v>308</v>
      </c>
      <c r="I5" s="65" t="s">
        <v>309</v>
      </c>
    </row>
    <row r="6" spans="1:9" s="6" customFormat="1" ht="12.5" x14ac:dyDescent="0.25">
      <c r="A6" s="93"/>
      <c r="B6" s="94"/>
      <c r="C6" s="94"/>
      <c r="D6" s="94"/>
      <c r="E6" s="95"/>
      <c r="F6" s="94"/>
      <c r="G6" s="94"/>
      <c r="H6" s="94"/>
      <c r="I6" s="96"/>
    </row>
    <row r="7" spans="1:9" s="6" customFormat="1" ht="13" thickBot="1" x14ac:dyDescent="0.3">
      <c r="A7" s="97"/>
      <c r="B7" s="98"/>
      <c r="C7" s="98"/>
      <c r="D7" s="98"/>
      <c r="E7" s="99"/>
      <c r="F7" s="98"/>
      <c r="G7" s="98"/>
      <c r="H7" s="98"/>
      <c r="I7" s="100"/>
    </row>
  </sheetData>
  <mergeCells count="4">
    <mergeCell ref="A1:I1"/>
    <mergeCell ref="A2:I2"/>
    <mergeCell ref="E4:F4"/>
    <mergeCell ref="G4:I4"/>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7"/>
  <dimension ref="A1:H43"/>
  <sheetViews>
    <sheetView workbookViewId="0">
      <selection activeCell="B23" sqref="B23"/>
    </sheetView>
  </sheetViews>
  <sheetFormatPr baseColWidth="10" defaultColWidth="11.453125" defaultRowHeight="10" x14ac:dyDescent="0.2"/>
  <cols>
    <col min="1" max="1" width="20.54296875" style="42" customWidth="1"/>
    <col min="2" max="2" width="27.1796875" style="42" customWidth="1"/>
    <col min="3" max="4" width="17" style="42" customWidth="1"/>
    <col min="5" max="5" width="8.7265625" style="42" bestFit="1" customWidth="1"/>
    <col min="6" max="6" width="11.7265625" style="43" customWidth="1"/>
    <col min="7" max="16384" width="11.453125" style="42"/>
  </cols>
  <sheetData>
    <row r="1" spans="1:8" customFormat="1" ht="23.25" customHeight="1" thickBot="1" x14ac:dyDescent="0.4">
      <c r="A1" s="276" t="s">
        <v>265</v>
      </c>
      <c r="B1" s="276"/>
      <c r="C1" s="276"/>
      <c r="D1" s="276"/>
      <c r="E1" s="276"/>
      <c r="F1" s="276"/>
      <c r="G1" s="1"/>
      <c r="H1" s="1"/>
    </row>
    <row r="2" spans="1:8" customFormat="1" ht="23.25" customHeight="1" x14ac:dyDescent="0.35">
      <c r="A2" s="277" t="s">
        <v>310</v>
      </c>
      <c r="B2" s="277"/>
      <c r="C2" s="277"/>
      <c r="D2" s="277"/>
      <c r="E2" s="277"/>
      <c r="F2" s="277"/>
      <c r="G2" s="2"/>
      <c r="H2" s="2"/>
    </row>
    <row r="4" spans="1:8" ht="13" x14ac:dyDescent="0.3">
      <c r="C4" s="44" t="s">
        <v>311</v>
      </c>
      <c r="D4" s="44" t="s">
        <v>301</v>
      </c>
      <c r="E4" s="44" t="s">
        <v>312</v>
      </c>
      <c r="F4" s="44" t="s">
        <v>313</v>
      </c>
    </row>
    <row r="5" spans="1:8" ht="13" x14ac:dyDescent="0.3">
      <c r="B5" s="6"/>
      <c r="C5" s="67"/>
      <c r="D5" s="67"/>
      <c r="E5" s="45"/>
      <c r="F5" s="45"/>
    </row>
    <row r="6" spans="1:8" ht="13" x14ac:dyDescent="0.3">
      <c r="A6" s="46" t="s">
        <v>314</v>
      </c>
      <c r="B6" s="66"/>
      <c r="C6" s="47" t="s">
        <v>137</v>
      </c>
      <c r="D6" s="47"/>
      <c r="E6" s="47" t="s">
        <v>137</v>
      </c>
      <c r="F6" s="47" t="s">
        <v>137</v>
      </c>
    </row>
    <row r="7" spans="1:8" ht="13" x14ac:dyDescent="0.3">
      <c r="A7" s="46" t="s">
        <v>315</v>
      </c>
      <c r="B7" s="48"/>
      <c r="C7" s="47"/>
      <c r="D7" s="47"/>
      <c r="E7" s="47" t="s">
        <v>137</v>
      </c>
      <c r="F7" s="47" t="s">
        <v>137</v>
      </c>
    </row>
    <row r="8" spans="1:8" ht="13" x14ac:dyDescent="0.3">
      <c r="A8" s="46" t="s">
        <v>316</v>
      </c>
      <c r="B8" s="48"/>
      <c r="C8" s="47"/>
      <c r="D8" s="47"/>
      <c r="E8" s="47"/>
      <c r="F8" s="47"/>
    </row>
    <row r="9" spans="1:8" ht="13" x14ac:dyDescent="0.3">
      <c r="A9" s="46" t="s">
        <v>317</v>
      </c>
      <c r="B9" s="48"/>
      <c r="C9" s="47"/>
      <c r="D9" s="47"/>
      <c r="E9" s="47"/>
      <c r="F9" s="47"/>
    </row>
    <row r="10" spans="1:8" ht="13" x14ac:dyDescent="0.3">
      <c r="A10" s="46" t="s">
        <v>318</v>
      </c>
      <c r="B10" s="48"/>
      <c r="C10" s="47"/>
      <c r="D10" s="47"/>
      <c r="E10" s="47"/>
      <c r="F10" s="47"/>
    </row>
    <row r="11" spans="1:8" ht="13" x14ac:dyDescent="0.3">
      <c r="A11" s="46" t="s">
        <v>319</v>
      </c>
      <c r="B11" s="48"/>
      <c r="C11" s="47"/>
      <c r="D11" s="47"/>
      <c r="E11" s="47"/>
      <c r="F11" s="47"/>
    </row>
    <row r="12" spans="1:8" ht="13" x14ac:dyDescent="0.3">
      <c r="A12" s="46" t="s">
        <v>320</v>
      </c>
      <c r="B12" s="47"/>
      <c r="C12" s="47"/>
      <c r="D12" s="47"/>
      <c r="E12" s="47"/>
      <c r="F12" s="47" t="s">
        <v>137</v>
      </c>
    </row>
    <row r="13" spans="1:8" ht="13" x14ac:dyDescent="0.3">
      <c r="A13" s="46"/>
      <c r="B13" s="47"/>
      <c r="C13" s="47"/>
      <c r="D13" s="47"/>
      <c r="E13" s="47" t="s">
        <v>137</v>
      </c>
      <c r="F13" s="47" t="s">
        <v>137</v>
      </c>
    </row>
    <row r="14" spans="1:8" ht="12.75" customHeight="1" x14ac:dyDescent="0.25">
      <c r="A14" s="283"/>
      <c r="B14" s="284"/>
      <c r="C14" s="284"/>
      <c r="D14" s="284"/>
      <c r="E14" s="284"/>
      <c r="F14" s="285"/>
    </row>
    <row r="15" spans="1:8" ht="13.5" thickBot="1" x14ac:dyDescent="0.35">
      <c r="B15" s="6"/>
      <c r="C15" s="45"/>
      <c r="D15" s="45"/>
      <c r="E15" s="45"/>
      <c r="F15" s="45"/>
    </row>
    <row r="16" spans="1:8" ht="13" x14ac:dyDescent="0.3">
      <c r="A16" s="49" t="s">
        <v>314</v>
      </c>
      <c r="B16" s="50"/>
      <c r="C16" s="51"/>
      <c r="D16" s="51"/>
      <c r="E16" s="51"/>
      <c r="F16" s="52"/>
    </row>
    <row r="17" spans="1:6" ht="13.5" thickBot="1" x14ac:dyDescent="0.35">
      <c r="A17" s="53" t="s">
        <v>315</v>
      </c>
      <c r="B17" s="54"/>
      <c r="C17" s="55"/>
      <c r="D17" s="55"/>
      <c r="E17" s="55"/>
      <c r="F17" s="56"/>
    </row>
    <row r="18" spans="1:6" ht="13" x14ac:dyDescent="0.3">
      <c r="A18" s="49" t="s">
        <v>320</v>
      </c>
      <c r="B18" s="51" t="s">
        <v>137</v>
      </c>
      <c r="C18" s="51"/>
      <c r="D18" s="51"/>
      <c r="E18" s="51"/>
      <c r="F18" s="52"/>
    </row>
    <row r="19" spans="1:6" ht="13.5" thickBot="1" x14ac:dyDescent="0.35">
      <c r="A19" s="53"/>
      <c r="B19" s="55" t="s">
        <v>137</v>
      </c>
      <c r="C19" s="55"/>
      <c r="D19" s="55"/>
      <c r="E19" s="55"/>
      <c r="F19" s="56"/>
    </row>
    <row r="20" spans="1:6" ht="12.75" customHeight="1" x14ac:dyDescent="0.25">
      <c r="A20" s="286"/>
      <c r="B20" s="287"/>
      <c r="C20" s="287"/>
      <c r="D20" s="287"/>
      <c r="E20" s="287"/>
      <c r="F20" s="288"/>
    </row>
    <row r="21" spans="1:6" ht="12.5" x14ac:dyDescent="0.25">
      <c r="B21" s="6"/>
      <c r="C21" s="6"/>
      <c r="D21" s="6"/>
      <c r="E21" s="6"/>
      <c r="F21" s="57"/>
    </row>
    <row r="22" spans="1:6" ht="12.5" x14ac:dyDescent="0.25">
      <c r="B22" s="6"/>
      <c r="C22" s="6"/>
      <c r="D22" s="6"/>
      <c r="E22" s="6"/>
      <c r="F22" s="57"/>
    </row>
    <row r="23" spans="1:6" ht="12.5" x14ac:dyDescent="0.25">
      <c r="B23" s="6"/>
      <c r="C23" s="6"/>
      <c r="D23" s="6"/>
      <c r="E23" s="6"/>
      <c r="F23" s="57"/>
    </row>
    <row r="24" spans="1:6" ht="12.5" x14ac:dyDescent="0.25">
      <c r="B24" s="6"/>
      <c r="C24" s="6"/>
      <c r="D24" s="6"/>
      <c r="E24" s="6"/>
      <c r="F24" s="57"/>
    </row>
    <row r="25" spans="1:6" ht="12.5" x14ac:dyDescent="0.25">
      <c r="B25" s="6"/>
      <c r="C25" s="6"/>
      <c r="D25" s="6"/>
      <c r="E25" s="6"/>
      <c r="F25" s="57"/>
    </row>
    <row r="26" spans="1:6" ht="12.5" x14ac:dyDescent="0.25">
      <c r="B26" s="6"/>
      <c r="C26" s="6"/>
      <c r="D26" s="6"/>
      <c r="E26" s="6"/>
      <c r="F26" s="57"/>
    </row>
    <row r="27" spans="1:6" ht="12.5" x14ac:dyDescent="0.25">
      <c r="B27" s="6"/>
      <c r="C27" s="6"/>
      <c r="D27" s="6"/>
      <c r="E27" s="6"/>
      <c r="F27" s="57"/>
    </row>
    <row r="28" spans="1:6" ht="12.5" x14ac:dyDescent="0.25">
      <c r="B28" s="6"/>
      <c r="C28" s="6"/>
      <c r="D28" s="6"/>
      <c r="E28" s="6"/>
      <c r="F28" s="57"/>
    </row>
    <row r="29" spans="1:6" ht="12.5" x14ac:dyDescent="0.25">
      <c r="B29" s="6"/>
      <c r="C29" s="6"/>
      <c r="D29" s="6"/>
      <c r="E29" s="6"/>
      <c r="F29" s="57"/>
    </row>
    <row r="30" spans="1:6" ht="12.5" x14ac:dyDescent="0.25">
      <c r="B30" s="6"/>
      <c r="C30" s="6"/>
      <c r="D30" s="6"/>
      <c r="E30" s="6"/>
      <c r="F30" s="57"/>
    </row>
    <row r="31" spans="1:6" ht="12.5" x14ac:dyDescent="0.25">
      <c r="B31" s="6"/>
      <c r="C31" s="6"/>
      <c r="D31" s="6"/>
      <c r="E31" s="6"/>
      <c r="F31" s="57"/>
    </row>
    <row r="32" spans="1:6" ht="12.5" x14ac:dyDescent="0.25">
      <c r="B32" s="6"/>
      <c r="C32" s="6"/>
      <c r="D32" s="6"/>
      <c r="E32" s="6"/>
      <c r="F32" s="57"/>
    </row>
    <row r="33" spans="2:6" ht="12.5" x14ac:dyDescent="0.25">
      <c r="B33" s="6"/>
      <c r="C33" s="6"/>
      <c r="D33" s="6"/>
      <c r="E33" s="6"/>
      <c r="F33" s="57"/>
    </row>
    <row r="34" spans="2:6" ht="12.5" x14ac:dyDescent="0.25">
      <c r="B34" s="6"/>
      <c r="C34" s="6"/>
      <c r="D34" s="6"/>
      <c r="E34" s="6"/>
      <c r="F34" s="57"/>
    </row>
    <row r="35" spans="2:6" ht="12.5" x14ac:dyDescent="0.25">
      <c r="B35" s="6"/>
      <c r="C35" s="6"/>
      <c r="D35" s="6"/>
      <c r="E35" s="6"/>
      <c r="F35" s="57"/>
    </row>
    <row r="36" spans="2:6" ht="12.5" x14ac:dyDescent="0.25">
      <c r="B36" s="6"/>
      <c r="C36" s="6"/>
      <c r="D36" s="6"/>
      <c r="E36" s="6"/>
      <c r="F36" s="57"/>
    </row>
    <row r="37" spans="2:6" ht="12.5" x14ac:dyDescent="0.25">
      <c r="B37" s="6"/>
      <c r="C37" s="6"/>
      <c r="D37" s="6"/>
      <c r="E37" s="6"/>
      <c r="F37" s="57"/>
    </row>
    <row r="38" spans="2:6" ht="12.5" x14ac:dyDescent="0.25">
      <c r="B38" s="6"/>
      <c r="C38" s="6"/>
      <c r="D38" s="6"/>
      <c r="E38" s="6"/>
      <c r="F38" s="57"/>
    </row>
    <row r="39" spans="2:6" ht="12.5" x14ac:dyDescent="0.25">
      <c r="B39" s="6"/>
      <c r="C39" s="6"/>
      <c r="D39" s="6"/>
      <c r="E39" s="6"/>
      <c r="F39" s="57"/>
    </row>
    <row r="40" spans="2:6" ht="12.5" x14ac:dyDescent="0.25">
      <c r="B40" s="6"/>
      <c r="C40" s="6"/>
      <c r="D40" s="6"/>
      <c r="E40" s="6"/>
      <c r="F40" s="57"/>
    </row>
    <row r="41" spans="2:6" ht="12.5" x14ac:dyDescent="0.25">
      <c r="B41" s="6"/>
      <c r="C41" s="6"/>
      <c r="D41" s="6"/>
      <c r="E41" s="6"/>
      <c r="F41" s="57"/>
    </row>
    <row r="42" spans="2:6" ht="12.5" x14ac:dyDescent="0.25">
      <c r="B42" s="6"/>
      <c r="C42" s="6"/>
      <c r="D42" s="6"/>
      <c r="E42" s="6"/>
      <c r="F42" s="57"/>
    </row>
    <row r="43" spans="2:6" ht="12.5" x14ac:dyDescent="0.25">
      <c r="B43" s="6"/>
      <c r="C43" s="6"/>
      <c r="D43" s="6"/>
      <c r="E43" s="6"/>
      <c r="F43" s="57"/>
    </row>
  </sheetData>
  <mergeCells count="4">
    <mergeCell ref="A1:F1"/>
    <mergeCell ref="A2:F2"/>
    <mergeCell ref="A14:F14"/>
    <mergeCell ref="A20:F2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8"/>
  <dimension ref="A1:N6"/>
  <sheetViews>
    <sheetView workbookViewId="0">
      <selection activeCell="H9" sqref="H9"/>
    </sheetView>
  </sheetViews>
  <sheetFormatPr baseColWidth="10" defaultColWidth="11.453125" defaultRowHeight="10.5" x14ac:dyDescent="0.25"/>
  <cols>
    <col min="1" max="1" width="9" style="40" bestFit="1" customWidth="1"/>
    <col min="2" max="2" width="5.7265625" style="40" bestFit="1" customWidth="1"/>
    <col min="3" max="3" width="38.81640625" style="41" customWidth="1"/>
    <col min="4" max="5" width="16.1796875" style="40" customWidth="1"/>
    <col min="6" max="6" width="12.7265625" style="41" customWidth="1"/>
    <col min="7" max="7" width="24.7265625" style="41" customWidth="1"/>
    <col min="8" max="8" width="12.7265625" style="41" customWidth="1"/>
    <col min="9" max="9" width="12.54296875" style="41" customWidth="1"/>
    <col min="10" max="10" width="24.7265625" style="41" customWidth="1"/>
    <col min="11" max="11" width="35" style="41" customWidth="1"/>
    <col min="12" max="16384" width="11.453125" style="41"/>
  </cols>
  <sheetData>
    <row r="1" spans="1:14" customFormat="1" ht="23.25" customHeight="1" thickBot="1" x14ac:dyDescent="0.4">
      <c r="A1" s="276" t="s">
        <v>265</v>
      </c>
      <c r="B1" s="276"/>
      <c r="C1" s="276"/>
      <c r="D1" s="276"/>
      <c r="E1" s="276"/>
      <c r="F1" s="276"/>
      <c r="G1" s="276"/>
      <c r="H1" s="276"/>
      <c r="I1" s="276"/>
      <c r="J1" s="276"/>
      <c r="K1" s="276"/>
      <c r="L1" s="1"/>
      <c r="M1" s="1"/>
      <c r="N1" s="1"/>
    </row>
    <row r="2" spans="1:14" customFormat="1" ht="23.25" customHeight="1" x14ac:dyDescent="0.35">
      <c r="A2" s="250" t="s">
        <v>321</v>
      </c>
      <c r="B2" s="250"/>
      <c r="C2" s="250"/>
      <c r="D2" s="250"/>
      <c r="E2" s="250"/>
      <c r="F2" s="250"/>
      <c r="G2" s="250"/>
      <c r="H2" s="250"/>
      <c r="I2" s="250"/>
      <c r="J2" s="250"/>
      <c r="K2" s="250"/>
      <c r="L2" s="2"/>
      <c r="M2" s="2"/>
      <c r="N2" s="2"/>
    </row>
    <row r="3" spans="1:14" ht="11" thickBot="1" x14ac:dyDescent="0.3"/>
    <row r="4" spans="1:14" ht="13.5" thickBot="1" x14ac:dyDescent="0.3">
      <c r="D4" s="83" t="s">
        <v>322</v>
      </c>
      <c r="E4" s="84" t="s">
        <v>311</v>
      </c>
      <c r="F4" s="84" t="s">
        <v>323</v>
      </c>
      <c r="G4" s="84" t="s">
        <v>324</v>
      </c>
      <c r="H4" s="84" t="s">
        <v>325</v>
      </c>
      <c r="I4" s="85" t="s">
        <v>326</v>
      </c>
      <c r="J4" s="83" t="s">
        <v>324</v>
      </c>
      <c r="K4" s="84" t="s">
        <v>327</v>
      </c>
    </row>
    <row r="5" spans="1:14" ht="13" thickBot="1" x14ac:dyDescent="0.3">
      <c r="D5" s="87"/>
      <c r="E5" s="170"/>
      <c r="F5" s="88"/>
      <c r="G5" s="89"/>
      <c r="H5" s="88"/>
      <c r="I5" s="88"/>
      <c r="J5" s="90"/>
      <c r="K5" s="91"/>
    </row>
    <row r="6" spans="1:14" ht="14.5" x14ac:dyDescent="0.3">
      <c r="D6" s="289" t="s">
        <v>328</v>
      </c>
      <c r="E6" s="289"/>
      <c r="F6" s="289"/>
      <c r="G6" s="289"/>
      <c r="H6" s="289"/>
      <c r="I6" s="289"/>
      <c r="J6" s="86"/>
      <c r="K6" s="86"/>
    </row>
  </sheetData>
  <mergeCells count="3">
    <mergeCell ref="A1:K1"/>
    <mergeCell ref="A2:K2"/>
    <mergeCell ref="D6:I6"/>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9">
    <tabColor rgb="FF00B050"/>
  </sheetPr>
  <dimension ref="A1:H33"/>
  <sheetViews>
    <sheetView topLeftCell="A10" zoomScale="85" zoomScaleNormal="85" workbookViewId="0">
      <selection activeCell="I8" sqref="I8"/>
    </sheetView>
  </sheetViews>
  <sheetFormatPr baseColWidth="10" defaultColWidth="9.1796875" defaultRowHeight="14.5" x14ac:dyDescent="0.35"/>
  <cols>
    <col min="1" max="1" width="20.81640625" customWidth="1"/>
    <col min="2" max="2" width="12.1796875" customWidth="1"/>
    <col min="3" max="5" width="9.1796875" customWidth="1"/>
    <col min="6" max="7" width="42" customWidth="1"/>
    <col min="8" max="8" width="21.81640625" bestFit="1" customWidth="1"/>
  </cols>
  <sheetData>
    <row r="1" spans="1:8" ht="23.25" customHeight="1" thickBot="1" x14ac:dyDescent="0.4">
      <c r="A1" s="276" t="s">
        <v>265</v>
      </c>
      <c r="B1" s="276"/>
      <c r="C1" s="276"/>
      <c r="D1" s="276"/>
      <c r="E1" s="276"/>
      <c r="F1" s="276"/>
      <c r="G1" s="276"/>
      <c r="H1" s="276"/>
    </row>
    <row r="2" spans="1:8" ht="23.25" customHeight="1" x14ac:dyDescent="0.35">
      <c r="A2" s="250" t="s">
        <v>329</v>
      </c>
      <c r="B2" s="250"/>
      <c r="C2" s="250"/>
      <c r="D2" s="250"/>
      <c r="E2" s="250"/>
      <c r="F2" s="250"/>
      <c r="G2" s="250"/>
      <c r="H2" s="250"/>
    </row>
    <row r="4" spans="1:8" ht="77.25" customHeight="1" x14ac:dyDescent="0.35">
      <c r="A4" s="302" t="s">
        <v>330</v>
      </c>
      <c r="B4" s="303"/>
      <c r="C4" s="303"/>
      <c r="D4" s="303"/>
      <c r="E4" s="303"/>
      <c r="F4" s="303"/>
      <c r="G4" s="303"/>
      <c r="H4" s="303"/>
    </row>
    <row r="5" spans="1:8" ht="26.15" customHeight="1" x14ac:dyDescent="0.35">
      <c r="A5" s="195" t="s">
        <v>331</v>
      </c>
      <c r="B5" s="304" t="str">
        <f>_xlfn.CONCAT(SUM(H13:H14),"min")</f>
        <v>15min</v>
      </c>
      <c r="C5" s="305"/>
      <c r="D5" s="305"/>
      <c r="E5" s="305"/>
      <c r="F5" s="305"/>
      <c r="G5" s="305"/>
      <c r="H5" s="306"/>
    </row>
    <row r="6" spans="1:8" ht="26.15" customHeight="1" x14ac:dyDescent="0.35">
      <c r="A6" s="195" t="s">
        <v>332</v>
      </c>
      <c r="B6" s="299" t="s">
        <v>423</v>
      </c>
      <c r="C6" s="300"/>
      <c r="D6" s="300"/>
      <c r="E6" s="300"/>
      <c r="F6" s="300"/>
      <c r="G6" s="300"/>
      <c r="H6" s="301"/>
    </row>
    <row r="7" spans="1:8" ht="26.15" customHeight="1" x14ac:dyDescent="0.35">
      <c r="A7" s="77" t="s">
        <v>333</v>
      </c>
      <c r="B7" s="290" t="s">
        <v>425</v>
      </c>
      <c r="C7" s="291"/>
      <c r="D7" s="291"/>
      <c r="E7" s="291"/>
      <c r="F7" s="291"/>
      <c r="G7" s="291"/>
      <c r="H7" s="292"/>
    </row>
    <row r="8" spans="1:8" ht="26.15" customHeight="1" x14ac:dyDescent="0.35">
      <c r="A8" s="195" t="s">
        <v>334</v>
      </c>
      <c r="B8" s="299" t="s">
        <v>420</v>
      </c>
      <c r="C8" s="300"/>
      <c r="D8" s="300"/>
      <c r="E8" s="300"/>
      <c r="F8" s="300"/>
      <c r="G8" s="300"/>
      <c r="H8" s="301"/>
    </row>
    <row r="9" spans="1:8" ht="26.15" customHeight="1" x14ac:dyDescent="0.35">
      <c r="A9" s="77" t="s">
        <v>335</v>
      </c>
      <c r="B9" s="293"/>
      <c r="C9" s="294"/>
      <c r="D9" s="294"/>
      <c r="E9" s="294"/>
      <c r="F9" s="294"/>
      <c r="G9" s="294"/>
      <c r="H9" s="295"/>
    </row>
    <row r="10" spans="1:8" ht="24" customHeight="1" x14ac:dyDescent="0.35"/>
    <row r="11" spans="1:8" x14ac:dyDescent="0.35">
      <c r="A11" s="78" t="s">
        <v>336</v>
      </c>
      <c r="B11" s="197"/>
    </row>
    <row r="12" spans="1:8" x14ac:dyDescent="0.35">
      <c r="A12" s="195" t="s">
        <v>337</v>
      </c>
      <c r="B12" s="296" t="s">
        <v>338</v>
      </c>
      <c r="C12" s="297"/>
      <c r="D12" s="297"/>
      <c r="E12" s="297"/>
      <c r="F12" s="298"/>
      <c r="G12" s="197" t="s">
        <v>339</v>
      </c>
      <c r="H12" s="195" t="s">
        <v>340</v>
      </c>
    </row>
    <row r="13" spans="1:8" ht="12" customHeight="1" x14ac:dyDescent="0.35">
      <c r="A13" s="4">
        <v>1</v>
      </c>
      <c r="B13" s="232" t="s">
        <v>418</v>
      </c>
      <c r="C13" s="229"/>
      <c r="D13" s="229"/>
      <c r="E13" s="229"/>
      <c r="F13" s="231"/>
      <c r="G13" s="231" t="s">
        <v>419</v>
      </c>
      <c r="H13" s="230">
        <v>10</v>
      </c>
    </row>
    <row r="14" spans="1:8" x14ac:dyDescent="0.35">
      <c r="A14" s="4">
        <v>2</v>
      </c>
      <c r="B14" s="208" t="s">
        <v>422</v>
      </c>
      <c r="C14" s="209"/>
      <c r="D14" s="209"/>
      <c r="E14" s="209"/>
      <c r="F14" s="210"/>
      <c r="G14" s="210" t="s">
        <v>423</v>
      </c>
      <c r="H14" s="207">
        <v>5</v>
      </c>
    </row>
    <row r="15" spans="1:8" x14ac:dyDescent="0.35">
      <c r="A15" s="4">
        <v>3</v>
      </c>
      <c r="B15" s="75"/>
      <c r="C15" s="76"/>
      <c r="D15" s="76"/>
      <c r="E15" s="76"/>
      <c r="F15" s="144"/>
      <c r="G15" s="144"/>
      <c r="H15" s="80"/>
    </row>
    <row r="16" spans="1:8" x14ac:dyDescent="0.35">
      <c r="A16" s="4">
        <v>4</v>
      </c>
      <c r="B16" s="75"/>
      <c r="C16" s="76"/>
      <c r="D16" s="76"/>
      <c r="E16" s="76"/>
      <c r="F16" s="144"/>
      <c r="G16" s="144"/>
      <c r="H16" s="80"/>
    </row>
    <row r="17" spans="1:8" x14ac:dyDescent="0.35">
      <c r="A17" s="4">
        <v>5</v>
      </c>
      <c r="B17" s="75"/>
      <c r="C17" s="76"/>
      <c r="D17" s="76"/>
      <c r="E17" s="76"/>
      <c r="F17" s="144"/>
      <c r="G17" s="144"/>
      <c r="H17" s="80"/>
    </row>
    <row r="18" spans="1:8" x14ac:dyDescent="0.35">
      <c r="A18" s="4">
        <v>6</v>
      </c>
      <c r="B18" s="75"/>
      <c r="C18" s="76"/>
      <c r="D18" s="76"/>
      <c r="E18" s="76"/>
      <c r="F18" s="144"/>
      <c r="G18" s="144"/>
      <c r="H18" s="80"/>
    </row>
    <row r="19" spans="1:8" x14ac:dyDescent="0.35">
      <c r="A19" s="4">
        <v>7</v>
      </c>
      <c r="B19" s="75"/>
      <c r="C19" s="76"/>
      <c r="D19" s="76"/>
      <c r="E19" s="76"/>
      <c r="F19" s="144"/>
      <c r="G19" s="144"/>
      <c r="H19" s="80"/>
    </row>
    <row r="20" spans="1:8" x14ac:dyDescent="0.35">
      <c r="A20" s="4">
        <v>8</v>
      </c>
      <c r="B20" s="75"/>
      <c r="C20" s="76"/>
      <c r="D20" s="76"/>
      <c r="E20" s="76"/>
      <c r="F20" s="144"/>
      <c r="G20" s="144"/>
      <c r="H20" s="80"/>
    </row>
    <row r="21" spans="1:8" x14ac:dyDescent="0.35">
      <c r="A21" s="4">
        <v>9</v>
      </c>
      <c r="B21" s="75"/>
      <c r="C21" s="76"/>
      <c r="D21" s="76"/>
      <c r="E21" s="76"/>
      <c r="F21" s="144"/>
      <c r="G21" s="144"/>
      <c r="H21" s="80"/>
    </row>
    <row r="23" spans="1:8" x14ac:dyDescent="0.35">
      <c r="A23" s="79" t="s">
        <v>341</v>
      </c>
      <c r="B23" s="195"/>
    </row>
    <row r="24" spans="1:8" x14ac:dyDescent="0.35">
      <c r="A24" s="195" t="s">
        <v>337</v>
      </c>
      <c r="B24" s="296" t="s">
        <v>338</v>
      </c>
      <c r="C24" s="297"/>
      <c r="D24" s="297"/>
      <c r="E24" s="297"/>
      <c r="F24" s="298"/>
      <c r="G24" s="197" t="s">
        <v>339</v>
      </c>
      <c r="H24" s="195" t="s">
        <v>340</v>
      </c>
    </row>
    <row r="25" spans="1:8" x14ac:dyDescent="0.35">
      <c r="A25" s="4">
        <v>1</v>
      </c>
      <c r="B25" s="226"/>
      <c r="C25" s="209"/>
      <c r="D25" s="209" t="s">
        <v>421</v>
      </c>
      <c r="E25" s="209"/>
      <c r="F25" s="210"/>
      <c r="G25" s="210"/>
      <c r="H25" s="207"/>
    </row>
    <row r="26" spans="1:8" x14ac:dyDescent="0.35">
      <c r="A26" s="4">
        <v>2</v>
      </c>
      <c r="B26" s="208"/>
      <c r="C26" s="209"/>
      <c r="D26" s="209"/>
      <c r="E26" s="209"/>
      <c r="F26" s="210"/>
      <c r="G26" s="210"/>
      <c r="H26" s="207"/>
    </row>
    <row r="27" spans="1:8" x14ac:dyDescent="0.35">
      <c r="A27" s="4">
        <v>3</v>
      </c>
      <c r="B27" s="208"/>
      <c r="C27" s="209"/>
      <c r="D27" s="209"/>
      <c r="E27" s="209"/>
      <c r="F27" s="210"/>
      <c r="G27" s="210"/>
      <c r="H27" s="207"/>
    </row>
    <row r="28" spans="1:8" x14ac:dyDescent="0.35">
      <c r="A28" s="4">
        <v>4</v>
      </c>
      <c r="B28" s="75"/>
      <c r="C28" s="76"/>
      <c r="D28" s="76"/>
      <c r="E28" s="76"/>
      <c r="F28" s="144"/>
      <c r="G28" s="144"/>
      <c r="H28" s="80"/>
    </row>
    <row r="29" spans="1:8" x14ac:dyDescent="0.35">
      <c r="A29" s="4">
        <v>5</v>
      </c>
      <c r="B29" s="75"/>
      <c r="C29" s="76"/>
      <c r="D29" s="76"/>
      <c r="E29" s="76"/>
      <c r="F29" s="144"/>
      <c r="G29" s="144"/>
      <c r="H29" s="80"/>
    </row>
    <row r="30" spans="1:8" x14ac:dyDescent="0.35">
      <c r="A30" s="4">
        <v>6</v>
      </c>
      <c r="B30" s="75"/>
      <c r="C30" s="76"/>
      <c r="D30" s="76"/>
      <c r="E30" s="76"/>
      <c r="F30" s="144"/>
      <c r="G30" s="144"/>
      <c r="H30" s="80"/>
    </row>
    <row r="31" spans="1:8" x14ac:dyDescent="0.35">
      <c r="A31" s="4">
        <v>7</v>
      </c>
      <c r="B31" s="75"/>
      <c r="C31" s="76"/>
      <c r="D31" s="76"/>
      <c r="E31" s="76"/>
      <c r="F31" s="144"/>
      <c r="G31" s="144"/>
      <c r="H31" s="80"/>
    </row>
    <row r="32" spans="1:8" x14ac:dyDescent="0.35">
      <c r="A32" s="4">
        <v>8</v>
      </c>
      <c r="B32" s="75"/>
      <c r="C32" s="76"/>
      <c r="D32" s="76"/>
      <c r="E32" s="76"/>
      <c r="F32" s="144"/>
      <c r="G32" s="144"/>
      <c r="H32" s="80"/>
    </row>
    <row r="33" spans="1:8" x14ac:dyDescent="0.35">
      <c r="A33" s="4">
        <v>9</v>
      </c>
      <c r="B33" s="75"/>
      <c r="C33" s="76"/>
      <c r="D33" s="76"/>
      <c r="E33" s="76"/>
      <c r="F33" s="144"/>
      <c r="G33" s="144"/>
      <c r="H33" s="80"/>
    </row>
  </sheetData>
  <mergeCells count="10">
    <mergeCell ref="B6:H6"/>
    <mergeCell ref="A2:H2"/>
    <mergeCell ref="A1:H1"/>
    <mergeCell ref="A4:H4"/>
    <mergeCell ref="B5:H5"/>
    <mergeCell ref="B7:H7"/>
    <mergeCell ref="B9:H9"/>
    <mergeCell ref="B12:F12"/>
    <mergeCell ref="B24:F24"/>
    <mergeCell ref="B8:H8"/>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10">
    <tabColor rgb="FF00B050"/>
  </sheetPr>
  <dimension ref="A1:H22"/>
  <sheetViews>
    <sheetView zoomScale="85" zoomScaleNormal="85" workbookViewId="0">
      <selection activeCell="C21" sqref="C21"/>
    </sheetView>
  </sheetViews>
  <sheetFormatPr baseColWidth="10" defaultColWidth="11.453125" defaultRowHeight="13.5" customHeight="1" x14ac:dyDescent="0.2"/>
  <cols>
    <col min="1" max="1" width="21.90625" style="14" customWidth="1"/>
    <col min="2" max="2" width="23.1796875" style="14" customWidth="1"/>
    <col min="3" max="3" width="38.26953125" style="15" customWidth="1"/>
    <col min="4" max="4" width="22.453125" style="15" customWidth="1"/>
    <col min="5" max="5" width="25" style="15" customWidth="1"/>
    <col min="6" max="6" width="28.26953125" style="15" customWidth="1"/>
    <col min="7" max="7" width="31.453125" style="15" customWidth="1"/>
    <col min="8" max="8" width="26.81640625" style="15" customWidth="1"/>
    <col min="9" max="9" width="22.7265625" style="15" customWidth="1"/>
    <col min="10" max="10" width="11.453125" style="15"/>
    <col min="11" max="11" width="20.453125" style="15" bestFit="1" customWidth="1"/>
    <col min="12" max="12" width="18.26953125" style="15" customWidth="1"/>
    <col min="13" max="13" width="11.453125" style="15"/>
    <col min="14" max="14" width="21.54296875" style="15" bestFit="1" customWidth="1"/>
    <col min="15" max="15" width="7.54296875" style="15" customWidth="1"/>
    <col min="16" max="16" width="34.1796875" style="15" customWidth="1"/>
    <col min="17" max="16384" width="11.453125" style="15"/>
  </cols>
  <sheetData>
    <row r="1" spans="1:8" customFormat="1" ht="23.25" customHeight="1" thickBot="1" x14ac:dyDescent="0.4">
      <c r="A1" s="276" t="s">
        <v>265</v>
      </c>
      <c r="B1" s="276"/>
      <c r="C1" s="276"/>
      <c r="D1" s="276"/>
      <c r="E1" s="276"/>
      <c r="F1" s="276"/>
      <c r="G1" s="276"/>
      <c r="H1" s="276"/>
    </row>
    <row r="2" spans="1:8" customFormat="1" ht="23.25" customHeight="1" x14ac:dyDescent="0.35">
      <c r="A2" s="250" t="s">
        <v>342</v>
      </c>
      <c r="B2" s="250"/>
      <c r="C2" s="250"/>
      <c r="D2" s="250"/>
      <c r="E2" s="250"/>
      <c r="F2" s="250"/>
      <c r="G2" s="250"/>
      <c r="H2" s="250"/>
    </row>
    <row r="3" spans="1:8" customFormat="1" ht="13.5" customHeight="1" x14ac:dyDescent="0.35">
      <c r="A3" s="193"/>
      <c r="B3" s="193"/>
      <c r="C3" s="193"/>
      <c r="D3" s="193"/>
      <c r="E3" s="193"/>
      <c r="F3" s="193"/>
      <c r="G3" s="193"/>
      <c r="H3" s="193"/>
    </row>
    <row r="4" spans="1:8" customFormat="1" ht="23.25" customHeight="1" x14ac:dyDescent="0.35">
      <c r="A4" s="249" t="s">
        <v>343</v>
      </c>
      <c r="B4" s="249"/>
      <c r="C4" s="249"/>
      <c r="D4" s="249"/>
      <c r="E4" s="249"/>
      <c r="F4" s="249"/>
      <c r="G4" s="249"/>
      <c r="H4" s="249"/>
    </row>
    <row r="5" spans="1:8" ht="13.5" customHeight="1" x14ac:dyDescent="0.2">
      <c r="B5" s="195" t="s">
        <v>344</v>
      </c>
      <c r="C5" s="243" t="str">
        <f>_xlfn.CONCAT(SUM(H8:H13),"min")</f>
        <v>18min</v>
      </c>
    </row>
    <row r="6" spans="1:8" ht="13.5" customHeight="1" x14ac:dyDescent="0.2">
      <c r="B6" s="15"/>
    </row>
    <row r="7" spans="1:8" ht="17.25" customHeight="1" x14ac:dyDescent="0.2">
      <c r="B7" s="195" t="s">
        <v>345</v>
      </c>
      <c r="C7" s="296" t="s">
        <v>346</v>
      </c>
      <c r="D7" s="297"/>
      <c r="E7" s="297"/>
      <c r="F7" s="298"/>
      <c r="G7" s="197" t="s">
        <v>347</v>
      </c>
      <c r="H7" s="195" t="s">
        <v>348</v>
      </c>
    </row>
    <row r="8" spans="1:8" s="203" customFormat="1" ht="87" customHeight="1" x14ac:dyDescent="0.2">
      <c r="A8" s="202"/>
      <c r="B8" s="205">
        <v>1</v>
      </c>
      <c r="C8" s="267" t="s">
        <v>440</v>
      </c>
      <c r="D8" s="307"/>
      <c r="E8" s="307"/>
      <c r="F8" s="308"/>
      <c r="G8" s="237" t="s">
        <v>413</v>
      </c>
      <c r="H8" s="240">
        <v>2</v>
      </c>
    </row>
    <row r="9" spans="1:8" ht="91.5" customHeight="1" x14ac:dyDescent="0.2">
      <c r="B9" s="205">
        <v>2</v>
      </c>
      <c r="C9" s="267" t="s">
        <v>441</v>
      </c>
      <c r="D9" s="307"/>
      <c r="E9" s="307"/>
      <c r="F9" s="308"/>
      <c r="G9" s="206" t="s">
        <v>413</v>
      </c>
      <c r="H9" s="240">
        <v>2</v>
      </c>
    </row>
    <row r="10" spans="1:8" s="203" customFormat="1" ht="91.5" customHeight="1" x14ac:dyDescent="0.2">
      <c r="A10" s="202"/>
      <c r="B10" s="205">
        <v>3</v>
      </c>
      <c r="C10" s="267" t="s">
        <v>442</v>
      </c>
      <c r="D10" s="307"/>
      <c r="E10" s="307"/>
      <c r="F10" s="308"/>
      <c r="G10" s="206" t="s">
        <v>413</v>
      </c>
      <c r="H10" s="240">
        <v>2</v>
      </c>
    </row>
    <row r="11" spans="1:8" s="203" customFormat="1" ht="96.75" customHeight="1" x14ac:dyDescent="0.2">
      <c r="A11" s="202"/>
      <c r="B11" s="205">
        <v>4</v>
      </c>
      <c r="C11" s="267" t="s">
        <v>443</v>
      </c>
      <c r="D11" s="307"/>
      <c r="E11" s="307"/>
      <c r="F11" s="308"/>
      <c r="G11" s="206" t="s">
        <v>413</v>
      </c>
      <c r="H11" s="240">
        <v>2</v>
      </c>
    </row>
    <row r="12" spans="1:8" ht="102.75" customHeight="1" x14ac:dyDescent="0.2">
      <c r="B12" s="205">
        <v>5</v>
      </c>
      <c r="C12" s="267" t="s">
        <v>444</v>
      </c>
      <c r="D12" s="307"/>
      <c r="E12" s="307"/>
      <c r="F12" s="308"/>
      <c r="G12" s="237" t="s">
        <v>413</v>
      </c>
      <c r="H12" s="240">
        <v>5</v>
      </c>
    </row>
    <row r="13" spans="1:8" ht="51.5" customHeight="1" x14ac:dyDescent="0.2">
      <c r="A13" s="193"/>
      <c r="B13" s="205">
        <v>6</v>
      </c>
      <c r="C13" s="270" t="s">
        <v>431</v>
      </c>
      <c r="D13" s="271"/>
      <c r="E13" s="271"/>
      <c r="F13" s="272"/>
      <c r="G13" s="201" t="s">
        <v>413</v>
      </c>
      <c r="H13" s="245">
        <v>5</v>
      </c>
    </row>
    <row r="14" spans="1:8" ht="13.5" customHeight="1" x14ac:dyDescent="0.2">
      <c r="A14" s="193"/>
      <c r="G14" s="193"/>
      <c r="H14" s="193"/>
    </row>
    <row r="15" spans="1:8" ht="13.5" customHeight="1" x14ac:dyDescent="0.2">
      <c r="G15" s="193"/>
      <c r="H15" s="193"/>
    </row>
    <row r="16" spans="1:8" ht="13.5" customHeight="1" x14ac:dyDescent="0.2">
      <c r="A16" s="249" t="s">
        <v>349</v>
      </c>
      <c r="B16" s="249"/>
      <c r="C16" s="249"/>
    </row>
    <row r="18" spans="2:6" ht="13.5" customHeight="1" thickBot="1" x14ac:dyDescent="0.25">
      <c r="B18" s="195" t="s">
        <v>280</v>
      </c>
      <c r="C18" s="147" t="s">
        <v>350</v>
      </c>
      <c r="D18" s="147" t="s">
        <v>289</v>
      </c>
      <c r="E18" s="147" t="s">
        <v>290</v>
      </c>
      <c r="F18" s="147" t="s">
        <v>351</v>
      </c>
    </row>
    <row r="19" spans="2:6" ht="13.5" customHeight="1" x14ac:dyDescent="0.25">
      <c r="B19" s="4">
        <v>1</v>
      </c>
      <c r="C19" s="234" t="s">
        <v>414</v>
      </c>
      <c r="D19" s="234" t="s">
        <v>415</v>
      </c>
      <c r="E19" s="234" t="s">
        <v>416</v>
      </c>
      <c r="F19" s="236">
        <v>987726314</v>
      </c>
    </row>
    <row r="20" spans="2:6" ht="13.5" customHeight="1" x14ac:dyDescent="0.25">
      <c r="B20" s="4">
        <v>2</v>
      </c>
      <c r="C20" s="235" t="s">
        <v>423</v>
      </c>
      <c r="D20" s="235" t="s">
        <v>417</v>
      </c>
      <c r="E20" s="235" t="s">
        <v>416</v>
      </c>
      <c r="F20" s="238">
        <v>943014243</v>
      </c>
    </row>
    <row r="21" spans="2:6" ht="13.5" customHeight="1" x14ac:dyDescent="0.2">
      <c r="B21" s="4">
        <v>3</v>
      </c>
      <c r="C21" s="81"/>
      <c r="D21" s="81"/>
      <c r="E21" s="81"/>
      <c r="F21" s="81"/>
    </row>
    <row r="22" spans="2:6" ht="13.5" customHeight="1" x14ac:dyDescent="0.2">
      <c r="B22" s="4">
        <v>4</v>
      </c>
      <c r="C22" s="81"/>
      <c r="D22" s="81"/>
      <c r="E22" s="82"/>
      <c r="F22" s="81"/>
    </row>
  </sheetData>
  <mergeCells count="11">
    <mergeCell ref="A16:C16"/>
    <mergeCell ref="C10:F10"/>
    <mergeCell ref="C12:F12"/>
    <mergeCell ref="C9:F9"/>
    <mergeCell ref="C11:F11"/>
    <mergeCell ref="C13:F13"/>
    <mergeCell ref="A4:H4"/>
    <mergeCell ref="A2:H2"/>
    <mergeCell ref="A1:H1"/>
    <mergeCell ref="C7:F7"/>
    <mergeCell ref="C8:F8"/>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815E5C2584C5640AE633DA498F6E111" ma:contentTypeVersion="12" ma:contentTypeDescription="Create a new document." ma:contentTypeScope="" ma:versionID="6d3a4e259b5b1f2fed8b4d11fd5b147e">
  <xsd:schema xmlns:xsd="http://www.w3.org/2001/XMLSchema" xmlns:xs="http://www.w3.org/2001/XMLSchema" xmlns:p="http://schemas.microsoft.com/office/2006/metadata/properties" xmlns:ns3="4b9a5a02-b6c7-4072-b4a4-45f79faad23b" xmlns:ns4="93753cb9-d708-4699-a9df-f520ea53db56" targetNamespace="http://schemas.microsoft.com/office/2006/metadata/properties" ma:root="true" ma:fieldsID="debbedf963ea35a589758e5839a6e417" ns3:_="" ns4:_="">
    <xsd:import namespace="4b9a5a02-b6c7-4072-b4a4-45f79faad23b"/>
    <xsd:import namespace="93753cb9-d708-4699-a9df-f520ea53db5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9a5a02-b6c7-4072-b4a4-45f79faad23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3753cb9-d708-4699-a9df-f520ea53db56"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4869A44-C619-4A6B-B294-D4FBC8A57388}">
  <ds:schemaRefs>
    <ds:schemaRef ds:uri="http://purl.org/dc/terms/"/>
    <ds:schemaRef ds:uri="http://schemas.openxmlformats.org/package/2006/metadata/core-properties"/>
    <ds:schemaRef ds:uri="http://schemas.microsoft.com/office/2006/documentManagement/types"/>
    <ds:schemaRef ds:uri="93753cb9-d708-4699-a9df-f520ea53db56"/>
    <ds:schemaRef ds:uri="http://schemas.microsoft.com/office/infopath/2007/PartnerControls"/>
    <ds:schemaRef ds:uri="http://purl.org/dc/elements/1.1/"/>
    <ds:schemaRef ds:uri="http://schemas.microsoft.com/office/2006/metadata/properties"/>
    <ds:schemaRef ds:uri="4b9a5a02-b6c7-4072-b4a4-45f79faad23b"/>
    <ds:schemaRef ds:uri="http://www.w3.org/XML/1998/namespace"/>
    <ds:schemaRef ds:uri="http://purl.org/dc/dcmitype/"/>
  </ds:schemaRefs>
</ds:datastoreItem>
</file>

<file path=customXml/itemProps2.xml><?xml version="1.0" encoding="utf-8"?>
<ds:datastoreItem xmlns:ds="http://schemas.openxmlformats.org/officeDocument/2006/customXml" ds:itemID="{996CFAFB-12CB-4587-9C35-E214FF8AC6C2}">
  <ds:schemaRefs>
    <ds:schemaRef ds:uri="http://schemas.microsoft.com/sharepoint/v3/contenttype/forms"/>
  </ds:schemaRefs>
</ds:datastoreItem>
</file>

<file path=customXml/itemProps3.xml><?xml version="1.0" encoding="utf-8"?>
<ds:datastoreItem xmlns:ds="http://schemas.openxmlformats.org/officeDocument/2006/customXml" ds:itemID="{E1797FA5-0157-41CF-A424-E281E6C870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9a5a02-b6c7-4072-b4a4-45f79faad23b"/>
    <ds:schemaRef ds:uri="93753cb9-d708-4699-a9df-f520ea53db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3</vt:i4>
      </vt:variant>
    </vt:vector>
  </HeadingPairs>
  <TitlesOfParts>
    <vt:vector size="16" baseType="lpstr">
      <vt:lpstr>Parametros</vt:lpstr>
      <vt:lpstr>Información</vt:lpstr>
      <vt:lpstr>Instrucciones</vt:lpstr>
      <vt:lpstr>Expedientes</vt:lpstr>
      <vt:lpstr>Panagon</vt:lpstr>
      <vt:lpstr>Control-M</vt:lpstr>
      <vt:lpstr>AFT</vt:lpstr>
      <vt:lpstr>Verificación-Post pase</vt:lpstr>
      <vt:lpstr>Rollback</vt:lpstr>
      <vt:lpstr>Checklist</vt:lpstr>
      <vt:lpstr>Usuario Privilegiados</vt:lpstr>
      <vt:lpstr>Documentación</vt:lpstr>
      <vt:lpstr>Leyenda</vt:lpstr>
      <vt:lpstr>matriz_requisitos</vt:lpstr>
      <vt:lpstr>matriz_riesgo</vt:lpstr>
      <vt:lpstr>Operaciones</vt:lpstr>
    </vt:vector>
  </TitlesOfParts>
  <Manager/>
  <Company>Interbank</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s17860</dc:creator>
  <cp:keywords/>
  <dc:description/>
  <cp:lastModifiedBy>Revilla Rodriguez, Jairo Enrique</cp:lastModifiedBy>
  <cp:revision/>
  <dcterms:created xsi:type="dcterms:W3CDTF">2011-11-17T17:13:01Z</dcterms:created>
  <dcterms:modified xsi:type="dcterms:W3CDTF">2021-03-04T20:58:40Z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0x0101005815E5C2584C5640AE633DA498F6E111</vt:lpwstr>
  </property>
</Properties>
</file>