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RK-SERVER\Folder Redirection\Users\PhineasJasi\Desktop\Research M &amp; E ARK 2015 Documents\Nurse Anaesthetist Training Programme\Nurse Anesthetists Training Progr\"/>
    </mc:Choice>
  </mc:AlternateContent>
  <bookViews>
    <workbookView xWindow="120" yWindow="345" windowWidth="20055" windowHeight="7380"/>
  </bookViews>
  <sheets>
    <sheet name="Analysis " sheetId="9" r:id="rId1"/>
    <sheet name="Graph" sheetId="10" r:id="rId2"/>
    <sheet name="Sheet1" sheetId="11" r:id="rId3"/>
  </sheets>
  <externalReferences>
    <externalReference r:id="rId4"/>
  </externalReferences>
  <calcPr calcId="152511"/>
  <customWorkbookViews>
    <customWorkbookView name="Vonai Teveredzi - Personal View" guid="{F5E324B0-C625-4069-A59C-7943A99AE951}" mergeInterval="0" personalView="1" maximized="1" windowWidth="1362" windowHeight="543" activeSheetId="3"/>
  </customWorkbookViews>
</workbook>
</file>

<file path=xl/calcChain.xml><?xml version="1.0" encoding="utf-8"?>
<calcChain xmlns="http://schemas.openxmlformats.org/spreadsheetml/2006/main">
  <c r="E17" i="11" l="1"/>
  <c r="F62" i="9" l="1"/>
  <c r="F63" i="9"/>
  <c r="F64" i="9"/>
  <c r="F65" i="9"/>
  <c r="F66" i="9"/>
  <c r="F67" i="9"/>
  <c r="F68" i="9"/>
  <c r="F69" i="9"/>
  <c r="F70" i="9"/>
  <c r="F61" i="9"/>
  <c r="G71" i="9"/>
  <c r="H71" i="9"/>
  <c r="I71" i="9"/>
  <c r="J71" i="9"/>
  <c r="K71" i="9"/>
  <c r="L71" i="9"/>
  <c r="M71" i="9"/>
  <c r="N71" i="9"/>
  <c r="O71" i="9"/>
  <c r="P71" i="9"/>
  <c r="E71" i="9"/>
  <c r="D71" i="9"/>
  <c r="K56" i="9"/>
  <c r="M56" i="9"/>
  <c r="N56" i="9"/>
  <c r="O56" i="9"/>
  <c r="P56" i="9"/>
  <c r="J56" i="9"/>
  <c r="L38" i="9"/>
  <c r="L39" i="9"/>
  <c r="L40" i="9"/>
  <c r="L42" i="9"/>
  <c r="L44" i="9"/>
  <c r="L45" i="9"/>
  <c r="L46" i="9"/>
  <c r="L47" i="9"/>
  <c r="L49" i="9"/>
  <c r="L50" i="9"/>
  <c r="L52" i="9"/>
  <c r="L55" i="9"/>
  <c r="L36" i="9"/>
  <c r="L56" i="9" s="1"/>
  <c r="I36" i="9"/>
  <c r="I37" i="9"/>
  <c r="I38" i="9"/>
  <c r="I39" i="9"/>
  <c r="I40" i="9"/>
  <c r="I41" i="9"/>
  <c r="I42" i="9"/>
  <c r="I43" i="9"/>
  <c r="I44" i="9"/>
  <c r="I45" i="9"/>
  <c r="I46" i="9"/>
  <c r="I47" i="9"/>
  <c r="I49" i="9"/>
  <c r="I50" i="9"/>
  <c r="I51" i="9"/>
  <c r="I52" i="9"/>
  <c r="I53" i="9"/>
  <c r="I54" i="9"/>
  <c r="I55" i="9"/>
  <c r="I34" i="9"/>
  <c r="I56" i="9" s="1"/>
  <c r="H56" i="9"/>
  <c r="G56" i="9"/>
  <c r="E56" i="9"/>
  <c r="D56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9" i="9"/>
  <c r="F50" i="9"/>
  <c r="F51" i="9"/>
  <c r="F52" i="9"/>
  <c r="F53" i="9"/>
  <c r="F54" i="9"/>
  <c r="F55" i="9"/>
  <c r="F33" i="9"/>
  <c r="F56" i="9" s="1"/>
  <c r="N27" i="9"/>
  <c r="O27" i="9"/>
  <c r="P27" i="9"/>
  <c r="M27" i="9"/>
  <c r="K27" i="9"/>
  <c r="J27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1" i="9"/>
  <c r="L23" i="9"/>
  <c r="L24" i="9"/>
  <c r="L25" i="9"/>
  <c r="L26" i="9"/>
  <c r="L4" i="9"/>
  <c r="G27" i="9"/>
  <c r="H27" i="9"/>
  <c r="F71" i="9" l="1"/>
  <c r="L27" i="9"/>
  <c r="E27" i="9" l="1"/>
  <c r="D27" i="9"/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1" i="9"/>
  <c r="I22" i="9"/>
  <c r="I23" i="9"/>
  <c r="I24" i="9"/>
  <c r="I25" i="9"/>
  <c r="I26" i="9"/>
  <c r="I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4" i="9"/>
  <c r="F27" i="9" l="1"/>
  <c r="I27" i="9"/>
</calcChain>
</file>

<file path=xl/sharedStrings.xml><?xml version="1.0" encoding="utf-8"?>
<sst xmlns="http://schemas.openxmlformats.org/spreadsheetml/2006/main" count="202" uniqueCount="148">
  <si>
    <t>BLOCK 2</t>
  </si>
  <si>
    <t>Zhou Juster</t>
  </si>
  <si>
    <t>Regional Anaesthesia</t>
  </si>
  <si>
    <t>Recalled to Station after one day of block</t>
  </si>
  <si>
    <t>Paper 1</t>
  </si>
  <si>
    <t>Grace</t>
  </si>
  <si>
    <t>Blessing</t>
  </si>
  <si>
    <t>Silas</t>
  </si>
  <si>
    <t>Shelton</t>
  </si>
  <si>
    <t xml:space="preserve">Bhembe </t>
  </si>
  <si>
    <t xml:space="preserve">Chauke </t>
  </si>
  <si>
    <t xml:space="preserve">Chigumbu </t>
  </si>
  <si>
    <t xml:space="preserve">Chinhengo </t>
  </si>
  <si>
    <t xml:space="preserve">Chirisei </t>
  </si>
  <si>
    <t>Tineyi</t>
  </si>
  <si>
    <t>Varaidzo</t>
  </si>
  <si>
    <t>Dominic</t>
  </si>
  <si>
    <t>Shamiso</t>
  </si>
  <si>
    <t>Angela</t>
  </si>
  <si>
    <t>James</t>
  </si>
  <si>
    <t>Hilton</t>
  </si>
  <si>
    <t>Motsoeli</t>
  </si>
  <si>
    <t>Stephen</t>
  </si>
  <si>
    <t>Simba</t>
  </si>
  <si>
    <t>Martin</t>
  </si>
  <si>
    <t>Andrew</t>
  </si>
  <si>
    <t>Vusimusi</t>
  </si>
  <si>
    <t>Sherpherd</t>
  </si>
  <si>
    <t>Sarah</t>
  </si>
  <si>
    <t>Tandiwe</t>
  </si>
  <si>
    <t xml:space="preserve">Chirozvani </t>
  </si>
  <si>
    <t xml:space="preserve">Donga </t>
  </si>
  <si>
    <t xml:space="preserve">Furamera </t>
  </si>
  <si>
    <t>Tsipisayi</t>
  </si>
  <si>
    <t xml:space="preserve">Jeketere </t>
  </si>
  <si>
    <t xml:space="preserve">Kapondera </t>
  </si>
  <si>
    <t xml:space="preserve">Maera </t>
  </si>
  <si>
    <t xml:space="preserve">Majongwe </t>
  </si>
  <si>
    <t xml:space="preserve">Mapondera </t>
  </si>
  <si>
    <t xml:space="preserve">Matsepo </t>
  </si>
  <si>
    <t xml:space="preserve">Maziva </t>
  </si>
  <si>
    <t xml:space="preserve">Mkondami </t>
  </si>
  <si>
    <t xml:space="preserve">Motiki </t>
  </si>
  <si>
    <t xml:space="preserve">Musonza </t>
  </si>
  <si>
    <t xml:space="preserve">Ndlovu </t>
  </si>
  <si>
    <t xml:space="preserve">Rukanzakanza </t>
  </si>
  <si>
    <t xml:space="preserve">Tembo  </t>
  </si>
  <si>
    <t>Paper 2</t>
  </si>
  <si>
    <t>Tamukazve</t>
  </si>
  <si>
    <t>Katsande</t>
  </si>
  <si>
    <t xml:space="preserve">Koatsa </t>
  </si>
  <si>
    <t>Julia.M</t>
  </si>
  <si>
    <t>Wilbert</t>
  </si>
  <si>
    <t xml:space="preserve">Kuchekecheya </t>
  </si>
  <si>
    <t xml:space="preserve">Hlongelani </t>
  </si>
  <si>
    <t>Rudo</t>
  </si>
  <si>
    <t xml:space="preserve">Muchenje </t>
  </si>
  <si>
    <t>Tafadzwa</t>
  </si>
  <si>
    <t>Moyo</t>
  </si>
  <si>
    <t xml:space="preserve"> Ntululi</t>
  </si>
  <si>
    <t>Givemore</t>
  </si>
  <si>
    <t xml:space="preserve">Sakupwanya </t>
  </si>
  <si>
    <t>Juster</t>
  </si>
  <si>
    <t>Nathan</t>
  </si>
  <si>
    <t xml:space="preserve">Mvere </t>
  </si>
  <si>
    <t xml:space="preserve">Mpiti </t>
  </si>
  <si>
    <t>Lineo</t>
  </si>
  <si>
    <t>Kizito</t>
  </si>
  <si>
    <t xml:space="preserve">Haruzivishe </t>
  </si>
  <si>
    <t xml:space="preserve">Sithole </t>
  </si>
  <si>
    <t>Milton</t>
  </si>
  <si>
    <t xml:space="preserve">Maramba </t>
  </si>
  <si>
    <t>Rufaro</t>
  </si>
  <si>
    <t xml:space="preserve">Nkala </t>
  </si>
  <si>
    <t>Perfect</t>
  </si>
  <si>
    <t>Nonhlanhla</t>
  </si>
  <si>
    <t>Mchasiseli</t>
  </si>
  <si>
    <t xml:space="preserve">Sekoala </t>
  </si>
  <si>
    <t>Mohlakola</t>
  </si>
  <si>
    <t>Botso</t>
  </si>
  <si>
    <t xml:space="preserve"> Simon</t>
  </si>
  <si>
    <t xml:space="preserve">Tagara </t>
  </si>
  <si>
    <t>Pamela</t>
  </si>
  <si>
    <t>Mugumira</t>
  </si>
  <si>
    <t xml:space="preserve"> Godfrey</t>
  </si>
  <si>
    <t xml:space="preserve">Jambaya </t>
  </si>
  <si>
    <t>Tawanda</t>
  </si>
  <si>
    <t xml:space="preserve">Machivenyika </t>
  </si>
  <si>
    <t>Christopher</t>
  </si>
  <si>
    <t>Mwanza</t>
  </si>
  <si>
    <t>Nkulube</t>
  </si>
  <si>
    <t xml:space="preserve">Sipeyiye </t>
  </si>
  <si>
    <t xml:space="preserve">Zharende </t>
  </si>
  <si>
    <t>Gerald</t>
  </si>
  <si>
    <t>Anaesthetic Assistant</t>
  </si>
  <si>
    <t>General Anaesthesia</t>
  </si>
  <si>
    <t>Obstetric Anaesthesia</t>
  </si>
  <si>
    <t xml:space="preserve">Assessments </t>
  </si>
  <si>
    <t>BLOCK 1</t>
  </si>
  <si>
    <t>Ave</t>
  </si>
  <si>
    <t>Average</t>
  </si>
  <si>
    <t>Class Avg</t>
  </si>
  <si>
    <t>July 2013 to July 2014</t>
  </si>
  <si>
    <t>July 2014 to July 2015</t>
  </si>
  <si>
    <t>BLOCK 3 - HOSPITAL FINAL</t>
  </si>
  <si>
    <t>Jan 2015 to Dec 2015</t>
  </si>
  <si>
    <t xml:space="preserve">Gwemende </t>
  </si>
  <si>
    <t>Lennon</t>
  </si>
  <si>
    <t>Kanengoni</t>
  </si>
  <si>
    <t>Melody</t>
  </si>
  <si>
    <t xml:space="preserve">Manda </t>
  </si>
  <si>
    <t xml:space="preserve">Alice </t>
  </si>
  <si>
    <t>Netsai</t>
  </si>
  <si>
    <t xml:space="preserve">Mawura </t>
  </si>
  <si>
    <t>Mlambo</t>
  </si>
  <si>
    <t>Abraham</t>
  </si>
  <si>
    <t>Mushawarima</t>
  </si>
  <si>
    <t>Brenda</t>
  </si>
  <si>
    <t xml:space="preserve">Nyoni </t>
  </si>
  <si>
    <t>Brave</t>
  </si>
  <si>
    <t>Shoko</t>
  </si>
  <si>
    <t>Bulayani</t>
  </si>
  <si>
    <t>Sithole</t>
  </si>
  <si>
    <t>Chiedza</t>
  </si>
  <si>
    <t>Zvirahwa</t>
  </si>
  <si>
    <t>Kumbirai</t>
  </si>
  <si>
    <t>June 2014 Class Avg</t>
  </si>
  <si>
    <t>June 2013 Class Avg</t>
  </si>
  <si>
    <t>Jan 2015 Class Avg</t>
  </si>
  <si>
    <t xml:space="preserve">Summary </t>
  </si>
  <si>
    <t>Block 1</t>
  </si>
  <si>
    <t>Block 2</t>
  </si>
  <si>
    <t>Block 3 (Hospital Final)</t>
  </si>
  <si>
    <t>Block 1 Ave</t>
  </si>
  <si>
    <t>Block 2 Avg</t>
  </si>
  <si>
    <t>Block 3 Ave</t>
  </si>
  <si>
    <t xml:space="preserve">Class </t>
  </si>
  <si>
    <t>Month</t>
  </si>
  <si>
    <t>Achieved</t>
  </si>
  <si>
    <t xml:space="preserve">Target </t>
  </si>
  <si>
    <t>"Nov 14</t>
  </si>
  <si>
    <t>"Dec 14</t>
  </si>
  <si>
    <t>"Jan 15</t>
  </si>
  <si>
    <t>"Feb 15</t>
  </si>
  <si>
    <t>"Mar 15</t>
  </si>
  <si>
    <t>"Apr 15</t>
  </si>
  <si>
    <t>"May 15</t>
  </si>
  <si>
    <t>"Jun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</si>
</sst>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7" xfId="0" applyBorder="1"/>
    <xf numFmtId="0" fontId="0" fillId="0" borderId="1" xfId="0" applyFill="1" applyBorder="1"/>
    <xf numFmtId="0" fontId="4" fillId="0" borderId="0" xfId="0" applyFont="1"/>
    <xf numFmtId="0" fontId="0" fillId="0" borderId="12" xfId="0" applyBorder="1"/>
    <xf numFmtId="0" fontId="0" fillId="0" borderId="8" xfId="0" applyBorder="1"/>
    <xf numFmtId="0" fontId="0" fillId="0" borderId="15" xfId="0" applyBorder="1"/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2" borderId="1" xfId="0" applyNumberFormat="1" applyFont="1" applyFill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164" fontId="3" fillId="0" borderId="1" xfId="0" applyNumberFormat="1" applyFont="1" applyFill="1" applyBorder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164" fontId="0" fillId="0" borderId="19" xfId="0" applyNumberFormat="1" applyFill="1" applyBorder="1" applyProtection="1">
      <protection locked="0"/>
    </xf>
    <xf numFmtId="164" fontId="0" fillId="0" borderId="20" xfId="0" applyNumberFormat="1" applyBorder="1"/>
    <xf numFmtId="164" fontId="1" fillId="0" borderId="19" xfId="0" applyNumberFormat="1" applyFont="1" applyFill="1" applyBorder="1" applyProtection="1">
      <protection locked="0"/>
    </xf>
    <xf numFmtId="164" fontId="2" fillId="0" borderId="20" xfId="0" applyNumberFormat="1" applyFont="1" applyBorder="1"/>
    <xf numFmtId="0" fontId="0" fillId="0" borderId="19" xfId="0" applyFill="1" applyBorder="1" applyAlignment="1" applyProtection="1">
      <alignment horizontal="right"/>
      <protection locked="0"/>
    </xf>
    <xf numFmtId="164" fontId="0" fillId="0" borderId="19" xfId="0" applyNumberFormat="1" applyBorder="1" applyProtection="1">
      <protection locked="0"/>
    </xf>
    <xf numFmtId="164" fontId="2" fillId="0" borderId="19" xfId="0" applyNumberFormat="1" applyFont="1" applyBorder="1" applyProtection="1">
      <protection locked="0"/>
    </xf>
    <xf numFmtId="164" fontId="1" fillId="0" borderId="19" xfId="0" applyNumberFormat="1" applyFont="1" applyBorder="1" applyProtection="1">
      <protection locked="0"/>
    </xf>
    <xf numFmtId="164" fontId="2" fillId="2" borderId="19" xfId="0" applyNumberFormat="1" applyFont="1" applyFill="1" applyBorder="1" applyProtection="1">
      <protection locked="0"/>
    </xf>
    <xf numFmtId="164" fontId="2" fillId="2" borderId="20" xfId="0" applyNumberFormat="1" applyFont="1" applyFill="1" applyBorder="1"/>
    <xf numFmtId="0" fontId="0" fillId="0" borderId="27" xfId="0" applyBorder="1"/>
    <xf numFmtId="164" fontId="0" fillId="0" borderId="28" xfId="0" applyNumberFormat="1" applyBorder="1" applyProtection="1">
      <protection locked="0"/>
    </xf>
    <xf numFmtId="164" fontId="0" fillId="0" borderId="27" xfId="0" applyNumberFormat="1" applyBorder="1" applyProtection="1">
      <protection locked="0"/>
    </xf>
    <xf numFmtId="164" fontId="0" fillId="0" borderId="30" xfId="0" applyNumberFormat="1" applyBorder="1"/>
    <xf numFmtId="164" fontId="4" fillId="0" borderId="31" xfId="0" applyNumberFormat="1" applyFont="1" applyBorder="1"/>
    <xf numFmtId="164" fontId="4" fillId="0" borderId="32" xfId="0" applyNumberFormat="1" applyFont="1" applyBorder="1"/>
    <xf numFmtId="164" fontId="4" fillId="0" borderId="33" xfId="0" applyNumberFormat="1" applyFon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/>
    <xf numFmtId="164" fontId="4" fillId="0" borderId="34" xfId="0" applyNumberFormat="1" applyFont="1" applyBorder="1"/>
    <xf numFmtId="164" fontId="0" fillId="0" borderId="35" xfId="0" applyNumberFormat="1" applyFill="1" applyBorder="1" applyProtection="1">
      <protection locked="0"/>
    </xf>
    <xf numFmtId="164" fontId="0" fillId="0" borderId="36" xfId="0" applyNumberFormat="1" applyFill="1" applyBorder="1" applyProtection="1">
      <protection locked="0"/>
    </xf>
    <xf numFmtId="164" fontId="0" fillId="0" borderId="37" xfId="0" applyNumberFormat="1" applyBorder="1"/>
    <xf numFmtId="164" fontId="1" fillId="0" borderId="21" xfId="0" applyNumberFormat="1" applyFont="1" applyFill="1" applyBorder="1" applyProtection="1">
      <protection locked="0"/>
    </xf>
    <xf numFmtId="164" fontId="1" fillId="0" borderId="22" xfId="0" applyNumberFormat="1" applyFont="1" applyFill="1" applyBorder="1" applyProtection="1">
      <protection locked="0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4" fillId="0" borderId="6" xfId="0" applyNumberFormat="1" applyFont="1" applyBorder="1"/>
    <xf numFmtId="164" fontId="4" fillId="0" borderId="38" xfId="0" applyNumberFormat="1" applyFont="1" applyBorder="1"/>
    <xf numFmtId="164" fontId="4" fillId="0" borderId="39" xfId="0" applyNumberFormat="1" applyFont="1" applyBorder="1"/>
    <xf numFmtId="0" fontId="0" fillId="0" borderId="28" xfId="0" applyBorder="1"/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0" fontId="0" fillId="0" borderId="20" xfId="0" applyBorder="1"/>
    <xf numFmtId="0" fontId="0" fillId="0" borderId="40" xfId="0" applyBorder="1"/>
    <xf numFmtId="164" fontId="5" fillId="0" borderId="5" xfId="0" applyNumberFormat="1" applyFont="1" applyBorder="1"/>
    <xf numFmtId="0" fontId="1" fillId="0" borderId="0" xfId="0" applyFont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29" xfId="0" applyBorder="1"/>
    <xf numFmtId="0" fontId="0" fillId="2" borderId="16" xfId="0" applyFill="1" applyBorder="1"/>
    <xf numFmtId="0" fontId="0" fillId="0" borderId="42" xfId="0" applyBorder="1"/>
    <xf numFmtId="0" fontId="1" fillId="0" borderId="8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35" xfId="0" applyFill="1" applyBorder="1"/>
    <xf numFmtId="0" fontId="0" fillId="0" borderId="36" xfId="0" applyFill="1" applyBorder="1"/>
    <xf numFmtId="0" fontId="0" fillId="0" borderId="37" xfId="0" applyBorder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0" fontId="4" fillId="0" borderId="0" xfId="0" applyFont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1" fillId="0" borderId="15" xfId="0" applyFont="1" applyBorder="1" applyAlignment="1">
      <alignment horizontal="center" wrapText="1"/>
    </xf>
    <xf numFmtId="164" fontId="0" fillId="2" borderId="19" xfId="0" applyNumberFormat="1" applyFill="1" applyBorder="1" applyAlignment="1">
      <alignment horizontal="left"/>
    </xf>
    <xf numFmtId="164" fontId="0" fillId="0" borderId="35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4" fontId="4" fillId="0" borderId="44" xfId="0" applyNumberFormat="1" applyFont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2" borderId="36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0" fillId="2" borderId="43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4" fontId="2" fillId="2" borderId="19" xfId="0" applyNumberFormat="1" applyFont="1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164" fontId="6" fillId="0" borderId="35" xfId="0" applyNumberFormat="1" applyFont="1" applyFill="1" applyBorder="1" applyAlignment="1">
      <alignment horizontal="center"/>
    </xf>
    <xf numFmtId="164" fontId="6" fillId="0" borderId="36" xfId="0" applyNumberFormat="1" applyFont="1" applyFill="1" applyBorder="1" applyAlignment="1">
      <alignment horizontal="center"/>
    </xf>
    <xf numFmtId="164" fontId="6" fillId="0" borderId="43" xfId="0" applyNumberFormat="1" applyFont="1" applyFill="1" applyBorder="1" applyAlignment="1">
      <alignment horizontal="center"/>
    </xf>
    <xf numFmtId="164" fontId="6" fillId="0" borderId="37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42" xfId="0" applyNumberFormat="1" applyFont="1" applyFill="1" applyBorder="1" applyAlignment="1">
      <alignment horizontal="center"/>
    </xf>
    <xf numFmtId="164" fontId="6" fillId="0" borderId="41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7" fillId="0" borderId="0" xfId="0" applyFont="1"/>
    <xf numFmtId="164" fontId="4" fillId="0" borderId="31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6" fillId="0" borderId="45" xfId="0" applyNumberFormat="1" applyFont="1" applyFill="1" applyBorder="1" applyAlignment="1">
      <alignment horizontal="center"/>
    </xf>
    <xf numFmtId="164" fontId="6" fillId="0" borderId="17" xfId="0" applyNumberFormat="1" applyFont="1" applyFill="1" applyBorder="1" applyAlignment="1">
      <alignment horizontal="center"/>
    </xf>
    <xf numFmtId="164" fontId="6" fillId="0" borderId="18" xfId="0" applyNumberFormat="1" applyFont="1" applyFill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164" fontId="6" fillId="0" borderId="22" xfId="0" applyNumberFormat="1" applyFont="1" applyFill="1" applyBorder="1" applyAlignment="1">
      <alignment horizontal="center"/>
    </xf>
    <xf numFmtId="164" fontId="6" fillId="0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Nurse Anaesthetists Results Analysis </a:t>
            </a:r>
          </a:p>
        </c:rich>
      </c:tx>
      <c:layout>
        <c:manualLayout>
          <c:xMode val="edge"/>
          <c:yMode val="edge"/>
          <c:x val="0.21181284589263086"/>
          <c:y val="2.7645792098201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94739436304165E-2"/>
          <c:y val="0.13702771091571608"/>
          <c:w val="0.9288902238958926"/>
          <c:h val="0.7887934044831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'!$C$76</c:f>
              <c:strCache>
                <c:ptCount val="1"/>
                <c:pt idx="0">
                  <c:v>June 2013 Class Avg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('Analysis '!$F$75,'Analysis '!$I$75,'Analysis '!$L$75:$P$75)</c:f>
              <c:strCache>
                <c:ptCount val="7"/>
                <c:pt idx="0">
                  <c:v>Block 1 Ave</c:v>
                </c:pt>
                <c:pt idx="1">
                  <c:v>Block 2 Avg</c:v>
                </c:pt>
                <c:pt idx="2">
                  <c:v>Block 3 Ave</c:v>
                </c:pt>
                <c:pt idx="3">
                  <c:v>Anaesthetic Assistant</c:v>
                </c:pt>
                <c:pt idx="4">
                  <c:v>General Anaesthesia</c:v>
                </c:pt>
                <c:pt idx="5">
                  <c:v>Regional Anaesthesia</c:v>
                </c:pt>
                <c:pt idx="6">
                  <c:v>Obstetric Anaesthesia</c:v>
                </c:pt>
              </c:strCache>
            </c:strRef>
          </c:cat>
          <c:val>
            <c:numRef>
              <c:f>('Analysis '!$F$76,'Analysis '!$I$76,'Analysis '!$L$76:$P$76)</c:f>
              <c:numCache>
                <c:formatCode>0.0</c:formatCode>
                <c:ptCount val="7"/>
                <c:pt idx="0">
                  <c:v>60.163043478260867</c:v>
                </c:pt>
                <c:pt idx="1">
                  <c:v>63.125</c:v>
                </c:pt>
                <c:pt idx="2">
                  <c:v>63.462499999999999</c:v>
                </c:pt>
                <c:pt idx="3">
                  <c:v>54</c:v>
                </c:pt>
                <c:pt idx="4">
                  <c:v>55.25</c:v>
                </c:pt>
                <c:pt idx="5">
                  <c:v>57.45</c:v>
                </c:pt>
                <c:pt idx="6">
                  <c:v>56.65</c:v>
                </c:pt>
              </c:numCache>
            </c:numRef>
          </c:val>
        </c:ser>
        <c:ser>
          <c:idx val="1"/>
          <c:order val="1"/>
          <c:tx>
            <c:strRef>
              <c:f>'Analysis '!$C$77</c:f>
              <c:strCache>
                <c:ptCount val="1"/>
                <c:pt idx="0">
                  <c:v>June 2014 Class Avg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('Analysis '!$F$75,'Analysis '!$I$75,'Analysis '!$L$75:$P$75)</c:f>
              <c:strCache>
                <c:ptCount val="7"/>
                <c:pt idx="0">
                  <c:v>Block 1 Ave</c:v>
                </c:pt>
                <c:pt idx="1">
                  <c:v>Block 2 Avg</c:v>
                </c:pt>
                <c:pt idx="2">
                  <c:v>Block 3 Ave</c:v>
                </c:pt>
                <c:pt idx="3">
                  <c:v>Anaesthetic Assistant</c:v>
                </c:pt>
                <c:pt idx="4">
                  <c:v>General Anaesthesia</c:v>
                </c:pt>
                <c:pt idx="5">
                  <c:v>Regional Anaesthesia</c:v>
                </c:pt>
                <c:pt idx="6">
                  <c:v>Obstetric Anaesthesia</c:v>
                </c:pt>
              </c:strCache>
            </c:strRef>
          </c:cat>
          <c:val>
            <c:numRef>
              <c:f>('Analysis '!$F$77,'Analysis '!$I$77,'Analysis '!$L$77:$P$77)</c:f>
              <c:numCache>
                <c:formatCode>0.0</c:formatCode>
                <c:ptCount val="7"/>
                <c:pt idx="0">
                  <c:v>53.488636363636367</c:v>
                </c:pt>
                <c:pt idx="1">
                  <c:v>58.015000000000001</c:v>
                </c:pt>
                <c:pt idx="2">
                  <c:v>59.66538461538461</c:v>
                </c:pt>
                <c:pt idx="3">
                  <c:v>57.838461538461537</c:v>
                </c:pt>
                <c:pt idx="4">
                  <c:v>58.184615384615391</c:v>
                </c:pt>
                <c:pt idx="5">
                  <c:v>58.669230769230772</c:v>
                </c:pt>
                <c:pt idx="6">
                  <c:v>58.676923076923075</c:v>
                </c:pt>
              </c:numCache>
            </c:numRef>
          </c:val>
        </c:ser>
        <c:ser>
          <c:idx val="2"/>
          <c:order val="2"/>
          <c:tx>
            <c:strRef>
              <c:f>'Analysis '!$C$78</c:f>
              <c:strCache>
                <c:ptCount val="1"/>
                <c:pt idx="0">
                  <c:v>Jan 2015 Class Avg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('Analysis '!$F$75,'Analysis '!$I$75,'Analysis '!$L$75:$P$75)</c:f>
              <c:strCache>
                <c:ptCount val="7"/>
                <c:pt idx="0">
                  <c:v>Block 1 Ave</c:v>
                </c:pt>
                <c:pt idx="1">
                  <c:v>Block 2 Avg</c:v>
                </c:pt>
                <c:pt idx="2">
                  <c:v>Block 3 Ave</c:v>
                </c:pt>
                <c:pt idx="3">
                  <c:v>Anaesthetic Assistant</c:v>
                </c:pt>
                <c:pt idx="4">
                  <c:v>General Anaesthesia</c:v>
                </c:pt>
                <c:pt idx="5">
                  <c:v>Regional Anaesthesia</c:v>
                </c:pt>
                <c:pt idx="6">
                  <c:v>Obstetric Anaesthesia</c:v>
                </c:pt>
              </c:strCache>
            </c:strRef>
          </c:cat>
          <c:val>
            <c:numRef>
              <c:f>('Analysis '!$F$78,'Analysis '!$I$78,'Analysis '!$L$78:$P$78)</c:f>
              <c:numCache>
                <c:formatCode>0.0</c:formatCode>
                <c:ptCount val="7"/>
                <c:pt idx="0">
                  <c:v>64.2</c:v>
                </c:pt>
                <c:pt idx="3">
                  <c:v>56.61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axId val="212679472"/>
        <c:axId val="211106224"/>
      </c:barChart>
      <c:catAx>
        <c:axId val="2126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224"/>
        <c:crosses val="autoZero"/>
        <c:auto val="1"/>
        <c:lblAlgn val="ctr"/>
        <c:lblOffset val="100"/>
        <c:noMultiLvlLbl val="0"/>
      </c:catAx>
      <c:valAx>
        <c:axId val="211106224"/>
        <c:scaling>
          <c:orientation val="minMax"/>
          <c:max val="7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91439811092486"/>
          <c:y val="6.9056975546716401E-2"/>
          <c:w val="0.53851831373155756"/>
          <c:h val="9.8776383455118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</a:t>
            </a:r>
            <a:r>
              <a:rPr lang="en-GB" baseline="0"/>
              <a:t> Service Trainings by Month 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[1]Sheet1!$E$3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[1]Sheet1!$D$4:$D$11</c:f>
              <c:strCache>
                <c:ptCount val="8"/>
                <c:pt idx="0">
                  <c:v>"Nov 14</c:v>
                </c:pt>
                <c:pt idx="1">
                  <c:v>"Dec 14</c:v>
                </c:pt>
                <c:pt idx="2">
                  <c:v>"Jan 15</c:v>
                </c:pt>
                <c:pt idx="3">
                  <c:v>"Feb 15</c:v>
                </c:pt>
                <c:pt idx="4">
                  <c:v>"Mar 15</c:v>
                </c:pt>
                <c:pt idx="5">
                  <c:v>"Apr 15</c:v>
                </c:pt>
                <c:pt idx="6">
                  <c:v>"May 15</c:v>
                </c:pt>
                <c:pt idx="7">
                  <c:v>"Jun 15</c:v>
                </c:pt>
              </c:strCache>
            </c:strRef>
          </c:cat>
          <c:val>
            <c:numRef>
              <c:f>[1]Sheet1!$E$4:$E$11</c:f>
              <c:numCache>
                <c:formatCode>General</c:formatCode>
                <c:ptCount val="8"/>
                <c:pt idx="0">
                  <c:v>26</c:v>
                </c:pt>
                <c:pt idx="1">
                  <c:v>82</c:v>
                </c:pt>
                <c:pt idx="2">
                  <c:v>82</c:v>
                </c:pt>
                <c:pt idx="3">
                  <c:v>193</c:v>
                </c:pt>
                <c:pt idx="4">
                  <c:v>277</c:v>
                </c:pt>
                <c:pt idx="5">
                  <c:v>334</c:v>
                </c:pt>
                <c:pt idx="6">
                  <c:v>478</c:v>
                </c:pt>
                <c:pt idx="7">
                  <c:v>562</c:v>
                </c:pt>
              </c:numCache>
            </c:numRef>
          </c:val>
        </c:ser>
        <c:ser>
          <c:idx val="1"/>
          <c:order val="1"/>
          <c:tx>
            <c:strRef>
              <c:f>[1]Sheet1!$F$3</c:f>
              <c:strCache>
                <c:ptCount val="1"/>
                <c:pt idx="0">
                  <c:v>Target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[1]Sheet1!$D$4:$D$11</c:f>
              <c:strCache>
                <c:ptCount val="8"/>
                <c:pt idx="0">
                  <c:v>"Nov 14</c:v>
                </c:pt>
                <c:pt idx="1">
                  <c:v>"Dec 14</c:v>
                </c:pt>
                <c:pt idx="2">
                  <c:v>"Jan 15</c:v>
                </c:pt>
                <c:pt idx="3">
                  <c:v>"Feb 15</c:v>
                </c:pt>
                <c:pt idx="4">
                  <c:v>"Mar 15</c:v>
                </c:pt>
                <c:pt idx="5">
                  <c:v>"Apr 15</c:v>
                </c:pt>
                <c:pt idx="6">
                  <c:v>"May 15</c:v>
                </c:pt>
                <c:pt idx="7">
                  <c:v>"Jun 15</c:v>
                </c:pt>
              </c:strCache>
            </c:strRef>
          </c:cat>
          <c:val>
            <c:numRef>
              <c:f>[1]Sheet1!$F$4:$F$11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01744"/>
        <c:axId val="211105104"/>
      </c:barChart>
      <c:catAx>
        <c:axId val="21110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5104"/>
        <c:crosses val="autoZero"/>
        <c:auto val="1"/>
        <c:lblAlgn val="ctr"/>
        <c:lblOffset val="100"/>
        <c:noMultiLvlLbl val="0"/>
      </c:catAx>
      <c:valAx>
        <c:axId val="2111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385763</xdr:colOff>
      <xdr:row>30</xdr:row>
      <xdr:rowOff>178593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4761</xdr:rowOff>
    </xdr:from>
    <xdr:to>
      <xdr:col>17</xdr:col>
      <xdr:colOff>590550</xdr:colOff>
      <xdr:row>27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 t="str">
            <v>Achieved</v>
          </cell>
          <cell r="F3" t="str">
            <v xml:space="preserve">Target </v>
          </cell>
        </row>
        <row r="4">
          <cell r="D4" t="str">
            <v>"Nov 14</v>
          </cell>
          <cell r="E4">
            <v>26</v>
          </cell>
          <cell r="F4">
            <v>50</v>
          </cell>
        </row>
        <row r="5">
          <cell r="D5" t="str">
            <v>"Dec 14</v>
          </cell>
          <cell r="E5">
            <v>82</v>
          </cell>
          <cell r="F5">
            <v>100</v>
          </cell>
        </row>
        <row r="6">
          <cell r="D6" t="str">
            <v>"Jan 15</v>
          </cell>
          <cell r="E6">
            <v>82</v>
          </cell>
          <cell r="F6">
            <v>150</v>
          </cell>
        </row>
        <row r="7">
          <cell r="D7" t="str">
            <v>"Feb 15</v>
          </cell>
          <cell r="E7">
            <v>193</v>
          </cell>
          <cell r="F7">
            <v>200</v>
          </cell>
        </row>
        <row r="8">
          <cell r="D8" t="str">
            <v>"Mar 15</v>
          </cell>
          <cell r="E8">
            <v>277</v>
          </cell>
          <cell r="F8">
            <v>250</v>
          </cell>
        </row>
        <row r="9">
          <cell r="D9" t="str">
            <v>"Apr 15</v>
          </cell>
          <cell r="E9">
            <v>334</v>
          </cell>
          <cell r="F9">
            <v>300</v>
          </cell>
        </row>
        <row r="10">
          <cell r="D10" t="str">
            <v>"May 15</v>
          </cell>
          <cell r="E10">
            <v>478</v>
          </cell>
          <cell r="F10">
            <v>350</v>
          </cell>
        </row>
        <row r="11">
          <cell r="D11" t="str">
            <v>"Jun 15</v>
          </cell>
          <cell r="E11">
            <v>562</v>
          </cell>
          <cell r="F11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8"/>
  <sheetViews>
    <sheetView tabSelected="1" topLeftCell="A54" zoomScale="80" zoomScaleNormal="80" workbookViewId="0">
      <selection activeCell="B61" sqref="B61:C70"/>
    </sheetView>
  </sheetViews>
  <sheetFormatPr defaultRowHeight="15" x14ac:dyDescent="0.25"/>
  <cols>
    <col min="2" max="2" width="17.5703125" customWidth="1"/>
    <col min="3" max="3" width="16.5703125" customWidth="1"/>
    <col min="4" max="9" width="13.5703125" customWidth="1"/>
    <col min="10" max="12" width="15.7109375" customWidth="1"/>
    <col min="13" max="13" width="13.7109375" customWidth="1"/>
    <col min="14" max="14" width="13.85546875" customWidth="1"/>
    <col min="15" max="15" width="14" customWidth="1"/>
    <col min="16" max="16" width="16.5703125" customWidth="1"/>
  </cols>
  <sheetData>
    <row r="1" spans="2:18" ht="15.75" thickBot="1" x14ac:dyDescent="0.3"/>
    <row r="2" spans="2:18" s="12" customFormat="1" ht="21.75" thickBot="1" x14ac:dyDescent="0.4">
      <c r="B2" s="86" t="s">
        <v>102</v>
      </c>
      <c r="D2" s="49"/>
      <c r="E2" s="50" t="s">
        <v>98</v>
      </c>
      <c r="F2" s="51"/>
      <c r="G2" s="50"/>
      <c r="H2" s="50" t="s">
        <v>0</v>
      </c>
      <c r="I2" s="51"/>
      <c r="J2" s="50"/>
      <c r="K2" s="50" t="s">
        <v>104</v>
      </c>
      <c r="L2" s="51"/>
      <c r="M2" s="13"/>
      <c r="N2" s="13"/>
      <c r="O2" s="13" t="s">
        <v>97</v>
      </c>
      <c r="P2" s="14"/>
    </row>
    <row r="3" spans="2:18" s="62" customFormat="1" ht="30.75" thickBot="1" x14ac:dyDescent="0.3">
      <c r="D3" s="63" t="s">
        <v>4</v>
      </c>
      <c r="E3" s="64" t="s">
        <v>47</v>
      </c>
      <c r="F3" s="64" t="s">
        <v>99</v>
      </c>
      <c r="G3" s="65" t="s">
        <v>4</v>
      </c>
      <c r="H3" s="66" t="s">
        <v>47</v>
      </c>
      <c r="I3" s="67" t="s">
        <v>100</v>
      </c>
      <c r="J3" s="68" t="s">
        <v>4</v>
      </c>
      <c r="K3" s="69" t="s">
        <v>47</v>
      </c>
      <c r="L3" s="70" t="s">
        <v>99</v>
      </c>
      <c r="M3" s="75" t="s">
        <v>94</v>
      </c>
      <c r="N3" s="75" t="s">
        <v>95</v>
      </c>
      <c r="O3" s="75" t="s">
        <v>2</v>
      </c>
      <c r="P3" s="76" t="s">
        <v>96</v>
      </c>
      <c r="Q3" s="71"/>
      <c r="R3" s="71"/>
    </row>
    <row r="4" spans="2:18" x14ac:dyDescent="0.25">
      <c r="B4" t="s">
        <v>79</v>
      </c>
      <c r="C4" t="s">
        <v>80</v>
      </c>
      <c r="D4" s="44">
        <v>55.1</v>
      </c>
      <c r="E4" s="45">
        <v>62</v>
      </c>
      <c r="F4" s="46">
        <f>(D4+E4)/2</f>
        <v>58.55</v>
      </c>
      <c r="G4" s="34">
        <v>63.5</v>
      </c>
      <c r="H4" s="35">
        <v>70</v>
      </c>
      <c r="I4" s="36">
        <f>(G4+H4)/2</f>
        <v>66.75</v>
      </c>
      <c r="J4" s="55">
        <v>61</v>
      </c>
      <c r="K4" s="33">
        <v>61</v>
      </c>
      <c r="L4" s="72">
        <f>(J4+K4)/2</f>
        <v>61</v>
      </c>
      <c r="M4" s="77">
        <v>53</v>
      </c>
      <c r="N4" s="78">
        <v>50</v>
      </c>
      <c r="O4" s="78">
        <v>50</v>
      </c>
      <c r="P4" s="79">
        <v>50</v>
      </c>
    </row>
    <row r="5" spans="2:18" x14ac:dyDescent="0.25">
      <c r="B5" t="s">
        <v>68</v>
      </c>
      <c r="C5" t="s">
        <v>67</v>
      </c>
      <c r="D5" s="25">
        <v>56.5</v>
      </c>
      <c r="E5" s="21">
        <v>49.5</v>
      </c>
      <c r="F5" s="26">
        <f t="shared" ref="F5:F26" si="0">(D5+E5)/2</f>
        <v>53</v>
      </c>
      <c r="G5" s="29">
        <v>64.5</v>
      </c>
      <c r="H5" s="17">
        <v>58</v>
      </c>
      <c r="I5" s="26">
        <f t="shared" ref="I5:I26" si="1">(G5+H5)/2</f>
        <v>61.25</v>
      </c>
      <c r="J5" s="56"/>
      <c r="K5" s="15"/>
      <c r="L5" s="73"/>
      <c r="M5" s="56"/>
      <c r="N5" s="15"/>
      <c r="O5" s="15"/>
      <c r="P5" s="57"/>
    </row>
    <row r="6" spans="2:18" x14ac:dyDescent="0.25">
      <c r="B6" t="s">
        <v>54</v>
      </c>
      <c r="C6" t="s">
        <v>55</v>
      </c>
      <c r="D6" s="25">
        <v>61</v>
      </c>
      <c r="E6" s="19">
        <v>61</v>
      </c>
      <c r="F6" s="24">
        <f t="shared" si="0"/>
        <v>61</v>
      </c>
      <c r="G6" s="28">
        <v>65.5</v>
      </c>
      <c r="H6" s="16">
        <v>65.5</v>
      </c>
      <c r="I6" s="24">
        <f t="shared" si="1"/>
        <v>65.5</v>
      </c>
      <c r="J6" s="58">
        <v>59.5</v>
      </c>
      <c r="K6" s="1">
        <v>63</v>
      </c>
      <c r="L6" s="11">
        <f t="shared" ref="L6:L26" si="2">(J6+K6)/2</f>
        <v>61.25</v>
      </c>
      <c r="M6" s="58">
        <v>55</v>
      </c>
      <c r="N6" s="1">
        <v>53</v>
      </c>
      <c r="O6" s="4">
        <v>58</v>
      </c>
      <c r="P6" s="59">
        <v>64</v>
      </c>
    </row>
    <row r="7" spans="2:18" x14ac:dyDescent="0.25">
      <c r="B7" t="s">
        <v>85</v>
      </c>
      <c r="C7" t="s">
        <v>86</v>
      </c>
      <c r="D7" s="25">
        <v>56.5</v>
      </c>
      <c r="E7" s="19">
        <v>52.5</v>
      </c>
      <c r="F7" s="24">
        <f t="shared" si="0"/>
        <v>54.5</v>
      </c>
      <c r="G7" s="30">
        <v>47.5</v>
      </c>
      <c r="H7" s="16">
        <v>73</v>
      </c>
      <c r="I7" s="24">
        <f t="shared" si="1"/>
        <v>60.25</v>
      </c>
      <c r="J7" s="58">
        <v>66</v>
      </c>
      <c r="K7" s="1">
        <v>67</v>
      </c>
      <c r="L7" s="11">
        <f t="shared" si="2"/>
        <v>66.5</v>
      </c>
      <c r="M7" s="58">
        <v>58</v>
      </c>
      <c r="N7" s="1">
        <v>57</v>
      </c>
      <c r="O7" s="4">
        <v>53</v>
      </c>
      <c r="P7" s="59">
        <v>52</v>
      </c>
    </row>
    <row r="8" spans="2:18" x14ac:dyDescent="0.25">
      <c r="B8" t="s">
        <v>49</v>
      </c>
      <c r="C8" t="s">
        <v>52</v>
      </c>
      <c r="D8" s="23">
        <v>71.599999999999994</v>
      </c>
      <c r="E8" s="19">
        <v>82</v>
      </c>
      <c r="F8" s="24">
        <f t="shared" si="0"/>
        <v>76.8</v>
      </c>
      <c r="G8" s="28">
        <v>71</v>
      </c>
      <c r="H8" s="16">
        <v>74</v>
      </c>
      <c r="I8" s="24">
        <f t="shared" si="1"/>
        <v>72.5</v>
      </c>
      <c r="J8" s="58">
        <v>59.5</v>
      </c>
      <c r="K8" s="1">
        <v>73.5</v>
      </c>
      <c r="L8" s="11">
        <f t="shared" si="2"/>
        <v>66.5</v>
      </c>
      <c r="M8" s="58">
        <v>60</v>
      </c>
      <c r="N8" s="1">
        <v>68</v>
      </c>
      <c r="O8" s="4">
        <v>62</v>
      </c>
      <c r="P8" s="59">
        <v>59</v>
      </c>
    </row>
    <row r="9" spans="2:18" x14ac:dyDescent="0.25">
      <c r="B9" t="s">
        <v>50</v>
      </c>
      <c r="C9" t="s">
        <v>51</v>
      </c>
      <c r="D9" s="25">
        <v>46.2</v>
      </c>
      <c r="E9" s="19">
        <v>56.5</v>
      </c>
      <c r="F9" s="24">
        <f t="shared" si="0"/>
        <v>51.35</v>
      </c>
      <c r="G9" s="28">
        <v>63.5</v>
      </c>
      <c r="H9" s="16">
        <v>62.5</v>
      </c>
      <c r="I9" s="24">
        <f t="shared" si="1"/>
        <v>63</v>
      </c>
      <c r="J9" s="58">
        <v>60</v>
      </c>
      <c r="K9" s="1">
        <v>71</v>
      </c>
      <c r="L9" s="11">
        <f t="shared" si="2"/>
        <v>65.5</v>
      </c>
      <c r="M9" s="58">
        <v>58</v>
      </c>
      <c r="N9" s="1">
        <v>61</v>
      </c>
      <c r="O9" s="4">
        <v>54</v>
      </c>
      <c r="P9" s="59">
        <v>55</v>
      </c>
    </row>
    <row r="10" spans="2:18" x14ac:dyDescent="0.25">
      <c r="B10" t="s">
        <v>53</v>
      </c>
      <c r="C10" t="s">
        <v>19</v>
      </c>
      <c r="D10" s="23">
        <v>68.400000000000006</v>
      </c>
      <c r="E10" s="19">
        <v>74.5</v>
      </c>
      <c r="F10" s="24">
        <f t="shared" si="0"/>
        <v>71.45</v>
      </c>
      <c r="G10" s="28">
        <v>70</v>
      </c>
      <c r="H10" s="16">
        <v>80.5</v>
      </c>
      <c r="I10" s="24">
        <f t="shared" si="1"/>
        <v>75.25</v>
      </c>
      <c r="J10" s="58">
        <v>58.5</v>
      </c>
      <c r="K10" s="1">
        <v>61</v>
      </c>
      <c r="L10" s="11">
        <f t="shared" si="2"/>
        <v>59.75</v>
      </c>
      <c r="M10" s="58">
        <v>53</v>
      </c>
      <c r="N10" s="1">
        <v>56</v>
      </c>
      <c r="O10" s="4">
        <v>64</v>
      </c>
      <c r="P10" s="59">
        <v>62</v>
      </c>
    </row>
    <row r="11" spans="2:18" x14ac:dyDescent="0.25">
      <c r="B11" t="s">
        <v>87</v>
      </c>
      <c r="C11" t="s">
        <v>88</v>
      </c>
      <c r="D11" s="23">
        <v>60.8</v>
      </c>
      <c r="E11" s="19">
        <v>61.5</v>
      </c>
      <c r="F11" s="24">
        <f t="shared" si="0"/>
        <v>61.15</v>
      </c>
      <c r="G11" s="28">
        <v>64.5</v>
      </c>
      <c r="H11" s="16">
        <v>63</v>
      </c>
      <c r="I11" s="24">
        <f t="shared" si="1"/>
        <v>63.75</v>
      </c>
      <c r="J11" s="58">
        <v>67.5</v>
      </c>
      <c r="K11" s="1">
        <v>71</v>
      </c>
      <c r="L11" s="11">
        <f t="shared" si="2"/>
        <v>69.25</v>
      </c>
      <c r="M11" s="58">
        <v>54</v>
      </c>
      <c r="N11" s="1">
        <v>51</v>
      </c>
      <c r="O11" s="4">
        <v>56</v>
      </c>
      <c r="P11" s="59">
        <v>54</v>
      </c>
    </row>
    <row r="12" spans="2:18" x14ac:dyDescent="0.25">
      <c r="B12" t="s">
        <v>71</v>
      </c>
      <c r="C12" t="s">
        <v>72</v>
      </c>
      <c r="D12" s="25">
        <v>52</v>
      </c>
      <c r="E12" s="19">
        <v>60.5</v>
      </c>
      <c r="F12" s="24">
        <f t="shared" si="0"/>
        <v>56.25</v>
      </c>
      <c r="G12" s="28">
        <v>69</v>
      </c>
      <c r="H12" s="16">
        <v>70</v>
      </c>
      <c r="I12" s="24">
        <f t="shared" si="1"/>
        <v>69.5</v>
      </c>
      <c r="J12" s="58">
        <v>61</v>
      </c>
      <c r="K12" s="1">
        <v>68</v>
      </c>
      <c r="L12" s="11">
        <f t="shared" si="2"/>
        <v>64.5</v>
      </c>
      <c r="M12" s="58">
        <v>57</v>
      </c>
      <c r="N12" s="1">
        <v>58</v>
      </c>
      <c r="O12" s="4">
        <v>60</v>
      </c>
      <c r="P12" s="59">
        <v>56</v>
      </c>
    </row>
    <row r="13" spans="2:18" x14ac:dyDescent="0.25">
      <c r="B13" t="s">
        <v>58</v>
      </c>
      <c r="C13" t="s">
        <v>59</v>
      </c>
      <c r="D13" s="25">
        <v>45.9</v>
      </c>
      <c r="E13" s="19">
        <v>65</v>
      </c>
      <c r="F13" s="24">
        <f t="shared" si="0"/>
        <v>55.45</v>
      </c>
      <c r="G13" s="28">
        <v>68.5</v>
      </c>
      <c r="H13" s="16">
        <v>68.5</v>
      </c>
      <c r="I13" s="24">
        <f t="shared" si="1"/>
        <v>68.5</v>
      </c>
      <c r="J13" s="58">
        <v>63.5</v>
      </c>
      <c r="K13" s="1">
        <v>66.5</v>
      </c>
      <c r="L13" s="11">
        <f t="shared" si="2"/>
        <v>65</v>
      </c>
      <c r="M13" s="58">
        <v>54</v>
      </c>
      <c r="N13" s="1">
        <v>60</v>
      </c>
      <c r="O13" s="4">
        <v>65</v>
      </c>
      <c r="P13" s="59">
        <v>63</v>
      </c>
    </row>
    <row r="14" spans="2:18" x14ac:dyDescent="0.25">
      <c r="B14" t="s">
        <v>65</v>
      </c>
      <c r="C14" t="s">
        <v>66</v>
      </c>
      <c r="D14" s="23">
        <v>52.1</v>
      </c>
      <c r="E14" s="19">
        <v>54</v>
      </c>
      <c r="F14" s="24">
        <f t="shared" si="0"/>
        <v>53.05</v>
      </c>
      <c r="G14" s="28">
        <v>50</v>
      </c>
      <c r="H14" s="16">
        <v>57</v>
      </c>
      <c r="I14" s="24">
        <f t="shared" si="1"/>
        <v>53.5</v>
      </c>
      <c r="J14" s="58">
        <v>52.5</v>
      </c>
      <c r="K14" s="1">
        <v>61</v>
      </c>
      <c r="L14" s="11">
        <f t="shared" si="2"/>
        <v>56.75</v>
      </c>
      <c r="M14" s="58">
        <v>53</v>
      </c>
      <c r="N14" s="1">
        <v>58</v>
      </c>
      <c r="O14" s="4">
        <v>53</v>
      </c>
      <c r="P14" s="59">
        <v>52</v>
      </c>
    </row>
    <row r="15" spans="2:18" x14ac:dyDescent="0.25">
      <c r="B15" t="s">
        <v>56</v>
      </c>
      <c r="C15" t="s">
        <v>57</v>
      </c>
      <c r="D15" s="23">
        <v>64.400000000000006</v>
      </c>
      <c r="E15" s="19">
        <v>69.5</v>
      </c>
      <c r="F15" s="24">
        <f t="shared" si="0"/>
        <v>66.95</v>
      </c>
      <c r="G15" s="28">
        <v>65.5</v>
      </c>
      <c r="H15" s="16">
        <v>65.5</v>
      </c>
      <c r="I15" s="24">
        <f t="shared" si="1"/>
        <v>65.5</v>
      </c>
      <c r="J15" s="58">
        <v>67.5</v>
      </c>
      <c r="K15" s="1">
        <v>73</v>
      </c>
      <c r="L15" s="11">
        <f t="shared" si="2"/>
        <v>70.25</v>
      </c>
      <c r="M15" s="58">
        <v>56</v>
      </c>
      <c r="N15" s="1">
        <v>55</v>
      </c>
      <c r="O15" s="4">
        <v>50</v>
      </c>
      <c r="P15" s="59">
        <v>53</v>
      </c>
    </row>
    <row r="16" spans="2:18" x14ac:dyDescent="0.25">
      <c r="B16" t="s">
        <v>83</v>
      </c>
      <c r="C16" t="s">
        <v>84</v>
      </c>
      <c r="D16" s="27">
        <v>74</v>
      </c>
      <c r="E16" s="22">
        <v>75</v>
      </c>
      <c r="F16" s="24">
        <f t="shared" si="0"/>
        <v>74.5</v>
      </c>
      <c r="G16" s="28">
        <v>61.5</v>
      </c>
      <c r="H16" s="16">
        <v>68</v>
      </c>
      <c r="I16" s="24">
        <f t="shared" si="1"/>
        <v>64.75</v>
      </c>
      <c r="J16" s="58">
        <v>68</v>
      </c>
      <c r="K16" s="1">
        <v>59.5</v>
      </c>
      <c r="L16" s="11">
        <f t="shared" si="2"/>
        <v>63.75</v>
      </c>
      <c r="M16" s="58">
        <v>52</v>
      </c>
      <c r="N16" s="1">
        <v>55</v>
      </c>
      <c r="O16" s="4">
        <v>65</v>
      </c>
      <c r="P16" s="59">
        <v>56</v>
      </c>
    </row>
    <row r="17" spans="2:16" x14ac:dyDescent="0.25">
      <c r="B17" t="s">
        <v>64</v>
      </c>
      <c r="C17" t="s">
        <v>63</v>
      </c>
      <c r="D17" s="23">
        <v>67</v>
      </c>
      <c r="E17" s="19">
        <v>61.5</v>
      </c>
      <c r="F17" s="24">
        <f t="shared" si="0"/>
        <v>64.25</v>
      </c>
      <c r="G17" s="28">
        <v>48.5</v>
      </c>
      <c r="H17" s="16">
        <v>75</v>
      </c>
      <c r="I17" s="24">
        <f t="shared" si="1"/>
        <v>61.75</v>
      </c>
      <c r="J17" s="58">
        <v>61</v>
      </c>
      <c r="K17" s="1">
        <v>69.5</v>
      </c>
      <c r="L17" s="11">
        <f t="shared" si="2"/>
        <v>65.25</v>
      </c>
      <c r="M17" s="58">
        <v>50</v>
      </c>
      <c r="N17" s="1">
        <v>50</v>
      </c>
      <c r="O17" s="4">
        <v>60</v>
      </c>
      <c r="P17" s="59">
        <v>53</v>
      </c>
    </row>
    <row r="18" spans="2:16" x14ac:dyDescent="0.25">
      <c r="B18" t="s">
        <v>44</v>
      </c>
      <c r="C18" t="s">
        <v>75</v>
      </c>
      <c r="D18" s="23">
        <v>50.3</v>
      </c>
      <c r="E18" s="19">
        <v>67</v>
      </c>
      <c r="F18" s="24">
        <f t="shared" si="0"/>
        <v>58.65</v>
      </c>
      <c r="G18" s="28">
        <v>68.5</v>
      </c>
      <c r="H18" s="16">
        <v>66.5</v>
      </c>
      <c r="I18" s="24">
        <f t="shared" si="1"/>
        <v>67.5</v>
      </c>
      <c r="J18" s="58">
        <v>59</v>
      </c>
      <c r="K18" s="1">
        <v>67.5</v>
      </c>
      <c r="L18" s="11">
        <f t="shared" si="2"/>
        <v>63.25</v>
      </c>
      <c r="M18" s="58">
        <v>54</v>
      </c>
      <c r="N18" s="1">
        <v>62</v>
      </c>
      <c r="O18" s="4">
        <v>53</v>
      </c>
      <c r="P18" s="59">
        <v>51</v>
      </c>
    </row>
    <row r="19" spans="2:16" x14ac:dyDescent="0.25">
      <c r="B19" t="s">
        <v>44</v>
      </c>
      <c r="C19" t="s">
        <v>76</v>
      </c>
      <c r="D19" s="23">
        <v>54</v>
      </c>
      <c r="E19" s="19">
        <v>69</v>
      </c>
      <c r="F19" s="24">
        <f t="shared" si="0"/>
        <v>61.5</v>
      </c>
      <c r="G19" s="28">
        <v>68.5</v>
      </c>
      <c r="H19" s="16">
        <v>66.5</v>
      </c>
      <c r="I19" s="24">
        <f t="shared" si="1"/>
        <v>67.5</v>
      </c>
      <c r="J19" s="58">
        <v>64.5</v>
      </c>
      <c r="K19" s="1">
        <v>70</v>
      </c>
      <c r="L19" s="11">
        <f t="shared" si="2"/>
        <v>67.25</v>
      </c>
      <c r="M19" s="58">
        <v>50</v>
      </c>
      <c r="N19" s="1">
        <v>50</v>
      </c>
      <c r="O19" s="4">
        <v>58</v>
      </c>
      <c r="P19" s="59">
        <v>64</v>
      </c>
    </row>
    <row r="20" spans="2:16" x14ac:dyDescent="0.25">
      <c r="B20" t="s">
        <v>90</v>
      </c>
      <c r="C20" t="s">
        <v>89</v>
      </c>
      <c r="D20" s="25">
        <v>40</v>
      </c>
      <c r="E20" s="20">
        <v>49</v>
      </c>
      <c r="F20" s="26">
        <f t="shared" si="0"/>
        <v>44.5</v>
      </c>
      <c r="G20" s="31"/>
      <c r="H20" s="18"/>
      <c r="I20" s="32"/>
      <c r="J20" s="56"/>
      <c r="K20" s="15"/>
      <c r="L20" s="73"/>
      <c r="M20" s="56"/>
      <c r="N20" s="15"/>
      <c r="O20" s="15"/>
      <c r="P20" s="57"/>
    </row>
    <row r="21" spans="2:16" x14ac:dyDescent="0.25">
      <c r="B21" t="s">
        <v>73</v>
      </c>
      <c r="C21" t="s">
        <v>74</v>
      </c>
      <c r="D21" s="23">
        <v>67.7</v>
      </c>
      <c r="E21" s="19">
        <v>66</v>
      </c>
      <c r="F21" s="24">
        <f t="shared" si="0"/>
        <v>66.849999999999994</v>
      </c>
      <c r="G21" s="28">
        <v>65</v>
      </c>
      <c r="H21" s="16">
        <v>59</v>
      </c>
      <c r="I21" s="24">
        <f t="shared" si="1"/>
        <v>62</v>
      </c>
      <c r="J21" s="58">
        <v>59.5</v>
      </c>
      <c r="K21" s="1">
        <v>71.5</v>
      </c>
      <c r="L21" s="11">
        <f t="shared" si="2"/>
        <v>65.5</v>
      </c>
      <c r="M21" s="58">
        <v>56</v>
      </c>
      <c r="N21" s="1">
        <v>59</v>
      </c>
      <c r="O21" s="4">
        <v>66</v>
      </c>
      <c r="P21" s="59">
        <v>69</v>
      </c>
    </row>
    <row r="22" spans="2:16" x14ac:dyDescent="0.25">
      <c r="B22" t="s">
        <v>61</v>
      </c>
      <c r="C22" t="s">
        <v>60</v>
      </c>
      <c r="D22" s="27">
        <v>57</v>
      </c>
      <c r="E22" s="22">
        <v>63.5</v>
      </c>
      <c r="F22" s="24">
        <f t="shared" si="0"/>
        <v>60.25</v>
      </c>
      <c r="G22" s="28">
        <v>50.5</v>
      </c>
      <c r="H22" s="16">
        <v>54.5</v>
      </c>
      <c r="I22" s="24">
        <f t="shared" si="1"/>
        <v>52.5</v>
      </c>
      <c r="J22" s="56"/>
      <c r="K22" s="15"/>
      <c r="L22" s="73"/>
      <c r="M22" s="56"/>
      <c r="N22" s="15"/>
      <c r="O22" s="15"/>
      <c r="P22" s="57"/>
    </row>
    <row r="23" spans="2:16" x14ac:dyDescent="0.25">
      <c r="B23" t="s">
        <v>77</v>
      </c>
      <c r="C23" t="s">
        <v>78</v>
      </c>
      <c r="D23" s="27">
        <v>65.5</v>
      </c>
      <c r="E23" s="22">
        <v>60.5</v>
      </c>
      <c r="F23" s="24">
        <f t="shared" si="0"/>
        <v>63</v>
      </c>
      <c r="G23" s="28"/>
      <c r="H23" s="16">
        <v>64</v>
      </c>
      <c r="I23" s="24">
        <f t="shared" si="1"/>
        <v>32</v>
      </c>
      <c r="J23" s="58">
        <v>52</v>
      </c>
      <c r="K23" s="1">
        <v>60</v>
      </c>
      <c r="L23" s="11">
        <f t="shared" si="2"/>
        <v>56</v>
      </c>
      <c r="M23" s="58">
        <v>51</v>
      </c>
      <c r="N23" s="1">
        <v>51</v>
      </c>
      <c r="O23" s="4">
        <v>57</v>
      </c>
      <c r="P23" s="59">
        <v>55</v>
      </c>
    </row>
    <row r="24" spans="2:16" x14ac:dyDescent="0.25">
      <c r="B24" t="s">
        <v>69</v>
      </c>
      <c r="C24" t="s">
        <v>70</v>
      </c>
      <c r="D24" s="27">
        <v>61</v>
      </c>
      <c r="E24" s="22">
        <v>62</v>
      </c>
      <c r="F24" s="24">
        <f t="shared" si="0"/>
        <v>61.5</v>
      </c>
      <c r="G24" s="28">
        <v>61</v>
      </c>
      <c r="H24" s="16">
        <v>80</v>
      </c>
      <c r="I24" s="24">
        <f t="shared" si="1"/>
        <v>70.5</v>
      </c>
      <c r="J24" s="58">
        <v>67</v>
      </c>
      <c r="K24" s="1">
        <v>66.5</v>
      </c>
      <c r="L24" s="11">
        <f t="shared" si="2"/>
        <v>66.75</v>
      </c>
      <c r="M24" s="58">
        <v>52</v>
      </c>
      <c r="N24" s="1">
        <v>51</v>
      </c>
      <c r="O24" s="4">
        <v>59</v>
      </c>
      <c r="P24" s="59">
        <v>56</v>
      </c>
    </row>
    <row r="25" spans="2:16" x14ac:dyDescent="0.25">
      <c r="B25" t="s">
        <v>81</v>
      </c>
      <c r="C25" t="s">
        <v>82</v>
      </c>
      <c r="D25" s="27">
        <v>51</v>
      </c>
      <c r="E25" s="22">
        <v>50.5</v>
      </c>
      <c r="F25" s="24">
        <f t="shared" si="0"/>
        <v>50.75</v>
      </c>
      <c r="G25" s="28">
        <v>55.5</v>
      </c>
      <c r="H25" s="16">
        <v>70</v>
      </c>
      <c r="I25" s="24">
        <f t="shared" si="1"/>
        <v>62.75</v>
      </c>
      <c r="J25" s="58">
        <v>50</v>
      </c>
      <c r="K25" s="1">
        <v>55</v>
      </c>
      <c r="L25" s="11">
        <f t="shared" si="2"/>
        <v>52.5</v>
      </c>
      <c r="M25" s="80">
        <v>50</v>
      </c>
      <c r="N25" s="4">
        <v>50</v>
      </c>
      <c r="O25" s="4">
        <v>50</v>
      </c>
      <c r="P25" s="59">
        <v>52</v>
      </c>
    </row>
    <row r="26" spans="2:16" ht="15.75" thickBot="1" x14ac:dyDescent="0.3">
      <c r="B26" t="s">
        <v>1</v>
      </c>
      <c r="C26" t="s">
        <v>62</v>
      </c>
      <c r="D26" s="47">
        <v>56.5</v>
      </c>
      <c r="E26" s="48">
        <v>60.5</v>
      </c>
      <c r="F26" s="42">
        <f t="shared" si="0"/>
        <v>58.5</v>
      </c>
      <c r="G26" s="40">
        <v>66.5</v>
      </c>
      <c r="H26" s="41">
        <v>58</v>
      </c>
      <c r="I26" s="42">
        <f t="shared" si="1"/>
        <v>62.25</v>
      </c>
      <c r="J26" s="60">
        <v>55</v>
      </c>
      <c r="K26" s="3">
        <v>70.5</v>
      </c>
      <c r="L26" s="74">
        <f t="shared" si="2"/>
        <v>62.75</v>
      </c>
      <c r="M26" s="81">
        <v>54</v>
      </c>
      <c r="N26" s="82">
        <v>50</v>
      </c>
      <c r="O26" s="82">
        <v>56</v>
      </c>
      <c r="P26" s="83">
        <v>57</v>
      </c>
    </row>
    <row r="27" spans="2:16" ht="24" thickBot="1" x14ac:dyDescent="0.4">
      <c r="C27" s="5" t="s">
        <v>101</v>
      </c>
      <c r="D27" s="37">
        <f>SUM(D4:D26)/23</f>
        <v>58.021739130434774</v>
      </c>
      <c r="E27" s="38">
        <f>SUM(E4:E26)/23</f>
        <v>62.304347826086953</v>
      </c>
      <c r="F27" s="43">
        <f>SUM(F4:F26)/23</f>
        <v>60.163043478260867</v>
      </c>
      <c r="G27" s="37">
        <f>SUM(G4:G26)/22</f>
        <v>59.477272727272727</v>
      </c>
      <c r="H27" s="38">
        <f>SUM(H4:H26)/22</f>
        <v>66.772727272727266</v>
      </c>
      <c r="I27" s="39">
        <f>SUM(I4:I26)/22</f>
        <v>63.125</v>
      </c>
      <c r="J27" s="52">
        <f>SUM(J4:J26)/20</f>
        <v>60.625</v>
      </c>
      <c r="K27" s="53">
        <f t="shared" ref="K27:L27" si="3">SUM(K4:K26)/20</f>
        <v>66.3</v>
      </c>
      <c r="L27" s="54">
        <f t="shared" si="3"/>
        <v>63.462499999999999</v>
      </c>
      <c r="M27" s="84">
        <f>SUM(M4:M26)/20</f>
        <v>54</v>
      </c>
      <c r="N27" s="61">
        <f t="shared" ref="N27:P27" si="4">SUM(N4:N26)/20</f>
        <v>55.25</v>
      </c>
      <c r="O27" s="61">
        <f t="shared" si="4"/>
        <v>57.45</v>
      </c>
      <c r="P27" s="85">
        <f t="shared" si="4"/>
        <v>56.65</v>
      </c>
    </row>
    <row r="30" spans="2:16" ht="15.75" thickBot="1" x14ac:dyDescent="0.3"/>
    <row r="31" spans="2:16" ht="21.75" thickBot="1" x14ac:dyDescent="0.4">
      <c r="B31" s="86" t="s">
        <v>103</v>
      </c>
      <c r="D31" s="49"/>
      <c r="E31" s="50" t="s">
        <v>98</v>
      </c>
      <c r="F31" s="51"/>
      <c r="G31" s="50"/>
      <c r="H31" s="50" t="s">
        <v>0</v>
      </c>
      <c r="I31" s="51"/>
      <c r="J31" s="50"/>
      <c r="K31" s="50" t="s">
        <v>104</v>
      </c>
      <c r="L31" s="51"/>
      <c r="M31" s="13"/>
      <c r="N31" s="13"/>
      <c r="O31" s="13" t="s">
        <v>97</v>
      </c>
      <c r="P31" s="14"/>
    </row>
    <row r="32" spans="2:16" ht="30.75" thickBot="1" x14ac:dyDescent="0.3">
      <c r="D32" s="89" t="s">
        <v>4</v>
      </c>
      <c r="E32" s="71" t="s">
        <v>47</v>
      </c>
      <c r="F32" s="71" t="s">
        <v>99</v>
      </c>
      <c r="G32" s="107" t="s">
        <v>4</v>
      </c>
      <c r="H32" s="108" t="s">
        <v>47</v>
      </c>
      <c r="I32" s="109" t="s">
        <v>100</v>
      </c>
      <c r="J32" s="117" t="s">
        <v>4</v>
      </c>
      <c r="K32" s="75" t="s">
        <v>47</v>
      </c>
      <c r="L32" s="76" t="s">
        <v>99</v>
      </c>
      <c r="M32" s="75" t="s">
        <v>94</v>
      </c>
      <c r="N32" s="75" t="s">
        <v>95</v>
      </c>
      <c r="O32" s="75" t="s">
        <v>2</v>
      </c>
      <c r="P32" s="76" t="s">
        <v>96</v>
      </c>
    </row>
    <row r="33" spans="2:16" x14ac:dyDescent="0.25">
      <c r="B33" s="6" t="s">
        <v>9</v>
      </c>
      <c r="C33" s="7" t="s">
        <v>5</v>
      </c>
      <c r="D33" s="91">
        <v>47</v>
      </c>
      <c r="E33" s="92">
        <v>30.5</v>
      </c>
      <c r="F33" s="104">
        <f>(D33+E33)/2</f>
        <v>38.75</v>
      </c>
      <c r="G33" s="111"/>
      <c r="H33" s="112"/>
      <c r="I33" s="115"/>
      <c r="J33" s="111"/>
      <c r="K33" s="112"/>
      <c r="L33" s="115"/>
      <c r="M33" s="111"/>
      <c r="N33" s="112"/>
      <c r="O33" s="112"/>
      <c r="P33" s="113"/>
    </row>
    <row r="34" spans="2:16" x14ac:dyDescent="0.25">
      <c r="B34" s="8" t="s">
        <v>10</v>
      </c>
      <c r="C34" s="2" t="s">
        <v>6</v>
      </c>
      <c r="D34" s="93">
        <v>36.5</v>
      </c>
      <c r="E34" s="94">
        <v>46.5</v>
      </c>
      <c r="F34" s="105">
        <f t="shared" ref="F34:F55" si="5">(D34+E34)/2</f>
        <v>41.5</v>
      </c>
      <c r="G34" s="93">
        <v>49.2</v>
      </c>
      <c r="H34" s="94">
        <v>53</v>
      </c>
      <c r="I34" s="105">
        <f>(G34+H34)/2</f>
        <v>51.1</v>
      </c>
      <c r="J34" s="96"/>
      <c r="K34" s="97"/>
      <c r="L34" s="116"/>
      <c r="M34" s="96"/>
      <c r="N34" s="97"/>
      <c r="O34" s="97"/>
      <c r="P34" s="114"/>
    </row>
    <row r="35" spans="2:16" x14ac:dyDescent="0.25">
      <c r="B35" s="8" t="s">
        <v>11</v>
      </c>
      <c r="C35" s="2" t="s">
        <v>7</v>
      </c>
      <c r="D35" s="93">
        <v>48.5</v>
      </c>
      <c r="E35" s="94">
        <v>49</v>
      </c>
      <c r="F35" s="105">
        <f t="shared" si="5"/>
        <v>48.75</v>
      </c>
      <c r="G35" s="96"/>
      <c r="H35" s="97"/>
      <c r="I35" s="116"/>
      <c r="J35" s="96"/>
      <c r="K35" s="97"/>
      <c r="L35" s="116"/>
      <c r="M35" s="96"/>
      <c r="N35" s="97"/>
      <c r="O35" s="97"/>
      <c r="P35" s="114"/>
    </row>
    <row r="36" spans="2:16" x14ac:dyDescent="0.25">
      <c r="B36" s="8" t="s">
        <v>12</v>
      </c>
      <c r="C36" s="2" t="s">
        <v>8</v>
      </c>
      <c r="D36" s="93">
        <v>67.5</v>
      </c>
      <c r="E36" s="94">
        <v>76.5</v>
      </c>
      <c r="F36" s="105">
        <f t="shared" si="5"/>
        <v>72</v>
      </c>
      <c r="G36" s="93">
        <v>78.8</v>
      </c>
      <c r="H36" s="94">
        <v>73.099999999999994</v>
      </c>
      <c r="I36" s="105">
        <f t="shared" ref="I36:I55" si="6">(G36+H36)/2</f>
        <v>75.949999999999989</v>
      </c>
      <c r="J36" s="93">
        <v>60.5</v>
      </c>
      <c r="K36" s="94">
        <v>68.5</v>
      </c>
      <c r="L36" s="105">
        <f>(J36+K36)/2</f>
        <v>64.5</v>
      </c>
      <c r="M36" s="93">
        <v>69</v>
      </c>
      <c r="N36" s="94">
        <v>68.099999999999994</v>
      </c>
      <c r="O36" s="94">
        <v>67.7</v>
      </c>
      <c r="P36" s="95">
        <v>63.8</v>
      </c>
    </row>
    <row r="37" spans="2:16" x14ac:dyDescent="0.25">
      <c r="B37" s="8" t="s">
        <v>13</v>
      </c>
      <c r="C37" s="2" t="s">
        <v>14</v>
      </c>
      <c r="D37" s="93">
        <v>55</v>
      </c>
      <c r="E37" s="94">
        <v>50.5</v>
      </c>
      <c r="F37" s="105">
        <f t="shared" si="5"/>
        <v>52.75</v>
      </c>
      <c r="G37" s="93">
        <v>64.599999999999994</v>
      </c>
      <c r="H37" s="94">
        <v>57.6</v>
      </c>
      <c r="I37" s="105">
        <f t="shared" si="6"/>
        <v>61.099999999999994</v>
      </c>
      <c r="J37" s="96"/>
      <c r="K37" s="97"/>
      <c r="L37" s="116"/>
      <c r="M37" s="96"/>
      <c r="N37" s="97"/>
      <c r="O37" s="97"/>
      <c r="P37" s="114"/>
    </row>
    <row r="38" spans="2:16" x14ac:dyDescent="0.25">
      <c r="B38" s="8" t="s">
        <v>30</v>
      </c>
      <c r="C38" s="2" t="s">
        <v>15</v>
      </c>
      <c r="D38" s="93">
        <v>65</v>
      </c>
      <c r="E38" s="94">
        <v>67</v>
      </c>
      <c r="F38" s="105">
        <f t="shared" si="5"/>
        <v>66</v>
      </c>
      <c r="G38" s="93">
        <v>64.900000000000006</v>
      </c>
      <c r="H38" s="94">
        <v>61.5</v>
      </c>
      <c r="I38" s="105">
        <f t="shared" si="6"/>
        <v>63.2</v>
      </c>
      <c r="J38" s="93">
        <v>56</v>
      </c>
      <c r="K38" s="94">
        <v>58</v>
      </c>
      <c r="L38" s="105">
        <f t="shared" ref="L38:L55" si="7">(J38+K38)/2</f>
        <v>57</v>
      </c>
      <c r="M38" s="93">
        <v>55</v>
      </c>
      <c r="N38" s="94">
        <v>57</v>
      </c>
      <c r="O38" s="94">
        <v>53.7</v>
      </c>
      <c r="P38" s="95">
        <v>54</v>
      </c>
    </row>
    <row r="39" spans="2:16" x14ac:dyDescent="0.25">
      <c r="B39" s="8" t="s">
        <v>31</v>
      </c>
      <c r="C39" s="2" t="s">
        <v>16</v>
      </c>
      <c r="D39" s="93">
        <v>53.5</v>
      </c>
      <c r="E39" s="94">
        <v>50</v>
      </c>
      <c r="F39" s="105">
        <f t="shared" si="5"/>
        <v>51.75</v>
      </c>
      <c r="G39" s="93">
        <v>59.7</v>
      </c>
      <c r="H39" s="94">
        <v>52</v>
      </c>
      <c r="I39" s="105">
        <f t="shared" si="6"/>
        <v>55.85</v>
      </c>
      <c r="J39" s="93">
        <v>76.5</v>
      </c>
      <c r="K39" s="94">
        <v>68.5</v>
      </c>
      <c r="L39" s="105">
        <f t="shared" si="7"/>
        <v>72.5</v>
      </c>
      <c r="M39" s="93">
        <v>50.6</v>
      </c>
      <c r="N39" s="94">
        <v>50</v>
      </c>
      <c r="O39" s="94">
        <v>57.4</v>
      </c>
      <c r="P39" s="95">
        <v>57.5</v>
      </c>
    </row>
    <row r="40" spans="2:16" x14ac:dyDescent="0.25">
      <c r="B40" s="8" t="s">
        <v>32</v>
      </c>
      <c r="C40" s="2" t="s">
        <v>48</v>
      </c>
      <c r="D40" s="93">
        <v>70.5</v>
      </c>
      <c r="E40" s="94">
        <v>77</v>
      </c>
      <c r="F40" s="105">
        <f t="shared" si="5"/>
        <v>73.75</v>
      </c>
      <c r="G40" s="93">
        <v>83.4</v>
      </c>
      <c r="H40" s="94">
        <v>79</v>
      </c>
      <c r="I40" s="105">
        <f t="shared" si="6"/>
        <v>81.2</v>
      </c>
      <c r="J40" s="93">
        <v>59</v>
      </c>
      <c r="K40" s="94">
        <v>70</v>
      </c>
      <c r="L40" s="105">
        <f t="shared" si="7"/>
        <v>64.5</v>
      </c>
      <c r="M40" s="93">
        <v>75</v>
      </c>
      <c r="N40" s="94">
        <v>59</v>
      </c>
      <c r="O40" s="94">
        <v>63</v>
      </c>
      <c r="P40" s="95">
        <v>62</v>
      </c>
    </row>
    <row r="41" spans="2:16" x14ac:dyDescent="0.25">
      <c r="B41" s="8" t="s">
        <v>34</v>
      </c>
      <c r="C41" s="2" t="s">
        <v>33</v>
      </c>
      <c r="D41" s="93">
        <v>50</v>
      </c>
      <c r="E41" s="94">
        <v>52.5</v>
      </c>
      <c r="F41" s="105">
        <f t="shared" si="5"/>
        <v>51.25</v>
      </c>
      <c r="G41" s="93">
        <v>62</v>
      </c>
      <c r="H41" s="94">
        <v>34.5</v>
      </c>
      <c r="I41" s="105">
        <f t="shared" si="6"/>
        <v>48.25</v>
      </c>
      <c r="J41" s="119"/>
      <c r="K41" s="118"/>
      <c r="L41" s="121"/>
      <c r="M41" s="119"/>
      <c r="N41" s="118"/>
      <c r="O41" s="118"/>
      <c r="P41" s="120"/>
    </row>
    <row r="42" spans="2:16" x14ac:dyDescent="0.25">
      <c r="B42" s="8" t="s">
        <v>35</v>
      </c>
      <c r="C42" s="2" t="s">
        <v>17</v>
      </c>
      <c r="D42" s="93">
        <v>61.5</v>
      </c>
      <c r="E42" s="94">
        <v>54</v>
      </c>
      <c r="F42" s="105">
        <f t="shared" si="5"/>
        <v>57.75</v>
      </c>
      <c r="G42" s="93">
        <v>68.900000000000006</v>
      </c>
      <c r="H42" s="94">
        <v>68.5</v>
      </c>
      <c r="I42" s="105">
        <f t="shared" si="6"/>
        <v>68.7</v>
      </c>
      <c r="J42" s="93">
        <v>50</v>
      </c>
      <c r="K42" s="94">
        <v>56</v>
      </c>
      <c r="L42" s="105">
        <f t="shared" si="7"/>
        <v>53</v>
      </c>
      <c r="M42" s="93">
        <v>55</v>
      </c>
      <c r="N42" s="94">
        <v>58</v>
      </c>
      <c r="O42" s="94">
        <v>60</v>
      </c>
      <c r="P42" s="95">
        <v>61</v>
      </c>
    </row>
    <row r="43" spans="2:16" x14ac:dyDescent="0.25">
      <c r="B43" s="8" t="s">
        <v>36</v>
      </c>
      <c r="C43" s="2" t="s">
        <v>18</v>
      </c>
      <c r="D43" s="93">
        <v>44.5</v>
      </c>
      <c r="E43" s="94">
        <v>34</v>
      </c>
      <c r="F43" s="105">
        <f t="shared" si="5"/>
        <v>39.25</v>
      </c>
      <c r="G43" s="93">
        <v>39.5</v>
      </c>
      <c r="H43" s="94">
        <v>48.5</v>
      </c>
      <c r="I43" s="105">
        <f t="shared" si="6"/>
        <v>44</v>
      </c>
      <c r="J43" s="96"/>
      <c r="K43" s="97"/>
      <c r="L43" s="116"/>
      <c r="M43" s="96"/>
      <c r="N43" s="97"/>
      <c r="O43" s="97"/>
      <c r="P43" s="114"/>
    </row>
    <row r="44" spans="2:16" x14ac:dyDescent="0.25">
      <c r="B44" s="8" t="s">
        <v>37</v>
      </c>
      <c r="C44" s="2" t="s">
        <v>19</v>
      </c>
      <c r="D44" s="93">
        <v>53.5</v>
      </c>
      <c r="E44" s="94">
        <v>44.5</v>
      </c>
      <c r="F44" s="105">
        <f t="shared" si="5"/>
        <v>49</v>
      </c>
      <c r="G44" s="93">
        <v>61.2</v>
      </c>
      <c r="H44" s="94">
        <v>65.099999999999994</v>
      </c>
      <c r="I44" s="105">
        <f t="shared" si="6"/>
        <v>63.15</v>
      </c>
      <c r="J44" s="93">
        <v>50</v>
      </c>
      <c r="K44" s="94">
        <v>50.5</v>
      </c>
      <c r="L44" s="105">
        <f t="shared" si="7"/>
        <v>50.25</v>
      </c>
      <c r="M44" s="93">
        <v>57.7</v>
      </c>
      <c r="N44" s="94">
        <v>58</v>
      </c>
      <c r="O44" s="94">
        <v>56</v>
      </c>
      <c r="P44" s="95">
        <v>62.5</v>
      </c>
    </row>
    <row r="45" spans="2:16" x14ac:dyDescent="0.25">
      <c r="B45" s="8" t="s">
        <v>38</v>
      </c>
      <c r="C45" s="2" t="s">
        <v>20</v>
      </c>
      <c r="D45" s="93">
        <v>59</v>
      </c>
      <c r="E45" s="94">
        <v>44</v>
      </c>
      <c r="F45" s="105">
        <f t="shared" si="5"/>
        <v>51.5</v>
      </c>
      <c r="G45" s="93">
        <v>64.3</v>
      </c>
      <c r="H45" s="94">
        <v>56.5</v>
      </c>
      <c r="I45" s="105">
        <f t="shared" si="6"/>
        <v>60.4</v>
      </c>
      <c r="J45" s="93">
        <v>53.5</v>
      </c>
      <c r="K45" s="94">
        <v>52</v>
      </c>
      <c r="L45" s="105">
        <f t="shared" si="7"/>
        <v>52.75</v>
      </c>
      <c r="M45" s="93">
        <v>65</v>
      </c>
      <c r="N45" s="94">
        <v>55.3</v>
      </c>
      <c r="O45" s="94">
        <v>54</v>
      </c>
      <c r="P45" s="95">
        <v>55</v>
      </c>
    </row>
    <row r="46" spans="2:16" x14ac:dyDescent="0.25">
      <c r="B46" s="8" t="s">
        <v>39</v>
      </c>
      <c r="C46" s="2" t="s">
        <v>21</v>
      </c>
      <c r="D46" s="93">
        <v>49.5</v>
      </c>
      <c r="E46" s="94">
        <v>43.5</v>
      </c>
      <c r="F46" s="105">
        <f t="shared" si="5"/>
        <v>46.5</v>
      </c>
      <c r="G46" s="93">
        <v>49.1</v>
      </c>
      <c r="H46" s="94">
        <v>41.5</v>
      </c>
      <c r="I46" s="105">
        <f t="shared" si="6"/>
        <v>45.3</v>
      </c>
      <c r="J46" s="93">
        <v>62</v>
      </c>
      <c r="K46" s="94">
        <v>62</v>
      </c>
      <c r="L46" s="105">
        <f t="shared" si="7"/>
        <v>62</v>
      </c>
      <c r="M46" s="93">
        <v>53.3</v>
      </c>
      <c r="N46" s="94">
        <v>53</v>
      </c>
      <c r="O46" s="94">
        <v>56</v>
      </c>
      <c r="P46" s="95">
        <v>55.8</v>
      </c>
    </row>
    <row r="47" spans="2:16" x14ac:dyDescent="0.25">
      <c r="B47" s="8" t="s">
        <v>40</v>
      </c>
      <c r="C47" s="2" t="s">
        <v>22</v>
      </c>
      <c r="D47" s="93">
        <v>56</v>
      </c>
      <c r="E47" s="94">
        <v>59</v>
      </c>
      <c r="F47" s="105">
        <f t="shared" si="5"/>
        <v>57.5</v>
      </c>
      <c r="G47" s="93">
        <v>71.2</v>
      </c>
      <c r="H47" s="94">
        <v>63.3</v>
      </c>
      <c r="I47" s="105">
        <f t="shared" si="6"/>
        <v>67.25</v>
      </c>
      <c r="J47" s="93">
        <v>69.5</v>
      </c>
      <c r="K47" s="94">
        <v>69.5</v>
      </c>
      <c r="L47" s="105">
        <f t="shared" si="7"/>
        <v>69.5</v>
      </c>
      <c r="M47" s="93">
        <v>51</v>
      </c>
      <c r="N47" s="94">
        <v>53</v>
      </c>
      <c r="O47" s="94">
        <v>56</v>
      </c>
      <c r="P47" s="95">
        <v>55.8</v>
      </c>
    </row>
    <row r="48" spans="2:16" x14ac:dyDescent="0.25">
      <c r="B48" s="8" t="s">
        <v>41</v>
      </c>
      <c r="C48" s="2" t="s">
        <v>23</v>
      </c>
      <c r="D48" s="90" t="s">
        <v>3</v>
      </c>
      <c r="E48" s="97"/>
      <c r="F48" s="105"/>
      <c r="G48" s="96"/>
      <c r="H48" s="97"/>
      <c r="I48" s="116"/>
      <c r="J48" s="96"/>
      <c r="K48" s="97"/>
      <c r="L48" s="116"/>
      <c r="M48" s="96"/>
      <c r="N48" s="97"/>
      <c r="O48" s="97"/>
      <c r="P48" s="114"/>
    </row>
    <row r="49" spans="2:16" x14ac:dyDescent="0.25">
      <c r="B49" s="8" t="s">
        <v>42</v>
      </c>
      <c r="C49" s="2" t="s">
        <v>24</v>
      </c>
      <c r="D49" s="93">
        <v>46</v>
      </c>
      <c r="E49" s="94">
        <v>55</v>
      </c>
      <c r="F49" s="105">
        <f t="shared" si="5"/>
        <v>50.5</v>
      </c>
      <c r="G49" s="93">
        <v>57.1</v>
      </c>
      <c r="H49" s="94">
        <v>50</v>
      </c>
      <c r="I49" s="105">
        <f t="shared" si="6"/>
        <v>53.55</v>
      </c>
      <c r="J49" s="93">
        <v>52</v>
      </c>
      <c r="K49" s="94">
        <v>51</v>
      </c>
      <c r="L49" s="105">
        <f t="shared" si="7"/>
        <v>51.5</v>
      </c>
      <c r="M49" s="93">
        <v>58</v>
      </c>
      <c r="N49" s="94">
        <v>60</v>
      </c>
      <c r="O49" s="94">
        <v>72.2</v>
      </c>
      <c r="P49" s="95">
        <v>67.900000000000006</v>
      </c>
    </row>
    <row r="50" spans="2:16" x14ac:dyDescent="0.25">
      <c r="B50" s="8" t="s">
        <v>43</v>
      </c>
      <c r="C50" s="2" t="s">
        <v>25</v>
      </c>
      <c r="D50" s="93">
        <v>49.5</v>
      </c>
      <c r="E50" s="94">
        <v>48.5</v>
      </c>
      <c r="F50" s="105">
        <f t="shared" si="5"/>
        <v>49</v>
      </c>
      <c r="G50" s="93">
        <v>44.7</v>
      </c>
      <c r="H50" s="94">
        <v>49</v>
      </c>
      <c r="I50" s="105">
        <f t="shared" si="6"/>
        <v>46.85</v>
      </c>
      <c r="J50" s="93">
        <v>64</v>
      </c>
      <c r="K50" s="94">
        <v>61.3</v>
      </c>
      <c r="L50" s="105">
        <f t="shared" si="7"/>
        <v>62.65</v>
      </c>
      <c r="M50" s="93">
        <v>51</v>
      </c>
      <c r="N50" s="94">
        <v>53</v>
      </c>
      <c r="O50" s="94">
        <v>55.7</v>
      </c>
      <c r="P50" s="95">
        <v>59.5</v>
      </c>
    </row>
    <row r="51" spans="2:16" x14ac:dyDescent="0.25">
      <c r="B51" s="8" t="s">
        <v>44</v>
      </c>
      <c r="C51" s="2" t="s">
        <v>26</v>
      </c>
      <c r="D51" s="93">
        <v>44.5</v>
      </c>
      <c r="E51" s="94">
        <v>40</v>
      </c>
      <c r="F51" s="105">
        <f t="shared" si="5"/>
        <v>42.25</v>
      </c>
      <c r="G51" s="93">
        <v>51.4</v>
      </c>
      <c r="H51" s="94">
        <v>49</v>
      </c>
      <c r="I51" s="105">
        <f t="shared" si="6"/>
        <v>50.2</v>
      </c>
      <c r="J51" s="96"/>
      <c r="K51" s="97"/>
      <c r="L51" s="116"/>
      <c r="M51" s="96"/>
      <c r="N51" s="97"/>
      <c r="O51" s="97"/>
      <c r="P51" s="114"/>
    </row>
    <row r="52" spans="2:16" x14ac:dyDescent="0.25">
      <c r="B52" s="8" t="s">
        <v>45</v>
      </c>
      <c r="C52" s="2" t="s">
        <v>27</v>
      </c>
      <c r="D52" s="93">
        <v>50</v>
      </c>
      <c r="E52" s="94">
        <v>63.5</v>
      </c>
      <c r="F52" s="105">
        <f t="shared" si="5"/>
        <v>56.75</v>
      </c>
      <c r="G52" s="93">
        <v>56.6</v>
      </c>
      <c r="H52" s="94">
        <v>61.5</v>
      </c>
      <c r="I52" s="105">
        <f t="shared" si="6"/>
        <v>59.05</v>
      </c>
      <c r="J52" s="93">
        <v>56</v>
      </c>
      <c r="K52" s="94">
        <v>57.5</v>
      </c>
      <c r="L52" s="105">
        <f t="shared" si="7"/>
        <v>56.75</v>
      </c>
      <c r="M52" s="93">
        <v>55</v>
      </c>
      <c r="N52" s="94">
        <v>82</v>
      </c>
      <c r="O52" s="94">
        <v>50</v>
      </c>
      <c r="P52" s="95">
        <v>50</v>
      </c>
    </row>
    <row r="53" spans="2:16" x14ac:dyDescent="0.25">
      <c r="B53" s="8" t="s">
        <v>91</v>
      </c>
      <c r="C53" s="2" t="s">
        <v>28</v>
      </c>
      <c r="D53" s="93">
        <v>58</v>
      </c>
      <c r="E53" s="94">
        <v>60</v>
      </c>
      <c r="F53" s="105">
        <f t="shared" si="5"/>
        <v>59</v>
      </c>
      <c r="G53" s="93">
        <v>61</v>
      </c>
      <c r="H53" s="94">
        <v>42</v>
      </c>
      <c r="I53" s="105">
        <f t="shared" si="6"/>
        <v>51.5</v>
      </c>
      <c r="J53" s="96"/>
      <c r="K53" s="97"/>
      <c r="L53" s="116"/>
      <c r="M53" s="96"/>
      <c r="N53" s="97"/>
      <c r="O53" s="97"/>
      <c r="P53" s="114"/>
    </row>
    <row r="54" spans="2:16" x14ac:dyDescent="0.25">
      <c r="B54" s="8" t="s">
        <v>46</v>
      </c>
      <c r="C54" s="2" t="s">
        <v>29</v>
      </c>
      <c r="D54" s="93">
        <v>48.5</v>
      </c>
      <c r="E54" s="94">
        <v>50</v>
      </c>
      <c r="F54" s="105">
        <f t="shared" si="5"/>
        <v>49.25</v>
      </c>
      <c r="G54" s="93">
        <v>60.9</v>
      </c>
      <c r="H54" s="94">
        <v>50</v>
      </c>
      <c r="I54" s="105">
        <f t="shared" si="6"/>
        <v>55.45</v>
      </c>
      <c r="J54" s="96"/>
      <c r="K54" s="97"/>
      <c r="L54" s="116"/>
      <c r="M54" s="96"/>
      <c r="N54" s="97"/>
      <c r="O54" s="97"/>
      <c r="P54" s="114"/>
    </row>
    <row r="55" spans="2:16" ht="15.75" thickBot="1" x14ac:dyDescent="0.3">
      <c r="B55" s="9" t="s">
        <v>92</v>
      </c>
      <c r="C55" s="10" t="s">
        <v>93</v>
      </c>
      <c r="D55" s="98">
        <v>70.5</v>
      </c>
      <c r="E55" s="99">
        <v>73.5</v>
      </c>
      <c r="F55" s="106">
        <f t="shared" si="5"/>
        <v>72</v>
      </c>
      <c r="G55" s="98">
        <v>66</v>
      </c>
      <c r="H55" s="99">
        <v>50.5</v>
      </c>
      <c r="I55" s="106">
        <f t="shared" si="6"/>
        <v>58.25</v>
      </c>
      <c r="J55" s="98">
        <v>61</v>
      </c>
      <c r="K55" s="99">
        <v>56.5</v>
      </c>
      <c r="L55" s="106">
        <f t="shared" si="7"/>
        <v>58.75</v>
      </c>
      <c r="M55" s="98">
        <v>56.3</v>
      </c>
      <c r="N55" s="99">
        <v>50</v>
      </c>
      <c r="O55" s="99">
        <v>61</v>
      </c>
      <c r="P55" s="100">
        <v>58</v>
      </c>
    </row>
    <row r="56" spans="2:16" s="5" customFormat="1" ht="21.75" thickBot="1" x14ac:dyDescent="0.4">
      <c r="B56" s="87"/>
      <c r="C56" s="88" t="s">
        <v>101</v>
      </c>
      <c r="D56" s="101">
        <f>SUM(D33:D55)/22</f>
        <v>53.840909090909093</v>
      </c>
      <c r="E56" s="101">
        <f t="shared" ref="E56:F56" si="8">SUM(E33:E55)/22</f>
        <v>53.136363636363633</v>
      </c>
      <c r="F56" s="101">
        <f t="shared" si="8"/>
        <v>53.488636363636367</v>
      </c>
      <c r="G56" s="101">
        <f>SUM(G33:G55)/20</f>
        <v>60.725000000000009</v>
      </c>
      <c r="H56" s="101">
        <f>SUM(H33:H55)/20</f>
        <v>55.304999999999993</v>
      </c>
      <c r="I56" s="110">
        <f>SUM(I33:I55)/20</f>
        <v>58.015000000000001</v>
      </c>
      <c r="J56" s="110">
        <f>SUM(J33:J55)/13</f>
        <v>59.230769230769234</v>
      </c>
      <c r="K56" s="110">
        <f t="shared" ref="K56:P56" si="9">SUM(K33:K55)/13</f>
        <v>60.099999999999994</v>
      </c>
      <c r="L56" s="110">
        <f t="shared" si="9"/>
        <v>59.66538461538461</v>
      </c>
      <c r="M56" s="110">
        <f t="shared" si="9"/>
        <v>57.838461538461537</v>
      </c>
      <c r="N56" s="110">
        <f t="shared" si="9"/>
        <v>58.184615384615391</v>
      </c>
      <c r="O56" s="110">
        <f t="shared" si="9"/>
        <v>58.669230769230772</v>
      </c>
      <c r="P56" s="110">
        <f t="shared" si="9"/>
        <v>58.676923076923075</v>
      </c>
    </row>
    <row r="58" spans="2:16" ht="15.75" thickBot="1" x14ac:dyDescent="0.3"/>
    <row r="59" spans="2:16" ht="21.75" thickBot="1" x14ac:dyDescent="0.4">
      <c r="B59" s="86" t="s">
        <v>105</v>
      </c>
      <c r="D59" s="49"/>
      <c r="E59" s="50" t="s">
        <v>98</v>
      </c>
      <c r="F59" s="51"/>
      <c r="G59" s="50"/>
      <c r="H59" s="50" t="s">
        <v>0</v>
      </c>
      <c r="I59" s="51"/>
      <c r="J59" s="50"/>
      <c r="K59" s="50" t="s">
        <v>104</v>
      </c>
      <c r="L59" s="51"/>
      <c r="M59" s="13"/>
      <c r="N59" s="13"/>
      <c r="O59" s="13" t="s">
        <v>97</v>
      </c>
      <c r="P59" s="14"/>
    </row>
    <row r="60" spans="2:16" ht="30.75" thickBot="1" x14ac:dyDescent="0.3">
      <c r="D60" s="89" t="s">
        <v>4</v>
      </c>
      <c r="E60" s="71" t="s">
        <v>47</v>
      </c>
      <c r="F60" s="71" t="s">
        <v>99</v>
      </c>
      <c r="G60" s="107" t="s">
        <v>4</v>
      </c>
      <c r="H60" s="108" t="s">
        <v>47</v>
      </c>
      <c r="I60" s="109" t="s">
        <v>100</v>
      </c>
      <c r="J60" s="117" t="s">
        <v>4</v>
      </c>
      <c r="K60" s="75" t="s">
        <v>47</v>
      </c>
      <c r="L60" s="76" t="s">
        <v>99</v>
      </c>
      <c r="M60" s="75" t="s">
        <v>94</v>
      </c>
      <c r="N60" s="75" t="s">
        <v>95</v>
      </c>
      <c r="O60" s="75" t="s">
        <v>2</v>
      </c>
      <c r="P60" s="76" t="s">
        <v>96</v>
      </c>
    </row>
    <row r="61" spans="2:16" x14ac:dyDescent="0.25">
      <c r="B61" s="6" t="s">
        <v>106</v>
      </c>
      <c r="C61" s="7" t="s">
        <v>107</v>
      </c>
      <c r="D61" s="122">
        <v>74.7</v>
      </c>
      <c r="E61" s="123">
        <v>50</v>
      </c>
      <c r="F61" s="125">
        <f>(D61+E61)/2</f>
        <v>62.35</v>
      </c>
      <c r="G61" s="144"/>
      <c r="H61" s="123"/>
      <c r="I61" s="124"/>
      <c r="J61" s="122"/>
      <c r="K61" s="123"/>
      <c r="L61" s="124"/>
      <c r="M61" s="122">
        <v>51.1</v>
      </c>
      <c r="N61" s="123"/>
      <c r="O61" s="123"/>
      <c r="P61" s="125"/>
    </row>
    <row r="62" spans="2:16" x14ac:dyDescent="0.25">
      <c r="B62" s="8" t="s">
        <v>108</v>
      </c>
      <c r="C62" s="2" t="s">
        <v>109</v>
      </c>
      <c r="D62" s="126">
        <v>78.3</v>
      </c>
      <c r="E62" s="127">
        <v>52.5</v>
      </c>
      <c r="F62" s="129">
        <f t="shared" ref="F62:F70" si="10">(D62+E62)/2</f>
        <v>65.400000000000006</v>
      </c>
      <c r="G62" s="145"/>
      <c r="H62" s="127"/>
      <c r="I62" s="128"/>
      <c r="J62" s="126"/>
      <c r="K62" s="127"/>
      <c r="L62" s="128"/>
      <c r="M62" s="126">
        <v>60</v>
      </c>
      <c r="N62" s="127"/>
      <c r="O62" s="127"/>
      <c r="P62" s="129"/>
    </row>
    <row r="63" spans="2:16" x14ac:dyDescent="0.25">
      <c r="B63" s="8" t="s">
        <v>110</v>
      </c>
      <c r="C63" s="2" t="s">
        <v>111</v>
      </c>
      <c r="D63" s="126">
        <v>73.099999999999994</v>
      </c>
      <c r="E63" s="127">
        <v>60</v>
      </c>
      <c r="F63" s="129">
        <f t="shared" si="10"/>
        <v>66.55</v>
      </c>
      <c r="G63" s="145"/>
      <c r="H63" s="127"/>
      <c r="I63" s="128"/>
      <c r="J63" s="126"/>
      <c r="K63" s="127"/>
      <c r="L63" s="128"/>
      <c r="M63" s="126">
        <v>56</v>
      </c>
      <c r="N63" s="127"/>
      <c r="O63" s="127"/>
      <c r="P63" s="129"/>
    </row>
    <row r="64" spans="2:16" x14ac:dyDescent="0.25">
      <c r="B64" s="8" t="s">
        <v>113</v>
      </c>
      <c r="C64" s="2" t="s">
        <v>112</v>
      </c>
      <c r="D64" s="126">
        <v>54</v>
      </c>
      <c r="E64" s="127">
        <v>53</v>
      </c>
      <c r="F64" s="129">
        <f t="shared" si="10"/>
        <v>53.5</v>
      </c>
      <c r="G64" s="145"/>
      <c r="H64" s="127"/>
      <c r="I64" s="128"/>
      <c r="J64" s="126"/>
      <c r="K64" s="127"/>
      <c r="L64" s="128"/>
      <c r="M64" s="126">
        <v>58</v>
      </c>
      <c r="N64" s="127"/>
      <c r="O64" s="127"/>
      <c r="P64" s="129"/>
    </row>
    <row r="65" spans="2:16" x14ac:dyDescent="0.25">
      <c r="B65" s="8" t="s">
        <v>114</v>
      </c>
      <c r="C65" s="2" t="s">
        <v>115</v>
      </c>
      <c r="D65" s="126">
        <v>67.599999999999994</v>
      </c>
      <c r="E65" s="127">
        <v>57.5</v>
      </c>
      <c r="F65" s="129">
        <f t="shared" si="10"/>
        <v>62.55</v>
      </c>
      <c r="G65" s="145"/>
      <c r="H65" s="127"/>
      <c r="I65" s="128"/>
      <c r="J65" s="126"/>
      <c r="K65" s="127"/>
      <c r="L65" s="128"/>
      <c r="M65" s="126">
        <v>56</v>
      </c>
      <c r="N65" s="127"/>
      <c r="O65" s="127"/>
      <c r="P65" s="129"/>
    </row>
    <row r="66" spans="2:16" x14ac:dyDescent="0.25">
      <c r="B66" s="8" t="s">
        <v>116</v>
      </c>
      <c r="C66" s="2" t="s">
        <v>117</v>
      </c>
      <c r="D66" s="126">
        <v>68.099999999999994</v>
      </c>
      <c r="E66" s="127">
        <v>57</v>
      </c>
      <c r="F66" s="129">
        <f t="shared" si="10"/>
        <v>62.55</v>
      </c>
      <c r="G66" s="145"/>
      <c r="H66" s="127"/>
      <c r="I66" s="128"/>
      <c r="J66" s="126"/>
      <c r="K66" s="127"/>
      <c r="L66" s="128"/>
      <c r="M66" s="126">
        <v>56</v>
      </c>
      <c r="N66" s="127"/>
      <c r="O66" s="127"/>
      <c r="P66" s="129"/>
    </row>
    <row r="67" spans="2:16" x14ac:dyDescent="0.25">
      <c r="B67" s="8" t="s">
        <v>118</v>
      </c>
      <c r="C67" s="2" t="s">
        <v>119</v>
      </c>
      <c r="D67" s="126">
        <v>58.7</v>
      </c>
      <c r="E67" s="127">
        <v>61</v>
      </c>
      <c r="F67" s="129">
        <f t="shared" si="10"/>
        <v>59.85</v>
      </c>
      <c r="G67" s="145"/>
      <c r="H67" s="127"/>
      <c r="I67" s="128"/>
      <c r="J67" s="126"/>
      <c r="K67" s="127"/>
      <c r="L67" s="128"/>
      <c r="M67" s="126">
        <v>52</v>
      </c>
      <c r="N67" s="127"/>
      <c r="O67" s="127"/>
      <c r="P67" s="129"/>
    </row>
    <row r="68" spans="2:16" x14ac:dyDescent="0.25">
      <c r="B68" s="8" t="s">
        <v>120</v>
      </c>
      <c r="C68" s="2" t="s">
        <v>121</v>
      </c>
      <c r="D68" s="126">
        <v>61.9</v>
      </c>
      <c r="E68" s="127">
        <v>66.5</v>
      </c>
      <c r="F68" s="129">
        <f t="shared" si="10"/>
        <v>64.2</v>
      </c>
      <c r="G68" s="145"/>
      <c r="H68" s="127"/>
      <c r="I68" s="128"/>
      <c r="J68" s="126"/>
      <c r="K68" s="127"/>
      <c r="L68" s="128"/>
      <c r="M68" s="126">
        <v>52</v>
      </c>
      <c r="N68" s="127"/>
      <c r="O68" s="127"/>
      <c r="P68" s="129"/>
    </row>
    <row r="69" spans="2:16" x14ac:dyDescent="0.25">
      <c r="B69" s="8" t="s">
        <v>122</v>
      </c>
      <c r="C69" s="2" t="s">
        <v>123</v>
      </c>
      <c r="D69" s="126">
        <v>85.7</v>
      </c>
      <c r="E69" s="127">
        <v>75</v>
      </c>
      <c r="F69" s="129">
        <f t="shared" si="10"/>
        <v>80.349999999999994</v>
      </c>
      <c r="G69" s="145"/>
      <c r="H69" s="127"/>
      <c r="I69" s="128"/>
      <c r="J69" s="126"/>
      <c r="K69" s="127"/>
      <c r="L69" s="128"/>
      <c r="M69" s="126">
        <v>61</v>
      </c>
      <c r="N69" s="127"/>
      <c r="O69" s="127"/>
      <c r="P69" s="129"/>
    </row>
    <row r="70" spans="2:16" ht="15.75" thickBot="1" x14ac:dyDescent="0.3">
      <c r="B70" s="8" t="s">
        <v>124</v>
      </c>
      <c r="C70" s="2" t="s">
        <v>125</v>
      </c>
      <c r="D70" s="147">
        <v>69.900000000000006</v>
      </c>
      <c r="E70" s="148">
        <v>58.5</v>
      </c>
      <c r="F70" s="149">
        <f t="shared" si="10"/>
        <v>64.2</v>
      </c>
      <c r="G70" s="146"/>
      <c r="H70" s="131"/>
      <c r="I70" s="132"/>
      <c r="J70" s="130"/>
      <c r="K70" s="131"/>
      <c r="L70" s="132"/>
      <c r="M70" s="130">
        <v>64</v>
      </c>
      <c r="N70" s="131"/>
      <c r="O70" s="131"/>
      <c r="P70" s="133"/>
    </row>
    <row r="71" spans="2:16" ht="21.75" thickBot="1" x14ac:dyDescent="0.4">
      <c r="B71" s="87"/>
      <c r="C71" s="88" t="s">
        <v>101</v>
      </c>
      <c r="D71" s="101">
        <f>SUM(D61:D70)/10</f>
        <v>69.200000000000017</v>
      </c>
      <c r="E71" s="101">
        <f>SUM(E61:E70)/10</f>
        <v>59.1</v>
      </c>
      <c r="F71" s="101">
        <f t="shared" ref="F71:P71" si="11">SUM(F61:F70)/10</f>
        <v>64.150000000000006</v>
      </c>
      <c r="G71" s="102">
        <f t="shared" si="11"/>
        <v>0</v>
      </c>
      <c r="H71" s="102">
        <f t="shared" si="11"/>
        <v>0</v>
      </c>
      <c r="I71" s="102">
        <f t="shared" si="11"/>
        <v>0</v>
      </c>
      <c r="J71" s="102">
        <f t="shared" si="11"/>
        <v>0</v>
      </c>
      <c r="K71" s="102">
        <f t="shared" si="11"/>
        <v>0</v>
      </c>
      <c r="L71" s="102">
        <f t="shared" si="11"/>
        <v>0</v>
      </c>
      <c r="M71" s="102">
        <f t="shared" si="11"/>
        <v>56.61</v>
      </c>
      <c r="N71" s="102">
        <f t="shared" si="11"/>
        <v>0</v>
      </c>
      <c r="O71" s="102">
        <f t="shared" si="11"/>
        <v>0</v>
      </c>
      <c r="P71" s="103">
        <f t="shared" si="11"/>
        <v>0</v>
      </c>
    </row>
    <row r="74" spans="2:16" ht="27" thickBot="1" x14ac:dyDescent="0.45">
      <c r="B74" s="136" t="s">
        <v>129</v>
      </c>
      <c r="E74" t="s">
        <v>130</v>
      </c>
      <c r="H74" t="s">
        <v>131</v>
      </c>
      <c r="K74" t="s">
        <v>132</v>
      </c>
    </row>
    <row r="75" spans="2:16" ht="30.75" thickBot="1" x14ac:dyDescent="0.3">
      <c r="C75" t="s">
        <v>136</v>
      </c>
      <c r="D75" s="68" t="s">
        <v>4</v>
      </c>
      <c r="E75" s="69" t="s">
        <v>47</v>
      </c>
      <c r="F75" s="69" t="s">
        <v>133</v>
      </c>
      <c r="G75" s="134" t="s">
        <v>4</v>
      </c>
      <c r="H75" s="135" t="s">
        <v>47</v>
      </c>
      <c r="I75" s="70" t="s">
        <v>134</v>
      </c>
      <c r="J75" s="68" t="s">
        <v>4</v>
      </c>
      <c r="K75" s="69" t="s">
        <v>47</v>
      </c>
      <c r="L75" s="70" t="s">
        <v>135</v>
      </c>
      <c r="M75" s="69" t="s">
        <v>94</v>
      </c>
      <c r="N75" s="69" t="s">
        <v>95</v>
      </c>
      <c r="O75" s="69" t="s">
        <v>2</v>
      </c>
      <c r="P75" s="70" t="s">
        <v>96</v>
      </c>
    </row>
    <row r="76" spans="2:16" ht="24" thickBot="1" x14ac:dyDescent="0.4">
      <c r="C76" s="5" t="s">
        <v>127</v>
      </c>
      <c r="D76" s="137">
        <v>58.021739130434774</v>
      </c>
      <c r="E76" s="138">
        <v>62.304347826086953</v>
      </c>
      <c r="F76" s="139">
        <v>60.163043478260867</v>
      </c>
      <c r="G76" s="137">
        <v>59.477272727272727</v>
      </c>
      <c r="H76" s="138">
        <v>66.772727272727266</v>
      </c>
      <c r="I76" s="140">
        <v>63.125</v>
      </c>
      <c r="J76" s="137">
        <v>60.625</v>
      </c>
      <c r="K76" s="138">
        <v>66.3</v>
      </c>
      <c r="L76" s="140">
        <v>63.462499999999999</v>
      </c>
      <c r="M76" s="141">
        <v>54</v>
      </c>
      <c r="N76" s="142">
        <v>55.25</v>
      </c>
      <c r="O76" s="142">
        <v>57.45</v>
      </c>
      <c r="P76" s="143">
        <v>56.65</v>
      </c>
    </row>
    <row r="77" spans="2:16" s="5" customFormat="1" ht="21.75" thickBot="1" x14ac:dyDescent="0.4">
      <c r="B77" s="87"/>
      <c r="C77" s="88" t="s">
        <v>126</v>
      </c>
      <c r="D77" s="101">
        <v>53.840909090909093</v>
      </c>
      <c r="E77" s="101">
        <v>53.136363636363633</v>
      </c>
      <c r="F77" s="101">
        <v>53.488636363636367</v>
      </c>
      <c r="G77" s="101">
        <v>60.725000000000009</v>
      </c>
      <c r="H77" s="101">
        <v>55.304999999999993</v>
      </c>
      <c r="I77" s="110">
        <v>58.015000000000001</v>
      </c>
      <c r="J77" s="110">
        <v>59.230769230769234</v>
      </c>
      <c r="K77" s="110">
        <v>60.099999999999994</v>
      </c>
      <c r="L77" s="110">
        <v>59.66538461538461</v>
      </c>
      <c r="M77" s="110">
        <v>57.838461538461537</v>
      </c>
      <c r="N77" s="110">
        <v>58.184615384615391</v>
      </c>
      <c r="O77" s="110">
        <v>58.669230769230772</v>
      </c>
      <c r="P77" s="110">
        <v>58.676923076923075</v>
      </c>
    </row>
    <row r="78" spans="2:16" ht="21.75" thickBot="1" x14ac:dyDescent="0.4">
      <c r="B78" s="87"/>
      <c r="C78" s="88" t="s">
        <v>128</v>
      </c>
      <c r="D78" s="102">
        <v>69.200000000000017</v>
      </c>
      <c r="E78" s="102">
        <v>59.1</v>
      </c>
      <c r="F78" s="102">
        <v>64.2</v>
      </c>
      <c r="G78" s="102"/>
      <c r="H78" s="102"/>
      <c r="I78" s="102"/>
      <c r="J78" s="102"/>
      <c r="K78" s="102"/>
      <c r="L78" s="102"/>
      <c r="M78" s="102">
        <v>56.61</v>
      </c>
      <c r="N78" s="102"/>
      <c r="O78" s="102"/>
      <c r="P78" s="103"/>
    </row>
  </sheetData>
  <conditionalFormatting sqref="D4:E15 D26:E26 D17:E21">
    <cfRule type="cellIs" dxfId="3" priority="3" operator="between">
      <formula>50</formula>
      <formula>100</formula>
    </cfRule>
    <cfRule type="cellIs" dxfId="2" priority="4" operator="lessThan">
      <formula>50</formula>
    </cfRule>
  </conditionalFormatting>
  <conditionalFormatting sqref="D22:E25">
    <cfRule type="cellIs" dxfId="1" priority="2" operator="equal">
      <formula>0</formula>
    </cfRule>
  </conditionalFormatting>
  <conditionalFormatting sqref="D16:E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B1" zoomScale="80" zoomScaleNormal="90" zoomScaleSheetLayoutView="80" workbookViewId="0">
      <selection activeCell="F37" sqref="F37"/>
    </sheetView>
  </sheetViews>
  <sheetFormatPr defaultRowHeight="15" x14ac:dyDescent="0.25"/>
  <sheetData/>
  <pageMargins left="0.7" right="0.7" top="0.75" bottom="0.75" header="0.3" footer="0.3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17"/>
  <sheetViews>
    <sheetView workbookViewId="0">
      <selection activeCell="K4" sqref="K4"/>
    </sheetView>
  </sheetViews>
  <sheetFormatPr defaultRowHeight="15" x14ac:dyDescent="0.25"/>
  <sheetData>
    <row r="9" spans="4:6" x14ac:dyDescent="0.25">
      <c r="D9" t="s">
        <v>137</v>
      </c>
      <c r="E9" t="s">
        <v>138</v>
      </c>
      <c r="F9" t="s">
        <v>139</v>
      </c>
    </row>
    <row r="10" spans="4:6" x14ac:dyDescent="0.25">
      <c r="D10" t="s">
        <v>140</v>
      </c>
      <c r="E10">
        <v>26</v>
      </c>
      <c r="F10">
        <v>50</v>
      </c>
    </row>
    <row r="11" spans="4:6" x14ac:dyDescent="0.25">
      <c r="D11" t="s">
        <v>141</v>
      </c>
      <c r="E11">
        <v>82</v>
      </c>
      <c r="F11">
        <v>100</v>
      </c>
    </row>
    <row r="12" spans="4:6" x14ac:dyDescent="0.25">
      <c r="D12" t="s">
        <v>142</v>
      </c>
      <c r="E12">
        <v>82</v>
      </c>
      <c r="F12">
        <v>150</v>
      </c>
    </row>
    <row r="13" spans="4:6" x14ac:dyDescent="0.25">
      <c r="D13" t="s">
        <v>143</v>
      </c>
      <c r="E13">
        <v>193</v>
      </c>
      <c r="F13">
        <v>200</v>
      </c>
    </row>
    <row r="14" spans="4:6" x14ac:dyDescent="0.25">
      <c r="D14" t="s">
        <v>144</v>
      </c>
      <c r="E14">
        <v>277</v>
      </c>
      <c r="F14">
        <v>250</v>
      </c>
    </row>
    <row r="15" spans="4:6" x14ac:dyDescent="0.25">
      <c r="D15" t="s">
        <v>145</v>
      </c>
      <c r="E15">
        <v>334</v>
      </c>
      <c r="F15">
        <v>300</v>
      </c>
    </row>
    <row r="16" spans="4:6" x14ac:dyDescent="0.25">
      <c r="D16" t="s">
        <v>146</v>
      </c>
      <c r="E16">
        <v>478</v>
      </c>
      <c r="F16">
        <v>350</v>
      </c>
    </row>
    <row r="17" spans="4:6" x14ac:dyDescent="0.25">
      <c r="D17" t="s">
        <v>147</v>
      </c>
      <c r="E17">
        <f>478+56+28</f>
        <v>562</v>
      </c>
      <c r="F17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</vt:lpstr>
      <vt:lpstr>Graph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KudzanaiTsikira</dc:creator>
  <cp:lastModifiedBy>Phineas Jasi</cp:lastModifiedBy>
  <cp:lastPrinted>2015-04-17T08:35:25Z</cp:lastPrinted>
  <dcterms:created xsi:type="dcterms:W3CDTF">2015-02-12T06:48:53Z</dcterms:created>
  <dcterms:modified xsi:type="dcterms:W3CDTF">2015-08-05T13:48:13Z</dcterms:modified>
</cp:coreProperties>
</file>