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202300"/>
  <mc:AlternateContent xmlns:mc="http://schemas.openxmlformats.org/markup-compatibility/2006">
    <mc:Choice Requires="x15">
      <x15ac:absPath xmlns:x15ac="http://schemas.microsoft.com/office/spreadsheetml/2010/11/ac" url="https://d.docs.live.net/4562fb9af9689312/Desktop/Bootcamp/Microsoft Excel/"/>
    </mc:Choice>
  </mc:AlternateContent>
  <xr:revisionPtr revIDLastSave="5" documentId="8_{4F8F2074-679E-4C6A-B93A-AED6866D03E6}" xr6:coauthVersionLast="47" xr6:coauthVersionMax="47" xr10:uidLastSave="{CDBD8F1B-18FC-44F0-AFE3-4C773A90CB9F}"/>
  <bookViews>
    <workbookView xWindow="-120" yWindow="-120" windowWidth="20730" windowHeight="11040" xr2:uid="{AD867415-54F9-45DC-BB42-4CD6B5F2C3E8}"/>
  </bookViews>
  <sheets>
    <sheet name="Overal Sales Performance Dash" sheetId="4" r:id="rId1"/>
    <sheet name="SalesData" sheetId="17" r:id="rId2"/>
    <sheet name="Analysis" sheetId="28" r:id="rId3"/>
    <sheet name="Sales trend" sheetId="19" r:id="rId4"/>
    <sheet name="Region revenue" sheetId="20" r:id="rId5"/>
    <sheet name="Region revenue (2)" sheetId="26" r:id="rId6"/>
    <sheet name="Average catergory" sheetId="21" r:id="rId7"/>
    <sheet name="Average catergory (2)" sheetId="24" r:id="rId8"/>
    <sheet name="Average catergory (3)" sheetId="25" r:id="rId9"/>
  </sheets>
  <definedNames>
    <definedName name="_xlcn.WorksheetConnection_AdventureWorks_Customers1.xlsxSales_Data1" hidden="1">Sales_Data[]</definedName>
    <definedName name="ExternalData_1" localSheetId="1" hidden="1">SalesData!$A$1:$J$245</definedName>
    <definedName name="Slicer_Date__Month">#N/A</definedName>
    <definedName name="Slicer_Date__Year1">#N/A</definedName>
    <definedName name="Slicer_Product">#N/A</definedName>
    <definedName name="Slicer_Years__Date">#N/A</definedName>
  </definedNames>
  <calcPr calcId="191029"/>
  <pivotCaches>
    <pivotCache cacheId="0" r:id="rId10"/>
    <pivotCache cacheId="140" r:id="rId11"/>
    <pivotCache cacheId="143" r:id="rId12"/>
    <pivotCache cacheId="146" r:id="rId13"/>
    <pivotCache cacheId="149" r:id="rId14"/>
  </pivotCaches>
  <extLst>
    <ext xmlns:x14="http://schemas.microsoft.com/office/spreadsheetml/2009/9/main" uri="{876F7934-8845-4945-9796-88D515C7AA90}">
      <x14:pivotCaches>
        <pivotCache cacheId="5" r:id="rId15"/>
      </x14:pivotCaches>
    </ex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Query1_eff6fe44-951e-4736-9c49-b88e7ebe1c39" name="Query1" connection="Query - Query1"/>
          <x15:modelTable id="Sales_Data" name="Sales_Data" connection="WorksheetConnection_AdventureWorks_Customers (1).xlsx!Sales_Data"/>
        </x15:modelTables>
        <x15:modelRelationships>
          <x15:modelRelationship fromTable="Sales_Data" fromColumn="Date (Year)" toTable="Query1" toColumn="Query1"/>
        </x15:modelRelationships>
        <x15:extLst>
          <ext xmlns:x16="http://schemas.microsoft.com/office/spreadsheetml/2014/11/main" uri="{9835A34E-60A6-4A7C-AAB8-D5F71C897F49}">
            <x16:modelTimeGroupings>
              <x16:modelTimeGrouping tableName="Sales_Data"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0" i="28" l="1"/>
  <c r="B14" i="28" a="1"/>
  <c r="B14" i="28" s="1"/>
  <c r="B15" i="28" a="1"/>
  <c r="B15" i="28" s="1"/>
  <c r="B13" i="28" a="1"/>
  <c r="B13" i="28" s="1"/>
  <c r="C13" i="28" s="1"/>
  <c r="A14" i="28"/>
  <c r="A15" i="28"/>
  <c r="A13" i="28"/>
  <c r="D5" i="4"/>
  <c r="E4" i="4"/>
  <c r="K5" i="4"/>
  <c r="I5" i="4"/>
  <c r="B9" i="4"/>
  <c r="C5" i="4"/>
  <c r="B5" i="4"/>
  <c r="F6" i="4"/>
  <c r="C14" i="28" l="1"/>
  <c r="C15" i="2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810317-0612-429F-A56D-0EF39AFD87C0}" keepAlive="1" name="Query - All Measures" description="Connection to the 'All Measures' query in the workbook." type="5" refreshedVersion="0" background="1">
    <dbPr connection="Provider=Microsoft.Mashup.OleDb.1;Data Source=$Workbook$;Location=&quot;All Measures&quot;;Extended Properties=&quot;&quot;" command="SELECT * FROM [All Measures]"/>
  </connection>
  <connection id="2" xr16:uid="{C43D0EE1-7555-419D-ACA8-94564D16A976}" name="Query - Query1" description="Connection to the 'Query1' query in the workbook." type="100" refreshedVersion="8" minRefreshableVersion="5">
    <extLst>
      <ext xmlns:x15="http://schemas.microsoft.com/office/spreadsheetml/2010/11/main" uri="{DE250136-89BD-433C-8126-D09CA5730AF9}">
        <x15:connection id="620bff9b-f471-411a-842e-a71ef8adbf5a"/>
      </ext>
    </extLst>
  </connection>
  <connection id="3" xr16:uid="{5625B84A-CAC8-451D-99AF-4716ED530008}" keepAlive="1" name="Query - Sales_Data" description="Connection to the 'Sales_Data' query in the workbook." type="5" refreshedVersion="8" background="1" saveData="1">
    <dbPr connection="Provider=Microsoft.Mashup.OleDb.1;Data Source=$Workbook$;Location=Sales_Data;Extended Properties=&quot;&quot;" command="SELECT * FROM [Sales_Data]"/>
  </connection>
  <connection id="4" xr16:uid="{B65D2216-59E9-4A1F-8372-77516496A6F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2A1E5385-F5DB-45F4-87D3-304EE369A2D0}" name="WorksheetConnection_AdventureWorks_Customers (1).xlsx!Sales_Data" type="102" refreshedVersion="8" minRefreshableVersion="5">
    <extLst>
      <ext xmlns:x15="http://schemas.microsoft.com/office/spreadsheetml/2010/11/main" uri="{DE250136-89BD-433C-8126-D09CA5730AF9}">
        <x15:connection id="Sales_Data" autoDelete="1">
          <x15:rangePr sourceName="_xlcn.WorksheetConnection_AdventureWorks_Customers1.xlsxSales_Data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<sst xmlns="http://schemas.openxmlformats.org/spreadsheetml/2006/main" count="1333" uniqueCount="313">
  <si>
    <t>Row Labels</t>
  </si>
  <si>
    <t>Grand Total</t>
  </si>
  <si>
    <t>Column Labels</t>
  </si>
  <si>
    <t>(All)</t>
  </si>
  <si>
    <t>Aug</t>
  </si>
  <si>
    <t>Jul</t>
  </si>
  <si>
    <t>Dec</t>
  </si>
  <si>
    <t>Oct</t>
  </si>
  <si>
    <t>May</t>
  </si>
  <si>
    <t>Apr</t>
  </si>
  <si>
    <t>Feb</t>
  </si>
  <si>
    <t>Sep</t>
  </si>
  <si>
    <t>Nov</t>
  </si>
  <si>
    <t>Jun</t>
  </si>
  <si>
    <t>Mar</t>
  </si>
  <si>
    <t>Jan</t>
  </si>
  <si>
    <t>ID</t>
  </si>
  <si>
    <t>Date</t>
  </si>
  <si>
    <t>Region</t>
  </si>
  <si>
    <t>City</t>
  </si>
  <si>
    <t>Category</t>
  </si>
  <si>
    <t>Product</t>
  </si>
  <si>
    <t>Qty</t>
  </si>
  <si>
    <t>UnitPrice</t>
  </si>
  <si>
    <t>TotalPrice</t>
  </si>
  <si>
    <t>Total Sales Rank</t>
  </si>
  <si>
    <t>ID07402</t>
  </si>
  <si>
    <t>West</t>
  </si>
  <si>
    <t>Los Angeles</t>
  </si>
  <si>
    <t>Cookies</t>
  </si>
  <si>
    <t>Oatmeal Raisin</t>
  </si>
  <si>
    <t>ID07380</t>
  </si>
  <si>
    <t>East</t>
  </si>
  <si>
    <t>Boston</t>
  </si>
  <si>
    <t>ID07408</t>
  </si>
  <si>
    <t>Bars</t>
  </si>
  <si>
    <t>Carrot</t>
  </si>
  <si>
    <t>ID07357</t>
  </si>
  <si>
    <t>Crackers</t>
  </si>
  <si>
    <t>Whole Wheat</t>
  </si>
  <si>
    <t>ID07470</t>
  </si>
  <si>
    <t>New York</t>
  </si>
  <si>
    <t>Arrowroot</t>
  </si>
  <si>
    <t>ID07446</t>
  </si>
  <si>
    <t>ID07591</t>
  </si>
  <si>
    <t>Chocolate Chip</t>
  </si>
  <si>
    <t>ID07492</t>
  </si>
  <si>
    <t>ID07583</t>
  </si>
  <si>
    <t>ID07393</t>
  </si>
  <si>
    <t>ID07422</t>
  </si>
  <si>
    <t>ID07566</t>
  </si>
  <si>
    <t>ID07512</t>
  </si>
  <si>
    <t>ID07577</t>
  </si>
  <si>
    <t>ID07368</t>
  </si>
  <si>
    <t>ID07505</t>
  </si>
  <si>
    <t>ID07525</t>
  </si>
  <si>
    <t>ID07579</t>
  </si>
  <si>
    <t>ID07352</t>
  </si>
  <si>
    <t>ID07463</t>
  </si>
  <si>
    <t>San Diego</t>
  </si>
  <si>
    <t>ID07582</t>
  </si>
  <si>
    <t>ID07553</t>
  </si>
  <si>
    <t>ID07586</t>
  </si>
  <si>
    <t>ID07459</t>
  </si>
  <si>
    <t>ID07494</t>
  </si>
  <si>
    <t>ID07435</t>
  </si>
  <si>
    <t>ID07447</t>
  </si>
  <si>
    <t>ID07578</t>
  </si>
  <si>
    <t>ID07414</t>
  </si>
  <si>
    <t>ID07438</t>
  </si>
  <si>
    <t>ID07437</t>
  </si>
  <si>
    <t>ID07477</t>
  </si>
  <si>
    <t>ID07387</t>
  </si>
  <si>
    <t>Snacks</t>
  </si>
  <si>
    <t>Potato Chips</t>
  </si>
  <si>
    <t>ID07456</t>
  </si>
  <si>
    <t>ID07557</t>
  </si>
  <si>
    <t>ID07432</t>
  </si>
  <si>
    <t>ID07503</t>
  </si>
  <si>
    <t>ID07410</t>
  </si>
  <si>
    <t>Bran</t>
  </si>
  <si>
    <t>ID07423</t>
  </si>
  <si>
    <t>ID07392</t>
  </si>
  <si>
    <t>ID07545</t>
  </si>
  <si>
    <t>ID07428</t>
  </si>
  <si>
    <t>ID07379</t>
  </si>
  <si>
    <t>ID07445</t>
  </si>
  <si>
    <t>ID07569</t>
  </si>
  <si>
    <t>ID07502</t>
  </si>
  <si>
    <t>ID07499</t>
  </si>
  <si>
    <t>ID07472</t>
  </si>
  <si>
    <t>ID07478</t>
  </si>
  <si>
    <t>ID07589</t>
  </si>
  <si>
    <t>ID07359</t>
  </si>
  <si>
    <t>ID07441</t>
  </si>
  <si>
    <t>ID07535</t>
  </si>
  <si>
    <t>ID07513</t>
  </si>
  <si>
    <t>ID07497</t>
  </si>
  <si>
    <t>ID07462</t>
  </si>
  <si>
    <t>ID07383</t>
  </si>
  <si>
    <t>ID07375</t>
  </si>
  <si>
    <t>ID07495</t>
  </si>
  <si>
    <t>ID07452</t>
  </si>
  <si>
    <t>ID07455</t>
  </si>
  <si>
    <t>ID07506</t>
  </si>
  <si>
    <t>ID07418</t>
  </si>
  <si>
    <t>ID07371</t>
  </si>
  <si>
    <t>ID07576</t>
  </si>
  <si>
    <t>ID07354</t>
  </si>
  <si>
    <t>ID07517</t>
  </si>
  <si>
    <t>ID07430</t>
  </si>
  <si>
    <t>ID07521</t>
  </si>
  <si>
    <t>ID07415</t>
  </si>
  <si>
    <t>ID07411</t>
  </si>
  <si>
    <t>ID07476</t>
  </si>
  <si>
    <t>ID07467</t>
  </si>
  <si>
    <t>ID07403</t>
  </si>
  <si>
    <t>ID07416</t>
  </si>
  <si>
    <t>ID07431</t>
  </si>
  <si>
    <t>ID07374</t>
  </si>
  <si>
    <t>ID07442</t>
  </si>
  <si>
    <t>ID07417</t>
  </si>
  <si>
    <t>ID07565</t>
  </si>
  <si>
    <t>ID07406</t>
  </si>
  <si>
    <t>ID07407</t>
  </si>
  <si>
    <t>ID07443</t>
  </si>
  <si>
    <t>ID07426</t>
  </si>
  <si>
    <t>ID07527</t>
  </si>
  <si>
    <t>ID07493</t>
  </si>
  <si>
    <t>ID07484</t>
  </si>
  <si>
    <t>ID07544</t>
  </si>
  <si>
    <t>ID07510</t>
  </si>
  <si>
    <t>ID07523</t>
  </si>
  <si>
    <t>ID07594</t>
  </si>
  <si>
    <t>ID07458</t>
  </si>
  <si>
    <t>ID07439</t>
  </si>
  <si>
    <t>ID07471</t>
  </si>
  <si>
    <t>ID07534</t>
  </si>
  <si>
    <t>ID07489</t>
  </si>
  <si>
    <t>ID07543</t>
  </si>
  <si>
    <t>ID07533</t>
  </si>
  <si>
    <t>ID07391</t>
  </si>
  <si>
    <t>ID07551</t>
  </si>
  <si>
    <t>ID07401</t>
  </si>
  <si>
    <t>ID07377</t>
  </si>
  <si>
    <t>ID07382</t>
  </si>
  <si>
    <t>ID07529</t>
  </si>
  <si>
    <t>ID07481</t>
  </si>
  <si>
    <t>ID07448</t>
  </si>
  <si>
    <t>ID07474</t>
  </si>
  <si>
    <t>ID07353</t>
  </si>
  <si>
    <t>ID07514</t>
  </si>
  <si>
    <t>ID07479</t>
  </si>
  <si>
    <t>ID07373</t>
  </si>
  <si>
    <t>ID07396</t>
  </si>
  <si>
    <t>ID07546</t>
  </si>
  <si>
    <t>ID07390</t>
  </si>
  <si>
    <t>ID07501</t>
  </si>
  <si>
    <t>ID07573</t>
  </si>
  <si>
    <t>ID07421</t>
  </si>
  <si>
    <t>ID07425</t>
  </si>
  <si>
    <t>ID07571</t>
  </si>
  <si>
    <t>ID07592</t>
  </si>
  <si>
    <t>ID07454</t>
  </si>
  <si>
    <t>ID07398</t>
  </si>
  <si>
    <t>ID07381</t>
  </si>
  <si>
    <t>ID07400</t>
  </si>
  <si>
    <t>ID07518</t>
  </si>
  <si>
    <t>ID07480</t>
  </si>
  <si>
    <t>ID07363</t>
  </si>
  <si>
    <t>ID07413</t>
  </si>
  <si>
    <t>ID07490</t>
  </si>
  <si>
    <t>Pretzels</t>
  </si>
  <si>
    <t>ID07547</t>
  </si>
  <si>
    <t>ID07356</t>
  </si>
  <si>
    <t>ID07419</t>
  </si>
  <si>
    <t>ID07519</t>
  </si>
  <si>
    <t>ID07389</t>
  </si>
  <si>
    <t>ID07367</t>
  </si>
  <si>
    <t>ID07370</t>
  </si>
  <si>
    <t>ID07516</t>
  </si>
  <si>
    <t>ID07556</t>
  </si>
  <si>
    <t>ID07412</t>
  </si>
  <si>
    <t>ID07451</t>
  </si>
  <si>
    <t>ID07475</t>
  </si>
  <si>
    <t>ID07457</t>
  </si>
  <si>
    <t>ID07526</t>
  </si>
  <si>
    <t>ID07358</t>
  </si>
  <si>
    <t>ID07482</t>
  </si>
  <si>
    <t>ID07515</t>
  </si>
  <si>
    <t>ID07588</t>
  </si>
  <si>
    <t>ID07450</t>
  </si>
  <si>
    <t>ID07561</t>
  </si>
  <si>
    <t>ID07560</t>
  </si>
  <si>
    <t>ID07372</t>
  </si>
  <si>
    <t>ID07436</t>
  </si>
  <si>
    <t>ID07386</t>
  </si>
  <si>
    <t>ID07508</t>
  </si>
  <si>
    <t>ID07355</t>
  </si>
  <si>
    <t>ID07464</t>
  </si>
  <si>
    <t>ID07488</t>
  </si>
  <si>
    <t>ID07397</t>
  </si>
  <si>
    <t>ID07555</t>
  </si>
  <si>
    <t>ID07536</t>
  </si>
  <si>
    <t>ID07520</t>
  </si>
  <si>
    <t>ID07564</t>
  </si>
  <si>
    <t>ID07384</t>
  </si>
  <si>
    <t>ID07541</t>
  </si>
  <si>
    <t>ID07433</t>
  </si>
  <si>
    <t>ID07498</t>
  </si>
  <si>
    <t>ID07369</t>
  </si>
  <si>
    <t>ID07585</t>
  </si>
  <si>
    <t>ID07361</t>
  </si>
  <si>
    <t>ID07504</t>
  </si>
  <si>
    <t>ID07522</t>
  </si>
  <si>
    <t>ID07364</t>
  </si>
  <si>
    <t>ID07468</t>
  </si>
  <si>
    <t>ID07570</t>
  </si>
  <si>
    <t>ID07537</t>
  </si>
  <si>
    <t>ID07404</t>
  </si>
  <si>
    <t>ID07590</t>
  </si>
  <si>
    <t>ID07395</t>
  </si>
  <si>
    <t>ID07429</t>
  </si>
  <si>
    <t>ID07507</t>
  </si>
  <si>
    <t>ID07378</t>
  </si>
  <si>
    <t>ID07550</t>
  </si>
  <si>
    <t>ID07530</t>
  </si>
  <si>
    <t>ID07552</t>
  </si>
  <si>
    <t>ID07528</t>
  </si>
  <si>
    <t>ID07532</t>
  </si>
  <si>
    <t>ID07444</t>
  </si>
  <si>
    <t>ID07568</t>
  </si>
  <si>
    <t>ID07405</t>
  </si>
  <si>
    <t>ID07584</t>
  </si>
  <si>
    <t>ID07473</t>
  </si>
  <si>
    <t>ID07548</t>
  </si>
  <si>
    <t>ID07453</t>
  </si>
  <si>
    <t>ID07496</t>
  </si>
  <si>
    <t>ID07465</t>
  </si>
  <si>
    <t>Banana</t>
  </si>
  <si>
    <t>ID07427</t>
  </si>
  <si>
    <t>ID07466</t>
  </si>
  <si>
    <t>ID07376</t>
  </si>
  <si>
    <t>ID07587</t>
  </si>
  <si>
    <t>ID07563</t>
  </si>
  <si>
    <t>ID07491</t>
  </si>
  <si>
    <t>ID07485</t>
  </si>
  <si>
    <t>ID07580</t>
  </si>
  <si>
    <t>ID07572</t>
  </si>
  <si>
    <t>ID07440</t>
  </si>
  <si>
    <t>ID07531</t>
  </si>
  <si>
    <t>ID07434</t>
  </si>
  <si>
    <t>ID07486</t>
  </si>
  <si>
    <t>ID07549</t>
  </si>
  <si>
    <t>ID07540</t>
  </si>
  <si>
    <t>ID07399</t>
  </si>
  <si>
    <t>ID07351</t>
  </si>
  <si>
    <t>ID07362</t>
  </si>
  <si>
    <t>ID07593</t>
  </si>
  <si>
    <t>ID07500</t>
  </si>
  <si>
    <t>ID07562</t>
  </si>
  <si>
    <t>ID07460</t>
  </si>
  <si>
    <t>ID07558</t>
  </si>
  <si>
    <t>ID07420</t>
  </si>
  <si>
    <t>ID07511</t>
  </si>
  <si>
    <t>ID07524</t>
  </si>
  <si>
    <t>ID07539</t>
  </si>
  <si>
    <t>ID07461</t>
  </si>
  <si>
    <t>ID07469</t>
  </si>
  <si>
    <t>ID07538</t>
  </si>
  <si>
    <t>ID07385</t>
  </si>
  <si>
    <t>ID07409</t>
  </si>
  <si>
    <t>ID07575</t>
  </si>
  <si>
    <t>ID07394</t>
  </si>
  <si>
    <t>ID07554</t>
  </si>
  <si>
    <t>ID07542</t>
  </si>
  <si>
    <t>ID07567</t>
  </si>
  <si>
    <t>ID07424</t>
  </si>
  <si>
    <t>ID07574</t>
  </si>
  <si>
    <t>ID07365</t>
  </si>
  <si>
    <t>ID07483</t>
  </si>
  <si>
    <t>ID07509</t>
  </si>
  <si>
    <t>ID07360</t>
  </si>
  <si>
    <t>ID07366</t>
  </si>
  <si>
    <t>ID07388</t>
  </si>
  <si>
    <t>ID07449</t>
  </si>
  <si>
    <t>ID07581</t>
  </si>
  <si>
    <t>ID07487</t>
  </si>
  <si>
    <t>ID07559</t>
  </si>
  <si>
    <t>2022</t>
  </si>
  <si>
    <t>2023</t>
  </si>
  <si>
    <t>Sum of Qty</t>
  </si>
  <si>
    <t>Sum of TotalPrice</t>
  </si>
  <si>
    <t>Average of Qty</t>
  </si>
  <si>
    <t>0-100</t>
  </si>
  <si>
    <t>100-200</t>
  </si>
  <si>
    <t>200-300</t>
  </si>
  <si>
    <t>300-400</t>
  </si>
  <si>
    <t>400-500</t>
  </si>
  <si>
    <t>500-600</t>
  </si>
  <si>
    <t>800-900</t>
  </si>
  <si>
    <t>Count of TotalPrice</t>
  </si>
  <si>
    <t>#Transaction</t>
  </si>
  <si>
    <t>Sold Products</t>
  </si>
  <si>
    <t xml:space="preserve"> UnitPrice</t>
  </si>
  <si>
    <t xml:space="preserve"> TotalPrice</t>
  </si>
  <si>
    <t xml:space="preserve"> Qty</t>
  </si>
  <si>
    <t>Years (Date)</t>
  </si>
  <si>
    <t>Date (Year)</t>
  </si>
  <si>
    <t>Option Button</t>
  </si>
  <si>
    <t>Above average</t>
  </si>
  <si>
    <t>Above Average</t>
  </si>
  <si>
    <t>Check Selected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</si>
</sst>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409]* #,##0.00_ ;_-[$$-409]* \-#,##0.00\ ;_-[$$-409]* &quot;-&quot;??_ ;_-@_ "/>
    <numFmt numFmtId="165" formatCode="[$$-409]#,##0.00"/>
    <numFmt numFmtId="166" formatCode="[$$-409]#,##0.00_ ;\-[$$-409]#,##0.00\ "/>
    <numFmt numFmtId="167" formatCode="#,##0_ ;\-#,##0\ "/>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color rgb="FF000000"/>
      <name val="Segoe U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1" tint="0.34998626667073579"/>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0" fontId="16" fillId="0" borderId="0" xfId="0" applyFon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166" fontId="0" fillId="0" borderId="0" xfId="0" applyNumberFormat="1" applyAlignment="1">
      <alignment horizontal="left"/>
    </xf>
    <xf numFmtId="10" fontId="0" fillId="0" borderId="0" xfId="0" applyNumberFormat="1"/>
    <xf numFmtId="0" fontId="17" fillId="33" borderId="0" xfId="0" applyFont="1" applyFill="1"/>
    <xf numFmtId="0" fontId="0" fillId="0" borderId="10" xfId="0" pivotButton="1" applyBorder="1"/>
    <xf numFmtId="0" fontId="0" fillId="0" borderId="10" xfId="0" applyBorder="1"/>
    <xf numFmtId="3" fontId="0" fillId="0" borderId="10" xfId="0" applyNumberFormat="1" applyBorder="1"/>
    <xf numFmtId="167" fontId="0" fillId="0" borderId="10" xfId="0" applyNumberFormat="1" applyBorder="1"/>
    <xf numFmtId="164" fontId="0" fillId="0" borderId="10" xfId="0" applyNumberFormat="1" applyBorder="1"/>
    <xf numFmtId="2" fontId="0" fillId="0" borderId="10" xfId="0" applyNumberFormat="1" applyBorder="1"/>
    <xf numFmtId="0" fontId="0" fillId="34" borderId="0" xfId="0" applyFill="1"/>
    <xf numFmtId="0" fontId="0" fillId="0" borderId="0" xfId="0" applyNumberFormat="1"/>
    <xf numFmtId="0"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3">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_ ;\-#,##0\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dxf>
    <dxf>
      <numFmt numFmtId="164" formatCode="_-[$$-409]* #,##0.00_ ;_-[$$-409]* \-#,##0.00\ ;_-[$$-409]* &quot;-&quot;??_ ;_-@_ "/>
    </dxf>
    <dxf>
      <numFmt numFmtId="167" formatCode="#,##0_ ;\-#,##0\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dxf>
    <dxf>
      <numFmt numFmtId="167" formatCode="#,##0_ ;\-#,##0\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dxf>
    <dxf>
      <numFmt numFmtId="164" formatCode="_-[$$-409]* #,##0.00_ ;_-[$$-409]* \-#,##0.00\ ;_-[$$-409]* &quot;-&quot;??_ ;_-@_ "/>
    </dxf>
    <dxf>
      <numFmt numFmtId="167" formatCode="#,##0_ ;\-#,##0\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19" formatCode="dd/mm/yyyy"/>
    </dxf>
    <dxf>
      <numFmt numFmtId="0" formatCode="General"/>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3" defaultTableStyle="TableStyleMedium2" defaultPivotStyle="PivotStyleLight16">
    <tableStyle name="SlicerStyleLight1 2" pivot="0" table="0" count="10" xr9:uid="{2F5AFEEF-6627-4156-93A9-858E3AFEB1B2}">
      <tableStyleElement type="wholeTable" dxfId="312"/>
      <tableStyleElement type="headerRow" dxfId="311"/>
    </tableStyle>
    <tableStyle name="SlicerStyleLight3 2" pivot="0" table="0" count="10" xr9:uid="{0D4B961F-F4C7-45ED-8C3A-440727F2395A}">
      <tableStyleElement type="wholeTable" dxfId="310"/>
      <tableStyleElement type="headerRow" dxfId="309"/>
    </tableStyle>
    <tableStyle name="SlicerStyleLight4 2" pivot="0" table="0" count="10" xr9:uid="{DCDA59FD-7AB9-45FC-8EBF-E14AB4249392}">
      <tableStyleElement type="wholeTable" dxfId="308"/>
      <tableStyleElement type="headerRow" dxfId="307"/>
    </tableStyle>
  </tableStyles>
  <colors>
    <mruColors>
      <color rgb="FFD9FEFF"/>
      <color rgb="FF8CFBFF"/>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8CFBFF"/>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rgb="FF8CFBFF"/>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8CFBFF"/>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4 2">
        <x14:slicerStyle name="SlicerStyleLight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microsoft.com/office/2007/relationships/slicerCache" Target="slicerCaches/slicerCache3.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34" Type="http://schemas.openxmlformats.org/officeDocument/2006/relationships/customXml" Target="../customXml/item8.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2.xml"/><Relationship Id="rId25" Type="http://schemas.openxmlformats.org/officeDocument/2006/relationships/powerPivotData" Target="model/item.data"/><Relationship Id="rId33" Type="http://schemas.openxmlformats.org/officeDocument/2006/relationships/customXml" Target="../customXml/item7.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sheetMetadata" Target="metadata.xml"/><Relationship Id="rId32" Type="http://schemas.openxmlformats.org/officeDocument/2006/relationships/customXml" Target="../customXml/item6.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sharedStrings" Target="sharedStrings.xml"/><Relationship Id="rId28" Type="http://schemas.openxmlformats.org/officeDocument/2006/relationships/customXml" Target="../customXml/item2.xml"/><Relationship Id="rId10" Type="http://schemas.openxmlformats.org/officeDocument/2006/relationships/pivotCacheDefinition" Target="pivotCache/pivotCacheDefinition1.xml"/><Relationship Id="rId19" Type="http://schemas.microsoft.com/office/2007/relationships/slicerCache" Target="slicerCaches/slicerCache4.xml"/><Relationship Id="rId31"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styles" Target="styles.xml"/><Relationship Id="rId27" Type="http://schemas.openxmlformats.org/officeDocument/2006/relationships/customXml" Target="../customXml/item1.xml"/><Relationship Id="rId30" Type="http://schemas.openxmlformats.org/officeDocument/2006/relationships/customXml" Target="../customXml/item4.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[American Sales Dashboard new.xlsx]Sales trend!PivotTable5</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Overall sales trend over time</a:t>
            </a:r>
          </a:p>
        </c:rich>
      </c:tx>
      <c:layout>
        <c:manualLayout>
          <c:xMode val="edge"/>
          <c:yMode val="edge"/>
          <c:x val="0.35374003518975289"/>
          <c:y val="8.836595425571804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3.6266660574629232E-2"/>
              <c:y val="4.371582647476757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3.6266660574629198E-2"/>
              <c:y val="-4.371582647476764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3.8399993549607381E-2"/>
              <c:y val="3.17933283452855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3.1999994624672817E-2"/>
              <c:y val="-4.371582647476768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3.4133327599651007E-2"/>
              <c:y val="4.768999251792826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3.6266660574629198E-2"/>
              <c:y val="-4.371582647476768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3.6266660574629198E-2"/>
              <c:y val="3.576749438844618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569342409374125E-2"/>
              <c:y val="-6.34920634920635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3.1013779587899793E-2"/>
              <c:y val="-4.656084656084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247E-2"/>
              <c:y val="-5.50264550264551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247E-2"/>
              <c:y val="-4.23280423280424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3.1013779587899793E-2"/>
              <c:y val="-4.656084656084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7315483695618856E-2"/>
              <c:y val="-6.3492063492063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188E-2"/>
              <c:y val="-3.80952380952381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3.1013779587899793E-2"/>
              <c:y val="-4.656084656084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188E-2"/>
              <c:y val="-5.0793650793650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188E-2"/>
              <c:y val="-5.92592592592592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3.1013779587899793E-2"/>
              <c:y val="-5.0793650793650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188E-2"/>
              <c:y val="-5.0793650793650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188E-2"/>
              <c:y val="-5.0793650793650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569342409374125E-2"/>
              <c:y val="-6.34920634920635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3.1013779587899793E-2"/>
              <c:y val="-4.656084656084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247E-2"/>
              <c:y val="-5.50264550264551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247E-2"/>
              <c:y val="-4.23280423280424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3.1013779587899793E-2"/>
              <c:y val="-4.656084656084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7315483695618856E-2"/>
              <c:y val="-6.3492063492063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188E-2"/>
              <c:y val="-3.80952380952381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3.1013779587899793E-2"/>
              <c:y val="-4.656084656084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188E-2"/>
              <c:y val="-5.0793650793650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188E-2"/>
              <c:y val="-5.92592592592592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3.1013779587899793E-2"/>
              <c:y val="-5.0793650793650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188E-2"/>
              <c:y val="-5.0793650793650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569342409374125E-2"/>
              <c:y val="-6.34920634920635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3.1013779587899793E-2"/>
              <c:y val="-4.656084656084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7"/>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247E-2"/>
              <c:y val="-5.50264550264551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247E-2"/>
              <c:y val="-4.23280423280424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9"/>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3.1013779587899793E-2"/>
              <c:y val="-4.656084656084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0"/>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7315483695618856E-2"/>
              <c:y val="-6.3492063492063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1"/>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188E-2"/>
              <c:y val="-3.80952380952381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2"/>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3.1013779587899793E-2"/>
              <c:y val="-4.656084656084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3"/>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188E-2"/>
              <c:y val="-5.0793650793650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4"/>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188E-2"/>
              <c:y val="-5.92592592592592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5"/>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3.1013779587899793E-2"/>
              <c:y val="-5.0793650793650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spPr>
              <a:ln w="34925" cap="rnd">
                <a:solidFill>
                  <a:schemeClr val="dk1">
                    <a:tint val="885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7BC8-4990-B61F-BCE4091AFA8F}"/>
              </c:ext>
            </c:extLst>
          </c:dPt>
          <c:dPt>
            <c:idx val="1"/>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spPr>
              <a:ln w="34925" cap="rnd">
                <a:solidFill>
                  <a:schemeClr val="dk1">
                    <a:tint val="885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BC8-4990-B61F-BCE4091AFA8F}"/>
              </c:ext>
            </c:extLst>
          </c:dPt>
          <c:dPt>
            <c:idx val="2"/>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spPr>
              <a:ln w="34925" cap="rnd">
                <a:solidFill>
                  <a:schemeClr val="dk1">
                    <a:tint val="885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7BC8-4990-B61F-BCE4091AFA8F}"/>
              </c:ext>
            </c:extLst>
          </c:dPt>
          <c:dPt>
            <c:idx val="3"/>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spPr>
              <a:ln w="34925" cap="rnd">
                <a:solidFill>
                  <a:schemeClr val="dk1">
                    <a:tint val="885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BC8-4990-B61F-BCE4091AFA8F}"/>
              </c:ext>
            </c:extLst>
          </c:dPt>
          <c:dPt>
            <c:idx val="4"/>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spPr>
              <a:ln w="34925" cap="rnd">
                <a:solidFill>
                  <a:schemeClr val="dk1">
                    <a:tint val="885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7BC8-4990-B61F-BCE4091AFA8F}"/>
              </c:ext>
            </c:extLst>
          </c:dPt>
          <c:dPt>
            <c:idx val="5"/>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spPr>
              <a:ln w="34925" cap="rnd">
                <a:solidFill>
                  <a:schemeClr val="dk1">
                    <a:tint val="885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BC8-4990-B61F-BCE4091AFA8F}"/>
              </c:ext>
            </c:extLst>
          </c:dPt>
          <c:dPt>
            <c:idx val="6"/>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spPr>
              <a:ln w="34925" cap="rnd">
                <a:solidFill>
                  <a:schemeClr val="dk1">
                    <a:tint val="885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7BC8-4990-B61F-BCE4091AFA8F}"/>
              </c:ext>
            </c:extLst>
          </c:dPt>
          <c:dPt>
            <c:idx val="7"/>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spPr>
              <a:ln w="34925" cap="rnd">
                <a:solidFill>
                  <a:schemeClr val="dk1">
                    <a:tint val="885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BC8-4990-B61F-BCE4091AFA8F}"/>
              </c:ext>
            </c:extLst>
          </c:dPt>
          <c:dPt>
            <c:idx val="8"/>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spPr>
              <a:ln w="34925" cap="rnd">
                <a:solidFill>
                  <a:schemeClr val="dk1">
                    <a:tint val="885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7BC8-4990-B61F-BCE4091AFA8F}"/>
              </c:ext>
            </c:extLst>
          </c:dPt>
          <c:dPt>
            <c:idx val="9"/>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spPr>
              <a:ln w="34925" cap="rnd">
                <a:solidFill>
                  <a:schemeClr val="dk1">
                    <a:tint val="885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BC8-4990-B61F-BCE4091AFA8F}"/>
              </c:ext>
            </c:extLst>
          </c:dPt>
          <c:dPt>
            <c:idx val="10"/>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spPr>
              <a:ln w="34925" cap="rnd">
                <a:solidFill>
                  <a:schemeClr val="dk1">
                    <a:tint val="885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7BC8-4990-B61F-BCE4091AFA8F}"/>
              </c:ext>
            </c:extLst>
          </c:dPt>
          <c:dPt>
            <c:idx val="11"/>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spPr>
              <a:ln w="34925" cap="rnd">
                <a:solidFill>
                  <a:schemeClr val="dk1">
                    <a:tint val="885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BC8-4990-B61F-BCE4091AFA8F}"/>
              </c:ext>
            </c:extLst>
          </c:dPt>
          <c:dLbls>
            <c:dLbl>
              <c:idx val="0"/>
              <c:layout>
                <c:manualLayout>
                  <c:x val="-2.9391719986022188E-2"/>
                  <c:y val="-5.07936507936507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BC8-4990-B61F-BCE4091AFA8F}"/>
                </c:ext>
              </c:extLst>
            </c:dLbl>
            <c:dLbl>
              <c:idx val="1"/>
              <c:layout>
                <c:manualLayout>
                  <c:x val="-2.569342409374125E-2"/>
                  <c:y val="-6.34920634920635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BC8-4990-B61F-BCE4091AFA8F}"/>
                </c:ext>
              </c:extLst>
            </c:dLbl>
            <c:dLbl>
              <c:idx val="2"/>
              <c:layout>
                <c:manualLayout>
                  <c:x val="-3.1013779587899793E-2"/>
                  <c:y val="-4.6560846560846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BC8-4990-B61F-BCE4091AFA8F}"/>
                </c:ext>
              </c:extLst>
            </c:dLbl>
            <c:dLbl>
              <c:idx val="3"/>
              <c:layout>
                <c:manualLayout>
                  <c:x val="-2.9391719986022247E-2"/>
                  <c:y val="-5.50264550264551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C8-4990-B61F-BCE4091AFA8F}"/>
                </c:ext>
              </c:extLst>
            </c:dLbl>
            <c:dLbl>
              <c:idx val="4"/>
              <c:layout>
                <c:manualLayout>
                  <c:x val="-2.9391719986022247E-2"/>
                  <c:y val="-4.23280423280424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BC8-4990-B61F-BCE4091AFA8F}"/>
                </c:ext>
              </c:extLst>
            </c:dLbl>
            <c:dLbl>
              <c:idx val="5"/>
              <c:layout>
                <c:manualLayout>
                  <c:x val="-3.1013779587899793E-2"/>
                  <c:y val="-4.6560846560846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BC8-4990-B61F-BCE4091AFA8F}"/>
                </c:ext>
              </c:extLst>
            </c:dLbl>
            <c:dLbl>
              <c:idx val="6"/>
              <c:layout>
                <c:manualLayout>
                  <c:x val="-2.7315483695618856E-2"/>
                  <c:y val="-6.34920634920634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BC8-4990-B61F-BCE4091AFA8F}"/>
                </c:ext>
              </c:extLst>
            </c:dLbl>
            <c:dLbl>
              <c:idx val="7"/>
              <c:layout>
                <c:manualLayout>
                  <c:x val="-2.9391719986022188E-2"/>
                  <c:y val="-3.809523809523817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BC8-4990-B61F-BCE4091AFA8F}"/>
                </c:ext>
              </c:extLst>
            </c:dLbl>
            <c:dLbl>
              <c:idx val="8"/>
              <c:layout>
                <c:manualLayout>
                  <c:x val="-3.1013779587899793E-2"/>
                  <c:y val="-4.6560846560846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BC8-4990-B61F-BCE4091AFA8F}"/>
                </c:ext>
              </c:extLst>
            </c:dLbl>
            <c:dLbl>
              <c:idx val="9"/>
              <c:layout>
                <c:manualLayout>
                  <c:x val="-2.9391719986022188E-2"/>
                  <c:y val="-5.07936507936507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BC8-4990-B61F-BCE4091AFA8F}"/>
                </c:ext>
              </c:extLst>
            </c:dLbl>
            <c:dLbl>
              <c:idx val="10"/>
              <c:layout>
                <c:manualLayout>
                  <c:x val="-2.9391719986022188E-2"/>
                  <c:y val="-5.92592592592592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BC8-4990-B61F-BCE4091AFA8F}"/>
                </c:ext>
              </c:extLst>
            </c:dLbl>
            <c:dLbl>
              <c:idx val="11"/>
              <c:layout>
                <c:manualLayout>
                  <c:x val="-3.1013779587899793E-2"/>
                  <c:y val="-5.07936507936507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BC8-4990-B61F-BCE4091AFA8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trend'!$B$4:$B$16</c:f>
              <c:numCache>
                <c:formatCode>General</c:formatCode>
                <c:ptCount val="12"/>
                <c:pt idx="0">
                  <c:v>716</c:v>
                </c:pt>
                <c:pt idx="1">
                  <c:v>394</c:v>
                </c:pt>
                <c:pt idx="2">
                  <c:v>743</c:v>
                </c:pt>
                <c:pt idx="3">
                  <c:v>587</c:v>
                </c:pt>
                <c:pt idx="4">
                  <c:v>635</c:v>
                </c:pt>
                <c:pt idx="5">
                  <c:v>1034</c:v>
                </c:pt>
                <c:pt idx="6">
                  <c:v>599</c:v>
                </c:pt>
                <c:pt idx="7">
                  <c:v>684</c:v>
                </c:pt>
                <c:pt idx="8">
                  <c:v>739</c:v>
                </c:pt>
                <c:pt idx="9">
                  <c:v>821</c:v>
                </c:pt>
                <c:pt idx="10">
                  <c:v>640</c:v>
                </c:pt>
                <c:pt idx="11">
                  <c:v>733</c:v>
                </c:pt>
              </c:numCache>
            </c:numRef>
          </c:val>
          <c:smooth val="0"/>
          <c:extLst>
            <c:ext xmlns:c16="http://schemas.microsoft.com/office/drawing/2014/chart" uri="{C3380CC4-5D6E-409C-BE32-E72D297353CC}">
              <c16:uniqueId val="{0000000C-7BC8-4990-B61F-BCE4091AFA8F}"/>
            </c:ext>
          </c:extLst>
        </c:ser>
        <c:dLbls>
          <c:dLblPos val="ctr"/>
          <c:showLegendKey val="0"/>
          <c:showVal val="1"/>
          <c:showCatName val="0"/>
          <c:showSerName val="0"/>
          <c:showPercent val="0"/>
          <c:showBubbleSize val="0"/>
        </c:dLbls>
        <c:marker val="1"/>
        <c:smooth val="0"/>
        <c:axId val="1767512112"/>
        <c:axId val="1767510672"/>
      </c:lineChart>
      <c:catAx>
        <c:axId val="176751211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7510672"/>
        <c:crosses val="autoZero"/>
        <c:auto val="1"/>
        <c:lblAlgn val="ctr"/>
        <c:lblOffset val="100"/>
        <c:noMultiLvlLbl val="0"/>
      </c:catAx>
      <c:valAx>
        <c:axId val="1767510672"/>
        <c:scaling>
          <c:orientation val="minMax"/>
        </c:scaling>
        <c:delete val="1"/>
        <c:axPos val="l"/>
        <c:numFmt formatCode="General" sourceLinked="1"/>
        <c:majorTickMark val="none"/>
        <c:minorTickMark val="none"/>
        <c:tickLblPos val="nextTo"/>
        <c:crossAx val="1767512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83333333333333E-2"/>
          <c:y val="0.28282846278753698"/>
          <c:w val="0.90833333333333333"/>
          <c:h val="0.53035713376736415"/>
        </c:manualLayout>
      </c:layout>
      <c:barChart>
        <c:barDir val="col"/>
        <c:grouping val="clustered"/>
        <c:varyColors val="0"/>
        <c:ser>
          <c:idx val="0"/>
          <c:order val="0"/>
          <c:tx>
            <c:strRef>
              <c:f>Analysis!$B$13</c:f>
              <c:strCache>
                <c:ptCount val="1"/>
                <c:pt idx="0">
                  <c:v> TotalPrice</c:v>
                </c:pt>
              </c:strCache>
            </c:strRef>
          </c:tx>
          <c:spPr>
            <a:solidFill>
              <a:srgbClr val="8CFBFF"/>
            </a:solidFill>
            <a:ln w="9525" cap="flat" cmpd="sng" algn="ctr">
              <a:solidFill>
                <a:schemeClr val="accent1">
                  <a:shade val="95000"/>
                </a:schemeClr>
              </a:solidFill>
              <a:round/>
            </a:ln>
            <a:effectLst/>
          </c:spPr>
          <c:invertIfNegative val="0"/>
          <c:dPt>
            <c:idx val="1"/>
            <c:invertIfNegative val="0"/>
            <c:bubble3D val="0"/>
            <c:spPr>
              <a:solidFill>
                <a:srgbClr val="D9FEFF"/>
              </a:solidFill>
              <a:ln w="9525" cap="flat" cmpd="sng" algn="ctr">
                <a:solidFill>
                  <a:schemeClr val="accent1">
                    <a:shade val="95000"/>
                  </a:schemeClr>
                </a:solidFill>
                <a:round/>
              </a:ln>
              <a:effectLst/>
            </c:spPr>
            <c:extLst>
              <c:ext xmlns:c16="http://schemas.microsoft.com/office/drawing/2014/chart" uri="{C3380CC4-5D6E-409C-BE32-E72D297353CC}">
                <c16:uniqueId val="{00000002-4AD9-4D59-AFB2-8BC386F808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Analysis!$A$14:$A$15</c:f>
              <c:strCache>
                <c:ptCount val="2"/>
                <c:pt idx="0">
                  <c:v>2023</c:v>
                </c:pt>
                <c:pt idx="1">
                  <c:v>0</c:v>
                </c:pt>
              </c:strCache>
            </c:strRef>
          </c:cat>
          <c:val>
            <c:numRef>
              <c:f>Analysis!$B$14:$B$15</c:f>
              <c:numCache>
                <c:formatCode>#,##0</c:formatCode>
                <c:ptCount val="2"/>
                <c:pt idx="0">
                  <c:v>1235.29</c:v>
                </c:pt>
                <c:pt idx="1">
                  <c:v>0</c:v>
                </c:pt>
              </c:numCache>
            </c:numRef>
          </c:val>
          <c:extLst>
            <c:ext xmlns:c16="http://schemas.microsoft.com/office/drawing/2014/chart" uri="{C3380CC4-5D6E-409C-BE32-E72D297353CC}">
              <c16:uniqueId val="{00000000-4AD9-4D59-AFB2-8BC386F808B8}"/>
            </c:ext>
          </c:extLst>
        </c:ser>
        <c:dLbls>
          <c:showLegendKey val="0"/>
          <c:showVal val="0"/>
          <c:showCatName val="0"/>
          <c:showSerName val="0"/>
          <c:showPercent val="0"/>
          <c:showBubbleSize val="0"/>
        </c:dLbls>
        <c:gapWidth val="219"/>
        <c:overlap val="100"/>
        <c:axId val="1725555360"/>
        <c:axId val="1725555840"/>
      </c:barChart>
      <c:lineChart>
        <c:grouping val="standard"/>
        <c:varyColors val="0"/>
        <c:ser>
          <c:idx val="1"/>
          <c:order val="1"/>
          <c:tx>
            <c:strRef>
              <c:f>Analysis!$C$13</c:f>
              <c:strCache>
                <c:ptCount val="1"/>
                <c:pt idx="0">
                  <c:v>Average TotalPrice</c:v>
                </c:pt>
              </c:strCache>
            </c:strRef>
          </c:tx>
          <c:spPr>
            <a:ln w="15875" cap="rnd">
              <a:solidFill>
                <a:schemeClr val="bg1">
                  <a:lumMod val="75000"/>
                </a:schemeClr>
              </a:solidFill>
              <a:round/>
            </a:ln>
            <a:effectLst/>
          </c:spPr>
          <c:marker>
            <c:symbol val="none"/>
          </c:marker>
          <c:val>
            <c:numRef>
              <c:f>Analysis!$C$14:$C$15</c:f>
              <c:numCache>
                <c:formatCode>0.00</c:formatCode>
                <c:ptCount val="2"/>
                <c:pt idx="0">
                  <c:v>617.64499999999998</c:v>
                </c:pt>
                <c:pt idx="1">
                  <c:v>617.64499999999998</c:v>
                </c:pt>
              </c:numCache>
            </c:numRef>
          </c:val>
          <c:smooth val="0"/>
          <c:extLst>
            <c:ext xmlns:c16="http://schemas.microsoft.com/office/drawing/2014/chart" uri="{C3380CC4-5D6E-409C-BE32-E72D297353CC}">
              <c16:uniqueId val="{00000001-4AD9-4D59-AFB2-8BC386F808B8}"/>
            </c:ext>
          </c:extLst>
        </c:ser>
        <c:dLbls>
          <c:showLegendKey val="0"/>
          <c:showVal val="0"/>
          <c:showCatName val="0"/>
          <c:showSerName val="0"/>
          <c:showPercent val="0"/>
          <c:showBubbleSize val="0"/>
        </c:dLbls>
        <c:marker val="1"/>
        <c:smooth val="0"/>
        <c:axId val="1725555360"/>
        <c:axId val="1725555840"/>
      </c:lineChart>
      <c:catAx>
        <c:axId val="172555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25555840"/>
        <c:crosses val="autoZero"/>
        <c:auto val="1"/>
        <c:lblAlgn val="ctr"/>
        <c:lblOffset val="100"/>
        <c:noMultiLvlLbl val="0"/>
      </c:catAx>
      <c:valAx>
        <c:axId val="1725555840"/>
        <c:scaling>
          <c:orientation val="minMax"/>
        </c:scaling>
        <c:delete val="1"/>
        <c:axPos val="l"/>
        <c:numFmt formatCode="#,##0" sourceLinked="1"/>
        <c:majorTickMark val="none"/>
        <c:minorTickMark val="none"/>
        <c:tickLblPos val="nextTo"/>
        <c:crossAx val="17255553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[American Sales Dashboard new.xlsx]Average catergory!PivotTable5</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sold in each 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tx2">
              <a:lumMod val="75000"/>
              <a:lumOff val="25000"/>
            </a:schemeClr>
          </a:solidFill>
          <a:ln>
            <a:noFill/>
          </a:ln>
          <a:effectLst/>
        </c:spPr>
      </c:pivotFmt>
      <c:pivotFmt>
        <c:idx val="24"/>
        <c:spPr>
          <a:solidFill>
            <a:srgbClr val="8CFBFF"/>
          </a:solidFill>
          <a:ln>
            <a:noFill/>
          </a:ln>
          <a:effectLst/>
        </c:spPr>
      </c:pivotFmt>
      <c:pivotFmt>
        <c:idx val="25"/>
        <c:spPr>
          <a:solidFill>
            <a:schemeClr val="bg1">
              <a:lumMod val="75000"/>
            </a:schemeClr>
          </a:solidFill>
          <a:ln>
            <a:noFill/>
          </a:ln>
          <a:effectLst/>
        </c:spPr>
      </c:pivotFmt>
      <c:pivotFmt>
        <c:idx val="26"/>
        <c:spPr>
          <a:solidFill>
            <a:srgbClr val="8CFBFF"/>
          </a:solidFill>
          <a:ln>
            <a:noFill/>
          </a:ln>
          <a:effectLst/>
        </c:spPr>
      </c:pivotFmt>
      <c:pivotFmt>
        <c:idx val="27"/>
        <c:spPr>
          <a:solidFill>
            <a:srgbClr val="D9FEFF"/>
          </a:solidFill>
          <a:ln>
            <a:noFill/>
          </a:ln>
          <a:effectLst/>
        </c:spPr>
      </c:pivotFmt>
    </c:pivotFmts>
    <c:plotArea>
      <c:layout/>
      <c:barChart>
        <c:barDir val="col"/>
        <c:grouping val="clustered"/>
        <c:varyColors val="0"/>
        <c:ser>
          <c:idx val="0"/>
          <c:order val="0"/>
          <c:tx>
            <c:strRef>
              <c:f>'Average catergory'!$B$3:$B$4</c:f>
              <c:strCache>
                <c:ptCount val="1"/>
                <c:pt idx="0">
                  <c:v>Bars</c:v>
                </c:pt>
              </c:strCache>
            </c:strRef>
          </c:tx>
          <c:spPr>
            <a:solidFill>
              <a:schemeClr val="accent1"/>
            </a:solidFill>
            <a:ln>
              <a:noFill/>
            </a:ln>
            <a:effectLst/>
          </c:spPr>
          <c:invertIfNegative val="0"/>
          <c:dPt>
            <c:idx val="0"/>
            <c:invertIfNegative val="0"/>
            <c:bubble3D val="0"/>
            <c:spPr>
              <a:solidFill>
                <a:srgbClr val="8CFBFF"/>
              </a:solidFill>
              <a:ln>
                <a:noFill/>
              </a:ln>
              <a:effectLst/>
            </c:spPr>
            <c:extLst>
              <c:ext xmlns:c16="http://schemas.microsoft.com/office/drawing/2014/chart" uri="{C3380CC4-5D6E-409C-BE32-E72D297353CC}">
                <c16:uniqueId val="{00000015-16C9-4B51-8832-95A430FEE75E}"/>
              </c:ext>
            </c:extLst>
          </c:dPt>
          <c:cat>
            <c:strRef>
              <c:f>'Average catergory'!$A$5:$A$9</c:f>
              <c:strCache>
                <c:ptCount val="4"/>
                <c:pt idx="0">
                  <c:v>Boston</c:v>
                </c:pt>
                <c:pt idx="1">
                  <c:v>Los Angeles</c:v>
                </c:pt>
                <c:pt idx="2">
                  <c:v>New York</c:v>
                </c:pt>
                <c:pt idx="3">
                  <c:v>San Diego</c:v>
                </c:pt>
              </c:strCache>
            </c:strRef>
          </c:cat>
          <c:val>
            <c:numRef>
              <c:f>'Average catergory'!$B$5:$B$9</c:f>
              <c:numCache>
                <c:formatCode>General</c:formatCode>
                <c:ptCount val="4"/>
                <c:pt idx="0">
                  <c:v>76.933333333333337</c:v>
                </c:pt>
                <c:pt idx="1">
                  <c:v>69.333333333333329</c:v>
                </c:pt>
                <c:pt idx="2">
                  <c:v>74.615384615384613</c:v>
                </c:pt>
                <c:pt idx="3">
                  <c:v>40.5</c:v>
                </c:pt>
              </c:numCache>
            </c:numRef>
          </c:val>
          <c:extLst>
            <c:ext xmlns:c16="http://schemas.microsoft.com/office/drawing/2014/chart" uri="{C3380CC4-5D6E-409C-BE32-E72D297353CC}">
              <c16:uniqueId val="{00000000-16C9-4B51-8832-95A430FEE75E}"/>
            </c:ext>
          </c:extLst>
        </c:ser>
        <c:ser>
          <c:idx val="1"/>
          <c:order val="1"/>
          <c:tx>
            <c:strRef>
              <c:f>'Average catergory'!$C$3:$C$4</c:f>
              <c:strCache>
                <c:ptCount val="1"/>
                <c:pt idx="0">
                  <c:v>Cookies</c:v>
                </c:pt>
              </c:strCache>
            </c:strRef>
          </c:tx>
          <c:spPr>
            <a:solidFill>
              <a:schemeClr val="accent2"/>
            </a:solidFill>
            <a:ln>
              <a:noFill/>
            </a:ln>
            <a:effectLst/>
          </c:spPr>
          <c:invertIfNegative val="0"/>
          <c:dPt>
            <c:idx val="0"/>
            <c:invertIfNegative val="0"/>
            <c:bubble3D val="0"/>
            <c:spPr>
              <a:solidFill>
                <a:srgbClr val="8CFBFF"/>
              </a:solidFill>
              <a:ln>
                <a:noFill/>
              </a:ln>
              <a:effectLst/>
            </c:spPr>
          </c:dPt>
          <c:dPt>
            <c:idx val="1"/>
            <c:invertIfNegative val="0"/>
            <c:bubble3D val="0"/>
            <c:spPr>
              <a:solidFill>
                <a:srgbClr val="D9FEFF"/>
              </a:solidFill>
              <a:ln>
                <a:noFill/>
              </a:ln>
              <a:effectLst/>
            </c:spPr>
          </c:dPt>
          <c:dPt>
            <c:idx val="2"/>
            <c:invertIfNegative val="0"/>
            <c:bubble3D val="0"/>
            <c:spPr>
              <a:solidFill>
                <a:schemeClr val="tx2">
                  <a:lumMod val="75000"/>
                  <a:lumOff val="25000"/>
                </a:schemeClr>
              </a:solidFill>
              <a:ln>
                <a:noFill/>
              </a:ln>
              <a:effectLst/>
            </c:spPr>
          </c:dPt>
          <c:dPt>
            <c:idx val="3"/>
            <c:invertIfNegative val="0"/>
            <c:bubble3D val="0"/>
            <c:spPr>
              <a:solidFill>
                <a:schemeClr val="bg1">
                  <a:lumMod val="75000"/>
                </a:schemeClr>
              </a:solidFill>
              <a:ln>
                <a:noFill/>
              </a:ln>
              <a:effectLst/>
            </c:spPr>
          </c:dPt>
          <c:cat>
            <c:strRef>
              <c:f>'Average catergory'!$A$5:$A$9</c:f>
              <c:strCache>
                <c:ptCount val="4"/>
                <c:pt idx="0">
                  <c:v>Boston</c:v>
                </c:pt>
                <c:pt idx="1">
                  <c:v>Los Angeles</c:v>
                </c:pt>
                <c:pt idx="2">
                  <c:v>New York</c:v>
                </c:pt>
                <c:pt idx="3">
                  <c:v>San Diego</c:v>
                </c:pt>
              </c:strCache>
            </c:strRef>
          </c:cat>
          <c:val>
            <c:numRef>
              <c:f>'Average catergory'!$C$5:$C$9</c:f>
              <c:numCache>
                <c:formatCode>General</c:formatCode>
                <c:ptCount val="4"/>
                <c:pt idx="0">
                  <c:v>70.5</c:v>
                </c:pt>
                <c:pt idx="1">
                  <c:v>103.85714285714286</c:v>
                </c:pt>
                <c:pt idx="2">
                  <c:v>102.27272727272727</c:v>
                </c:pt>
                <c:pt idx="3">
                  <c:v>64.3</c:v>
                </c:pt>
              </c:numCache>
            </c:numRef>
          </c:val>
          <c:extLst>
            <c:ext xmlns:c16="http://schemas.microsoft.com/office/drawing/2014/chart" uri="{C3380CC4-5D6E-409C-BE32-E72D297353CC}">
              <c16:uniqueId val="{0000000E-90B3-4339-9F65-BD53C75E9D6F}"/>
            </c:ext>
          </c:extLst>
        </c:ser>
        <c:ser>
          <c:idx val="2"/>
          <c:order val="2"/>
          <c:tx>
            <c:strRef>
              <c:f>'Average catergory'!$D$3:$D$4</c:f>
              <c:strCache>
                <c:ptCount val="1"/>
                <c:pt idx="0">
                  <c:v>Crackers</c:v>
                </c:pt>
              </c:strCache>
            </c:strRef>
          </c:tx>
          <c:spPr>
            <a:solidFill>
              <a:schemeClr val="accent3"/>
            </a:solidFill>
            <a:ln>
              <a:noFill/>
            </a:ln>
            <a:effectLst/>
          </c:spPr>
          <c:invertIfNegative val="0"/>
          <c:cat>
            <c:strRef>
              <c:f>'Average catergory'!$A$5:$A$9</c:f>
              <c:strCache>
                <c:ptCount val="4"/>
                <c:pt idx="0">
                  <c:v>Boston</c:v>
                </c:pt>
                <c:pt idx="1">
                  <c:v>Los Angeles</c:v>
                </c:pt>
                <c:pt idx="2">
                  <c:v>New York</c:v>
                </c:pt>
                <c:pt idx="3">
                  <c:v>San Diego</c:v>
                </c:pt>
              </c:strCache>
            </c:strRef>
          </c:cat>
          <c:val>
            <c:numRef>
              <c:f>'Average catergory'!$D$5:$D$9</c:f>
              <c:numCache>
                <c:formatCode>General</c:formatCode>
                <c:ptCount val="4"/>
                <c:pt idx="0">
                  <c:v>51.18181818181818</c:v>
                </c:pt>
                <c:pt idx="1">
                  <c:v>21</c:v>
                </c:pt>
                <c:pt idx="2">
                  <c:v>28.333333333333332</c:v>
                </c:pt>
                <c:pt idx="3">
                  <c:v>24</c:v>
                </c:pt>
              </c:numCache>
            </c:numRef>
          </c:val>
          <c:extLst>
            <c:ext xmlns:c16="http://schemas.microsoft.com/office/drawing/2014/chart" uri="{C3380CC4-5D6E-409C-BE32-E72D297353CC}">
              <c16:uniqueId val="{0000000F-90B3-4339-9F65-BD53C75E9D6F}"/>
            </c:ext>
          </c:extLst>
        </c:ser>
        <c:ser>
          <c:idx val="3"/>
          <c:order val="3"/>
          <c:tx>
            <c:strRef>
              <c:f>'Average catergory'!$E$3:$E$4</c:f>
              <c:strCache>
                <c:ptCount val="1"/>
                <c:pt idx="0">
                  <c:v>Snacks</c:v>
                </c:pt>
              </c:strCache>
            </c:strRef>
          </c:tx>
          <c:spPr>
            <a:solidFill>
              <a:schemeClr val="accent4"/>
            </a:solidFill>
            <a:ln>
              <a:noFill/>
            </a:ln>
            <a:effectLst/>
          </c:spPr>
          <c:invertIfNegative val="0"/>
          <c:cat>
            <c:strRef>
              <c:f>'Average catergory'!$A$5:$A$9</c:f>
              <c:strCache>
                <c:ptCount val="4"/>
                <c:pt idx="0">
                  <c:v>Boston</c:v>
                </c:pt>
                <c:pt idx="1">
                  <c:v>Los Angeles</c:v>
                </c:pt>
                <c:pt idx="2">
                  <c:v>New York</c:v>
                </c:pt>
                <c:pt idx="3">
                  <c:v>San Diego</c:v>
                </c:pt>
              </c:strCache>
            </c:strRef>
          </c:cat>
          <c:val>
            <c:numRef>
              <c:f>'Average catergory'!$E$5:$E$9</c:f>
              <c:numCache>
                <c:formatCode>General</c:formatCode>
                <c:ptCount val="4"/>
                <c:pt idx="0">
                  <c:v>80.5</c:v>
                </c:pt>
                <c:pt idx="1">
                  <c:v>55</c:v>
                </c:pt>
                <c:pt idx="2">
                  <c:v>47.2</c:v>
                </c:pt>
                <c:pt idx="3">
                  <c:v>29.5</c:v>
                </c:pt>
              </c:numCache>
            </c:numRef>
          </c:val>
          <c:extLst>
            <c:ext xmlns:c16="http://schemas.microsoft.com/office/drawing/2014/chart" uri="{C3380CC4-5D6E-409C-BE32-E72D297353CC}">
              <c16:uniqueId val="{00000010-90B3-4339-9F65-BD53C75E9D6F}"/>
            </c:ext>
          </c:extLst>
        </c:ser>
        <c:dLbls>
          <c:showLegendKey val="0"/>
          <c:showVal val="0"/>
          <c:showCatName val="0"/>
          <c:showSerName val="0"/>
          <c:showPercent val="0"/>
          <c:showBubbleSize val="0"/>
        </c:dLbls>
        <c:gapWidth val="219"/>
        <c:overlap val="-27"/>
        <c:axId val="1663568304"/>
        <c:axId val="1663563984"/>
      </c:barChart>
      <c:catAx>
        <c:axId val="166356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563984"/>
        <c:crosses val="autoZero"/>
        <c:auto val="1"/>
        <c:lblAlgn val="ctr"/>
        <c:lblOffset val="100"/>
        <c:noMultiLvlLbl val="0"/>
      </c:catAx>
      <c:valAx>
        <c:axId val="1663563984"/>
        <c:scaling>
          <c:orientation val="minMax"/>
        </c:scaling>
        <c:delete val="1"/>
        <c:axPos val="l"/>
        <c:numFmt formatCode="General" sourceLinked="1"/>
        <c:majorTickMark val="none"/>
        <c:minorTickMark val="none"/>
        <c:tickLblPos val="nextTo"/>
        <c:crossAx val="1663568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[American Sales Dashboard new.xlsx]Region revenue!PivotTable5</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CFBFF"/>
          </a:solidFill>
          <a:ln>
            <a:noFill/>
          </a:ln>
          <a:effectLst/>
        </c:spPr>
      </c:pivotFmt>
      <c:pivotFmt>
        <c:idx val="4"/>
        <c:spPr>
          <a:solidFill>
            <a:srgbClr val="D9FEFF"/>
          </a:solidFill>
          <a:ln>
            <a:noFill/>
          </a:ln>
          <a:effectLst/>
        </c:spPr>
      </c:pivotFmt>
    </c:pivotFmts>
    <c:plotArea>
      <c:layout/>
      <c:barChart>
        <c:barDir val="col"/>
        <c:grouping val="clustered"/>
        <c:varyColors val="0"/>
        <c:ser>
          <c:idx val="0"/>
          <c:order val="0"/>
          <c:tx>
            <c:strRef>
              <c:f>'Region revenue'!$B$3</c:f>
              <c:strCache>
                <c:ptCount val="1"/>
                <c:pt idx="0">
                  <c:v>Total</c:v>
                </c:pt>
              </c:strCache>
            </c:strRef>
          </c:tx>
          <c:spPr>
            <a:solidFill>
              <a:schemeClr val="accent1"/>
            </a:solidFill>
            <a:ln>
              <a:noFill/>
            </a:ln>
            <a:effectLst/>
          </c:spPr>
          <c:invertIfNegative val="0"/>
          <c:dPt>
            <c:idx val="0"/>
            <c:invertIfNegative val="0"/>
            <c:bubble3D val="0"/>
            <c:spPr>
              <a:solidFill>
                <a:srgbClr val="8CFBFF"/>
              </a:solidFill>
              <a:ln>
                <a:noFill/>
              </a:ln>
              <a:effectLst/>
            </c:spPr>
            <c:extLst>
              <c:ext xmlns:c16="http://schemas.microsoft.com/office/drawing/2014/chart" uri="{C3380CC4-5D6E-409C-BE32-E72D297353CC}">
                <c16:uniqueId val="{00000001-8DB0-423E-9A9F-B403CAE4695F}"/>
              </c:ext>
            </c:extLst>
          </c:dPt>
          <c:dPt>
            <c:idx val="1"/>
            <c:invertIfNegative val="0"/>
            <c:bubble3D val="0"/>
            <c:spPr>
              <a:solidFill>
                <a:srgbClr val="D9FEFF"/>
              </a:solidFill>
              <a:ln>
                <a:noFill/>
              </a:ln>
              <a:effectLst/>
            </c:spPr>
            <c:extLst>
              <c:ext xmlns:c16="http://schemas.microsoft.com/office/drawing/2014/chart" uri="{C3380CC4-5D6E-409C-BE32-E72D297353CC}">
                <c16:uniqueId val="{00000002-8DB0-423E-9A9F-B403CAE469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revenue'!$A$4:$A$6</c:f>
              <c:strCache>
                <c:ptCount val="2"/>
                <c:pt idx="0">
                  <c:v>East</c:v>
                </c:pt>
                <c:pt idx="1">
                  <c:v>West</c:v>
                </c:pt>
              </c:strCache>
            </c:strRef>
          </c:cat>
          <c:val>
            <c:numRef>
              <c:f>'Region revenue'!$B$4:$B$6</c:f>
              <c:numCache>
                <c:formatCode>[$$-409]#,##0.00</c:formatCode>
                <c:ptCount val="2"/>
                <c:pt idx="0">
                  <c:v>12116.689999999997</c:v>
                </c:pt>
                <c:pt idx="1">
                  <c:v>5871.9700000000012</c:v>
                </c:pt>
              </c:numCache>
            </c:numRef>
          </c:val>
          <c:extLst>
            <c:ext xmlns:c16="http://schemas.microsoft.com/office/drawing/2014/chart" uri="{C3380CC4-5D6E-409C-BE32-E72D297353CC}">
              <c16:uniqueId val="{00000000-8DB0-423E-9A9F-B403CAE4695F}"/>
            </c:ext>
          </c:extLst>
        </c:ser>
        <c:dLbls>
          <c:showLegendKey val="0"/>
          <c:showVal val="0"/>
          <c:showCatName val="0"/>
          <c:showSerName val="0"/>
          <c:showPercent val="0"/>
          <c:showBubbleSize val="0"/>
        </c:dLbls>
        <c:gapWidth val="219"/>
        <c:axId val="1663568304"/>
        <c:axId val="1663563984"/>
      </c:barChart>
      <c:catAx>
        <c:axId val="166356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563984"/>
        <c:crosses val="autoZero"/>
        <c:auto val="1"/>
        <c:lblAlgn val="ctr"/>
        <c:lblOffset val="100"/>
        <c:noMultiLvlLbl val="0"/>
      </c:catAx>
      <c:valAx>
        <c:axId val="1663563984"/>
        <c:scaling>
          <c:orientation val="minMax"/>
        </c:scaling>
        <c:delete val="1"/>
        <c:axPos val="l"/>
        <c:numFmt formatCode="[$$-409]#,##0.00" sourceLinked="1"/>
        <c:majorTickMark val="none"/>
        <c:minorTickMark val="none"/>
        <c:tickLblPos val="nextTo"/>
        <c:crossAx val="1663568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[American Sales Dashboard new.xlsx]Sales trend!PivotTable5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Overall sales trend over time</a:t>
            </a:r>
          </a:p>
        </c:rich>
      </c:tx>
      <c:layout>
        <c:manualLayout>
          <c:xMode val="edge"/>
          <c:yMode val="edge"/>
          <c:x val="0.35374003518975289"/>
          <c:y val="8.836595425571804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3.6266660574629232E-2"/>
              <c:y val="4.371582647476757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3.6266660574629198E-2"/>
              <c:y val="-4.371582647476764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3.8399993549607381E-2"/>
              <c:y val="3.17933283452855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3.1999994624672817E-2"/>
              <c:y val="-4.371582647476768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3.4133327599651007E-2"/>
              <c:y val="4.768999251792826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3.6266660574629198E-2"/>
              <c:y val="-4.371582647476768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3.6266660574629198E-2"/>
              <c:y val="3.576749438844618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569342409374125E-2"/>
              <c:y val="-6.34920634920635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3.1013779587899793E-2"/>
              <c:y val="-4.656084656084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247E-2"/>
              <c:y val="-5.50264550264551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3.1013779587899793E-2"/>
              <c:y val="-4.656084656084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3.1013779587899793E-2"/>
              <c:y val="-4.656084656084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7315483695618856E-2"/>
              <c:y val="-6.3492063492063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247E-2"/>
              <c:y val="-5.50264550264551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247E-2"/>
              <c:y val="-4.23280423280424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3.1013779587899793E-2"/>
              <c:y val="-4.6560846560846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7315483695618856E-2"/>
              <c:y val="-6.3492063492063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188E-2"/>
              <c:y val="-3.80952380952381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layout>
            <c:manualLayout>
              <c:x val="-2.9391719986022188E-2"/>
              <c:y val="-5.0793650793650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4-3629-4E77-AE88-E61A20659EEC}"/>
              </c:ext>
            </c:extLst>
          </c:dPt>
          <c:dPt>
            <c:idx val="1"/>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3-3629-4E77-AE88-E61A20659EEC}"/>
              </c:ext>
            </c:extLst>
          </c:dPt>
          <c:dPt>
            <c:idx val="2"/>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2-3629-4E77-AE88-E61A20659EEC}"/>
              </c:ext>
            </c:extLst>
          </c:dPt>
          <c:dPt>
            <c:idx val="3"/>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5-3629-4E77-AE88-E61A20659EEC}"/>
              </c:ext>
            </c:extLst>
          </c:dPt>
          <c:dPt>
            <c:idx val="4"/>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6-3629-4E77-AE88-E61A20659EEC}"/>
              </c:ext>
            </c:extLst>
          </c:dPt>
          <c:dPt>
            <c:idx val="5"/>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7-3629-4E77-AE88-E61A20659EEC}"/>
              </c:ext>
            </c:extLst>
          </c:dPt>
          <c:dPt>
            <c:idx val="6"/>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8-3629-4E77-AE88-E61A20659EEC}"/>
              </c:ext>
            </c:extLst>
          </c:dPt>
          <c:dPt>
            <c:idx val="7"/>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9-3629-4E77-AE88-E61A20659EEC}"/>
              </c:ext>
            </c:extLst>
          </c:dPt>
          <c:dPt>
            <c:idx val="8"/>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A-3629-4E77-AE88-E61A20659EEC}"/>
              </c:ext>
            </c:extLst>
          </c:dPt>
          <c:dPt>
            <c:idx val="9"/>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B-3629-4E77-AE88-E61A20659EEC}"/>
              </c:ext>
            </c:extLst>
          </c:dPt>
          <c:dPt>
            <c:idx val="10"/>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C-3629-4E77-AE88-E61A20659EEC}"/>
              </c:ext>
            </c:extLst>
          </c:dPt>
          <c:dPt>
            <c:idx val="11"/>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D-3629-4E77-AE88-E61A20659EEC}"/>
              </c:ext>
            </c:extLst>
          </c:dPt>
          <c:dLbls>
            <c:dLbl>
              <c:idx val="0"/>
              <c:layout>
                <c:manualLayout>
                  <c:x val="-2.9391719986022188E-2"/>
                  <c:y val="-5.07936507936507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629-4E77-AE88-E61A20659EEC}"/>
                </c:ext>
              </c:extLst>
            </c:dLbl>
            <c:dLbl>
              <c:idx val="1"/>
              <c:layout>
                <c:manualLayout>
                  <c:x val="-2.569342409374125E-2"/>
                  <c:y val="-6.34920634920635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629-4E77-AE88-E61A20659EEC}"/>
                </c:ext>
              </c:extLst>
            </c:dLbl>
            <c:dLbl>
              <c:idx val="2"/>
              <c:layout>
                <c:manualLayout>
                  <c:x val="-3.1013779587899793E-2"/>
                  <c:y val="-4.6560846560846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629-4E77-AE88-E61A20659EEC}"/>
                </c:ext>
              </c:extLst>
            </c:dLbl>
            <c:dLbl>
              <c:idx val="3"/>
              <c:layout>
                <c:manualLayout>
                  <c:x val="-2.9391719986022247E-2"/>
                  <c:y val="-5.50264550264551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629-4E77-AE88-E61A20659EEC}"/>
                </c:ext>
              </c:extLst>
            </c:dLbl>
            <c:dLbl>
              <c:idx val="4"/>
              <c:layout>
                <c:manualLayout>
                  <c:x val="-3.1013779587899793E-2"/>
                  <c:y val="-4.6560846560846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629-4E77-AE88-E61A20659EEC}"/>
                </c:ext>
              </c:extLst>
            </c:dLbl>
            <c:dLbl>
              <c:idx val="5"/>
              <c:layout>
                <c:manualLayout>
                  <c:x val="-3.1013779587899793E-2"/>
                  <c:y val="-4.6560846560846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629-4E77-AE88-E61A20659EEC}"/>
                </c:ext>
              </c:extLst>
            </c:dLbl>
            <c:dLbl>
              <c:idx val="6"/>
              <c:layout>
                <c:manualLayout>
                  <c:x val="-2.7315483695618856E-2"/>
                  <c:y val="-6.34920634920634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629-4E77-AE88-E61A20659EEC}"/>
                </c:ext>
              </c:extLst>
            </c:dLbl>
            <c:dLbl>
              <c:idx val="7"/>
              <c:layout>
                <c:manualLayout>
                  <c:x val="-2.9391719986022247E-2"/>
                  <c:y val="-5.50264550264551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629-4E77-AE88-E61A20659EEC}"/>
                </c:ext>
              </c:extLst>
            </c:dLbl>
            <c:dLbl>
              <c:idx val="8"/>
              <c:layout>
                <c:manualLayout>
                  <c:x val="-2.9391719986022247E-2"/>
                  <c:y val="-4.23280423280424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629-4E77-AE88-E61A20659EEC}"/>
                </c:ext>
              </c:extLst>
            </c:dLbl>
            <c:dLbl>
              <c:idx val="9"/>
              <c:layout>
                <c:manualLayout>
                  <c:x val="-3.1013779587899793E-2"/>
                  <c:y val="-4.6560846560846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629-4E77-AE88-E61A20659EEC}"/>
                </c:ext>
              </c:extLst>
            </c:dLbl>
            <c:dLbl>
              <c:idx val="10"/>
              <c:layout>
                <c:manualLayout>
                  <c:x val="-2.7315483695618856E-2"/>
                  <c:y val="-6.34920634920634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629-4E77-AE88-E61A20659EEC}"/>
                </c:ext>
              </c:extLst>
            </c:dLbl>
            <c:dLbl>
              <c:idx val="11"/>
              <c:layout>
                <c:manualLayout>
                  <c:x val="-2.9391719986022188E-2"/>
                  <c:y val="-3.809523809523817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629-4E77-AE88-E61A20659EE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trend'!$B$4:$B$16</c:f>
              <c:numCache>
                <c:formatCode>General</c:formatCode>
                <c:ptCount val="12"/>
                <c:pt idx="0">
                  <c:v>716</c:v>
                </c:pt>
                <c:pt idx="1">
                  <c:v>394</c:v>
                </c:pt>
                <c:pt idx="2">
                  <c:v>743</c:v>
                </c:pt>
                <c:pt idx="3">
                  <c:v>587</c:v>
                </c:pt>
                <c:pt idx="4">
                  <c:v>635</c:v>
                </c:pt>
                <c:pt idx="5">
                  <c:v>1034</c:v>
                </c:pt>
                <c:pt idx="6">
                  <c:v>599</c:v>
                </c:pt>
                <c:pt idx="7">
                  <c:v>684</c:v>
                </c:pt>
                <c:pt idx="8">
                  <c:v>739</c:v>
                </c:pt>
                <c:pt idx="9">
                  <c:v>821</c:v>
                </c:pt>
                <c:pt idx="10">
                  <c:v>640</c:v>
                </c:pt>
                <c:pt idx="11">
                  <c:v>733</c:v>
                </c:pt>
              </c:numCache>
            </c:numRef>
          </c:val>
          <c:smooth val="0"/>
          <c:extLst>
            <c:ext xmlns:c16="http://schemas.microsoft.com/office/drawing/2014/chart" uri="{C3380CC4-5D6E-409C-BE32-E72D297353CC}">
              <c16:uniqueId val="{00000000-3629-4E77-AE88-E61A20659EEC}"/>
            </c:ext>
          </c:extLst>
        </c:ser>
        <c:dLbls>
          <c:dLblPos val="ctr"/>
          <c:showLegendKey val="0"/>
          <c:showVal val="1"/>
          <c:showCatName val="0"/>
          <c:showSerName val="0"/>
          <c:showPercent val="0"/>
          <c:showBubbleSize val="0"/>
        </c:dLbls>
        <c:marker val="1"/>
        <c:smooth val="0"/>
        <c:axId val="1767512112"/>
        <c:axId val="1767510672"/>
      </c:lineChart>
      <c:catAx>
        <c:axId val="176751211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7510672"/>
        <c:crosses val="autoZero"/>
        <c:auto val="1"/>
        <c:lblAlgn val="ctr"/>
        <c:lblOffset val="100"/>
        <c:noMultiLvlLbl val="0"/>
      </c:catAx>
      <c:valAx>
        <c:axId val="1767510672"/>
        <c:scaling>
          <c:orientation val="minMax"/>
        </c:scaling>
        <c:delete val="1"/>
        <c:axPos val="l"/>
        <c:numFmt formatCode="General" sourceLinked="1"/>
        <c:majorTickMark val="none"/>
        <c:minorTickMark val="none"/>
        <c:tickLblPos val="nextTo"/>
        <c:crossAx val="1767512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[American Sales Dashboard new.xlsx]Region revenue!PivotTable5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Total Regional Product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revenue'!$B$3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revenue'!$A$4:$A$6</c:f>
              <c:strCache>
                <c:ptCount val="2"/>
                <c:pt idx="0">
                  <c:v>East</c:v>
                </c:pt>
                <c:pt idx="1">
                  <c:v>West</c:v>
                </c:pt>
              </c:strCache>
            </c:strRef>
          </c:cat>
          <c:val>
            <c:numRef>
              <c:f>'Region revenue'!$B$4:$B$6</c:f>
              <c:numCache>
                <c:formatCode>[$$-409]#,##0.00</c:formatCode>
                <c:ptCount val="2"/>
                <c:pt idx="0">
                  <c:v>12116.689999999997</c:v>
                </c:pt>
                <c:pt idx="1">
                  <c:v>5871.9700000000012</c:v>
                </c:pt>
              </c:numCache>
            </c:numRef>
          </c:val>
          <c:extLst>
            <c:ext xmlns:c16="http://schemas.microsoft.com/office/drawing/2014/chart" uri="{C3380CC4-5D6E-409C-BE32-E72D297353CC}">
              <c16:uniqueId val="{00000000-37DC-4E7D-A3BC-ED0E44C42945}"/>
            </c:ext>
          </c:extLst>
        </c:ser>
        <c:dLbls>
          <c:showLegendKey val="0"/>
          <c:showVal val="0"/>
          <c:showCatName val="0"/>
          <c:showSerName val="0"/>
          <c:showPercent val="0"/>
          <c:showBubbleSize val="0"/>
        </c:dLbls>
        <c:gapWidth val="219"/>
        <c:axId val="1663568304"/>
        <c:axId val="1663563984"/>
      </c:barChart>
      <c:catAx>
        <c:axId val="166356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563984"/>
        <c:crosses val="autoZero"/>
        <c:auto val="1"/>
        <c:lblAlgn val="ctr"/>
        <c:lblOffset val="100"/>
        <c:noMultiLvlLbl val="0"/>
      </c:catAx>
      <c:valAx>
        <c:axId val="1663563984"/>
        <c:scaling>
          <c:orientation val="minMax"/>
        </c:scaling>
        <c:delete val="1"/>
        <c:axPos val="l"/>
        <c:numFmt formatCode="[$$-409]#,##0.00" sourceLinked="1"/>
        <c:majorTickMark val="none"/>
        <c:minorTickMark val="none"/>
        <c:tickLblPos val="nextTo"/>
        <c:crossAx val="1663568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[American Sales Dashboard new.xlsx]Region revenue (2)!PivotTable5</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Product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9.3607289108098804E-2"/>
              <c:y val="-8.52515147918762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095890213948474"/>
              <c:y val="-7.50213330168510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3013696290638138"/>
              <c:y val="-1.02301817750250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0958902139484748"/>
              <c:y val="8.52515147918762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6.1643824534601668E-2"/>
              <c:y val="9.88917571585762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9.8173498332884204E-2"/>
              <c:y val="1.02301817750251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0958902139484752"/>
              <c:y val="-4.43307876917756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10502281217006217"/>
              <c:y val="-0.1125319995252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6.8493138371778835E-3"/>
              <c:y val="-0.11935212070862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'Region revenue (2)'!$B$3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011-429D-AEC7-831D3ABD008B}"/>
              </c:ext>
            </c:extLst>
          </c:dPt>
          <c:dPt>
            <c:idx val="1"/>
            <c:bubble3D val="0"/>
            <c:spPr>
              <a:solidFill>
                <a:schemeClr val="accent2"/>
              </a:solidFill>
              <a:ln>
                <a:noFill/>
              </a:ln>
              <a:effectLst/>
            </c:spPr>
            <c:extLst>
              <c:ext xmlns:c16="http://schemas.microsoft.com/office/drawing/2014/chart" uri="{C3380CC4-5D6E-409C-BE32-E72D297353CC}">
                <c16:uniqueId val="{00000002-6011-429D-AEC7-831D3ABD008B}"/>
              </c:ext>
            </c:extLst>
          </c:dPt>
          <c:dPt>
            <c:idx val="2"/>
            <c:bubble3D val="0"/>
            <c:spPr>
              <a:solidFill>
                <a:schemeClr val="accent3"/>
              </a:solidFill>
              <a:ln>
                <a:noFill/>
              </a:ln>
              <a:effectLst/>
            </c:spPr>
            <c:extLst>
              <c:ext xmlns:c16="http://schemas.microsoft.com/office/drawing/2014/chart" uri="{C3380CC4-5D6E-409C-BE32-E72D297353CC}">
                <c16:uniqueId val="{00000003-6011-429D-AEC7-831D3ABD008B}"/>
              </c:ext>
            </c:extLst>
          </c:dPt>
          <c:dPt>
            <c:idx val="3"/>
            <c:bubble3D val="0"/>
            <c:spPr>
              <a:solidFill>
                <a:schemeClr val="accent4"/>
              </a:solidFill>
              <a:ln>
                <a:noFill/>
              </a:ln>
              <a:effectLst/>
            </c:spPr>
            <c:extLst>
              <c:ext xmlns:c16="http://schemas.microsoft.com/office/drawing/2014/chart" uri="{C3380CC4-5D6E-409C-BE32-E72D297353CC}">
                <c16:uniqueId val="{00000004-6011-429D-AEC7-831D3ABD008B}"/>
              </c:ext>
            </c:extLst>
          </c:dPt>
          <c:dPt>
            <c:idx val="4"/>
            <c:bubble3D val="0"/>
            <c:spPr>
              <a:solidFill>
                <a:schemeClr val="accent5"/>
              </a:solidFill>
              <a:ln>
                <a:noFill/>
              </a:ln>
              <a:effectLst/>
            </c:spPr>
            <c:extLst>
              <c:ext xmlns:c16="http://schemas.microsoft.com/office/drawing/2014/chart" uri="{C3380CC4-5D6E-409C-BE32-E72D297353CC}">
                <c16:uniqueId val="{00000005-6011-429D-AEC7-831D3ABD008B}"/>
              </c:ext>
            </c:extLst>
          </c:dPt>
          <c:dPt>
            <c:idx val="5"/>
            <c:bubble3D val="0"/>
            <c:spPr>
              <a:solidFill>
                <a:schemeClr val="accent6"/>
              </a:solidFill>
              <a:ln>
                <a:noFill/>
              </a:ln>
              <a:effectLst/>
            </c:spPr>
            <c:extLst>
              <c:ext xmlns:c16="http://schemas.microsoft.com/office/drawing/2014/chart" uri="{C3380CC4-5D6E-409C-BE32-E72D297353CC}">
                <c16:uniqueId val="{00000006-6011-429D-AEC7-831D3ABD008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7-6011-429D-AEC7-831D3ABD008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8-6011-429D-AEC7-831D3ABD008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09-6011-429D-AEC7-831D3ABD008B}"/>
              </c:ext>
            </c:extLst>
          </c:dPt>
          <c:dLbls>
            <c:dLbl>
              <c:idx val="0"/>
              <c:layout>
                <c:manualLayout>
                  <c:x val="9.3607289108098804E-2"/>
                  <c:y val="-8.52515147918762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11-429D-AEC7-831D3ABD008B}"/>
                </c:ext>
              </c:extLst>
            </c:dLbl>
            <c:dLbl>
              <c:idx val="1"/>
              <c:layout>
                <c:manualLayout>
                  <c:x val="0.1095890213948474"/>
                  <c:y val="-7.50213330168510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11-429D-AEC7-831D3ABD008B}"/>
                </c:ext>
              </c:extLst>
            </c:dLbl>
            <c:dLbl>
              <c:idx val="2"/>
              <c:layout>
                <c:manualLayout>
                  <c:x val="0.13013696290638138"/>
                  <c:y val="-1.02301817750250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11-429D-AEC7-831D3ABD008B}"/>
                </c:ext>
              </c:extLst>
            </c:dLbl>
            <c:dLbl>
              <c:idx val="3"/>
              <c:layout>
                <c:manualLayout>
                  <c:x val="0.10958902139484748"/>
                  <c:y val="8.52515147918762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011-429D-AEC7-831D3ABD008B}"/>
                </c:ext>
              </c:extLst>
            </c:dLbl>
            <c:dLbl>
              <c:idx val="4"/>
              <c:layout>
                <c:manualLayout>
                  <c:x val="-6.1643824534601668E-2"/>
                  <c:y val="9.88917571585762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11-429D-AEC7-831D3ABD008B}"/>
                </c:ext>
              </c:extLst>
            </c:dLbl>
            <c:dLbl>
              <c:idx val="5"/>
              <c:layout>
                <c:manualLayout>
                  <c:x val="-9.8173498332884204E-2"/>
                  <c:y val="1.02301817750251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11-429D-AEC7-831D3ABD008B}"/>
                </c:ext>
              </c:extLst>
            </c:dLbl>
            <c:dLbl>
              <c:idx val="6"/>
              <c:layout>
                <c:manualLayout>
                  <c:x val="-0.10958902139484752"/>
                  <c:y val="-4.43307876917756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011-429D-AEC7-831D3ABD008B}"/>
                </c:ext>
              </c:extLst>
            </c:dLbl>
            <c:dLbl>
              <c:idx val="7"/>
              <c:layout>
                <c:manualLayout>
                  <c:x val="-0.10502281217006217"/>
                  <c:y val="-0.11253199952527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011-429D-AEC7-831D3ABD008B}"/>
                </c:ext>
              </c:extLst>
            </c:dLbl>
            <c:dLbl>
              <c:idx val="8"/>
              <c:layout>
                <c:manualLayout>
                  <c:x val="6.8493138371778835E-3"/>
                  <c:y val="-0.11935212070862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011-429D-AEC7-831D3ABD008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revenue (2)'!$A$4:$A$13</c:f>
              <c:strCache>
                <c:ptCount val="9"/>
                <c:pt idx="0">
                  <c:v>Arrowroot</c:v>
                </c:pt>
                <c:pt idx="1">
                  <c:v>Banana</c:v>
                </c:pt>
                <c:pt idx="2">
                  <c:v>Bran</c:v>
                </c:pt>
                <c:pt idx="3">
                  <c:v>Carrot</c:v>
                </c:pt>
                <c:pt idx="4">
                  <c:v>Chocolate Chip</c:v>
                </c:pt>
                <c:pt idx="5">
                  <c:v>Oatmeal Raisin</c:v>
                </c:pt>
                <c:pt idx="6">
                  <c:v>Potato Chips</c:v>
                </c:pt>
                <c:pt idx="7">
                  <c:v>Pretzels</c:v>
                </c:pt>
                <c:pt idx="8">
                  <c:v>Whole Wheat</c:v>
                </c:pt>
              </c:strCache>
            </c:strRef>
          </c:cat>
          <c:val>
            <c:numRef>
              <c:f>'Region revenue (2)'!$B$4:$B$13</c:f>
              <c:numCache>
                <c:formatCode>0.00%</c:formatCode>
                <c:ptCount val="9"/>
                <c:pt idx="0">
                  <c:v>0.14784870023670466</c:v>
                </c:pt>
                <c:pt idx="1">
                  <c:v>3.7857183358849405E-3</c:v>
                </c:pt>
                <c:pt idx="2">
                  <c:v>7.4119473045796608E-2</c:v>
                </c:pt>
                <c:pt idx="3">
                  <c:v>0.24165891178108881</c:v>
                </c:pt>
                <c:pt idx="4">
                  <c:v>0.11663681452648501</c:v>
                </c:pt>
                <c:pt idx="5">
                  <c:v>0.20224074500268502</c:v>
                </c:pt>
                <c:pt idx="6">
                  <c:v>6.987568835032737E-2</c:v>
                </c:pt>
                <c:pt idx="7">
                  <c:v>4.7279786265347163E-3</c:v>
                </c:pt>
                <c:pt idx="8">
                  <c:v>0.1391059700944928</c:v>
                </c:pt>
              </c:numCache>
            </c:numRef>
          </c:val>
          <c:extLst>
            <c:ext xmlns:c16="http://schemas.microsoft.com/office/drawing/2014/chart" uri="{C3380CC4-5D6E-409C-BE32-E72D297353CC}">
              <c16:uniqueId val="{00000000-6011-429D-AEC7-831D3ABD008B}"/>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[American Sales Dashboard new.xlsx]Average catergory!PivotTable5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sold in each 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pivotFmt>
    </c:pivotFmts>
    <c:plotArea>
      <c:layout/>
      <c:barChart>
        <c:barDir val="col"/>
        <c:grouping val="clustered"/>
        <c:varyColors val="0"/>
        <c:ser>
          <c:idx val="0"/>
          <c:order val="0"/>
          <c:tx>
            <c:strRef>
              <c:f>'Average catergory'!$B$3:$B$4</c:f>
              <c:strCache>
                <c:ptCount val="1"/>
                <c:pt idx="0">
                  <c:v>Bars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catergory'!$A$5:$A$9</c:f>
              <c:strCache>
                <c:ptCount val="4"/>
                <c:pt idx="0">
                  <c:v>Boston</c:v>
                </c:pt>
                <c:pt idx="1">
                  <c:v>Los Angeles</c:v>
                </c:pt>
                <c:pt idx="2">
                  <c:v>New York</c:v>
                </c:pt>
                <c:pt idx="3">
                  <c:v>San Diego</c:v>
                </c:pt>
              </c:strCache>
            </c:strRef>
          </c:cat>
          <c:val>
            <c:numRef>
              <c:f>'Average catergory'!$B$5:$B$9</c:f>
              <c:numCache>
                <c:formatCode>General</c:formatCode>
                <c:ptCount val="4"/>
                <c:pt idx="0">
                  <c:v>76.933333333333337</c:v>
                </c:pt>
                <c:pt idx="1">
                  <c:v>69.333333333333329</c:v>
                </c:pt>
                <c:pt idx="2">
                  <c:v>74.615384615384613</c:v>
                </c:pt>
                <c:pt idx="3">
                  <c:v>40.5</c:v>
                </c:pt>
              </c:numCache>
            </c:numRef>
          </c:val>
          <c:extLst>
            <c:ext xmlns:c16="http://schemas.microsoft.com/office/drawing/2014/chart" uri="{C3380CC4-5D6E-409C-BE32-E72D297353CC}">
              <c16:uniqueId val="{00000001-147B-4021-A488-463454EDAB17}"/>
            </c:ext>
          </c:extLst>
        </c:ser>
        <c:ser>
          <c:idx val="1"/>
          <c:order val="1"/>
          <c:tx>
            <c:strRef>
              <c:f>'Average catergory'!$C$3:$C$4</c:f>
              <c:strCache>
                <c:ptCount val="1"/>
                <c:pt idx="0">
                  <c:v>Cookies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catergory'!$A$5:$A$9</c:f>
              <c:strCache>
                <c:ptCount val="4"/>
                <c:pt idx="0">
                  <c:v>Boston</c:v>
                </c:pt>
                <c:pt idx="1">
                  <c:v>Los Angeles</c:v>
                </c:pt>
                <c:pt idx="2">
                  <c:v>New York</c:v>
                </c:pt>
                <c:pt idx="3">
                  <c:v>San Diego</c:v>
                </c:pt>
              </c:strCache>
            </c:strRef>
          </c:cat>
          <c:val>
            <c:numRef>
              <c:f>'Average catergory'!$C$5:$C$9</c:f>
              <c:numCache>
                <c:formatCode>General</c:formatCode>
                <c:ptCount val="4"/>
                <c:pt idx="0">
                  <c:v>70.5</c:v>
                </c:pt>
                <c:pt idx="1">
                  <c:v>103.85714285714286</c:v>
                </c:pt>
                <c:pt idx="2">
                  <c:v>102.27272727272727</c:v>
                </c:pt>
                <c:pt idx="3">
                  <c:v>64.3</c:v>
                </c:pt>
              </c:numCache>
            </c:numRef>
          </c:val>
          <c:extLst>
            <c:ext xmlns:c16="http://schemas.microsoft.com/office/drawing/2014/chart" uri="{C3380CC4-5D6E-409C-BE32-E72D297353CC}">
              <c16:uniqueId val="{00000003-BB7B-4903-B978-DBF34F4E9D71}"/>
            </c:ext>
          </c:extLst>
        </c:ser>
        <c:ser>
          <c:idx val="2"/>
          <c:order val="2"/>
          <c:tx>
            <c:strRef>
              <c:f>'Average catergory'!$D$3:$D$4</c:f>
              <c:strCache>
                <c:ptCount val="1"/>
                <c:pt idx="0">
                  <c:v>Crackers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catergory'!$A$5:$A$9</c:f>
              <c:strCache>
                <c:ptCount val="4"/>
                <c:pt idx="0">
                  <c:v>Boston</c:v>
                </c:pt>
                <c:pt idx="1">
                  <c:v>Los Angeles</c:v>
                </c:pt>
                <c:pt idx="2">
                  <c:v>New York</c:v>
                </c:pt>
                <c:pt idx="3">
                  <c:v>San Diego</c:v>
                </c:pt>
              </c:strCache>
            </c:strRef>
          </c:cat>
          <c:val>
            <c:numRef>
              <c:f>'Average catergory'!$D$5:$D$9</c:f>
              <c:numCache>
                <c:formatCode>General</c:formatCode>
                <c:ptCount val="4"/>
                <c:pt idx="0">
                  <c:v>51.18181818181818</c:v>
                </c:pt>
                <c:pt idx="1">
                  <c:v>21</c:v>
                </c:pt>
                <c:pt idx="2">
                  <c:v>28.333333333333332</c:v>
                </c:pt>
                <c:pt idx="3">
                  <c:v>24</c:v>
                </c:pt>
              </c:numCache>
            </c:numRef>
          </c:val>
          <c:extLst>
            <c:ext xmlns:c16="http://schemas.microsoft.com/office/drawing/2014/chart" uri="{C3380CC4-5D6E-409C-BE32-E72D297353CC}">
              <c16:uniqueId val="{00000004-BB7B-4903-B978-DBF34F4E9D71}"/>
            </c:ext>
          </c:extLst>
        </c:ser>
        <c:ser>
          <c:idx val="3"/>
          <c:order val="3"/>
          <c:tx>
            <c:strRef>
              <c:f>'Average catergory'!$E$3:$E$4</c:f>
              <c:strCache>
                <c:ptCount val="1"/>
                <c:pt idx="0">
                  <c:v>Snacks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catergory'!$A$5:$A$9</c:f>
              <c:strCache>
                <c:ptCount val="4"/>
                <c:pt idx="0">
                  <c:v>Boston</c:v>
                </c:pt>
                <c:pt idx="1">
                  <c:v>Los Angeles</c:v>
                </c:pt>
                <c:pt idx="2">
                  <c:v>New York</c:v>
                </c:pt>
                <c:pt idx="3">
                  <c:v>San Diego</c:v>
                </c:pt>
              </c:strCache>
            </c:strRef>
          </c:cat>
          <c:val>
            <c:numRef>
              <c:f>'Average catergory'!$E$5:$E$9</c:f>
              <c:numCache>
                <c:formatCode>General</c:formatCode>
                <c:ptCount val="4"/>
                <c:pt idx="0">
                  <c:v>80.5</c:v>
                </c:pt>
                <c:pt idx="1">
                  <c:v>55</c:v>
                </c:pt>
                <c:pt idx="2">
                  <c:v>47.2</c:v>
                </c:pt>
                <c:pt idx="3">
                  <c:v>29.5</c:v>
                </c:pt>
              </c:numCache>
            </c:numRef>
          </c:val>
          <c:extLst>
            <c:ext xmlns:c16="http://schemas.microsoft.com/office/drawing/2014/chart" uri="{C3380CC4-5D6E-409C-BE32-E72D297353CC}">
              <c16:uniqueId val="{00000005-BB7B-4903-B978-DBF34F4E9D71}"/>
            </c:ext>
          </c:extLst>
        </c:ser>
        <c:dLbls>
          <c:showLegendKey val="0"/>
          <c:showVal val="0"/>
          <c:showCatName val="0"/>
          <c:showSerName val="0"/>
          <c:showPercent val="0"/>
          <c:showBubbleSize val="0"/>
        </c:dLbls>
        <c:gapWidth val="219"/>
        <c:overlap val="-27"/>
        <c:axId val="1663568304"/>
        <c:axId val="1663563984"/>
      </c:barChart>
      <c:catAx>
        <c:axId val="166356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563984"/>
        <c:crosses val="autoZero"/>
        <c:auto val="1"/>
        <c:lblAlgn val="ctr"/>
        <c:lblOffset val="100"/>
        <c:noMultiLvlLbl val="0"/>
      </c:catAx>
      <c:valAx>
        <c:axId val="1663563984"/>
        <c:scaling>
          <c:orientation val="minMax"/>
        </c:scaling>
        <c:delete val="1"/>
        <c:axPos val="l"/>
        <c:numFmt formatCode="General" sourceLinked="1"/>
        <c:majorTickMark val="none"/>
        <c:minorTickMark val="none"/>
        <c:tickLblPos val="nextTo"/>
        <c:crossAx val="1663568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[American Sales Dashboard new.xlsx]Average catergory (2)!PivotTable5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sold in each 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6.1585820325551375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7.0566270602114639E-18"/>
              <c:y val="-3.92156862745098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4.6189365244163668E-3"/>
              <c:y val="1.069518716577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2.8226508240845856E-17"/>
              <c:y val="-4.27807486631016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
              <c:y val="-4.27807486631016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layout>
            <c:manualLayout>
              <c:x val="-5.6453016481691711E-17"/>
              <c:y val="1.069518716577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dLbl>
          <c:idx val="0"/>
          <c:layout>
            <c:manualLayout>
              <c:x val="-7.0566270602114639E-18"/>
              <c:y val="-3.92156862745098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dLbl>
          <c:idx val="0"/>
          <c:layout>
            <c:manualLayout>
              <c:x val="0"/>
              <c:y val="-1.06951871657754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dLbl>
          <c:idx val="0"/>
          <c:layout>
            <c:manualLayout>
              <c:x val="0"/>
              <c:y val="-2.13903743315508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dLbl>
          <c:idx val="0"/>
          <c:layout>
            <c:manualLayout>
              <c:x val="-1.5396455081387844E-3"/>
              <c:y val="-3.92156862745098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dLbl>
          <c:idx val="0"/>
          <c:layout>
            <c:manualLayout>
              <c:x val="-4.6189365244164657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dLbl>
          <c:idx val="0"/>
          <c:layout>
            <c:manualLayout>
              <c:x val="-1.5396455081387844E-3"/>
              <c:y val="-6.77361853832442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dLbl>
          <c:idx val="0"/>
          <c:layout>
            <c:manualLayout>
              <c:x val="-4.6189365244163529E-3"/>
              <c:y val="-8.55614973262032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dLbl>
          <c:idx val="0"/>
          <c:layout>
            <c:manualLayout>
              <c:x val="-6.1585820325551375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catergory (2)'!$B$3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7-ABE4-4858-9257-143182D9F345}"/>
              </c:ext>
            </c:extLst>
          </c:dPt>
          <c:dPt>
            <c:idx val="1"/>
            <c:invertIfNegative val="0"/>
            <c:bubble3D val="0"/>
            <c:extLst>
              <c:ext xmlns:c16="http://schemas.microsoft.com/office/drawing/2014/chart" uri="{C3380CC4-5D6E-409C-BE32-E72D297353CC}">
                <c16:uniqueId val="{00000008-ABE4-4858-9257-143182D9F345}"/>
              </c:ext>
            </c:extLst>
          </c:dPt>
          <c:dPt>
            <c:idx val="2"/>
            <c:invertIfNegative val="0"/>
            <c:bubble3D val="0"/>
            <c:extLst>
              <c:ext xmlns:c16="http://schemas.microsoft.com/office/drawing/2014/chart" uri="{C3380CC4-5D6E-409C-BE32-E72D297353CC}">
                <c16:uniqueId val="{00000009-ABE4-4858-9257-143182D9F345}"/>
              </c:ext>
            </c:extLst>
          </c:dPt>
          <c:dPt>
            <c:idx val="3"/>
            <c:invertIfNegative val="0"/>
            <c:bubble3D val="0"/>
            <c:extLst>
              <c:ext xmlns:c16="http://schemas.microsoft.com/office/drawing/2014/chart" uri="{C3380CC4-5D6E-409C-BE32-E72D297353CC}">
                <c16:uniqueId val="{0000000A-ABE4-4858-9257-143182D9F345}"/>
              </c:ext>
            </c:extLst>
          </c:dPt>
          <c:dPt>
            <c:idx val="7"/>
            <c:invertIfNegative val="0"/>
            <c:bubble3D val="0"/>
            <c:extLst>
              <c:ext xmlns:c16="http://schemas.microsoft.com/office/drawing/2014/chart" uri="{C3380CC4-5D6E-409C-BE32-E72D297353CC}">
                <c16:uniqueId val="{0000000B-ABE4-4858-9257-143182D9F345}"/>
              </c:ext>
            </c:extLst>
          </c:dPt>
          <c:dPt>
            <c:idx val="9"/>
            <c:invertIfNegative val="0"/>
            <c:bubble3D val="0"/>
            <c:extLst>
              <c:ext xmlns:c16="http://schemas.microsoft.com/office/drawing/2014/chart" uri="{C3380CC4-5D6E-409C-BE32-E72D297353CC}">
                <c16:uniqueId val="{0000000C-ABE4-4858-9257-143182D9F345}"/>
              </c:ext>
            </c:extLst>
          </c:dPt>
          <c:dPt>
            <c:idx val="11"/>
            <c:invertIfNegative val="0"/>
            <c:bubble3D val="0"/>
            <c:extLst>
              <c:ext xmlns:c16="http://schemas.microsoft.com/office/drawing/2014/chart" uri="{C3380CC4-5D6E-409C-BE32-E72D297353CC}">
                <c16:uniqueId val="{0000000D-ABE4-4858-9257-143182D9F345}"/>
              </c:ext>
            </c:extLst>
          </c:dPt>
          <c:dLbls>
            <c:dLbl>
              <c:idx val="0"/>
              <c:layout>
                <c:manualLayout>
                  <c:x val="-6.1585820325551375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BE4-4858-9257-143182D9F345}"/>
                </c:ext>
              </c:extLst>
            </c:dLbl>
            <c:dLbl>
              <c:idx val="1"/>
              <c:layout>
                <c:manualLayout>
                  <c:x val="-7.0566270602114639E-18"/>
                  <c:y val="-3.92156862745098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BE4-4858-9257-143182D9F345}"/>
                </c:ext>
              </c:extLst>
            </c:dLbl>
            <c:dLbl>
              <c:idx val="2"/>
              <c:layout>
                <c:manualLayout>
                  <c:x val="-4.6189365244163668E-3"/>
                  <c:y val="1.069518716577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BE4-4858-9257-143182D9F345}"/>
                </c:ext>
              </c:extLst>
            </c:dLbl>
            <c:dLbl>
              <c:idx val="3"/>
              <c:layout>
                <c:manualLayout>
                  <c:x val="-2.8226508240845856E-17"/>
                  <c:y val="-4.27807486631016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BE4-4858-9257-143182D9F345}"/>
                </c:ext>
              </c:extLst>
            </c:dLbl>
            <c:dLbl>
              <c:idx val="7"/>
              <c:layout>
                <c:manualLayout>
                  <c:x val="0"/>
                  <c:y val="-4.27807486631016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BE4-4858-9257-143182D9F345}"/>
                </c:ext>
              </c:extLst>
            </c:dLbl>
            <c:dLbl>
              <c:idx val="9"/>
              <c:layout>
                <c:manualLayout>
                  <c:x val="-5.6453016481691711E-17"/>
                  <c:y val="1.069518716577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BE4-4858-9257-143182D9F345}"/>
                </c:ext>
              </c:extLst>
            </c:dLbl>
            <c:dLbl>
              <c:idx val="10"/>
              <c:layout>
                <c:manualLayout>
                  <c:x val="-6.1585820325551375E-3"/>
                  <c:y val="0"/>
                </c:manualLayout>
              </c:layout>
              <c:showLegendKey val="0"/>
              <c:showVal val="1"/>
              <c:showCatName val="0"/>
              <c:showSerName val="0"/>
              <c:showPercent val="0"/>
              <c:showBubbleSize val="0"/>
              <c:extLst>
                <c:ext xmlns:c15="http://schemas.microsoft.com/office/drawing/2012/chart" uri="{CE6537A1-D6FC-4f65-9D91-7224C49458BB}"/>
              </c:extLst>
            </c:dLbl>
            <c:dLbl>
              <c:idx val="11"/>
              <c:layout>
                <c:manualLayout>
                  <c:x val="-7.0566270602114639E-18"/>
                  <c:y val="-3.92156862745098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BE4-4858-9257-143182D9F3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'Average catergory (2)'!$A$4:$A$17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2022</c:v>
                  </c:pt>
                </c:lvl>
              </c:multiLvlStrCache>
            </c:multiLvlStrRef>
          </c:cat>
          <c:val>
            <c:numRef>
              <c:f>'Average catergory (2)'!$B$4:$B$17</c:f>
              <c:numCache>
                <c:formatCode>[$$-409]#,##0.00</c:formatCode>
                <c:ptCount val="12"/>
                <c:pt idx="0">
                  <c:v>198.73</c:v>
                </c:pt>
                <c:pt idx="1">
                  <c:v>250.14000000000001</c:v>
                </c:pt>
                <c:pt idx="2">
                  <c:v>318.95</c:v>
                </c:pt>
                <c:pt idx="3">
                  <c:v>299.33999999999997</c:v>
                </c:pt>
                <c:pt idx="4">
                  <c:v>338.2</c:v>
                </c:pt>
                <c:pt idx="5">
                  <c:v>1550.7199999999998</c:v>
                </c:pt>
                <c:pt idx="6">
                  <c:v>477.46000000000004</c:v>
                </c:pt>
                <c:pt idx="7">
                  <c:v>480.59000000000003</c:v>
                </c:pt>
                <c:pt idx="8">
                  <c:v>376.77</c:v>
                </c:pt>
                <c:pt idx="9">
                  <c:v>297.72000000000003</c:v>
                </c:pt>
                <c:pt idx="10">
                  <c:v>590.42999999999995</c:v>
                </c:pt>
                <c:pt idx="11">
                  <c:v>692.92000000000007</c:v>
                </c:pt>
              </c:numCache>
            </c:numRef>
          </c:val>
          <c:extLst>
            <c:ext xmlns:c16="http://schemas.microsoft.com/office/drawing/2014/chart" uri="{C3380CC4-5D6E-409C-BE32-E72D297353CC}">
              <c16:uniqueId val="{00000000-ABE4-4858-9257-143182D9F345}"/>
            </c:ext>
          </c:extLst>
        </c:ser>
        <c:dLbls>
          <c:showLegendKey val="0"/>
          <c:showVal val="0"/>
          <c:showCatName val="0"/>
          <c:showSerName val="0"/>
          <c:showPercent val="0"/>
          <c:showBubbleSize val="0"/>
        </c:dLbls>
        <c:gapWidth val="86"/>
        <c:overlap val="-27"/>
        <c:axId val="1663568304"/>
        <c:axId val="1663563984"/>
      </c:barChart>
      <c:catAx>
        <c:axId val="166356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563984"/>
        <c:crosses val="autoZero"/>
        <c:auto val="1"/>
        <c:lblAlgn val="ctr"/>
        <c:lblOffset val="100"/>
        <c:noMultiLvlLbl val="0"/>
      </c:catAx>
      <c:valAx>
        <c:axId val="1663563984"/>
        <c:scaling>
          <c:orientation val="minMax"/>
        </c:scaling>
        <c:delete val="1"/>
        <c:axPos val="l"/>
        <c:numFmt formatCode="[$$-409]#,##0.00" sourceLinked="1"/>
        <c:majorTickMark val="none"/>
        <c:minorTickMark val="none"/>
        <c:tickLblPos val="nextTo"/>
        <c:crossAx val="1663568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[American Sales Dashboard new.xlsx]Average catergory (3)!PivotTable5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Amount spent during Customer Purchases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catergory (3)'!$B$3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catergory (3)'!$A$4:$A$11</c:f>
              <c:strCache>
                <c:ptCount val="7"/>
                <c:pt idx="0">
                  <c:v>0-100</c:v>
                </c:pt>
                <c:pt idx="1">
                  <c:v>100-200</c:v>
                </c:pt>
                <c:pt idx="2">
                  <c:v>200-300</c:v>
                </c:pt>
                <c:pt idx="3">
                  <c:v>300-400</c:v>
                </c:pt>
                <c:pt idx="4">
                  <c:v>400-500</c:v>
                </c:pt>
                <c:pt idx="5">
                  <c:v>500-600</c:v>
                </c:pt>
                <c:pt idx="6">
                  <c:v>800-900</c:v>
                </c:pt>
              </c:strCache>
            </c:strRef>
          </c:cat>
          <c:val>
            <c:numRef>
              <c:f>'Average catergory (3)'!$B$4:$B$11</c:f>
              <c:numCache>
                <c:formatCode>General</c:formatCode>
                <c:ptCount val="7"/>
                <c:pt idx="0">
                  <c:v>53</c:v>
                </c:pt>
                <c:pt idx="1">
                  <c:v>47</c:v>
                </c:pt>
                <c:pt idx="2">
                  <c:v>11</c:v>
                </c:pt>
                <c:pt idx="3">
                  <c:v>5</c:v>
                </c:pt>
                <c:pt idx="4">
                  <c:v>1</c:v>
                </c:pt>
                <c:pt idx="5">
                  <c:v>4</c:v>
                </c:pt>
                <c:pt idx="6">
                  <c:v>1</c:v>
                </c:pt>
              </c:numCache>
            </c:numRef>
          </c:val>
          <c:extLst>
            <c:ext xmlns:c16="http://schemas.microsoft.com/office/drawing/2014/chart" uri="{C3380CC4-5D6E-409C-BE32-E72D297353CC}">
              <c16:uniqueId val="{00000000-93F5-4FA9-AD4F-433E6A2500A3}"/>
            </c:ext>
          </c:extLst>
        </c:ser>
        <c:dLbls>
          <c:showLegendKey val="0"/>
          <c:showVal val="0"/>
          <c:showCatName val="0"/>
          <c:showSerName val="0"/>
          <c:showPercent val="0"/>
          <c:showBubbleSize val="0"/>
        </c:dLbls>
        <c:gapWidth val="42"/>
        <c:overlap val="-27"/>
        <c:axId val="1768376336"/>
        <c:axId val="1768376816"/>
      </c:barChart>
      <c:catAx>
        <c:axId val="176837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76816"/>
        <c:crosses val="autoZero"/>
        <c:auto val="1"/>
        <c:lblAlgn val="ctr"/>
        <c:lblOffset val="100"/>
        <c:noMultiLvlLbl val="0"/>
      </c:catAx>
      <c:valAx>
        <c:axId val="1768376816"/>
        <c:scaling>
          <c:orientation val="minMax"/>
        </c:scaling>
        <c:delete val="1"/>
        <c:axPos val="l"/>
        <c:numFmt formatCode="General" sourceLinked="1"/>
        <c:majorTickMark val="none"/>
        <c:minorTickMark val="none"/>
        <c:tickLblPos val="nextTo"/>
        <c:crossAx val="1768376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C$11"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4.gif"/><Relationship Id="rId3" Type="http://schemas.openxmlformats.org/officeDocument/2006/relationships/chart" Target="../charts/chart2.xml"/><Relationship Id="rId7" Type="http://schemas.openxmlformats.org/officeDocument/2006/relationships/image" Target="../media/image3.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371475</xdr:colOff>
      <xdr:row>2</xdr:row>
      <xdr:rowOff>171449</xdr:rowOff>
    </xdr:from>
    <xdr:to>
      <xdr:col>13</xdr:col>
      <xdr:colOff>104775</xdr:colOff>
      <xdr:row>11</xdr:row>
      <xdr:rowOff>9525</xdr:rowOff>
    </xdr:to>
    <xdr:sp macro="" textlink="">
      <xdr:nvSpPr>
        <xdr:cNvPr id="2" name="Rectangle: Rounded Corners 1">
          <a:extLst>
            <a:ext uri="{FF2B5EF4-FFF2-40B4-BE49-F238E27FC236}">
              <a16:creationId xmlns:a16="http://schemas.microsoft.com/office/drawing/2014/main" id="{57B12367-71AD-BC84-0644-2EF86D3F472E}"/>
            </a:ext>
          </a:extLst>
        </xdr:cNvPr>
        <xdr:cNvSpPr/>
      </xdr:nvSpPr>
      <xdr:spPr>
        <a:xfrm>
          <a:off x="371475" y="552449"/>
          <a:ext cx="7800975" cy="1552576"/>
        </a:xfrm>
        <a:prstGeom prst="roundRect">
          <a:avLst>
            <a:gd name="adj" fmla="val 355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428624</xdr:colOff>
      <xdr:row>5</xdr:row>
      <xdr:rowOff>95250</xdr:rowOff>
    </xdr:from>
    <xdr:to>
      <xdr:col>4</xdr:col>
      <xdr:colOff>200025</xdr:colOff>
      <xdr:row>11</xdr:row>
      <xdr:rowOff>133350</xdr:rowOff>
    </xdr:to>
    <xdr:sp macro="" textlink="">
      <xdr:nvSpPr>
        <xdr:cNvPr id="65" name="Rectangle: Rounded Corners 64">
          <a:extLst>
            <a:ext uri="{FF2B5EF4-FFF2-40B4-BE49-F238E27FC236}">
              <a16:creationId xmlns:a16="http://schemas.microsoft.com/office/drawing/2014/main" id="{D60EF2BB-F71C-49AF-99E1-C7377B221191}"/>
            </a:ext>
          </a:extLst>
        </xdr:cNvPr>
        <xdr:cNvSpPr/>
      </xdr:nvSpPr>
      <xdr:spPr>
        <a:xfrm>
          <a:off x="1647824" y="1047750"/>
          <a:ext cx="990601" cy="1181100"/>
        </a:xfrm>
        <a:prstGeom prst="roundRect">
          <a:avLst>
            <a:gd name="adj" fmla="val 8166"/>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104774</xdr:colOff>
      <xdr:row>5</xdr:row>
      <xdr:rowOff>95250</xdr:rowOff>
    </xdr:from>
    <xdr:to>
      <xdr:col>10</xdr:col>
      <xdr:colOff>485775</xdr:colOff>
      <xdr:row>11</xdr:row>
      <xdr:rowOff>133350</xdr:rowOff>
    </xdr:to>
    <xdr:sp macro="" textlink="">
      <xdr:nvSpPr>
        <xdr:cNvPr id="70" name="Rectangle: Rounded Corners 69">
          <a:extLst>
            <a:ext uri="{FF2B5EF4-FFF2-40B4-BE49-F238E27FC236}">
              <a16:creationId xmlns:a16="http://schemas.microsoft.com/office/drawing/2014/main" id="{826BAD6A-858F-4A6D-9FAF-24351ACA5FF3}"/>
            </a:ext>
          </a:extLst>
        </xdr:cNvPr>
        <xdr:cNvSpPr/>
      </xdr:nvSpPr>
      <xdr:spPr>
        <a:xfrm>
          <a:off x="5591174" y="1047750"/>
          <a:ext cx="990601" cy="1181100"/>
        </a:xfrm>
        <a:prstGeom prst="roundRect">
          <a:avLst>
            <a:gd name="adj" fmla="val 8166"/>
          </a:avLst>
        </a:prstGeom>
        <a:solidFill>
          <a:sysClr val="window" lastClr="FFFFFF"/>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9524</xdr:colOff>
      <xdr:row>5</xdr:row>
      <xdr:rowOff>95250</xdr:rowOff>
    </xdr:from>
    <xdr:to>
      <xdr:col>8</xdr:col>
      <xdr:colOff>390525</xdr:colOff>
      <xdr:row>11</xdr:row>
      <xdr:rowOff>133350</xdr:rowOff>
    </xdr:to>
    <xdr:sp macro="" textlink="">
      <xdr:nvSpPr>
        <xdr:cNvPr id="71" name="Rectangle: Rounded Corners 70">
          <a:extLst>
            <a:ext uri="{FF2B5EF4-FFF2-40B4-BE49-F238E27FC236}">
              <a16:creationId xmlns:a16="http://schemas.microsoft.com/office/drawing/2014/main" id="{764FD1BA-A3C7-49FC-8D8C-B6415DE05E84}"/>
            </a:ext>
          </a:extLst>
        </xdr:cNvPr>
        <xdr:cNvSpPr/>
      </xdr:nvSpPr>
      <xdr:spPr>
        <a:xfrm>
          <a:off x="4276724" y="1047750"/>
          <a:ext cx="990601" cy="1181100"/>
        </a:xfrm>
        <a:prstGeom prst="roundRect">
          <a:avLst>
            <a:gd name="adj" fmla="val 8166"/>
          </a:avLst>
        </a:prstGeom>
        <a:solidFill>
          <a:sysClr val="window" lastClr="FFFFFF"/>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523874</xdr:colOff>
      <xdr:row>5</xdr:row>
      <xdr:rowOff>95250</xdr:rowOff>
    </xdr:from>
    <xdr:to>
      <xdr:col>6</xdr:col>
      <xdr:colOff>295275</xdr:colOff>
      <xdr:row>11</xdr:row>
      <xdr:rowOff>133350</xdr:rowOff>
    </xdr:to>
    <xdr:sp macro="" textlink="">
      <xdr:nvSpPr>
        <xdr:cNvPr id="72" name="Rectangle: Rounded Corners 71">
          <a:extLst>
            <a:ext uri="{FF2B5EF4-FFF2-40B4-BE49-F238E27FC236}">
              <a16:creationId xmlns:a16="http://schemas.microsoft.com/office/drawing/2014/main" id="{BFB97B60-12BC-4355-BDB7-BE82EAC994C9}"/>
            </a:ext>
          </a:extLst>
        </xdr:cNvPr>
        <xdr:cNvSpPr/>
      </xdr:nvSpPr>
      <xdr:spPr>
        <a:xfrm>
          <a:off x="2962274" y="1047750"/>
          <a:ext cx="990601" cy="1181100"/>
        </a:xfrm>
        <a:prstGeom prst="roundRect">
          <a:avLst>
            <a:gd name="adj" fmla="val 8166"/>
          </a:avLst>
        </a:prstGeom>
        <a:solidFill>
          <a:sysClr val="window" lastClr="FFFFFF"/>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87704</xdr:colOff>
      <xdr:row>5</xdr:row>
      <xdr:rowOff>123825</xdr:rowOff>
    </xdr:from>
    <xdr:to>
      <xdr:col>3</xdr:col>
      <xdr:colOff>485775</xdr:colOff>
      <xdr:row>7</xdr:row>
      <xdr:rowOff>142703</xdr:rowOff>
    </xdr:to>
    <xdr:sp macro="" textlink="">
      <xdr:nvSpPr>
        <xdr:cNvPr id="74" name="Oval 73">
          <a:extLst>
            <a:ext uri="{FF2B5EF4-FFF2-40B4-BE49-F238E27FC236}">
              <a16:creationId xmlns:a16="http://schemas.microsoft.com/office/drawing/2014/main" id="{759E8868-4228-4015-B3D0-2307BE1A7B22}"/>
            </a:ext>
          </a:extLst>
        </xdr:cNvPr>
        <xdr:cNvSpPr/>
      </xdr:nvSpPr>
      <xdr:spPr>
        <a:xfrm>
          <a:off x="1916504" y="1076325"/>
          <a:ext cx="398071" cy="399878"/>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520701</xdr:colOff>
      <xdr:row>9</xdr:row>
      <xdr:rowOff>85724</xdr:rowOff>
    </xdr:from>
    <xdr:to>
      <xdr:col>6</xdr:col>
      <xdr:colOff>292101</xdr:colOff>
      <xdr:row>11</xdr:row>
      <xdr:rowOff>46383</xdr:rowOff>
    </xdr:to>
    <xdr:sp macro="" textlink="$E$4">
      <xdr:nvSpPr>
        <xdr:cNvPr id="76" name="TextBox 75">
          <a:extLst>
            <a:ext uri="{FF2B5EF4-FFF2-40B4-BE49-F238E27FC236}">
              <a16:creationId xmlns:a16="http://schemas.microsoft.com/office/drawing/2014/main" id="{D08A50A4-188D-4DAA-8DB2-4A2BCBE50684}"/>
            </a:ext>
          </a:extLst>
        </xdr:cNvPr>
        <xdr:cNvSpPr txBox="1"/>
      </xdr:nvSpPr>
      <xdr:spPr>
        <a:xfrm>
          <a:off x="2959101" y="1800224"/>
          <a:ext cx="990600" cy="3416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88E1269-5382-422E-996E-37203ACF22F6}" type="TxLink">
            <a:rPr lang="en-US" sz="1200" b="1" i="0" u="none" strike="noStrike">
              <a:solidFill>
                <a:srgbClr val="000000"/>
              </a:solidFill>
              <a:latin typeface="Arial" panose="020B0604020202020204" pitchFamily="34" charset="0"/>
              <a:cs typeface="Arial" panose="020B0604020202020204" pitchFamily="34" charset="0"/>
            </a:rPr>
            <a:pPr algn="ctr"/>
            <a:t> $1,235.29 </a:t>
          </a:fld>
          <a:endParaRPr lang="en-US" sz="1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4</xdr:col>
      <xdr:colOff>581025</xdr:colOff>
      <xdr:row>8</xdr:row>
      <xdr:rowOff>19049</xdr:rowOff>
    </xdr:from>
    <xdr:to>
      <xdr:col>6</xdr:col>
      <xdr:colOff>257175</xdr:colOff>
      <xdr:row>9</xdr:row>
      <xdr:rowOff>66675</xdr:rowOff>
    </xdr:to>
    <xdr:sp macro="" textlink="">
      <xdr:nvSpPr>
        <xdr:cNvPr id="77" name="TextBox 76">
          <a:extLst>
            <a:ext uri="{FF2B5EF4-FFF2-40B4-BE49-F238E27FC236}">
              <a16:creationId xmlns:a16="http://schemas.microsoft.com/office/drawing/2014/main" id="{FAD2B675-E6FF-447D-ACE1-6EC9BBB504F3}"/>
            </a:ext>
          </a:extLst>
        </xdr:cNvPr>
        <xdr:cNvSpPr txBox="1"/>
      </xdr:nvSpPr>
      <xdr:spPr>
        <a:xfrm>
          <a:off x="3019425" y="1543049"/>
          <a:ext cx="895350" cy="2381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900" b="1"/>
        </a:p>
      </xdr:txBody>
    </xdr:sp>
    <xdr:clientData/>
  </xdr:twoCellAnchor>
  <xdr:twoCellAnchor>
    <xdr:from>
      <xdr:col>5</xdr:col>
      <xdr:colOff>178509</xdr:colOff>
      <xdr:row>5</xdr:row>
      <xdr:rowOff>123825</xdr:rowOff>
    </xdr:from>
    <xdr:to>
      <xdr:col>5</xdr:col>
      <xdr:colOff>603250</xdr:colOff>
      <xdr:row>7</xdr:row>
      <xdr:rowOff>153865</xdr:rowOff>
    </xdr:to>
    <xdr:sp macro="" textlink="">
      <xdr:nvSpPr>
        <xdr:cNvPr id="80" name="Oval 79">
          <a:extLst>
            <a:ext uri="{FF2B5EF4-FFF2-40B4-BE49-F238E27FC236}">
              <a16:creationId xmlns:a16="http://schemas.microsoft.com/office/drawing/2014/main" id="{8ED65D3A-6C72-4C4F-8F97-D2A2C38A68CE}"/>
            </a:ext>
          </a:extLst>
        </xdr:cNvPr>
        <xdr:cNvSpPr/>
      </xdr:nvSpPr>
      <xdr:spPr>
        <a:xfrm>
          <a:off x="3226509" y="1076325"/>
          <a:ext cx="424741" cy="41104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337259</xdr:colOff>
      <xdr:row>5</xdr:row>
      <xdr:rowOff>123825</xdr:rowOff>
    </xdr:from>
    <xdr:to>
      <xdr:col>10</xdr:col>
      <xdr:colOff>152400</xdr:colOff>
      <xdr:row>7</xdr:row>
      <xdr:rowOff>153865</xdr:rowOff>
    </xdr:to>
    <xdr:sp macro="" textlink="">
      <xdr:nvSpPr>
        <xdr:cNvPr id="81" name="Oval 80">
          <a:extLst>
            <a:ext uri="{FF2B5EF4-FFF2-40B4-BE49-F238E27FC236}">
              <a16:creationId xmlns:a16="http://schemas.microsoft.com/office/drawing/2014/main" id="{FA6B64BA-848E-4F17-88C9-153D4A18EC55}"/>
            </a:ext>
          </a:extLst>
        </xdr:cNvPr>
        <xdr:cNvSpPr/>
      </xdr:nvSpPr>
      <xdr:spPr>
        <a:xfrm>
          <a:off x="5823659" y="1076325"/>
          <a:ext cx="424741" cy="41104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257884</xdr:colOff>
      <xdr:row>5</xdr:row>
      <xdr:rowOff>123825</xdr:rowOff>
    </xdr:from>
    <xdr:to>
      <xdr:col>8</xdr:col>
      <xdr:colOff>61669</xdr:colOff>
      <xdr:row>7</xdr:row>
      <xdr:rowOff>142875</xdr:rowOff>
    </xdr:to>
    <xdr:sp macro="" textlink="">
      <xdr:nvSpPr>
        <xdr:cNvPr id="82" name="Oval 81">
          <a:extLst>
            <a:ext uri="{FF2B5EF4-FFF2-40B4-BE49-F238E27FC236}">
              <a16:creationId xmlns:a16="http://schemas.microsoft.com/office/drawing/2014/main" id="{A519834F-681B-4DDB-8AB2-656F85624A8B}"/>
            </a:ext>
          </a:extLst>
        </xdr:cNvPr>
        <xdr:cNvSpPr/>
      </xdr:nvSpPr>
      <xdr:spPr>
        <a:xfrm>
          <a:off x="4525084" y="1076325"/>
          <a:ext cx="413385" cy="40005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28575</xdr:colOff>
      <xdr:row>8</xdr:row>
      <xdr:rowOff>66674</xdr:rowOff>
    </xdr:from>
    <xdr:to>
      <xdr:col>8</xdr:col>
      <xdr:colOff>361951</xdr:colOff>
      <xdr:row>9</xdr:row>
      <xdr:rowOff>95250</xdr:rowOff>
    </xdr:to>
    <xdr:sp macro="" textlink="">
      <xdr:nvSpPr>
        <xdr:cNvPr id="83" name="TextBox 82">
          <a:extLst>
            <a:ext uri="{FF2B5EF4-FFF2-40B4-BE49-F238E27FC236}">
              <a16:creationId xmlns:a16="http://schemas.microsoft.com/office/drawing/2014/main" id="{2ED9D18E-9F2A-44BB-86FE-355898727210}"/>
            </a:ext>
          </a:extLst>
        </xdr:cNvPr>
        <xdr:cNvSpPr txBox="1"/>
      </xdr:nvSpPr>
      <xdr:spPr>
        <a:xfrm>
          <a:off x="4295775" y="1590674"/>
          <a:ext cx="942976" cy="219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900" b="1"/>
        </a:p>
      </xdr:txBody>
    </xdr:sp>
    <xdr:clientData/>
  </xdr:twoCellAnchor>
  <xdr:twoCellAnchor>
    <xdr:from>
      <xdr:col>9</xdr:col>
      <xdr:colOff>133350</xdr:colOff>
      <xdr:row>9</xdr:row>
      <xdr:rowOff>85724</xdr:rowOff>
    </xdr:from>
    <xdr:to>
      <xdr:col>10</xdr:col>
      <xdr:colOff>466726</xdr:colOff>
      <xdr:row>11</xdr:row>
      <xdr:rowOff>19050</xdr:rowOff>
    </xdr:to>
    <xdr:sp macro="" textlink="$I$5">
      <xdr:nvSpPr>
        <xdr:cNvPr id="84" name="TextBox 83">
          <a:extLst>
            <a:ext uri="{FF2B5EF4-FFF2-40B4-BE49-F238E27FC236}">
              <a16:creationId xmlns:a16="http://schemas.microsoft.com/office/drawing/2014/main" id="{AE11C0B5-0B2B-45FE-BE02-2C3F15509C5E}"/>
            </a:ext>
          </a:extLst>
        </xdr:cNvPr>
        <xdr:cNvSpPr txBox="1"/>
      </xdr:nvSpPr>
      <xdr:spPr>
        <a:xfrm>
          <a:off x="5762625" y="1800224"/>
          <a:ext cx="942976" cy="3143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04AE69C-0A4E-495D-AA1A-9EDDAE474043}" type="TxLink">
            <a:rPr lang="en-US" sz="1200" b="1" i="0" u="none" strike="noStrike">
              <a:solidFill>
                <a:schemeClr val="tx1">
                  <a:lumMod val="75000"/>
                  <a:lumOff val="25000"/>
                </a:schemeClr>
              </a:solidFill>
              <a:latin typeface="Arial" panose="020B0604020202020204" pitchFamily="34" charset="0"/>
              <a:cs typeface="Arial" panose="020B0604020202020204" pitchFamily="34" charset="0"/>
            </a:rPr>
            <a:pPr algn="ctr"/>
            <a:t>6</a:t>
          </a:fld>
          <a:endParaRPr lang="en-US" sz="12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2</xdr:col>
      <xdr:colOff>561975</xdr:colOff>
      <xdr:row>9</xdr:row>
      <xdr:rowOff>85724</xdr:rowOff>
    </xdr:from>
    <xdr:to>
      <xdr:col>4</xdr:col>
      <xdr:colOff>9526</xdr:colOff>
      <xdr:row>11</xdr:row>
      <xdr:rowOff>19050</xdr:rowOff>
    </xdr:to>
    <xdr:sp macro="" textlink="$B$5">
      <xdr:nvSpPr>
        <xdr:cNvPr id="85" name="TextBox 84">
          <a:extLst>
            <a:ext uri="{FF2B5EF4-FFF2-40B4-BE49-F238E27FC236}">
              <a16:creationId xmlns:a16="http://schemas.microsoft.com/office/drawing/2014/main" id="{4AF605A1-9D05-4D1A-983C-B863ABC4D9C1}"/>
            </a:ext>
          </a:extLst>
        </xdr:cNvPr>
        <xdr:cNvSpPr txBox="1"/>
      </xdr:nvSpPr>
      <xdr:spPr>
        <a:xfrm>
          <a:off x="1781175" y="1800224"/>
          <a:ext cx="666751" cy="3143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D00BE4F-A978-4E5F-9E3F-8DE2330F01F0}" type="TxLink">
            <a:rPr lang="en-US" sz="1200" b="1" i="0" u="none" strike="noStrike">
              <a:solidFill>
                <a:srgbClr val="000000"/>
              </a:solidFill>
              <a:latin typeface="Arial" panose="020B0604020202020204" pitchFamily="34" charset="0"/>
              <a:cs typeface="Arial" panose="020B0604020202020204" pitchFamily="34" charset="0"/>
            </a:rPr>
            <a:pPr algn="ctr"/>
            <a:t>573</a:t>
          </a:fld>
          <a:endParaRPr lang="en-US" sz="1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oneCell">
    <xdr:from>
      <xdr:col>5</xdr:col>
      <xdr:colOff>219075</xdr:colOff>
      <xdr:row>5</xdr:row>
      <xdr:rowOff>133350</xdr:rowOff>
    </xdr:from>
    <xdr:to>
      <xdr:col>5</xdr:col>
      <xdr:colOff>570889</xdr:colOff>
      <xdr:row>7</xdr:row>
      <xdr:rowOff>104164</xdr:rowOff>
    </xdr:to>
    <xdr:pic>
      <xdr:nvPicPr>
        <xdr:cNvPr id="88" name="Picture 87">
          <a:extLst>
            <a:ext uri="{FF2B5EF4-FFF2-40B4-BE49-F238E27FC236}">
              <a16:creationId xmlns:a16="http://schemas.microsoft.com/office/drawing/2014/main" id="{3520535E-B9E4-4A48-B003-5B23220226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67075" y="1085850"/>
          <a:ext cx="351814" cy="351814"/>
        </a:xfrm>
        <a:prstGeom prst="rect">
          <a:avLst/>
        </a:prstGeom>
      </xdr:spPr>
    </xdr:pic>
    <xdr:clientData/>
  </xdr:twoCellAnchor>
  <xdr:twoCellAnchor>
    <xdr:from>
      <xdr:col>7</xdr:col>
      <xdr:colOff>31751</xdr:colOff>
      <xdr:row>9</xdr:row>
      <xdr:rowOff>85724</xdr:rowOff>
    </xdr:from>
    <xdr:to>
      <xdr:col>8</xdr:col>
      <xdr:colOff>317501</xdr:colOff>
      <xdr:row>11</xdr:row>
      <xdr:rowOff>46383</xdr:rowOff>
    </xdr:to>
    <xdr:sp macro="" textlink="$C$5">
      <xdr:nvSpPr>
        <xdr:cNvPr id="89" name="TextBox 88">
          <a:extLst>
            <a:ext uri="{FF2B5EF4-FFF2-40B4-BE49-F238E27FC236}">
              <a16:creationId xmlns:a16="http://schemas.microsoft.com/office/drawing/2014/main" id="{A8744566-D45E-4449-B119-504621595C8E}"/>
            </a:ext>
          </a:extLst>
        </xdr:cNvPr>
        <xdr:cNvSpPr txBox="1"/>
      </xdr:nvSpPr>
      <xdr:spPr>
        <a:xfrm>
          <a:off x="4441826" y="1800224"/>
          <a:ext cx="895350" cy="3416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9AD4DF-4D4F-4DBB-ADE3-3A2139BB4679}" type="TxLink">
            <a:rPr lang="en-US" sz="1200" b="1" i="0" u="none" strike="noStrike">
              <a:solidFill>
                <a:srgbClr val="000000"/>
              </a:solidFill>
              <a:latin typeface="Aptos Narrow"/>
              <a:cs typeface="Arial" panose="020B0604020202020204" pitchFamily="34" charset="0"/>
            </a:rPr>
            <a:pPr algn="ctr"/>
            <a:t> $22.79 </a:t>
          </a:fld>
          <a:endParaRPr lang="en-US" sz="1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0</xdr:col>
      <xdr:colOff>371475</xdr:colOff>
      <xdr:row>7</xdr:row>
      <xdr:rowOff>180974</xdr:rowOff>
    </xdr:from>
    <xdr:to>
      <xdr:col>2</xdr:col>
      <xdr:colOff>47625</xdr:colOff>
      <xdr:row>9</xdr:row>
      <xdr:rowOff>38100</xdr:rowOff>
    </xdr:to>
    <xdr:sp macro="" textlink="">
      <xdr:nvSpPr>
        <xdr:cNvPr id="90" name="TextBox 89">
          <a:extLst>
            <a:ext uri="{FF2B5EF4-FFF2-40B4-BE49-F238E27FC236}">
              <a16:creationId xmlns:a16="http://schemas.microsoft.com/office/drawing/2014/main" id="{1CD0BA99-CBBA-410F-8E43-AE2F744F9F7D}"/>
            </a:ext>
          </a:extLst>
        </xdr:cNvPr>
        <xdr:cNvSpPr txBox="1"/>
      </xdr:nvSpPr>
      <xdr:spPr>
        <a:xfrm>
          <a:off x="371475" y="1514474"/>
          <a:ext cx="895350"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a:p>
      </xdr:txBody>
    </xdr:sp>
    <xdr:clientData/>
  </xdr:twoCellAnchor>
  <xdr:twoCellAnchor>
    <xdr:from>
      <xdr:col>11</xdr:col>
      <xdr:colOff>276225</xdr:colOff>
      <xdr:row>6</xdr:row>
      <xdr:rowOff>28574</xdr:rowOff>
    </xdr:from>
    <xdr:to>
      <xdr:col>12</xdr:col>
      <xdr:colOff>504825</xdr:colOff>
      <xdr:row>7</xdr:row>
      <xdr:rowOff>19050</xdr:rowOff>
    </xdr:to>
    <xdr:sp macro="" textlink="">
      <xdr:nvSpPr>
        <xdr:cNvPr id="92" name="TextBox 91">
          <a:extLst>
            <a:ext uri="{FF2B5EF4-FFF2-40B4-BE49-F238E27FC236}">
              <a16:creationId xmlns:a16="http://schemas.microsoft.com/office/drawing/2014/main" id="{48D4AAA2-2D49-435E-BB86-776AE6A5F45E}"/>
            </a:ext>
          </a:extLst>
        </xdr:cNvPr>
        <xdr:cNvSpPr txBox="1"/>
      </xdr:nvSpPr>
      <xdr:spPr>
        <a:xfrm>
          <a:off x="6981825" y="1171574"/>
          <a:ext cx="838200" cy="18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900" b="1">
            <a:solidFill>
              <a:schemeClr val="bg1"/>
            </a:solidFill>
          </a:endParaRPr>
        </a:p>
      </xdr:txBody>
    </xdr:sp>
    <xdr:clientData/>
  </xdr:twoCellAnchor>
  <xdr:twoCellAnchor>
    <xdr:from>
      <xdr:col>2</xdr:col>
      <xdr:colOff>438150</xdr:colOff>
      <xdr:row>7</xdr:row>
      <xdr:rowOff>161925</xdr:rowOff>
    </xdr:from>
    <xdr:to>
      <xdr:col>4</xdr:col>
      <xdr:colOff>190500</xdr:colOff>
      <xdr:row>9</xdr:row>
      <xdr:rowOff>47625</xdr:rowOff>
    </xdr:to>
    <xdr:sp macro="" textlink="">
      <xdr:nvSpPr>
        <xdr:cNvPr id="94" name="TextBox 93">
          <a:extLst>
            <a:ext uri="{FF2B5EF4-FFF2-40B4-BE49-F238E27FC236}">
              <a16:creationId xmlns:a16="http://schemas.microsoft.com/office/drawing/2014/main" id="{6E525B19-3410-2BD1-490A-A958EBCD98CB}"/>
            </a:ext>
          </a:extLst>
        </xdr:cNvPr>
        <xdr:cNvSpPr txBox="1"/>
      </xdr:nvSpPr>
      <xdr:spPr>
        <a:xfrm>
          <a:off x="1657350" y="1495425"/>
          <a:ext cx="9715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t>Total</a:t>
          </a:r>
          <a:r>
            <a:rPr lang="en-US" sz="1050" b="1" baseline="0"/>
            <a:t> Quantity</a:t>
          </a:r>
          <a:endParaRPr lang="en-US" sz="1050" b="1"/>
        </a:p>
      </xdr:txBody>
    </xdr:sp>
    <xdr:clientData/>
  </xdr:twoCellAnchor>
  <xdr:twoCellAnchor>
    <xdr:from>
      <xdr:col>4</xdr:col>
      <xdr:colOff>523875</xdr:colOff>
      <xdr:row>7</xdr:row>
      <xdr:rowOff>161925</xdr:rowOff>
    </xdr:from>
    <xdr:to>
      <xdr:col>6</xdr:col>
      <xdr:colOff>276225</xdr:colOff>
      <xdr:row>9</xdr:row>
      <xdr:rowOff>47625</xdr:rowOff>
    </xdr:to>
    <xdr:sp macro="" textlink="">
      <xdr:nvSpPr>
        <xdr:cNvPr id="95" name="TextBox 94">
          <a:extLst>
            <a:ext uri="{FF2B5EF4-FFF2-40B4-BE49-F238E27FC236}">
              <a16:creationId xmlns:a16="http://schemas.microsoft.com/office/drawing/2014/main" id="{7A8324AE-9267-41A0-82F4-869E126B7E65}"/>
            </a:ext>
          </a:extLst>
        </xdr:cNvPr>
        <xdr:cNvSpPr txBox="1"/>
      </xdr:nvSpPr>
      <xdr:spPr>
        <a:xfrm>
          <a:off x="2962275" y="1495425"/>
          <a:ext cx="9715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t>Total</a:t>
          </a:r>
          <a:r>
            <a:rPr lang="en-US" sz="1050" b="1" baseline="0"/>
            <a:t> Revenue</a:t>
          </a:r>
          <a:endParaRPr lang="en-US" sz="1050" b="1"/>
        </a:p>
      </xdr:txBody>
    </xdr:sp>
    <xdr:clientData/>
  </xdr:twoCellAnchor>
  <xdr:twoCellAnchor>
    <xdr:from>
      <xdr:col>7</xdr:col>
      <xdr:colOff>0</xdr:colOff>
      <xdr:row>7</xdr:row>
      <xdr:rowOff>161925</xdr:rowOff>
    </xdr:from>
    <xdr:to>
      <xdr:col>8</xdr:col>
      <xdr:colOff>457200</xdr:colOff>
      <xdr:row>9</xdr:row>
      <xdr:rowOff>47625</xdr:rowOff>
    </xdr:to>
    <xdr:sp macro="" textlink="">
      <xdr:nvSpPr>
        <xdr:cNvPr id="96" name="TextBox 95">
          <a:extLst>
            <a:ext uri="{FF2B5EF4-FFF2-40B4-BE49-F238E27FC236}">
              <a16:creationId xmlns:a16="http://schemas.microsoft.com/office/drawing/2014/main" id="{97A66F11-0224-44D6-9531-623CCF3DEA1E}"/>
            </a:ext>
          </a:extLst>
        </xdr:cNvPr>
        <xdr:cNvSpPr txBox="1"/>
      </xdr:nvSpPr>
      <xdr:spPr>
        <a:xfrm>
          <a:off x="4267200" y="1495425"/>
          <a:ext cx="1066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t>Total</a:t>
          </a:r>
          <a:r>
            <a:rPr lang="en-US" sz="1050" b="1" baseline="0"/>
            <a:t> Unit Price</a:t>
          </a:r>
          <a:endParaRPr lang="en-US" sz="1050" b="1"/>
        </a:p>
      </xdr:txBody>
    </xdr:sp>
    <xdr:clientData/>
  </xdr:twoCellAnchor>
  <xdr:twoCellAnchor>
    <xdr:from>
      <xdr:col>9</xdr:col>
      <xdr:colOff>123825</xdr:colOff>
      <xdr:row>7</xdr:row>
      <xdr:rowOff>161925</xdr:rowOff>
    </xdr:from>
    <xdr:to>
      <xdr:col>10</xdr:col>
      <xdr:colOff>523875</xdr:colOff>
      <xdr:row>9</xdr:row>
      <xdr:rowOff>47625</xdr:rowOff>
    </xdr:to>
    <xdr:sp macro="" textlink="">
      <xdr:nvSpPr>
        <xdr:cNvPr id="97" name="TextBox 96">
          <a:extLst>
            <a:ext uri="{FF2B5EF4-FFF2-40B4-BE49-F238E27FC236}">
              <a16:creationId xmlns:a16="http://schemas.microsoft.com/office/drawing/2014/main" id="{A0B6BF2D-4282-4E14-AD75-6F3738FE1C8D}"/>
            </a:ext>
          </a:extLst>
        </xdr:cNvPr>
        <xdr:cNvSpPr txBox="1"/>
      </xdr:nvSpPr>
      <xdr:spPr>
        <a:xfrm>
          <a:off x="5610225" y="1495425"/>
          <a:ext cx="1009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baseline="0"/>
            <a:t>Products sold</a:t>
          </a:r>
          <a:endParaRPr lang="en-US" sz="1050" b="1"/>
        </a:p>
      </xdr:txBody>
    </xdr:sp>
    <xdr:clientData/>
  </xdr:twoCellAnchor>
  <xdr:twoCellAnchor>
    <xdr:from>
      <xdr:col>0</xdr:col>
      <xdr:colOff>285752</xdr:colOff>
      <xdr:row>11</xdr:row>
      <xdr:rowOff>152399</xdr:rowOff>
    </xdr:from>
    <xdr:to>
      <xdr:col>10</xdr:col>
      <xdr:colOff>114301</xdr:colOff>
      <xdr:row>22</xdr:row>
      <xdr:rowOff>142874</xdr:rowOff>
    </xdr:to>
    <xdr:graphicFrame macro="">
      <xdr:nvGraphicFramePr>
        <xdr:cNvPr id="102" name="Chart 101">
          <a:extLst>
            <a:ext uri="{FF2B5EF4-FFF2-40B4-BE49-F238E27FC236}">
              <a16:creationId xmlns:a16="http://schemas.microsoft.com/office/drawing/2014/main" id="{26CCD036-EB2A-4C7E-8936-9BF223E2FA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361949</xdr:colOff>
      <xdr:row>2</xdr:row>
      <xdr:rowOff>171448</xdr:rowOff>
    </xdr:from>
    <xdr:to>
      <xdr:col>20</xdr:col>
      <xdr:colOff>95250</xdr:colOff>
      <xdr:row>14</xdr:row>
      <xdr:rowOff>19050</xdr:rowOff>
    </xdr:to>
    <xdr:sp macro="" textlink="">
      <xdr:nvSpPr>
        <xdr:cNvPr id="104" name="Rectangle: Rounded Corners 103">
          <a:extLst>
            <a:ext uri="{FF2B5EF4-FFF2-40B4-BE49-F238E27FC236}">
              <a16:creationId xmlns:a16="http://schemas.microsoft.com/office/drawing/2014/main" id="{0F7FCECD-6E26-4843-97C5-D04B562C0085}"/>
            </a:ext>
          </a:extLst>
        </xdr:cNvPr>
        <xdr:cNvSpPr/>
      </xdr:nvSpPr>
      <xdr:spPr>
        <a:xfrm>
          <a:off x="8429624" y="552448"/>
          <a:ext cx="4000501" cy="2133602"/>
        </a:xfrm>
        <a:prstGeom prst="roundRect">
          <a:avLst>
            <a:gd name="adj" fmla="val 355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14</xdr:col>
          <xdr:colOff>57150</xdr:colOff>
          <xdr:row>4</xdr:row>
          <xdr:rowOff>95250</xdr:rowOff>
        </xdr:from>
        <xdr:to>
          <xdr:col>15</xdr:col>
          <xdr:colOff>466725</xdr:colOff>
          <xdr:row>5</xdr:row>
          <xdr:rowOff>114300</xdr:rowOff>
        </xdr:to>
        <xdr:sp macro="" textlink="">
          <xdr:nvSpPr>
            <xdr:cNvPr id="3075" name="Option Button 3" hidden="1">
              <a:extLst>
                <a:ext uri="{63B3BB69-23CF-44E3-9099-C40C66FF867C}">
                  <a14:compatExt spid="_x0000_s3075"/>
                </a:ext>
                <a:ext uri="{FF2B5EF4-FFF2-40B4-BE49-F238E27FC236}">
                  <a16:creationId xmlns:a16="http://schemas.microsoft.com/office/drawing/2014/main" id="{00000000-0008-0000-0000-00000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466725</xdr:colOff>
          <xdr:row>4</xdr:row>
          <xdr:rowOff>95250</xdr:rowOff>
        </xdr:from>
        <xdr:to>
          <xdr:col>17</xdr:col>
          <xdr:colOff>266700</xdr:colOff>
          <xdr:row>5</xdr:row>
          <xdr:rowOff>114300</xdr:rowOff>
        </xdr:to>
        <xdr:sp macro="" textlink="">
          <xdr:nvSpPr>
            <xdr:cNvPr id="3076" name="Option Button 4" hidden="1">
              <a:extLst>
                <a:ext uri="{63B3BB69-23CF-44E3-9099-C40C66FF867C}">
                  <a14:compatExt spid="_x0000_s3076"/>
                </a:ext>
                <a:ext uri="{FF2B5EF4-FFF2-40B4-BE49-F238E27FC236}">
                  <a16:creationId xmlns:a16="http://schemas.microsoft.com/office/drawing/2014/main" id="{00000000-0008-0000-0000-000004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257175</xdr:colOff>
          <xdr:row>4</xdr:row>
          <xdr:rowOff>95250</xdr:rowOff>
        </xdr:from>
        <xdr:to>
          <xdr:col>19</xdr:col>
          <xdr:colOff>57150</xdr:colOff>
          <xdr:row>5</xdr:row>
          <xdr:rowOff>114300</xdr:rowOff>
        </xdr:to>
        <xdr:sp macro="" textlink="">
          <xdr:nvSpPr>
            <xdr:cNvPr id="3077" name="Option Button 5" hidden="1">
              <a:extLst>
                <a:ext uri="{63B3BB69-23CF-44E3-9099-C40C66FF867C}">
                  <a14:compatExt spid="_x0000_s3077"/>
                </a:ext>
                <a:ext uri="{FF2B5EF4-FFF2-40B4-BE49-F238E27FC236}">
                  <a16:creationId xmlns:a16="http://schemas.microsoft.com/office/drawing/2014/main" id="{00000000-0008-0000-0000-000005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Quantity</a:t>
              </a:r>
            </a:p>
          </xdr:txBody>
        </xdr:sp>
        <xdr:clientData/>
      </xdr:twoCellAnchor>
    </mc:Choice>
    <mc:Fallback/>
  </mc:AlternateContent>
  <xdr:twoCellAnchor>
    <xdr:from>
      <xdr:col>14</xdr:col>
      <xdr:colOff>142875</xdr:colOff>
      <xdr:row>5</xdr:row>
      <xdr:rowOff>123826</xdr:rowOff>
    </xdr:from>
    <xdr:to>
      <xdr:col>19</xdr:col>
      <xdr:colOff>142875</xdr:colOff>
      <xdr:row>13</xdr:row>
      <xdr:rowOff>171450</xdr:rowOff>
    </xdr:to>
    <xdr:graphicFrame macro="">
      <xdr:nvGraphicFramePr>
        <xdr:cNvPr id="105" name="Chart 104">
          <a:extLst>
            <a:ext uri="{FF2B5EF4-FFF2-40B4-BE49-F238E27FC236}">
              <a16:creationId xmlns:a16="http://schemas.microsoft.com/office/drawing/2014/main" id="{02B10FB9-CA3C-4794-B5A9-31AFD050B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133349</xdr:colOff>
      <xdr:row>12</xdr:row>
      <xdr:rowOff>38099</xdr:rowOff>
    </xdr:from>
    <xdr:to>
      <xdr:col>13</xdr:col>
      <xdr:colOff>323850</xdr:colOff>
      <xdr:row>22</xdr:row>
      <xdr:rowOff>161924</xdr:rowOff>
    </xdr:to>
    <mc:AlternateContent xmlns:mc="http://schemas.openxmlformats.org/markup-compatibility/2006" xmlns:a14="http://schemas.microsoft.com/office/drawing/2010/main">
      <mc:Choice Requires="a14">
        <xdr:graphicFrame macro="">
          <xdr:nvGraphicFramePr>
            <xdr:cNvPr id="9" name="Date (Month)">
              <a:extLst>
                <a:ext uri="{FF2B5EF4-FFF2-40B4-BE49-F238E27FC236}">
                  <a16:creationId xmlns:a16="http://schemas.microsoft.com/office/drawing/2014/main" id="{4249CA38-374D-477D-B295-56233E45092B}"/>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6372224" y="2324099"/>
              <a:ext cx="2019301" cy="2028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295275</xdr:colOff>
      <xdr:row>11</xdr:row>
      <xdr:rowOff>180975</xdr:rowOff>
    </xdr:from>
    <xdr:to>
      <xdr:col>3</xdr:col>
      <xdr:colOff>209550</xdr:colOff>
      <xdr:row>14</xdr:row>
      <xdr:rowOff>66675</xdr:rowOff>
    </xdr:to>
    <mc:AlternateContent xmlns:mc="http://schemas.openxmlformats.org/markup-compatibility/2006" xmlns:a14="http://schemas.microsoft.com/office/drawing/2010/main">
      <mc:Choice Requires="a14">
        <xdr:graphicFrame macro="">
          <xdr:nvGraphicFramePr>
            <xdr:cNvPr id="11" name="Years (Date)">
              <a:extLst>
                <a:ext uri="{FF2B5EF4-FFF2-40B4-BE49-F238E27FC236}">
                  <a16:creationId xmlns:a16="http://schemas.microsoft.com/office/drawing/2014/main" id="{1E1C85B1-5004-495F-CD2D-07F40D03DB2B}"/>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mlns="">
        <xdr:sp macro="" textlink="">
          <xdr:nvSpPr>
            <xdr:cNvPr id="0" name=""/>
            <xdr:cNvSpPr>
              <a:spLocks noTextEdit="1"/>
            </xdr:cNvSpPr>
          </xdr:nvSpPr>
          <xdr:spPr>
            <a:xfrm>
              <a:off x="295275" y="2276475"/>
              <a:ext cx="1743075"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447674</xdr:colOff>
      <xdr:row>3</xdr:row>
      <xdr:rowOff>9525</xdr:rowOff>
    </xdr:from>
    <xdr:to>
      <xdr:col>13</xdr:col>
      <xdr:colOff>95249</xdr:colOff>
      <xdr:row>5</xdr:row>
      <xdr:rowOff>66675</xdr:rowOff>
    </xdr:to>
    <mc:AlternateContent xmlns:mc="http://schemas.openxmlformats.org/markup-compatibility/2006">
      <mc:Choice xmlns:a14="http://schemas.microsoft.com/office/drawing/2010/main" Requires="a14">
        <xdr:graphicFrame macro="">
          <xdr:nvGraphicFramePr>
            <xdr:cNvPr id="12" name="Date (Year) 1">
              <a:extLst>
                <a:ext uri="{FF2B5EF4-FFF2-40B4-BE49-F238E27FC236}">
                  <a16:creationId xmlns:a16="http://schemas.microsoft.com/office/drawing/2014/main" id="{336CCC6A-B189-4328-8528-84884580EEDC}"/>
                </a:ext>
              </a:extLst>
            </xdr:cNvPr>
            <xdr:cNvGraphicFramePr/>
          </xdr:nvGraphicFramePr>
          <xdr:xfrm>
            <a:off x="0" y="0"/>
            <a:ext cx="0" cy="0"/>
          </xdr:xfrm>
          <a:graphic>
            <a:graphicData uri="http://schemas.microsoft.com/office/drawing/2010/slicer">
              <sle:slicer xmlns:sle="http://schemas.microsoft.com/office/drawing/2010/slicer" name="Date (Year) 1"/>
            </a:graphicData>
          </a:graphic>
        </xdr:graphicFrame>
      </mc:Choice>
      <mc:Fallback>
        <xdr:sp macro="" textlink="">
          <xdr:nvSpPr>
            <xdr:cNvPr id="0" name=""/>
            <xdr:cNvSpPr>
              <a:spLocks noTextEdit="1"/>
            </xdr:cNvSpPr>
          </xdr:nvSpPr>
          <xdr:spPr>
            <a:xfrm>
              <a:off x="6076949" y="581025"/>
              <a:ext cx="2085975" cy="438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476250</xdr:colOff>
      <xdr:row>15</xdr:row>
      <xdr:rowOff>180976</xdr:rowOff>
    </xdr:from>
    <xdr:to>
      <xdr:col>20</xdr:col>
      <xdr:colOff>333375</xdr:colOff>
      <xdr:row>32</xdr:row>
      <xdr:rowOff>104776</xdr:rowOff>
    </xdr:to>
    <xdr:graphicFrame macro="">
      <xdr:nvGraphicFramePr>
        <xdr:cNvPr id="15" name="Chart 14">
          <a:extLst>
            <a:ext uri="{FF2B5EF4-FFF2-40B4-BE49-F238E27FC236}">
              <a16:creationId xmlns:a16="http://schemas.microsoft.com/office/drawing/2014/main" id="{23B32C11-FCF1-4AA9-8A68-2D31FF9008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95249</xdr:colOff>
      <xdr:row>25</xdr:row>
      <xdr:rowOff>28576</xdr:rowOff>
    </xdr:from>
    <xdr:to>
      <xdr:col>11</xdr:col>
      <xdr:colOff>457199</xdr:colOff>
      <xdr:row>32</xdr:row>
      <xdr:rowOff>28575</xdr:rowOff>
    </xdr:to>
    <mc:AlternateContent xmlns:mc="http://schemas.openxmlformats.org/markup-compatibility/2006" xmlns:a14="http://schemas.microsoft.com/office/drawing/2010/main">
      <mc:Choice Requires="a14">
        <xdr:graphicFrame macro="">
          <xdr:nvGraphicFramePr>
            <xdr:cNvPr id="16" name="Product">
              <a:extLst>
                <a:ext uri="{FF2B5EF4-FFF2-40B4-BE49-F238E27FC236}">
                  <a16:creationId xmlns:a16="http://schemas.microsoft.com/office/drawing/2014/main" id="{01E0FA81-4874-CD23-EBAB-C0A63FD9D76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752849" y="4791076"/>
              <a:ext cx="3552825" cy="1333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285750</xdr:colOff>
      <xdr:row>22</xdr:row>
      <xdr:rowOff>142874</xdr:rowOff>
    </xdr:from>
    <xdr:to>
      <xdr:col>5</xdr:col>
      <xdr:colOff>314325</xdr:colOff>
      <xdr:row>32</xdr:row>
      <xdr:rowOff>47623</xdr:rowOff>
    </xdr:to>
    <xdr:graphicFrame macro="">
      <xdr:nvGraphicFramePr>
        <xdr:cNvPr id="18" name="Chart 17">
          <a:extLst>
            <a:ext uri="{FF2B5EF4-FFF2-40B4-BE49-F238E27FC236}">
              <a16:creationId xmlns:a16="http://schemas.microsoft.com/office/drawing/2014/main" id="{E207960C-31D3-401D-A838-2D1DA8A4F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xdr:row>
      <xdr:rowOff>19050</xdr:rowOff>
    </xdr:from>
    <xdr:to>
      <xdr:col>10</xdr:col>
      <xdr:colOff>1</xdr:colOff>
      <xdr:row>5</xdr:row>
      <xdr:rowOff>19050</xdr:rowOff>
    </xdr:to>
    <xdr:sp macro="" textlink="">
      <xdr:nvSpPr>
        <xdr:cNvPr id="19" name="TextBox 18">
          <a:extLst>
            <a:ext uri="{FF2B5EF4-FFF2-40B4-BE49-F238E27FC236}">
              <a16:creationId xmlns:a16="http://schemas.microsoft.com/office/drawing/2014/main" id="{BADBEF77-63DD-AE2C-0408-BDA0B8943460}"/>
            </a:ext>
          </a:extLst>
        </xdr:cNvPr>
        <xdr:cNvSpPr txBox="1"/>
      </xdr:nvSpPr>
      <xdr:spPr>
        <a:xfrm>
          <a:off x="0" y="400050"/>
          <a:ext cx="623887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American Sales Performance</a:t>
          </a:r>
          <a:r>
            <a:rPr lang="en-US" sz="2800" b="1" baseline="0"/>
            <a:t> Dashboard</a:t>
          </a:r>
          <a:endParaRPr lang="en-US" sz="2800" b="1"/>
        </a:p>
      </xdr:txBody>
    </xdr:sp>
    <xdr:clientData/>
  </xdr:twoCellAnchor>
  <xdr:twoCellAnchor editAs="oneCell">
    <xdr:from>
      <xdr:col>3</xdr:col>
      <xdr:colOff>152399</xdr:colOff>
      <xdr:row>5</xdr:row>
      <xdr:rowOff>171449</xdr:rowOff>
    </xdr:from>
    <xdr:to>
      <xdr:col>3</xdr:col>
      <xdr:colOff>438830</xdr:colOff>
      <xdr:row>7</xdr:row>
      <xdr:rowOff>76880</xdr:rowOff>
    </xdr:to>
    <xdr:pic>
      <xdr:nvPicPr>
        <xdr:cNvPr id="4" name="Picture 3">
          <a:extLst>
            <a:ext uri="{FF2B5EF4-FFF2-40B4-BE49-F238E27FC236}">
              <a16:creationId xmlns:a16="http://schemas.microsoft.com/office/drawing/2014/main" id="{D22E0B3B-FE35-B2D3-7498-B51B3CAA28A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81199" y="1123949"/>
          <a:ext cx="286431" cy="286431"/>
        </a:xfrm>
        <a:prstGeom prst="rect">
          <a:avLst/>
        </a:prstGeom>
      </xdr:spPr>
    </xdr:pic>
    <xdr:clientData/>
  </xdr:twoCellAnchor>
  <xdr:twoCellAnchor editAs="oneCell">
    <xdr:from>
      <xdr:col>7</xdr:col>
      <xdr:colOff>295275</xdr:colOff>
      <xdr:row>5</xdr:row>
      <xdr:rowOff>161925</xdr:rowOff>
    </xdr:from>
    <xdr:to>
      <xdr:col>8</xdr:col>
      <xdr:colOff>8915</xdr:colOff>
      <xdr:row>7</xdr:row>
      <xdr:rowOff>104165</xdr:rowOff>
    </xdr:to>
    <xdr:pic>
      <xdr:nvPicPr>
        <xdr:cNvPr id="6" name="Picture 5">
          <a:extLst>
            <a:ext uri="{FF2B5EF4-FFF2-40B4-BE49-F238E27FC236}">
              <a16:creationId xmlns:a16="http://schemas.microsoft.com/office/drawing/2014/main" id="{595CE0A6-AF1D-422D-DC36-C059D5B05D9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05350" y="1114425"/>
          <a:ext cx="323240" cy="323240"/>
        </a:xfrm>
        <a:prstGeom prst="rect">
          <a:avLst/>
        </a:prstGeom>
      </xdr:spPr>
    </xdr:pic>
    <xdr:clientData/>
  </xdr:twoCellAnchor>
  <xdr:twoCellAnchor editAs="oneCell">
    <xdr:from>
      <xdr:col>9</xdr:col>
      <xdr:colOff>323850</xdr:colOff>
      <xdr:row>5</xdr:row>
      <xdr:rowOff>104774</xdr:rowOff>
    </xdr:from>
    <xdr:to>
      <xdr:col>10</xdr:col>
      <xdr:colOff>161925</xdr:colOff>
      <xdr:row>7</xdr:row>
      <xdr:rowOff>171449</xdr:rowOff>
    </xdr:to>
    <xdr:pic>
      <xdr:nvPicPr>
        <xdr:cNvPr id="8" name="Picture 7">
          <a:extLst>
            <a:ext uri="{FF2B5EF4-FFF2-40B4-BE49-F238E27FC236}">
              <a16:creationId xmlns:a16="http://schemas.microsoft.com/office/drawing/2014/main" id="{7643C5EC-CD4B-9DEA-149B-36329FD1B6E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53125" y="1057274"/>
          <a:ext cx="447675" cy="447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57149</xdr:colOff>
      <xdr:row>5</xdr:row>
      <xdr:rowOff>38100</xdr:rowOff>
    </xdr:from>
    <xdr:to>
      <xdr:col>15</xdr:col>
      <xdr:colOff>571501</xdr:colOff>
      <xdr:row>20</xdr:row>
      <xdr:rowOff>180975</xdr:rowOff>
    </xdr:to>
    <xdr:graphicFrame macro="">
      <xdr:nvGraphicFramePr>
        <xdr:cNvPr id="2" name="Chart 1">
          <a:extLst>
            <a:ext uri="{FF2B5EF4-FFF2-40B4-BE49-F238E27FC236}">
              <a16:creationId xmlns:a16="http://schemas.microsoft.com/office/drawing/2014/main" id="{57791BD3-9610-71D8-07F0-1E333D1278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876299</xdr:colOff>
      <xdr:row>7</xdr:row>
      <xdr:rowOff>28575</xdr:rowOff>
    </xdr:from>
    <xdr:to>
      <xdr:col>10</xdr:col>
      <xdr:colOff>123825</xdr:colOff>
      <xdr:row>26</xdr:row>
      <xdr:rowOff>47624</xdr:rowOff>
    </xdr:to>
    <xdr:graphicFrame macro="">
      <xdr:nvGraphicFramePr>
        <xdr:cNvPr id="3" name="Chart 2">
          <a:extLst>
            <a:ext uri="{FF2B5EF4-FFF2-40B4-BE49-F238E27FC236}">
              <a16:creationId xmlns:a16="http://schemas.microsoft.com/office/drawing/2014/main" id="{61003C71-F3AC-50EF-299E-3186F1EE60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9523</xdr:colOff>
      <xdr:row>6</xdr:row>
      <xdr:rowOff>19051</xdr:rowOff>
    </xdr:from>
    <xdr:to>
      <xdr:col>11</xdr:col>
      <xdr:colOff>85724</xdr:colOff>
      <xdr:row>25</xdr:row>
      <xdr:rowOff>123825</xdr:rowOff>
    </xdr:to>
    <xdr:graphicFrame macro="">
      <xdr:nvGraphicFramePr>
        <xdr:cNvPr id="2" name="Chart 1">
          <a:extLst>
            <a:ext uri="{FF2B5EF4-FFF2-40B4-BE49-F238E27FC236}">
              <a16:creationId xmlns:a16="http://schemas.microsoft.com/office/drawing/2014/main" id="{F24B5561-870C-4CFA-B281-23826172F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352424</xdr:colOff>
      <xdr:row>8</xdr:row>
      <xdr:rowOff>123825</xdr:rowOff>
    </xdr:from>
    <xdr:to>
      <xdr:col>11</xdr:col>
      <xdr:colOff>533400</xdr:colOff>
      <xdr:row>27</xdr:row>
      <xdr:rowOff>66675</xdr:rowOff>
    </xdr:to>
    <xdr:graphicFrame macro="">
      <xdr:nvGraphicFramePr>
        <xdr:cNvPr id="2" name="Chart 1">
          <a:extLst>
            <a:ext uri="{FF2B5EF4-FFF2-40B4-BE49-F238E27FC236}">
              <a16:creationId xmlns:a16="http://schemas.microsoft.com/office/drawing/2014/main" id="{5E10C32B-C16A-404E-AC1B-D51BECD46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114298</xdr:colOff>
      <xdr:row>3</xdr:row>
      <xdr:rowOff>133350</xdr:rowOff>
    </xdr:from>
    <xdr:to>
      <xdr:col>17</xdr:col>
      <xdr:colOff>419100</xdr:colOff>
      <xdr:row>22</xdr:row>
      <xdr:rowOff>76200</xdr:rowOff>
    </xdr:to>
    <xdr:graphicFrame macro="">
      <xdr:nvGraphicFramePr>
        <xdr:cNvPr id="2" name="Chart 1">
          <a:extLst>
            <a:ext uri="{FF2B5EF4-FFF2-40B4-BE49-F238E27FC236}">
              <a16:creationId xmlns:a16="http://schemas.microsoft.com/office/drawing/2014/main" id="{FC5E11B8-9809-474E-BE8E-CE78AFDA6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542925</xdr:colOff>
      <xdr:row>7</xdr:row>
      <xdr:rowOff>42862</xdr:rowOff>
    </xdr:from>
    <xdr:to>
      <xdr:col>12</xdr:col>
      <xdr:colOff>28575</xdr:colOff>
      <xdr:row>22</xdr:row>
      <xdr:rowOff>19050</xdr:rowOff>
    </xdr:to>
    <xdr:graphicFrame macro="">
      <xdr:nvGraphicFramePr>
        <xdr:cNvPr id="3" name="Chart 2">
          <a:extLst>
            <a:ext uri="{FF2B5EF4-FFF2-40B4-BE49-F238E27FC236}">
              <a16:creationId xmlns:a16="http://schemas.microsoft.com/office/drawing/2014/main" id="{1ABC93F0-8C3B-E359-5711-2BF930B91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ivert ansah" refreshedDate="45514.580968865739" createdVersion="8" refreshedVersion="8" minRefreshableVersion="3" recordCount="244" xr:uid="{698B2ACE-D710-438E-8793-D80501B5283B}">
  <cacheSource type="worksheet">
    <worksheetSource name="Sales_Data"/>
  </cacheSource>
  <cacheFields count="12">
    <cacheField name="ID" numFmtId="0">
      <sharedItems/>
    </cacheField>
    <cacheField name="Date" numFmtId="14">
      <sharedItems containsSemiMixedTypes="0" containsNonDate="0" containsDate="1" containsString="0" minDate="2022-01-01T00:00:00" maxDate="2023-12-31T00:00:00" count="244">
        <d v="2022-06-03T00:00:00"/>
        <d v="2022-03-29T00:00:00"/>
        <d v="2022-06-21T00:00:00"/>
        <d v="2022-01-19T00:00:00"/>
        <d v="2022-12-24T00:00:00"/>
        <d v="2022-10-13T00:00:00"/>
        <d v="2023-12-21T00:00:00"/>
        <d v="2023-02-28T00:00:00"/>
        <d v="2023-11-27T00:00:00"/>
        <d v="2022-05-07T00:00:00"/>
        <d v="2022-08-02T00:00:00"/>
        <d v="2023-10-07T00:00:00"/>
        <d v="2023-04-28T00:00:00"/>
        <d v="2023-11-09T00:00:00"/>
        <d v="2022-02-21T00:00:00"/>
        <d v="2023-04-07T00:00:00"/>
        <d v="2023-06-06T00:00:00"/>
        <d v="2023-11-15T00:00:00"/>
        <d v="2022-01-04T00:00:00"/>
        <d v="2022-12-03T00:00:00"/>
        <d v="2023-11-24T00:00:00"/>
        <d v="2023-08-29T00:00:00"/>
        <d v="2023-12-06T00:00:00"/>
        <d v="2022-11-21T00:00:00"/>
        <d v="2023-03-05T00:00:00"/>
        <d v="2022-09-10T00:00:00"/>
        <d v="2022-10-16T00:00:00"/>
        <d v="2023-11-12T00:00:00"/>
        <d v="2022-07-09T00:00:00"/>
        <d v="2022-09-19T00:00:00"/>
        <d v="2022-09-16T00:00:00"/>
        <d v="2023-01-14T00:00:00"/>
        <d v="2022-04-19T00:00:00"/>
        <d v="2022-11-12T00:00:00"/>
        <d v="2023-09-10T00:00:00"/>
        <d v="2022-09-01T00:00:00"/>
        <d v="2023-04-01T00:00:00"/>
        <d v="2022-06-27T00:00:00"/>
        <d v="2022-08-05T00:00:00"/>
        <d v="2022-05-04T00:00:00"/>
        <d v="2023-08-05T00:00:00"/>
        <d v="2022-08-20T00:00:00"/>
        <d v="2022-03-26T00:00:00"/>
        <d v="2022-10-10T00:00:00"/>
        <d v="2023-10-16T00:00:00"/>
        <d v="2023-03-29T00:00:00"/>
        <d v="2023-03-20T00:00:00"/>
        <d v="2022-12-30T00:00:00"/>
        <d v="2023-01-17T00:00:00"/>
        <d v="2023-12-15T00:00:00"/>
        <d v="2022-01-25T00:00:00"/>
        <d v="2022-09-28T00:00:00"/>
        <d v="2023-07-06T00:00:00"/>
        <d v="2023-05-01T00:00:00"/>
        <d v="2023-03-14T00:00:00"/>
        <d v="2022-11-30T00:00:00"/>
        <d v="2022-04-07T00:00:00"/>
        <d v="2022-03-14T00:00:00"/>
        <d v="2023-03-08T00:00:00"/>
        <d v="2022-10-31T00:00:00"/>
        <d v="2022-11-09T00:00:00"/>
        <d v="2023-04-10T00:00:00"/>
        <d v="2022-07-21T00:00:00"/>
        <d v="2022-03-02T00:00:00"/>
        <d v="2023-11-06T00:00:00"/>
        <d v="2022-01-10T00:00:00"/>
        <d v="2023-05-13T00:00:00"/>
        <d v="2022-08-26T00:00:00"/>
        <d v="2023-05-25T00:00:00"/>
        <d v="2022-07-12T00:00:00"/>
        <d v="2022-06-30T00:00:00"/>
        <d v="2023-01-11T00:00:00"/>
        <d v="2022-12-15T00:00:00"/>
        <d v="2022-06-06T00:00:00"/>
        <d v="2022-07-15T00:00:00"/>
        <d v="2022-08-29T00:00:00"/>
        <d v="2022-03-11T00:00:00"/>
        <d v="2022-10-01T00:00:00"/>
        <d v="2022-07-18T00:00:00"/>
        <d v="2023-10-04T00:00:00"/>
        <d v="2022-06-15T00:00:00"/>
        <d v="2022-06-18T00:00:00"/>
        <d v="2022-10-04T00:00:00"/>
        <d v="2022-08-14T00:00:00"/>
        <d v="2023-06-12T00:00:00"/>
        <d v="2023-03-02T00:00:00"/>
        <d v="2023-02-04T00:00:00"/>
        <d v="2023-08-02T00:00:00"/>
        <d v="2023-04-22T00:00:00"/>
        <d v="2023-05-31T00:00:00"/>
        <d v="2023-12-30T00:00:00"/>
        <d v="2022-11-18T00:00:00"/>
        <d v="2022-09-22T00:00:00"/>
        <d v="2022-12-27T00:00:00"/>
        <d v="2023-07-03T00:00:00"/>
        <d v="2023-02-19T00:00:00"/>
        <d v="2023-07-30T00:00:00"/>
        <d v="2023-06-30T00:00:00"/>
        <d v="2022-05-01T00:00:00"/>
        <d v="2023-08-23T00:00:00"/>
        <d v="2022-05-31T00:00:00"/>
        <d v="2022-03-20T00:00:00"/>
        <d v="2022-04-04T00:00:00"/>
        <d v="2023-06-18T00:00:00"/>
        <d v="2023-01-26T00:00:00"/>
        <d v="2022-10-19T00:00:00"/>
        <d v="2023-01-05T00:00:00"/>
        <d v="2022-01-07T00:00:00"/>
        <d v="2023-05-04T00:00:00"/>
        <d v="2023-01-20T00:00:00"/>
        <d v="2022-03-08T00:00:00"/>
        <d v="2022-05-16T00:00:00"/>
        <d v="2023-08-08T00:00:00"/>
        <d v="2022-04-28T00:00:00"/>
        <d v="2023-03-26T00:00:00"/>
        <d v="2023-10-28T00:00:00"/>
        <d v="2022-07-30T00:00:00"/>
        <d v="2022-08-11T00:00:00"/>
        <d v="2023-10-22T00:00:00"/>
        <d v="2023-12-24T00:00:00"/>
        <d v="2022-11-06T00:00:00"/>
        <d v="2022-05-22T00:00:00"/>
        <d v="2022-04-01T00:00:00"/>
        <d v="2022-05-28T00:00:00"/>
        <d v="2023-05-16T00:00:00"/>
        <d v="2023-01-23T00:00:00"/>
        <d v="2022-02-06T00:00:00"/>
        <d v="2022-07-06T00:00:00"/>
        <d v="2023-02-22T00:00:00"/>
        <d v="2023-08-11T00:00:00"/>
        <d v="2022-01-16T00:00:00"/>
        <d v="2022-07-24T00:00:00"/>
        <d v="2023-05-19T00:00:00"/>
        <d v="2022-04-25T00:00:00"/>
        <d v="2022-02-18T00:00:00"/>
        <d v="2022-02-27T00:00:00"/>
        <d v="2023-05-10T00:00:00"/>
        <d v="2023-09-07T00:00:00"/>
        <d v="2022-07-03T00:00:00"/>
        <d v="2022-10-28T00:00:00"/>
        <d v="2023-01-08T00:00:00"/>
        <d v="2022-11-15T00:00:00"/>
        <d v="2023-06-09T00:00:00"/>
        <d v="2022-01-22T00:00:00"/>
        <d v="2023-01-29T00:00:00"/>
        <d v="2023-05-07T00:00:00"/>
        <d v="2023-12-12T00:00:00"/>
        <d v="2022-10-25T00:00:00"/>
        <d v="2023-09-22T00:00:00"/>
        <d v="2023-09-19T00:00:00"/>
        <d v="2022-03-05T00:00:00"/>
        <d v="2022-09-13T00:00:00"/>
        <d v="2022-04-16T00:00:00"/>
        <d v="2023-04-16T00:00:00"/>
        <d v="2022-01-13T00:00:00"/>
        <d v="2022-12-06T00:00:00"/>
        <d v="2023-02-16T00:00:00"/>
        <d v="2022-05-19T00:00:00"/>
        <d v="2023-09-04T00:00:00"/>
        <d v="2023-07-09T00:00:00"/>
        <d v="2023-05-22T00:00:00"/>
        <d v="2023-10-01T00:00:00"/>
        <d v="2022-04-10T00:00:00"/>
        <d v="2023-07-24T00:00:00"/>
        <d v="2022-09-04T00:00:00"/>
        <d v="2023-03-17T00:00:00"/>
        <d v="2022-02-24T00:00:00"/>
        <d v="2023-12-03T00:00:00"/>
        <d v="2022-01-31T00:00:00"/>
        <d v="2023-04-04T00:00:00"/>
        <d v="2023-05-28T00:00:00"/>
        <d v="2022-02-09T00:00:00"/>
        <d v="2022-12-18T00:00:00"/>
        <d v="2023-10-19T00:00:00"/>
        <d v="2023-07-12T00:00:00"/>
        <d v="2022-06-09T00:00:00"/>
        <d v="2023-12-18T00:00:00"/>
        <d v="2022-05-13T00:00:00"/>
        <d v="2022-08-23T00:00:00"/>
        <d v="2023-04-13T00:00:00"/>
        <d v="2022-03-23T00:00:00"/>
        <d v="2023-08-20T00:00:00"/>
        <d v="2023-06-21T00:00:00"/>
        <d v="2023-08-26T00:00:00"/>
        <d v="2023-06-15T00:00:00"/>
        <d v="2023-06-27T00:00:00"/>
        <d v="2022-10-07T00:00:00"/>
        <d v="2023-10-13T00:00:00"/>
        <d v="2022-06-12T00:00:00"/>
        <d v="2023-11-30T00:00:00"/>
        <d v="2023-01-02T00:00:00"/>
        <d v="2023-08-14T00:00:00"/>
        <d v="2022-11-03T00:00:00"/>
        <d v="2023-03-11T00:00:00"/>
        <d v="2022-12-09T00:00:00"/>
        <d v="2022-08-17T00:00:00"/>
        <d v="2022-12-12T00:00:00"/>
        <d v="2022-03-17T00:00:00"/>
        <d v="2023-12-09T00:00:00"/>
        <d v="2023-09-28T00:00:00"/>
        <d v="2023-02-25T00:00:00"/>
        <d v="2023-02-07T00:00:00"/>
        <d v="2023-11-18T00:00:00"/>
        <d v="2023-10-25T00:00:00"/>
        <d v="2022-09-25T00:00:00"/>
        <d v="2023-06-24T00:00:00"/>
        <d v="2022-09-07T00:00:00"/>
        <d v="2023-02-10T00:00:00"/>
        <d v="2023-08-17T00:00:00"/>
        <d v="2023-07-21T00:00:00"/>
        <d v="2022-05-25T00:00:00"/>
        <d v="2022-01-01T00:00:00"/>
        <d v="2022-02-03T00:00:00"/>
        <d v="2023-12-27T00:00:00"/>
        <d v="2023-03-23T00:00:00"/>
        <d v="2023-09-25T00:00:00"/>
        <d v="2022-11-24T00:00:00"/>
        <d v="2023-09-13T00:00:00"/>
        <d v="2022-07-27T00:00:00"/>
        <d v="2023-04-25T00:00:00"/>
        <d v="2023-06-03T00:00:00"/>
        <d v="2023-07-18T00:00:00"/>
        <d v="2022-11-27T00:00:00"/>
        <d v="2022-12-21T00:00:00"/>
        <d v="2023-07-15T00:00:00"/>
        <d v="2022-04-13T00:00:00"/>
        <d v="2022-06-24T00:00:00"/>
        <d v="2023-11-03T00:00:00"/>
        <d v="2022-05-10T00:00:00"/>
        <d v="2023-09-01T00:00:00"/>
        <d v="2023-07-27T00:00:00"/>
        <d v="2023-10-10T00:00:00"/>
        <d v="2022-08-08T00:00:00"/>
        <d v="2023-10-31T00:00:00"/>
        <d v="2022-02-12T00:00:00"/>
        <d v="2023-02-01T00:00:00"/>
        <d v="2023-04-19T00:00:00"/>
        <d v="2022-01-28T00:00:00"/>
        <d v="2022-02-15T00:00:00"/>
        <d v="2022-04-22T00:00:00"/>
        <d v="2022-10-22T00:00:00"/>
        <d v="2023-11-21T00:00:00"/>
        <d v="2023-02-13T00:00:00"/>
        <d v="2023-09-16T00:00:00"/>
      </sharedItems>
      <fieldGroup par="11"/>
    </cacheField>
    <cacheField name="Region" numFmtId="0">
      <sharedItems count="2">
        <s v="West"/>
        <s v="East"/>
      </sharedItems>
    </cacheField>
    <cacheField name="City" numFmtId="0">
      <sharedItems count="4">
        <s v="Los Angeles"/>
        <s v="Boston"/>
        <s v="New York"/>
        <s v="San Diego"/>
      </sharedItems>
    </cacheField>
    <cacheField name="Category" numFmtId="0">
      <sharedItems count="4">
        <s v="Cookies"/>
        <s v="Bars"/>
        <s v="Crackers"/>
        <s v="Snacks"/>
      </sharedItems>
    </cacheField>
    <cacheField name="Product" numFmtId="0">
      <sharedItems count="9">
        <s v="Oatmeal Raisin"/>
        <s v="Carrot"/>
        <s v="Whole Wheat"/>
        <s v="Arrowroot"/>
        <s v="Chocolate Chip"/>
        <s v="Potato Chips"/>
        <s v="Bran"/>
        <s v="Pretzels"/>
        <s v="Banana"/>
      </sharedItems>
    </cacheField>
    <cacheField name="Qty" numFmtId="0">
      <sharedItems containsSemiMixedTypes="0" containsString="0" containsNumber="1" containsInteger="1" minValue="20" maxValue="306"/>
    </cacheField>
    <cacheField name="UnitPrice" numFmtId="164">
      <sharedItems containsSemiMixedTypes="0" containsString="0" containsNumber="1" minValue="1.35" maxValue="3.49"/>
    </cacheField>
    <cacheField name="TotalPrice" numFmtId="164">
      <sharedItems containsSemiMixedTypes="0" containsString="0" containsNumber="1" minValue="33.6" maxValue="817.92" count="195">
        <n v="817.92"/>
        <n v="548.12"/>
        <n v="541.62"/>
        <n v="520.01"/>
        <n v="516.66"/>
        <n v="488.32000000000005"/>
        <n v="458.15"/>
        <n v="433.84"/>
        <n v="394.57"/>
        <n v="391.92"/>
        <n v="389.08"/>
        <n v="381.5"/>
        <n v="366.36"/>
        <n v="352.16"/>
        <n v="349.32"/>
        <n v="340.8"/>
        <n v="318.27999999999997"/>
        <n v="303.63"/>
        <n v="303.02"/>
        <n v="296.48"/>
        <n v="284"/>
        <n v="275.48"/>
        <n v="253.11"/>
        <n v="249.57"/>
        <n v="242.49"/>
        <n v="240.72"/>
        <n v="239.8"/>
        <n v="235.41"/>
        <n v="227.2"/>
        <n v="225.12"/>
        <n v="224.53999999999996"/>
        <n v="224.36"/>
        <n v="210.16"/>
        <n v="208.86"/>
        <n v="205.7"/>
        <n v="200.09"/>
        <n v="196.35"/>
        <n v="196.2"/>
        <n v="192.93"/>
        <n v="192.61"/>
        <n v="191.52"/>
        <n v="189.66000000000003"/>
        <n v="184.6"/>
        <n v="182.31"/>
        <n v="180.94000000000003"/>
        <n v="180.54"/>
        <n v="179.52"/>
        <n v="177"/>
        <n v="176.58"/>
        <n v="170.4"/>
        <n v="167.86"/>
        <n v="164.61"/>
        <n v="162.84"/>
        <n v="161.07"/>
        <n v="160.82"/>
        <n v="160.54"/>
        <n v="159.30000000000001"/>
        <n v="159.04"/>
        <n v="158.94999999999999"/>
        <n v="155.21"/>
        <n v="153.34"/>
        <n v="149.6"/>
        <n v="148.68"/>
        <n v="146.58000000000001"/>
        <n v="144.84"/>
        <n v="143.99"/>
        <n v="143.09"/>
        <n v="142.12"/>
        <n v="140.25"/>
        <n v="139.6"/>
        <n v="136.29"/>
        <n v="134.63999999999999"/>
        <n v="133.47999999999999"/>
        <n v="132.75"/>
        <n v="132.62"/>
        <n v="130.9"/>
        <n v="129.21"/>
        <n v="127.16"/>
        <n v="126.44000000000001"/>
        <n v="125.67"/>
        <n v="125.29"/>
        <n v="124.96"/>
        <n v="123.42"/>
        <n v="121.55"/>
        <n v="120.36"/>
        <n v="119.68"/>
        <n v="118.66"/>
        <n v="117.81"/>
        <n v="116.44"/>
        <n v="115.17"/>
        <n v="114.24"/>
        <n v="113.6"/>
        <n v="113.36000000000001"/>
        <n v="111.68"/>
        <n v="111.51"/>
        <n v="108.46"/>
        <n v="108.19"/>
        <n v="107.97"/>
        <n v="107.91999999999999"/>
        <n v="107.52"/>
        <n v="106.59"/>
        <n v="104.72"/>
        <n v="104.7"/>
        <n v="104.16"/>
        <n v="102.85"/>
        <n v="102.66"/>
        <n v="99.12"/>
        <n v="97.72"/>
        <n v="97.65"/>
        <n v="97.35"/>
        <n v="95.58"/>
        <n v="95.37"/>
        <n v="94.5"/>
        <n v="93.81"/>
        <n v="93.739999999999981"/>
        <n v="93.72"/>
        <n v="93.5"/>
        <n v="92.04"/>
        <n v="91.63"/>
        <n v="91.35"/>
        <n v="90.88"/>
        <n v="90.74"/>
        <n v="90.27"/>
        <n v="87.89"/>
        <n v="87.25"/>
        <n v="87.2"/>
        <n v="86.73"/>
        <n v="85.2"/>
        <n v="85.05"/>
        <n v="84.96"/>
        <n v="82.84"/>
        <n v="82.36"/>
        <n v="82.32"/>
        <n v="81.900000000000006"/>
        <n v="80.66"/>
        <n v="80.41"/>
        <n v="80.27"/>
        <n v="79.650000000000006"/>
        <n v="78.959999999999994"/>
        <n v="78.540000000000006"/>
        <n v="78.48"/>
        <n v="77.88"/>
        <n v="76.11"/>
        <n v="74.8"/>
        <n v="74.34"/>
        <n v="74.12"/>
        <n v="73.290000000000006"/>
        <n v="72.930000000000007"/>
        <n v="72.569999999999993"/>
        <n v="71.06"/>
        <n v="70.8"/>
        <n v="69.8"/>
        <n v="69.760000000000005"/>
        <n v="69.3"/>
        <n v="69.03"/>
        <n v="68.88"/>
        <n v="68.099999999999994"/>
        <n v="67.58"/>
        <n v="67.319999999999993"/>
        <n v="67.260000000000005"/>
        <n v="66.150000000000006"/>
        <n v="65.400000000000006"/>
        <n v="63.58"/>
        <n v="61.95"/>
        <n v="61.71"/>
        <n v="61.29"/>
        <n v="61.040000000000006"/>
        <n v="60.18"/>
        <n v="59.84"/>
        <n v="58.860000000000007"/>
        <n v="58.41"/>
        <n v="57.97"/>
        <n v="56.1"/>
        <n v="55.44"/>
        <n v="54.87"/>
        <n v="53.1"/>
        <n v="52.08"/>
        <n v="50.49"/>
        <n v="49.94"/>
        <n v="48.72"/>
        <n v="48.62"/>
        <n v="47.04"/>
        <n v="44.88"/>
        <n v="44.25"/>
        <n v="43.6"/>
        <n v="43.01"/>
        <n v="42.48"/>
        <n v="42"/>
        <n v="40.71"/>
        <n v="40.32"/>
        <n v="37.800000000000004"/>
        <n v="36.450000000000003"/>
        <n v="35.4"/>
        <n v="35.28"/>
        <n v="33.6"/>
      </sharedItems>
      <fieldGroup base="8">
        <rangePr autoStart="0" startNum="0" endNum="817.92" groupInterval="100"/>
        <groupItems count="11">
          <s v="&lt;0"/>
          <s v="0-100"/>
          <s v="100-200"/>
          <s v="200-300"/>
          <s v="300-400"/>
          <s v="400-500"/>
          <s v="500-600"/>
          <s v="600-700"/>
          <s v="700-800"/>
          <s v="800-900"/>
          <s v="&gt;900"/>
        </groupItems>
      </fieldGroup>
    </cacheField>
    <cacheField name="Total Sales Rank" numFmtId="0">
      <sharedItems containsSemiMixedTypes="0" containsString="0" containsNumber="1" containsInteger="1" minValue="1" maxValue="244"/>
    </cacheField>
    <cacheField name="Months (Date)" numFmtId="0" databaseField="0">
      <fieldGroup base="1">
        <rangePr groupBy="months" startDate="2022-01-01T00:00:00" endDate="2023-12-31T00:00:00"/>
        <groupItems count="14">
          <s v="&lt;01/01/2022"/>
          <s v="Jan"/>
          <s v="Feb"/>
          <s v="Mar"/>
          <s v="Apr"/>
          <s v="May"/>
          <s v="Jun"/>
          <s v="Jul"/>
          <s v="Aug"/>
          <s v="Sep"/>
          <s v="Oct"/>
          <s v="Nov"/>
          <s v="Dec"/>
          <s v="&gt;31/12/2023"/>
        </groupItems>
      </fieldGroup>
    </cacheField>
    <cacheField name="Years (Date)" numFmtId="0" databaseField="0">
      <fieldGroup base="1">
        <rangePr groupBy="years" startDate="2022-01-01T00:00:00" endDate="2023-12-31T00:00:00"/>
        <groupItems count="4">
          <s v="&lt;01/01/2022"/>
          <s v="2022"/>
          <s v="2023"/>
          <s v="&gt;31/12/2023"/>
        </groupItems>
      </fieldGroup>
    </cacheField>
  </cacheFields>
  <extLst>
    <ext xmlns:x14="http://schemas.microsoft.com/office/spreadsheetml/2009/9/main" uri="{725AE2AE-9491-48be-B2B4-4EB974FC3084}">
      <x14:pivotCacheDefinition pivotCacheId="7544378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ivert ansah" refreshedDate="45523.780499074077" backgroundQuery="1" createdVersion="8" refreshedVersion="8" minRefreshableVersion="3" recordCount="0" supportSubquery="1" supportAdvancedDrill="1" xr:uid="{FFB79076-2279-4E4C-ADCC-16F4861E9818}">
  <cacheSource type="external" connectionId="4"/>
  <cacheFields count="8">
    <cacheField name="[Measures].[#Transaction]" caption="#Transaction" numFmtId="0" hierarchy="20" level="32767"/>
    <cacheField name="[Measures].[Sum of TotalPrice]" caption="Sum of TotalPrice" numFmtId="0" hierarchy="17" level="32767"/>
    <cacheField name="[Measures].[Sum of UnitPrice]" caption="Sum of UnitPrice" numFmtId="0" hierarchy="18" level="32767"/>
    <cacheField name="[Measures].[Sum of Qty]" caption="Sum of Qty" numFmtId="0" hierarchy="19" level="32767"/>
    <cacheField name="[Measures].[Sold Products]" caption="Sold Products" numFmtId="0" hierarchy="22" level="32767"/>
    <cacheField name="[Sales_Data].[Date (Month)].[Date (Month)]" caption="Date (Month)" numFmtId="0" hierarchy="13" level="1">
      <sharedItems containsSemiMixedTypes="0" containsNonDate="0" containsString="0"/>
    </cacheField>
    <cacheField name="[Query1].[Query1].[Query1]" caption="Query1" numFmtId="0" level="1">
      <sharedItems containsSemiMixedTypes="0" containsNonDate="0" containsString="0"/>
    </cacheField>
    <cacheField name="[Sales_Data].[Date (Year)].[Date (Year)]" caption="Date (Year)" numFmtId="0" hierarchy="11" level="1">
      <sharedItems containsSemiMixedTypes="0" containsNonDate="0" containsString="0"/>
    </cacheField>
  </cacheFields>
  <cacheHierarchies count="28">
    <cacheHierarchy uniqueName="[Query1].[Query1]" caption="Query1" attribute="1" defaultMemberUniqueName="[Query1].[Query1].[All]" allUniqueName="[Query1].[Query1].[All]" dimensionUniqueName="[Query1]" displayFolder="" count="2" memberValueDatatype="130" unbalanced="0">
      <fieldsUsage count="2">
        <fieldUsage x="-1"/>
        <fieldUsage x="6"/>
      </fieldsUsage>
    </cacheHierarchy>
    <cacheHierarchy uniqueName="[Sales_Data].[ID]" caption="ID" attribute="1" defaultMemberUniqueName="[Sales_Data].[ID].[All]" allUniqueName="[Sales_Data].[ID].[All]" dimensionUniqueName="[Sales_Data]" displayFolder="" count="2" memberValueDatatype="130" unbalanced="0"/>
    <cacheHierarchy uniqueName="[Sales_Data].[Date]" caption="Date" attribute="1" time="1" defaultMemberUniqueName="[Sales_Data].[Date].[All]" allUniqueName="[Sales_Data].[Date].[All]" dimensionUniqueName="[Sales_Data]" displayFolder="" count="2" memberValueDatatype="7" unbalanced="0"/>
    <cacheHierarchy uniqueName="[Sales_Data].[Region]" caption="Region" attribute="1" defaultMemberUniqueName="[Sales_Data].[Region].[All]" allUniqueName="[Sales_Data].[Region].[All]" dimensionUniqueName="[Sales_Data]" displayFolder="" count="2" memberValueDatatype="130" unbalanced="0"/>
    <cacheHierarchy uniqueName="[Sales_Data].[City]" caption="City" attribute="1" defaultMemberUniqueName="[Sales_Data].[City].[All]" allUniqueName="[Sales_Data].[City].[All]" dimensionUniqueName="[Sales_Data]" displayFolder="" count="2" memberValueDatatype="130" unbalanced="0"/>
    <cacheHierarchy uniqueName="[Sales_Data].[Category]" caption="Category" attribute="1" defaultMemberUniqueName="[Sales_Data].[Category].[All]" allUniqueName="[Sales_Data].[Category].[All]" dimensionUniqueName="[Sales_Data]" displayFolder="" count="2" memberValueDatatype="130" unbalanced="0"/>
    <cacheHierarchy uniqueName="[Sales_Data].[Product]" caption="Product" attribute="1" defaultMemberUniqueName="[Sales_Data].[Product].[All]" allUniqueName="[Sales_Data].[Product].[All]" dimensionUniqueName="[Sales_Data]" displayFolder="" count="2" memberValueDatatype="130" unbalanced="0"/>
    <cacheHierarchy uniqueName="[Sales_Data].[Qty]" caption="Qty" attribute="1" defaultMemberUniqueName="[Sales_Data].[Qty].[All]" allUniqueName="[Sales_Data].[Qty].[All]" dimensionUniqueName="[Sales_Data]" displayFolder="" count="2" memberValueDatatype="20" unbalanced="0"/>
    <cacheHierarchy uniqueName="[Sales_Data].[UnitPrice]" caption="UnitPrice" attribute="1" defaultMemberUniqueName="[Sales_Data].[UnitPrice].[All]" allUniqueName="[Sales_Data].[UnitPrice].[All]" dimensionUniqueName="[Sales_Data]" displayFolder="" count="2" memberValueDatatype="5" unbalanced="0"/>
    <cacheHierarchy uniqueName="[Sales_Data].[TotalPrice]" caption="TotalPrice" attribute="1" defaultMemberUniqueName="[Sales_Data].[TotalPrice].[All]" allUniqueName="[Sales_Data].[TotalPrice].[All]" dimensionUniqueName="[Sales_Data]" displayFolder="" count="2" memberValueDatatype="5" unbalanced="0"/>
    <cacheHierarchy uniqueName="[Sales_Data].[Total Sales Rank]" caption="Total Sales Rank" attribute="1" defaultMemberUniqueName="[Sales_Data].[Total Sales Rank].[All]" allUniqueName="[Sales_Data].[Total Sales Rank].[All]" dimensionUniqueName="[Sales_Data]" displayFolder="" count="2" memberValueDatatype="20" unbalanced="0"/>
    <cacheHierarchy uniqueName="[Sales_Data].[Date (Year)]" caption="Date (Year)" attribute="1" defaultMemberUniqueName="[Sales_Data].[Date (Year)].[All]" allUniqueName="[Sales_Data].[Date (Year)].[All]" dimensionUniqueName="[Sales_Data]" displayFolder="" count="2" memberValueDatatype="130" unbalanced="0">
      <fieldsUsage count="2">
        <fieldUsage x="-1"/>
        <fieldUsage x="7"/>
      </fieldsUsage>
    </cacheHierarchy>
    <cacheHierarchy uniqueName="[Sales_Data].[Date (Quarter)]" caption="Date (Quarter)" attribute="1" defaultMemberUniqueName="[Sales_Data].[Date (Quarter)].[All]" allUniqueName="[Sales_Data].[Date (Quarter)].[All]" dimensionUniqueName="[Sales_Data]" displayFolder="" count="2" memberValueDatatype="130" unbalanced="0"/>
    <cacheHierarchy uniqueName="[Sales_Data].[Date (Month)]" caption="Date (Month)" attribute="1" defaultMemberUniqueName="[Sales_Data].[Date (Month)].[All]" allUniqueName="[Sales_Data].[Date (Month)].[All]" dimensionUniqueName="[Sales_Data]" displayFolder="" count="2" memberValueDatatype="130" unbalanced="0">
      <fieldsUsage count="2">
        <fieldUsage x="-1"/>
        <fieldUsage x="5"/>
      </fieldsUsage>
    </cacheHierarchy>
    <cacheHierarchy uniqueName="[Sales_Data].[Date (Month Index)]" caption="Date (Month Index)" attribute="1" defaultMemberUniqueName="[Sales_Data].[Date (Month Index)].[All]" allUniqueName="[Sales_Data].[Date (Month Index)].[All]" dimensionUniqueName="[Sales_Data]" displayFolder="" count="2" memberValueDatatype="20" unbalanced="0" hidden="1"/>
    <cacheHierarchy uniqueName="[Measures].[Count of ID]" caption="Count of ID" measure="1" displayFolder="" measureGroup="Sales_Data" count="0">
      <extLst>
        <ext xmlns:x15="http://schemas.microsoft.com/office/spreadsheetml/2010/11/main" uri="{B97F6D7D-B522-45F9-BDA1-12C45D357490}">
          <x15:cacheHierarchy aggregatedColumn="1"/>
        </ext>
      </extLst>
    </cacheHierarchy>
    <cacheHierarchy uniqueName="[Measures].[Count of Region]" caption="Count of Region" measure="1" displayFolder="" measureGroup="Sales_Data" count="0">
      <extLst>
        <ext xmlns:x15="http://schemas.microsoft.com/office/spreadsheetml/2010/11/main" uri="{B97F6D7D-B522-45F9-BDA1-12C45D357490}">
          <x15:cacheHierarchy aggregatedColumn="3"/>
        </ext>
      </extLst>
    </cacheHierarchy>
    <cacheHierarchy uniqueName="[Measures].[Sum of TotalPrice]" caption="Sum of TotalPrice" measure="1" displayFolder="" measureGroup="Sales_Data" count="0" oneField="1">
      <fieldsUsage count="1">
        <fieldUsage x="1"/>
      </fieldsUsage>
      <extLst>
        <ext xmlns:x15="http://schemas.microsoft.com/office/spreadsheetml/2010/11/main" uri="{B97F6D7D-B522-45F9-BDA1-12C45D357490}">
          <x15:cacheHierarchy aggregatedColumn="9"/>
        </ext>
      </extLst>
    </cacheHierarchy>
    <cacheHierarchy uniqueName="[Measures].[Sum of UnitPrice]" caption="Sum of UnitPrice" measure="1" displayFolder="" measureGroup="Sales_Data" count="0" oneField="1">
      <fieldsUsage count="1">
        <fieldUsage x="2"/>
      </fieldsUsage>
      <extLst>
        <ext xmlns:x15="http://schemas.microsoft.com/office/spreadsheetml/2010/11/main" uri="{B97F6D7D-B522-45F9-BDA1-12C45D357490}">
          <x15:cacheHierarchy aggregatedColumn="8"/>
        </ext>
      </extLst>
    </cacheHierarchy>
    <cacheHierarchy uniqueName="[Measures].[Sum of Qty]" caption="Sum of Qty" measure="1" displayFolder="" measureGroup="Sales_Data" count="0" oneField="1">
      <fieldsUsage count="1">
        <fieldUsage x="3"/>
      </fieldsUsage>
      <extLst>
        <ext xmlns:x15="http://schemas.microsoft.com/office/spreadsheetml/2010/11/main" uri="{B97F6D7D-B522-45F9-BDA1-12C45D357490}">
          <x15:cacheHierarchy aggregatedColumn="7"/>
        </ext>
      </extLst>
    </cacheHierarchy>
    <cacheHierarchy uniqueName="[Measures].[#Transaction]" caption="#Transaction" measure="1" displayFolder="" measureGroup="Query1" count="0" oneField="1">
      <fieldsUsage count="1">
        <fieldUsage x="0"/>
      </fieldsUsage>
    </cacheHierarchy>
    <cacheHierarchy uniqueName="[Measures].[measure 1]" caption="measure 1" measure="1" displayFolder="" measureGroup="Query1" count="0"/>
    <cacheHierarchy uniqueName="[Measures].[Sold Products]" caption="Sold Products" measure="1" displayFolder="" measureGroup="Query1" count="0" oneField="1">
      <fieldsUsage count="1">
        <fieldUsage x="4"/>
      </fieldsUsage>
    </cacheHierarchy>
    <cacheHierarchy uniqueName="[Measures].[Sum of COGS]" caption="Sum of COGS" measure="1" displayFolder="" measureGroup="Query1" count="0"/>
    <cacheHierarchy uniqueName="[Measures].[Revenue Percentage]" caption="Revenue Percentage" measure="1" displayFolder="" measureGroup="Query1" count="0"/>
    <cacheHierarchy uniqueName="[Measures].[__XL_Count Query1]" caption="__XL_Count Query1" measure="1" displayFolder="" measureGroup="Query1"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ies>
  <kpis count="0"/>
  <dimensions count="3">
    <dimension measure="1" name="Measures" uniqueName="[Measures]" caption="Measures"/>
    <dimension name="Query1" uniqueName="[Query1]" caption="Query1"/>
    <dimension name="Sales_Data" uniqueName="[Sales_Data]" caption="Sales_Data"/>
  </dimensions>
  <measureGroups count="2">
    <measureGroup name="Query1" caption="Query1"/>
    <measureGroup name="Sales_Data" caption="Sales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ivert ansah" refreshedDate="45523.780499421293" backgroundQuery="1" createdVersion="8" refreshedVersion="8" minRefreshableVersion="3" recordCount="0" supportSubquery="1" supportAdvancedDrill="1" xr:uid="{9EBE8FCB-8FB8-4C5E-8511-988B88536835}">
  <cacheSource type="external" connectionId="4"/>
  <cacheFields count="6">
    <cacheField name="[Measures].[#Transaction]" caption="#Transaction" numFmtId="0" hierarchy="20" level="32767"/>
    <cacheField name="[Measures].[Sum of TotalPrice]" caption="Sum of TotalPrice" numFmtId="0" hierarchy="17" level="32767"/>
    <cacheField name="[Measures].[Sum of UnitPrice]" caption="Sum of UnitPrice" numFmtId="0" hierarchy="18" level="32767"/>
    <cacheField name="[Measures].[Sum of Qty]" caption="Sum of Qty" numFmtId="0" hierarchy="19" level="32767"/>
    <cacheField name="[Sales_Data].[Date (Month)].[Date (Month)]" caption="Date (Month)" numFmtId="0" hierarchy="13" level="1">
      <sharedItems containsSemiMixedTypes="0" containsNonDate="0" containsString="0"/>
    </cacheField>
    <cacheField name="[Sales_Data].[Date (Year)].[Date (Year)]" caption="Date (Year)" numFmtId="0" hierarchy="11" level="1">
      <sharedItems count="1">
        <s v="2023"/>
      </sharedItems>
    </cacheField>
  </cacheFields>
  <cacheHierarchies count="28">
    <cacheHierarchy uniqueName="[Query1].[Query1]" caption="Query1" attribute="1" defaultMemberUniqueName="[Query1].[Query1].[All]" allUniqueName="[Query1].[Query1].[All]" dimensionUniqueName="[Query1]" displayFolder="" count="0" memberValueDatatype="130" unbalanced="0"/>
    <cacheHierarchy uniqueName="[Sales_Data].[ID]" caption="ID" attribute="1" defaultMemberUniqueName="[Sales_Data].[ID].[All]" allUniqueName="[Sales_Data].[ID].[All]" dimensionUniqueName="[Sales_Data]" displayFolder="" count="0" memberValueDatatype="130" unbalanced="0"/>
    <cacheHierarchy uniqueName="[Sales_Data].[Date]" caption="Date" attribute="1" time="1" defaultMemberUniqueName="[Sales_Data].[Date].[All]" allUniqueName="[Sales_Data].[Date].[All]" dimensionUniqueName="[Sales_Data]" displayFolder="" count="0" memberValueDatatype="7" unbalanced="0"/>
    <cacheHierarchy uniqueName="[Sales_Data].[Region]" caption="Region" attribute="1" defaultMemberUniqueName="[Sales_Data].[Region].[All]" allUniqueName="[Sales_Data].[Region].[All]" dimensionUniqueName="[Sales_Data]" displayFolder="" count="0" memberValueDatatype="130" unbalanced="0"/>
    <cacheHierarchy uniqueName="[Sales_Data].[City]" caption="City" attribute="1" defaultMemberUniqueName="[Sales_Data].[City].[All]" allUniqueName="[Sales_Data].[City].[All]" dimensionUniqueName="[Sales_Data]" displayFolder="" count="0" memberValueDatatype="130" unbalanced="0"/>
    <cacheHierarchy uniqueName="[Sales_Data].[Category]" caption="Category" attribute="1" defaultMemberUniqueName="[Sales_Data].[Category].[All]" allUniqueName="[Sales_Data].[Category].[All]" dimensionUniqueName="[Sales_Data]" displayFolder="" count="0" memberValueDatatype="130" unbalanced="0"/>
    <cacheHierarchy uniqueName="[Sales_Data].[Product]" caption="Product" attribute="1" defaultMemberUniqueName="[Sales_Data].[Product].[All]" allUniqueName="[Sales_Data].[Product].[All]" dimensionUniqueName="[Sales_Data]" displayFolder="" count="0" memberValueDatatype="130" unbalanced="0"/>
    <cacheHierarchy uniqueName="[Sales_Data].[Qty]" caption="Qty" attribute="1" defaultMemberUniqueName="[Sales_Data].[Qty].[All]" allUniqueName="[Sales_Data].[Qty].[All]" dimensionUniqueName="[Sales_Data]" displayFolder="" count="0" memberValueDatatype="20" unbalanced="0"/>
    <cacheHierarchy uniqueName="[Sales_Data].[UnitPrice]" caption="UnitPrice" attribute="1" defaultMemberUniqueName="[Sales_Data].[UnitPrice].[All]" allUniqueName="[Sales_Data].[UnitPrice].[All]" dimensionUniqueName="[Sales_Data]" displayFolder="" count="0" memberValueDatatype="5" unbalanced="0"/>
    <cacheHierarchy uniqueName="[Sales_Data].[TotalPrice]" caption="TotalPrice" attribute="1" defaultMemberUniqueName="[Sales_Data].[TotalPrice].[All]" allUniqueName="[Sales_Data].[TotalPrice].[All]" dimensionUniqueName="[Sales_Data]" displayFolder="" count="0" memberValueDatatype="5" unbalanced="0"/>
    <cacheHierarchy uniqueName="[Sales_Data].[Total Sales Rank]" caption="Total Sales Rank" attribute="1" defaultMemberUniqueName="[Sales_Data].[Total Sales Rank].[All]" allUniqueName="[Sales_Data].[Total Sales Rank].[All]" dimensionUniqueName="[Sales_Data]" displayFolder="" count="0" memberValueDatatype="20" unbalanced="0"/>
    <cacheHierarchy uniqueName="[Sales_Data].[Date (Year)]" caption="Date (Year)" attribute="1" defaultMemberUniqueName="[Sales_Data].[Date (Year)].[All]" allUniqueName="[Sales_Data].[Date (Year)].[All]" dimensionUniqueName="[Sales_Data]" displayFolder="" count="2" memberValueDatatype="130" unbalanced="0">
      <fieldsUsage count="2">
        <fieldUsage x="-1"/>
        <fieldUsage x="5"/>
      </fieldsUsage>
    </cacheHierarchy>
    <cacheHierarchy uniqueName="[Sales_Data].[Date (Quarter)]" caption="Date (Quarter)" attribute="1" defaultMemberUniqueName="[Sales_Data].[Date (Quarter)].[All]" allUniqueName="[Sales_Data].[Date (Quarter)].[All]" dimensionUniqueName="[Sales_Data]" displayFolder="" count="0" memberValueDatatype="130" unbalanced="0"/>
    <cacheHierarchy uniqueName="[Sales_Data].[Date (Month)]" caption="Date (Month)" attribute="1" defaultMemberUniqueName="[Sales_Data].[Date (Month)].[All]" allUniqueName="[Sales_Data].[Date (Month)].[All]" dimensionUniqueName="[Sales_Data]" displayFolder="" count="2" memberValueDatatype="130" unbalanced="0">
      <fieldsUsage count="2">
        <fieldUsage x="-1"/>
        <fieldUsage x="4"/>
      </fieldsUsage>
    </cacheHierarchy>
    <cacheHierarchy uniqueName="[Sales_Data].[Date (Month Index)]" caption="Date (Month Index)" attribute="1" defaultMemberUniqueName="[Sales_Data].[Date (Month Index)].[All]" allUniqueName="[Sales_Data].[Date (Month Index)].[All]" dimensionUniqueName="[Sales_Data]" displayFolder="" count="0" memberValueDatatype="20" unbalanced="0" hidden="1"/>
    <cacheHierarchy uniqueName="[Measures].[Count of ID]" caption="Count of ID" measure="1" displayFolder="" measureGroup="Sales_Data" count="0">
      <extLst>
        <ext xmlns:x15="http://schemas.microsoft.com/office/spreadsheetml/2010/11/main" uri="{B97F6D7D-B522-45F9-BDA1-12C45D357490}">
          <x15:cacheHierarchy aggregatedColumn="1"/>
        </ext>
      </extLst>
    </cacheHierarchy>
    <cacheHierarchy uniqueName="[Measures].[Count of Region]" caption="Count of Region" measure="1" displayFolder="" measureGroup="Sales_Data" count="0">
      <extLst>
        <ext xmlns:x15="http://schemas.microsoft.com/office/spreadsheetml/2010/11/main" uri="{B97F6D7D-B522-45F9-BDA1-12C45D357490}">
          <x15:cacheHierarchy aggregatedColumn="3"/>
        </ext>
      </extLst>
    </cacheHierarchy>
    <cacheHierarchy uniqueName="[Measures].[Sum of TotalPrice]" caption="Sum of TotalPrice" measure="1" displayFolder="" measureGroup="Sales_Data" count="0" oneField="1">
      <fieldsUsage count="1">
        <fieldUsage x="1"/>
      </fieldsUsage>
      <extLst>
        <ext xmlns:x15="http://schemas.microsoft.com/office/spreadsheetml/2010/11/main" uri="{B97F6D7D-B522-45F9-BDA1-12C45D357490}">
          <x15:cacheHierarchy aggregatedColumn="9"/>
        </ext>
      </extLst>
    </cacheHierarchy>
    <cacheHierarchy uniqueName="[Measures].[Sum of UnitPrice]" caption="Sum of UnitPrice" measure="1" displayFolder="" measureGroup="Sales_Data" count="0" oneField="1">
      <fieldsUsage count="1">
        <fieldUsage x="2"/>
      </fieldsUsage>
      <extLst>
        <ext xmlns:x15="http://schemas.microsoft.com/office/spreadsheetml/2010/11/main" uri="{B97F6D7D-B522-45F9-BDA1-12C45D357490}">
          <x15:cacheHierarchy aggregatedColumn="8"/>
        </ext>
      </extLst>
    </cacheHierarchy>
    <cacheHierarchy uniqueName="[Measures].[Sum of Qty]" caption="Sum of Qty" measure="1" displayFolder="" measureGroup="Sales_Data" count="0" oneField="1">
      <fieldsUsage count="1">
        <fieldUsage x="3"/>
      </fieldsUsage>
      <extLst>
        <ext xmlns:x15="http://schemas.microsoft.com/office/spreadsheetml/2010/11/main" uri="{B97F6D7D-B522-45F9-BDA1-12C45D357490}">
          <x15:cacheHierarchy aggregatedColumn="7"/>
        </ext>
      </extLst>
    </cacheHierarchy>
    <cacheHierarchy uniqueName="[Measures].[#Transaction]" caption="#Transaction" measure="1" displayFolder="" measureGroup="Query1" count="0" oneField="1">
      <fieldsUsage count="1">
        <fieldUsage x="0"/>
      </fieldsUsage>
    </cacheHierarchy>
    <cacheHierarchy uniqueName="[Measures].[measure 1]" caption="measure 1" measure="1" displayFolder="" measureGroup="Query1" count="0"/>
    <cacheHierarchy uniqueName="[Measures].[Sold Products]" caption="Sold Products" measure="1" displayFolder="" measureGroup="Query1" count="0"/>
    <cacheHierarchy uniqueName="[Measures].[Sum of COGS]" caption="Sum of COGS" measure="1" displayFolder="" measureGroup="Query1" count="0"/>
    <cacheHierarchy uniqueName="[Measures].[Revenue Percentage]" caption="Revenue Percentage" measure="1" displayFolder="" measureGroup="Query1" count="0"/>
    <cacheHierarchy uniqueName="[Measures].[__XL_Count Query1]" caption="__XL_Count Query1" measure="1" displayFolder="" measureGroup="Query1"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ies>
  <kpis count="0"/>
  <dimensions count="3">
    <dimension measure="1" name="Measures" uniqueName="[Measures]" caption="Measures"/>
    <dimension name="Query1" uniqueName="[Query1]" caption="Query1"/>
    <dimension name="Sales_Data" uniqueName="[Sales_Data]" caption="Sales_Data"/>
  </dimensions>
  <measureGroups count="2">
    <measureGroup name="Query1" caption="Query1"/>
    <measureGroup name="Sales_Data" caption="Sales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ivert ansah" refreshedDate="45523.780499768516" backgroundQuery="1" createdVersion="8" refreshedVersion="8" minRefreshableVersion="3" recordCount="0" supportSubquery="1" supportAdvancedDrill="1" xr:uid="{D96C5446-C473-467E-81C6-DA01AE0B6CF7}">
  <cacheSource type="external" connectionId="4"/>
  <cacheFields count="5">
    <cacheField name="[Measures].[#Transaction]" caption="#Transaction" numFmtId="0" hierarchy="20" level="32767"/>
    <cacheField name="[Measures].[Sum of TotalPrice]" caption="Sum of TotalPrice" numFmtId="0" hierarchy="17" level="32767"/>
    <cacheField name="[Measures].[Sum of Qty]" caption="Sum of Qty" numFmtId="0" hierarchy="19" level="32767"/>
    <cacheField name="[Sales_Data].[Date (Year)].[Date (Year)]" caption="Date (Year)" numFmtId="0" hierarchy="11" level="1">
      <sharedItems count="1">
        <s v="2023"/>
      </sharedItems>
    </cacheField>
    <cacheField name="[Sales_Data].[Date (Month)].[Date (Month)]" caption="Date (Month)" numFmtId="0" hierarchy="13" level="1">
      <sharedItems containsSemiMixedTypes="0" containsNonDate="0" containsString="0"/>
    </cacheField>
  </cacheFields>
  <cacheHierarchies count="28">
    <cacheHierarchy uniqueName="[Query1].[Query1]" caption="Query1" attribute="1" defaultMemberUniqueName="[Query1].[Query1].[All]" allUniqueName="[Query1].[Query1].[All]" dimensionUniqueName="[Query1]" displayFolder="" count="0" memberValueDatatype="130" unbalanced="0"/>
    <cacheHierarchy uniqueName="[Sales_Data].[ID]" caption="ID" attribute="1" defaultMemberUniqueName="[Sales_Data].[ID].[All]" allUniqueName="[Sales_Data].[ID].[All]" dimensionUniqueName="[Sales_Data]" displayFolder="" count="0" memberValueDatatype="130" unbalanced="0"/>
    <cacheHierarchy uniqueName="[Sales_Data].[Date]" caption="Date" attribute="1" time="1" defaultMemberUniqueName="[Sales_Data].[Date].[All]" allUniqueName="[Sales_Data].[Date].[All]" dimensionUniqueName="[Sales_Data]" displayFolder="" count="0" memberValueDatatype="7" unbalanced="0"/>
    <cacheHierarchy uniqueName="[Sales_Data].[Region]" caption="Region" attribute="1" defaultMemberUniqueName="[Sales_Data].[Region].[All]" allUniqueName="[Sales_Data].[Region].[All]" dimensionUniqueName="[Sales_Data]" displayFolder="" count="0" memberValueDatatype="130" unbalanced="0"/>
    <cacheHierarchy uniqueName="[Sales_Data].[City]" caption="City" attribute="1" defaultMemberUniqueName="[Sales_Data].[City].[All]" allUniqueName="[Sales_Data].[City].[All]" dimensionUniqueName="[Sales_Data]" displayFolder="" count="0" memberValueDatatype="130" unbalanced="0"/>
    <cacheHierarchy uniqueName="[Sales_Data].[Category]" caption="Category" attribute="1" defaultMemberUniqueName="[Sales_Data].[Category].[All]" allUniqueName="[Sales_Data].[Category].[All]" dimensionUniqueName="[Sales_Data]" displayFolder="" count="0" memberValueDatatype="130" unbalanced="0"/>
    <cacheHierarchy uniqueName="[Sales_Data].[Product]" caption="Product" attribute="1" defaultMemberUniqueName="[Sales_Data].[Product].[All]" allUniqueName="[Sales_Data].[Product].[All]" dimensionUniqueName="[Sales_Data]" displayFolder="" count="0" memberValueDatatype="130" unbalanced="0"/>
    <cacheHierarchy uniqueName="[Sales_Data].[Qty]" caption="Qty" attribute="1" defaultMemberUniqueName="[Sales_Data].[Qty].[All]" allUniqueName="[Sales_Data].[Qty].[All]" dimensionUniqueName="[Sales_Data]" displayFolder="" count="0" memberValueDatatype="20" unbalanced="0"/>
    <cacheHierarchy uniqueName="[Sales_Data].[UnitPrice]" caption="UnitPrice" attribute="1" defaultMemberUniqueName="[Sales_Data].[UnitPrice].[All]" allUniqueName="[Sales_Data].[UnitPrice].[All]" dimensionUniqueName="[Sales_Data]" displayFolder="" count="0" memberValueDatatype="5" unbalanced="0"/>
    <cacheHierarchy uniqueName="[Sales_Data].[TotalPrice]" caption="TotalPrice" attribute="1" defaultMemberUniqueName="[Sales_Data].[TotalPrice].[All]" allUniqueName="[Sales_Data].[TotalPrice].[All]" dimensionUniqueName="[Sales_Data]" displayFolder="" count="0" memberValueDatatype="5" unbalanced="0"/>
    <cacheHierarchy uniqueName="[Sales_Data].[Total Sales Rank]" caption="Total Sales Rank" attribute="1" defaultMemberUniqueName="[Sales_Data].[Total Sales Rank].[All]" allUniqueName="[Sales_Data].[Total Sales Rank].[All]" dimensionUniqueName="[Sales_Data]" displayFolder="" count="0" memberValueDatatype="20" unbalanced="0"/>
    <cacheHierarchy uniqueName="[Sales_Data].[Date (Year)]" caption="Date (Year)" attribute="1" defaultMemberUniqueName="[Sales_Data].[Date (Year)].[All]" allUniqueName="[Sales_Data].[Date (Year)].[All]" dimensionUniqueName="[Sales_Data]" displayFolder="" count="2" memberValueDatatype="130" unbalanced="0">
      <fieldsUsage count="2">
        <fieldUsage x="-1"/>
        <fieldUsage x="3"/>
      </fieldsUsage>
    </cacheHierarchy>
    <cacheHierarchy uniqueName="[Sales_Data].[Date (Quarter)]" caption="Date (Quarter)" attribute="1" defaultMemberUniqueName="[Sales_Data].[Date (Quarter)].[All]" allUniqueName="[Sales_Data].[Date (Quarter)].[All]" dimensionUniqueName="[Sales_Data]" displayFolder="" count="0" memberValueDatatype="130" unbalanced="0"/>
    <cacheHierarchy uniqueName="[Sales_Data].[Date (Month)]" caption="Date (Month)" attribute="1" defaultMemberUniqueName="[Sales_Data].[Date (Month)].[All]" allUniqueName="[Sales_Data].[Date (Month)].[All]" dimensionUniqueName="[Sales_Data]" displayFolder="" count="2" memberValueDatatype="130" unbalanced="0">
      <fieldsUsage count="2">
        <fieldUsage x="-1"/>
        <fieldUsage x="4"/>
      </fieldsUsage>
    </cacheHierarchy>
    <cacheHierarchy uniqueName="[Sales_Data].[Date (Month Index)]" caption="Date (Month Index)" attribute="1" defaultMemberUniqueName="[Sales_Data].[Date (Month Index)].[All]" allUniqueName="[Sales_Data].[Date (Month Index)].[All]" dimensionUniqueName="[Sales_Data]" displayFolder="" count="0" memberValueDatatype="20" unbalanced="0" hidden="1"/>
    <cacheHierarchy uniqueName="[Measures].[Count of ID]" caption="Count of ID" measure="1" displayFolder="" measureGroup="Sales_Data" count="0">
      <extLst>
        <ext xmlns:x15="http://schemas.microsoft.com/office/spreadsheetml/2010/11/main" uri="{B97F6D7D-B522-45F9-BDA1-12C45D357490}">
          <x15:cacheHierarchy aggregatedColumn="1"/>
        </ext>
      </extLst>
    </cacheHierarchy>
    <cacheHierarchy uniqueName="[Measures].[Count of Region]" caption="Count of Region" measure="1" displayFolder="" measureGroup="Sales_Data" count="0">
      <extLst>
        <ext xmlns:x15="http://schemas.microsoft.com/office/spreadsheetml/2010/11/main" uri="{B97F6D7D-B522-45F9-BDA1-12C45D357490}">
          <x15:cacheHierarchy aggregatedColumn="3"/>
        </ext>
      </extLst>
    </cacheHierarchy>
    <cacheHierarchy uniqueName="[Measures].[Sum of TotalPrice]" caption="Sum of TotalPrice" measure="1" displayFolder="" measureGroup="Sales_Data" count="0" oneField="1">
      <fieldsUsage count="1">
        <fieldUsage x="1"/>
      </fieldsUsage>
      <extLst>
        <ext xmlns:x15="http://schemas.microsoft.com/office/spreadsheetml/2010/11/main" uri="{B97F6D7D-B522-45F9-BDA1-12C45D357490}">
          <x15:cacheHierarchy aggregatedColumn="9"/>
        </ext>
      </extLst>
    </cacheHierarchy>
    <cacheHierarchy uniqueName="[Measures].[Sum of UnitPrice]" caption="Sum of UnitPrice" measure="1" displayFolder="" measureGroup="Sales_Data" count="0">
      <extLst>
        <ext xmlns:x15="http://schemas.microsoft.com/office/spreadsheetml/2010/11/main" uri="{B97F6D7D-B522-45F9-BDA1-12C45D357490}">
          <x15:cacheHierarchy aggregatedColumn="8"/>
        </ext>
      </extLst>
    </cacheHierarchy>
    <cacheHierarchy uniqueName="[Measures].[Sum of Qty]" caption="Sum of Qty" measure="1" displayFolder="" measureGroup="Sales_Data" count="0" oneField="1">
      <fieldsUsage count="1">
        <fieldUsage x="2"/>
      </fieldsUsage>
      <extLst>
        <ext xmlns:x15="http://schemas.microsoft.com/office/spreadsheetml/2010/11/main" uri="{B97F6D7D-B522-45F9-BDA1-12C45D357490}">
          <x15:cacheHierarchy aggregatedColumn="7"/>
        </ext>
      </extLst>
    </cacheHierarchy>
    <cacheHierarchy uniqueName="[Measures].[#Transaction]" caption="#Transaction" measure="1" displayFolder="" measureGroup="Query1" count="0" oneField="1">
      <fieldsUsage count="1">
        <fieldUsage x="0"/>
      </fieldsUsage>
    </cacheHierarchy>
    <cacheHierarchy uniqueName="[Measures].[measure 1]" caption="measure 1" measure="1" displayFolder="" measureGroup="Query1" count="0"/>
    <cacheHierarchy uniqueName="[Measures].[Sold Products]" caption="Sold Products" measure="1" displayFolder="" measureGroup="Query1" count="0"/>
    <cacheHierarchy uniqueName="[Measures].[Sum of COGS]" caption="Sum of COGS" measure="1" displayFolder="" measureGroup="Query1" count="0"/>
    <cacheHierarchy uniqueName="[Measures].[Revenue Percentage]" caption="Revenue Percentage" measure="1" displayFolder="" measureGroup="Query1" count="0"/>
    <cacheHierarchy uniqueName="[Measures].[__XL_Count Query1]" caption="__XL_Count Query1" measure="1" displayFolder="" measureGroup="Query1"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ies>
  <kpis count="0"/>
  <dimensions count="3">
    <dimension measure="1" name="Measures" uniqueName="[Measures]" caption="Measures"/>
    <dimension name="Query1" uniqueName="[Query1]" caption="Query1"/>
    <dimension name="Sales_Data" uniqueName="[Sales_Data]" caption="Sales_Data"/>
  </dimensions>
  <measureGroups count="2">
    <measureGroup name="Query1" caption="Query1"/>
    <measureGroup name="Sales_Data" caption="Sales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ivert ansah" refreshedDate="45523.780500231478" backgroundQuery="1" createdVersion="8" refreshedVersion="8" minRefreshableVersion="3" recordCount="0" supportSubquery="1" supportAdvancedDrill="1" xr:uid="{63965AF6-640C-4DDC-865F-17E76B995DBA}">
  <cacheSource type="external" connectionId="4"/>
  <cacheFields count="2">
    <cacheField name="[Sales_Data].[Date (Year)].[Date (Year)]" caption="Date (Year)" numFmtId="0" hierarchy="11" level="1">
      <sharedItems count="1">
        <s v="2023"/>
      </sharedItems>
    </cacheField>
    <cacheField name="[Sales_Data].[Date (Month)].[Date (Month)]" caption="Date (Month)" numFmtId="0" hierarchy="13" level="1">
      <sharedItems containsSemiMixedTypes="0" containsNonDate="0" containsString="0"/>
    </cacheField>
  </cacheFields>
  <cacheHierarchies count="28">
    <cacheHierarchy uniqueName="[Query1].[Query1]" caption="Query1" attribute="1" defaultMemberUniqueName="[Query1].[Query1].[All]" allUniqueName="[Query1].[Query1].[All]" dimensionUniqueName="[Query1]" displayFolder="" count="0" memberValueDatatype="130" unbalanced="0"/>
    <cacheHierarchy uniqueName="[Sales_Data].[ID]" caption="ID" attribute="1" defaultMemberUniqueName="[Sales_Data].[ID].[All]" allUniqueName="[Sales_Data].[ID].[All]" dimensionUniqueName="[Sales_Data]" displayFolder="" count="0" memberValueDatatype="130" unbalanced="0"/>
    <cacheHierarchy uniqueName="[Sales_Data].[Date]" caption="Date" attribute="1" time="1" defaultMemberUniqueName="[Sales_Data].[Date].[All]" allUniqueName="[Sales_Data].[Date].[All]" dimensionUniqueName="[Sales_Data]" displayFolder="" count="0" memberValueDatatype="7" unbalanced="0"/>
    <cacheHierarchy uniqueName="[Sales_Data].[Region]" caption="Region" attribute="1" defaultMemberUniqueName="[Sales_Data].[Region].[All]" allUniqueName="[Sales_Data].[Region].[All]" dimensionUniqueName="[Sales_Data]" displayFolder="" count="0" memberValueDatatype="130" unbalanced="0"/>
    <cacheHierarchy uniqueName="[Sales_Data].[City]" caption="City" attribute="1" defaultMemberUniqueName="[Sales_Data].[City].[All]" allUniqueName="[Sales_Data].[City].[All]" dimensionUniqueName="[Sales_Data]" displayFolder="" count="0" memberValueDatatype="130" unbalanced="0"/>
    <cacheHierarchy uniqueName="[Sales_Data].[Category]" caption="Category" attribute="1" defaultMemberUniqueName="[Sales_Data].[Category].[All]" allUniqueName="[Sales_Data].[Category].[All]" dimensionUniqueName="[Sales_Data]" displayFolder="" count="0" memberValueDatatype="130" unbalanced="0"/>
    <cacheHierarchy uniqueName="[Sales_Data].[Product]" caption="Product" attribute="1" defaultMemberUniqueName="[Sales_Data].[Product].[All]" allUniqueName="[Sales_Data].[Product].[All]" dimensionUniqueName="[Sales_Data]" displayFolder="" count="0" memberValueDatatype="130" unbalanced="0"/>
    <cacheHierarchy uniqueName="[Sales_Data].[Qty]" caption="Qty" attribute="1" defaultMemberUniqueName="[Sales_Data].[Qty].[All]" allUniqueName="[Sales_Data].[Qty].[All]" dimensionUniqueName="[Sales_Data]" displayFolder="" count="0" memberValueDatatype="20" unbalanced="0"/>
    <cacheHierarchy uniqueName="[Sales_Data].[UnitPrice]" caption="UnitPrice" attribute="1" defaultMemberUniqueName="[Sales_Data].[UnitPrice].[All]" allUniqueName="[Sales_Data].[UnitPrice].[All]" dimensionUniqueName="[Sales_Data]" displayFolder="" count="0" memberValueDatatype="5" unbalanced="0"/>
    <cacheHierarchy uniqueName="[Sales_Data].[TotalPrice]" caption="TotalPrice" attribute="1" defaultMemberUniqueName="[Sales_Data].[TotalPrice].[All]" allUniqueName="[Sales_Data].[TotalPrice].[All]" dimensionUniqueName="[Sales_Data]" displayFolder="" count="0" memberValueDatatype="5" unbalanced="0"/>
    <cacheHierarchy uniqueName="[Sales_Data].[Total Sales Rank]" caption="Total Sales Rank" attribute="1" defaultMemberUniqueName="[Sales_Data].[Total Sales Rank].[All]" allUniqueName="[Sales_Data].[Total Sales Rank].[All]" dimensionUniqueName="[Sales_Data]" displayFolder="" count="0" memberValueDatatype="20" unbalanced="0"/>
    <cacheHierarchy uniqueName="[Sales_Data].[Date (Year)]" caption="Date (Year)" attribute="1" defaultMemberUniqueName="[Sales_Data].[Date (Year)].[All]" allUniqueName="[Sales_Data].[Date (Year)].[All]" dimensionUniqueName="[Sales_Data]" displayFolder="" count="2" memberValueDatatype="130" unbalanced="0">
      <fieldsUsage count="2">
        <fieldUsage x="-1"/>
        <fieldUsage x="0"/>
      </fieldsUsage>
    </cacheHierarchy>
    <cacheHierarchy uniqueName="[Sales_Data].[Date (Quarter)]" caption="Date (Quarter)" attribute="1" defaultMemberUniqueName="[Sales_Data].[Date (Quarter)].[All]" allUniqueName="[Sales_Data].[Date (Quarter)].[All]" dimensionUniqueName="[Sales_Data]" displayFolder="" count="0" memberValueDatatype="130" unbalanced="0"/>
    <cacheHierarchy uniqueName="[Sales_Data].[Date (Month)]" caption="Date (Month)" attribute="1" defaultMemberUniqueName="[Sales_Data].[Date (Month)].[All]" allUniqueName="[Sales_Data].[Date (Month)].[All]" dimensionUniqueName="[Sales_Data]" displayFolder="" count="2" memberValueDatatype="130" unbalanced="0">
      <fieldsUsage count="2">
        <fieldUsage x="-1"/>
        <fieldUsage x="1"/>
      </fieldsUsage>
    </cacheHierarchy>
    <cacheHierarchy uniqueName="[Sales_Data].[Date (Month Index)]" caption="Date (Month Index)" attribute="1" defaultMemberUniqueName="[Sales_Data].[Date (Month Index)].[All]" allUniqueName="[Sales_Data].[Date (Month Index)].[All]" dimensionUniqueName="[Sales_Data]" displayFolder="" count="0" memberValueDatatype="20" unbalanced="0" hidden="1"/>
    <cacheHierarchy uniqueName="[Measures].[Count of ID]" caption="Count of ID" measure="1" displayFolder="" measureGroup="Sales_Data" count="0">
      <extLst>
        <ext xmlns:x15="http://schemas.microsoft.com/office/spreadsheetml/2010/11/main" uri="{B97F6D7D-B522-45F9-BDA1-12C45D357490}">
          <x15:cacheHierarchy aggregatedColumn="1"/>
        </ext>
      </extLst>
    </cacheHierarchy>
    <cacheHierarchy uniqueName="[Measures].[Count of Region]" caption="Count of Region" measure="1" displayFolder="" measureGroup="Sales_Data" count="0">
      <extLst>
        <ext xmlns:x15="http://schemas.microsoft.com/office/spreadsheetml/2010/11/main" uri="{B97F6D7D-B522-45F9-BDA1-12C45D357490}">
          <x15:cacheHierarchy aggregatedColumn="3"/>
        </ext>
      </extLst>
    </cacheHierarchy>
    <cacheHierarchy uniqueName="[Measures].[Sum of TotalPrice]" caption="Sum of TotalPrice" measure="1" displayFolder="" measureGroup="Sales_Data" count="0">
      <extLst>
        <ext xmlns:x15="http://schemas.microsoft.com/office/spreadsheetml/2010/11/main" uri="{B97F6D7D-B522-45F9-BDA1-12C45D357490}">
          <x15:cacheHierarchy aggregatedColumn="9"/>
        </ext>
      </extLst>
    </cacheHierarchy>
    <cacheHierarchy uniqueName="[Measures].[Sum of UnitPrice]" caption="Sum of UnitPrice" measure="1" displayFolder="" measureGroup="Sales_Data" count="0">
      <extLst>
        <ext xmlns:x15="http://schemas.microsoft.com/office/spreadsheetml/2010/11/main" uri="{B97F6D7D-B522-45F9-BDA1-12C45D357490}">
          <x15:cacheHierarchy aggregatedColumn="8"/>
        </ext>
      </extLst>
    </cacheHierarchy>
    <cacheHierarchy uniqueName="[Measures].[Sum of Qty]" caption="Sum of Qty" measure="1" displayFolder="" measureGroup="Sales_Data" count="0">
      <extLst>
        <ext xmlns:x15="http://schemas.microsoft.com/office/spreadsheetml/2010/11/main" uri="{B97F6D7D-B522-45F9-BDA1-12C45D357490}">
          <x15:cacheHierarchy aggregatedColumn="7"/>
        </ext>
      </extLst>
    </cacheHierarchy>
    <cacheHierarchy uniqueName="[Measures].[#Transaction]" caption="#Transaction" measure="1" displayFolder="" measureGroup="Query1" count="0"/>
    <cacheHierarchy uniqueName="[Measures].[measure 1]" caption="measure 1" measure="1" displayFolder="" measureGroup="Query1" count="0"/>
    <cacheHierarchy uniqueName="[Measures].[Sold Products]" caption="Sold Products" measure="1" displayFolder="" measureGroup="Query1" count="0"/>
    <cacheHierarchy uniqueName="[Measures].[Sum of COGS]" caption="Sum of COGS" measure="1" displayFolder="" measureGroup="Query1" count="0"/>
    <cacheHierarchy uniqueName="[Measures].[Revenue Percentage]" caption="Revenue Percentage" measure="1" displayFolder="" measureGroup="Query1" count="0"/>
    <cacheHierarchy uniqueName="[Measures].[__XL_Count Query1]" caption="__XL_Count Query1" measure="1" displayFolder="" measureGroup="Query1"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ies>
  <kpis count="0"/>
  <dimensions count="3">
    <dimension measure="1" name="Measures" uniqueName="[Measures]" caption="Measures"/>
    <dimension name="Query1" uniqueName="[Query1]" caption="Query1"/>
    <dimension name="Sales_Data" uniqueName="[Sales_Data]" caption="Sales_Data"/>
  </dimensions>
  <measureGroups count="2">
    <measureGroup name="Query1" caption="Query1"/>
    <measureGroup name="Sales_Data" caption="Sales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ivert ansah" refreshedDate="45516.461822106481" backgroundQuery="1" createdVersion="3" refreshedVersion="8" minRefreshableVersion="3" recordCount="0" supportSubquery="1" supportAdvancedDrill="1" xr:uid="{BA5FAA43-8CA5-4B3D-B8E7-D2A8F7FDC986}">
  <cacheSource type="external" connectionId="4">
    <extLst>
      <ext xmlns:x14="http://schemas.microsoft.com/office/spreadsheetml/2009/9/main" uri="{F057638F-6D5F-4e77-A914-E7F072B9BCA8}">
        <x14:sourceConnection name="ThisWorkbookDataModel"/>
      </ext>
    </extLst>
  </cacheSource>
  <cacheFields count="0"/>
  <cacheHierarchies count="28">
    <cacheHierarchy uniqueName="[Query1].[Query1]" caption="Query1" attribute="1" defaultMemberUniqueName="[Query1].[Query1].[All]" allUniqueName="[Query1].[Query1].[All]" dimensionUniqueName="[Query1]" displayFolder="" count="0" memberValueDatatype="130" unbalanced="0"/>
    <cacheHierarchy uniqueName="[Sales_Data].[ID]" caption="ID" attribute="1" defaultMemberUniqueName="[Sales_Data].[ID].[All]" allUniqueName="[Sales_Data].[ID].[All]" dimensionUniqueName="[Sales_Data]" displayFolder="" count="0" memberValueDatatype="130" unbalanced="0"/>
    <cacheHierarchy uniqueName="[Sales_Data].[Date]" caption="Date" attribute="1" time="1" defaultMemberUniqueName="[Sales_Data].[Date].[All]" allUniqueName="[Sales_Data].[Date].[All]" dimensionUniqueName="[Sales_Data]" displayFolder="" count="0" memberValueDatatype="7" unbalanced="0"/>
    <cacheHierarchy uniqueName="[Sales_Data].[Region]" caption="Region" attribute="1" defaultMemberUniqueName="[Sales_Data].[Region].[All]" allUniqueName="[Sales_Data].[Region].[All]" dimensionUniqueName="[Sales_Data]" displayFolder="" count="0" memberValueDatatype="130" unbalanced="0"/>
    <cacheHierarchy uniqueName="[Sales_Data].[City]" caption="City" attribute="1" defaultMemberUniqueName="[Sales_Data].[City].[All]" allUniqueName="[Sales_Data].[City].[All]" dimensionUniqueName="[Sales_Data]" displayFolder="" count="0" memberValueDatatype="130" unbalanced="0"/>
    <cacheHierarchy uniqueName="[Sales_Data].[Category]" caption="Category" attribute="1" defaultMemberUniqueName="[Sales_Data].[Category].[All]" allUniqueName="[Sales_Data].[Category].[All]" dimensionUniqueName="[Sales_Data]" displayFolder="" count="0" memberValueDatatype="130" unbalanced="0"/>
    <cacheHierarchy uniqueName="[Sales_Data].[Product]" caption="Product" attribute="1" defaultMemberUniqueName="[Sales_Data].[Product].[All]" allUniqueName="[Sales_Data].[Product].[All]" dimensionUniqueName="[Sales_Data]" displayFolder="" count="0" memberValueDatatype="130" unbalanced="0"/>
    <cacheHierarchy uniqueName="[Sales_Data].[Qty]" caption="Qty" attribute="1" defaultMemberUniqueName="[Sales_Data].[Qty].[All]" allUniqueName="[Sales_Data].[Qty].[All]" dimensionUniqueName="[Sales_Data]" displayFolder="" count="0" memberValueDatatype="20" unbalanced="0"/>
    <cacheHierarchy uniqueName="[Sales_Data].[UnitPrice]" caption="UnitPrice" attribute="1" defaultMemberUniqueName="[Sales_Data].[UnitPrice].[All]" allUniqueName="[Sales_Data].[UnitPrice].[All]" dimensionUniqueName="[Sales_Data]" displayFolder="" count="0" memberValueDatatype="5" unbalanced="0"/>
    <cacheHierarchy uniqueName="[Sales_Data].[TotalPrice]" caption="TotalPrice" attribute="1" defaultMemberUniqueName="[Sales_Data].[TotalPrice].[All]" allUniqueName="[Sales_Data].[TotalPrice].[All]" dimensionUniqueName="[Sales_Data]" displayFolder="" count="0" memberValueDatatype="5" unbalanced="0"/>
    <cacheHierarchy uniqueName="[Sales_Data].[Total Sales Rank]" caption="Total Sales Rank" attribute="1" defaultMemberUniqueName="[Sales_Data].[Total Sales Rank].[All]" allUniqueName="[Sales_Data].[Total Sales Rank].[All]" dimensionUniqueName="[Sales_Data]" displayFolder="" count="0" memberValueDatatype="20" unbalanced="0"/>
    <cacheHierarchy uniqueName="[Sales_Data].[Date (Year)]" caption="Date (Year)" attribute="1" defaultMemberUniqueName="[Sales_Data].[Date (Year)].[All]" allUniqueName="[Sales_Data].[Date (Year)].[All]" dimensionUniqueName="[Sales_Data]" displayFolder="" count="2" memberValueDatatype="130" unbalanced="0"/>
    <cacheHierarchy uniqueName="[Sales_Data].[Date (Quarter)]" caption="Date (Quarter)" attribute="1" defaultMemberUniqueName="[Sales_Data].[Date (Quarter)].[All]" allUniqueName="[Sales_Data].[Date (Quarter)].[All]" dimensionUniqueName="[Sales_Data]" displayFolder="" count="0" memberValueDatatype="130" unbalanced="0"/>
    <cacheHierarchy uniqueName="[Sales_Data].[Date (Month)]" caption="Date (Month)" attribute="1" defaultMemberUniqueName="[Sales_Data].[Date (Month)].[All]" allUniqueName="[Sales_Data].[Date (Month)].[All]" dimensionUniqueName="[Sales_Data]" displayFolder="" count="2" memberValueDatatype="130" unbalanced="0"/>
    <cacheHierarchy uniqueName="[Sales_Data].[Date (Month Index)]" caption="Date (Month Index)" attribute="1" defaultMemberUniqueName="[Sales_Data].[Date (Month Index)].[All]" allUniqueName="[Sales_Data].[Date (Month Index)].[All]" dimensionUniqueName="[Sales_Data]" displayFolder="" count="0" memberValueDatatype="20" unbalanced="0" hidden="1"/>
    <cacheHierarchy uniqueName="[Measures].[Count of ID]" caption="Count of ID" measure="1" displayFolder="" measureGroup="Sales_Data" count="0">
      <extLst>
        <ext xmlns:x15="http://schemas.microsoft.com/office/spreadsheetml/2010/11/main" uri="{B97F6D7D-B522-45F9-BDA1-12C45D357490}">
          <x15:cacheHierarchy aggregatedColumn="1"/>
        </ext>
      </extLst>
    </cacheHierarchy>
    <cacheHierarchy uniqueName="[Measures].[Count of Region]" caption="Count of Region" measure="1" displayFolder="" measureGroup="Sales_Data" count="0">
      <extLst>
        <ext xmlns:x15="http://schemas.microsoft.com/office/spreadsheetml/2010/11/main" uri="{B97F6D7D-B522-45F9-BDA1-12C45D357490}">
          <x15:cacheHierarchy aggregatedColumn="3"/>
        </ext>
      </extLst>
    </cacheHierarchy>
    <cacheHierarchy uniqueName="[Measures].[Sum of TotalPrice]" caption="Sum of TotalPrice" measure="1" displayFolder="" measureGroup="Sales_Data" count="0">
      <extLst>
        <ext xmlns:x15="http://schemas.microsoft.com/office/spreadsheetml/2010/11/main" uri="{B97F6D7D-B522-45F9-BDA1-12C45D357490}">
          <x15:cacheHierarchy aggregatedColumn="9"/>
        </ext>
      </extLst>
    </cacheHierarchy>
    <cacheHierarchy uniqueName="[Measures].[Sum of UnitPrice]" caption="Sum of UnitPrice" measure="1" displayFolder="" measureGroup="Sales_Data" count="0">
      <extLst>
        <ext xmlns:x15="http://schemas.microsoft.com/office/spreadsheetml/2010/11/main" uri="{B97F6D7D-B522-45F9-BDA1-12C45D357490}">
          <x15:cacheHierarchy aggregatedColumn="8"/>
        </ext>
      </extLst>
    </cacheHierarchy>
    <cacheHierarchy uniqueName="[Measures].[Sum of Qty]" caption="Sum of Qty" measure="1" displayFolder="" measureGroup="Sales_Data" count="0">
      <extLst>
        <ext xmlns:x15="http://schemas.microsoft.com/office/spreadsheetml/2010/11/main" uri="{B97F6D7D-B522-45F9-BDA1-12C45D357490}">
          <x15:cacheHierarchy aggregatedColumn="7"/>
        </ext>
      </extLst>
    </cacheHierarchy>
    <cacheHierarchy uniqueName="[Measures].[#Transaction]" caption="#Transaction" measure="1" displayFolder="" measureGroup="Query1" count="0"/>
    <cacheHierarchy uniqueName="[Measures].[measure 1]" caption="measure 1" measure="1" displayFolder="" measureGroup="Query1" count="0"/>
    <cacheHierarchy uniqueName="[Measures].[Sold Products]" caption="Sold Products" measure="1" displayFolder="" measureGroup="Query1" count="0"/>
    <cacheHierarchy uniqueName="[Measures].[Sum of COGS]" caption="Sum of COGS" measure="1" displayFolder="" measureGroup="Query1" count="0"/>
    <cacheHierarchy uniqueName="[Measures].[Revenue Percentage]" caption="Revenue Percentage" measure="1" displayFolder="" measureGroup="Query1" count="0"/>
    <cacheHierarchy uniqueName="[Measures].[__XL_Count Query1]" caption="__XL_Count Query1" measure="1" displayFolder="" measureGroup="Query1"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0269894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4">
  <r>
    <s v="ID07402"/>
    <x v="0"/>
    <x v="0"/>
    <x v="0"/>
    <x v="0"/>
    <x v="0"/>
    <n v="288"/>
    <n v="2.84"/>
    <x v="0"/>
    <n v="1"/>
  </r>
  <r>
    <s v="ID07380"/>
    <x v="1"/>
    <x v="1"/>
    <x v="1"/>
    <x v="0"/>
    <x v="0"/>
    <n v="193"/>
    <n v="2.84"/>
    <x v="1"/>
    <n v="2"/>
  </r>
  <r>
    <s v="ID07408"/>
    <x v="2"/>
    <x v="0"/>
    <x v="0"/>
    <x v="1"/>
    <x v="1"/>
    <n v="306"/>
    <n v="1.77"/>
    <x v="2"/>
    <n v="3"/>
  </r>
  <r>
    <s v="ID07357"/>
    <x v="3"/>
    <x v="1"/>
    <x v="1"/>
    <x v="2"/>
    <x v="2"/>
    <n v="149"/>
    <n v="3.4899999999999998"/>
    <x v="3"/>
    <n v="4"/>
  </r>
  <r>
    <s v="ID07470"/>
    <x v="4"/>
    <x v="1"/>
    <x v="2"/>
    <x v="0"/>
    <x v="3"/>
    <n v="237"/>
    <n v="2.1799999999999997"/>
    <x v="4"/>
    <n v="5"/>
  </r>
  <r>
    <s v="ID07446"/>
    <x v="5"/>
    <x v="1"/>
    <x v="2"/>
    <x v="0"/>
    <x v="3"/>
    <n v="224"/>
    <n v="2.1800000000000002"/>
    <x v="5"/>
    <n v="6"/>
  </r>
  <r>
    <s v="ID07591"/>
    <x v="6"/>
    <x v="1"/>
    <x v="1"/>
    <x v="0"/>
    <x v="4"/>
    <n v="245"/>
    <n v="1.8699999999999999"/>
    <x v="6"/>
    <n v="7"/>
  </r>
  <r>
    <s v="ID07492"/>
    <x v="7"/>
    <x v="0"/>
    <x v="0"/>
    <x v="0"/>
    <x v="4"/>
    <n v="232"/>
    <n v="1.8699999999999999"/>
    <x v="7"/>
    <n v="8"/>
  </r>
  <r>
    <s v="ID07583"/>
    <x v="8"/>
    <x v="1"/>
    <x v="1"/>
    <x v="0"/>
    <x v="4"/>
    <n v="211"/>
    <n v="1.8699999999999999"/>
    <x v="8"/>
    <n v="9"/>
  </r>
  <r>
    <s v="ID07393"/>
    <x v="9"/>
    <x v="1"/>
    <x v="1"/>
    <x v="0"/>
    <x v="0"/>
    <n v="138"/>
    <n v="2.8400000000000003"/>
    <x v="9"/>
    <n v="10"/>
  </r>
  <r>
    <s v="ID07422"/>
    <x v="10"/>
    <x v="1"/>
    <x v="1"/>
    <x v="0"/>
    <x v="0"/>
    <n v="137"/>
    <n v="2.84"/>
    <x v="10"/>
    <n v="11"/>
  </r>
  <r>
    <s v="ID07566"/>
    <x v="11"/>
    <x v="1"/>
    <x v="2"/>
    <x v="0"/>
    <x v="3"/>
    <n v="175"/>
    <n v="2.1800000000000002"/>
    <x v="11"/>
    <n v="12"/>
  </r>
  <r>
    <s v="ID07512"/>
    <x v="12"/>
    <x v="1"/>
    <x v="1"/>
    <x v="0"/>
    <x v="0"/>
    <n v="129"/>
    <n v="2.8400000000000003"/>
    <x v="12"/>
    <n v="13"/>
  </r>
  <r>
    <s v="ID07577"/>
    <x v="13"/>
    <x v="1"/>
    <x v="1"/>
    <x v="0"/>
    <x v="0"/>
    <n v="124"/>
    <n v="2.8400000000000003"/>
    <x v="13"/>
    <n v="14"/>
  </r>
  <r>
    <s v="ID07368"/>
    <x v="14"/>
    <x v="1"/>
    <x v="1"/>
    <x v="0"/>
    <x v="0"/>
    <n v="123"/>
    <n v="2.84"/>
    <x v="14"/>
    <n v="15"/>
  </r>
  <r>
    <s v="ID07505"/>
    <x v="15"/>
    <x v="1"/>
    <x v="1"/>
    <x v="0"/>
    <x v="0"/>
    <n v="123"/>
    <n v="2.84"/>
    <x v="14"/>
    <n v="15"/>
  </r>
  <r>
    <s v="ID07525"/>
    <x v="16"/>
    <x v="1"/>
    <x v="1"/>
    <x v="0"/>
    <x v="0"/>
    <n v="120"/>
    <n v="2.8400000000000003"/>
    <x v="15"/>
    <n v="17"/>
  </r>
  <r>
    <s v="ID07579"/>
    <x v="17"/>
    <x v="1"/>
    <x v="2"/>
    <x v="0"/>
    <x v="3"/>
    <n v="146"/>
    <n v="2.1799999999999997"/>
    <x v="16"/>
    <n v="18"/>
  </r>
  <r>
    <s v="ID07352"/>
    <x v="18"/>
    <x v="1"/>
    <x v="1"/>
    <x v="2"/>
    <x v="2"/>
    <n v="87"/>
    <n v="3.4899999999999998"/>
    <x v="17"/>
    <n v="19"/>
  </r>
  <r>
    <s v="ID07463"/>
    <x v="19"/>
    <x v="0"/>
    <x v="3"/>
    <x v="0"/>
    <x v="3"/>
    <n v="139"/>
    <n v="2.1799999999999997"/>
    <x v="18"/>
    <n v="20"/>
  </r>
  <r>
    <s v="ID07582"/>
    <x v="20"/>
    <x v="1"/>
    <x v="1"/>
    <x v="0"/>
    <x v="3"/>
    <n v="139"/>
    <n v="2.1799999999999997"/>
    <x v="18"/>
    <n v="20"/>
  </r>
  <r>
    <s v="ID07553"/>
    <x v="21"/>
    <x v="1"/>
    <x v="1"/>
    <x v="0"/>
    <x v="3"/>
    <n v="136"/>
    <n v="2.1800000000000002"/>
    <x v="19"/>
    <n v="22"/>
  </r>
  <r>
    <s v="ID07586"/>
    <x v="22"/>
    <x v="0"/>
    <x v="0"/>
    <x v="0"/>
    <x v="0"/>
    <n v="100"/>
    <n v="2.84"/>
    <x v="20"/>
    <n v="23"/>
  </r>
  <r>
    <s v="ID07459"/>
    <x v="23"/>
    <x v="1"/>
    <x v="1"/>
    <x v="0"/>
    <x v="0"/>
    <n v="97"/>
    <n v="2.8400000000000003"/>
    <x v="21"/>
    <n v="24"/>
  </r>
  <r>
    <s v="ID07494"/>
    <x v="24"/>
    <x v="1"/>
    <x v="2"/>
    <x v="0"/>
    <x v="0"/>
    <n v="97"/>
    <n v="2.8400000000000003"/>
    <x v="21"/>
    <n v="24"/>
  </r>
  <r>
    <s v="ID07435"/>
    <x v="25"/>
    <x v="1"/>
    <x v="1"/>
    <x v="1"/>
    <x v="1"/>
    <n v="143"/>
    <n v="1.77"/>
    <x v="22"/>
    <n v="26"/>
  </r>
  <r>
    <s v="ID07447"/>
    <x v="26"/>
    <x v="1"/>
    <x v="2"/>
    <x v="1"/>
    <x v="1"/>
    <n v="141"/>
    <n v="1.77"/>
    <x v="23"/>
    <n v="27"/>
  </r>
  <r>
    <s v="ID07578"/>
    <x v="27"/>
    <x v="0"/>
    <x v="0"/>
    <x v="1"/>
    <x v="1"/>
    <n v="137"/>
    <n v="1.77"/>
    <x v="24"/>
    <n v="28"/>
  </r>
  <r>
    <s v="ID07414"/>
    <x v="28"/>
    <x v="1"/>
    <x v="1"/>
    <x v="1"/>
    <x v="1"/>
    <n v="136"/>
    <n v="1.77"/>
    <x v="25"/>
    <n v="29"/>
  </r>
  <r>
    <s v="ID07438"/>
    <x v="29"/>
    <x v="1"/>
    <x v="2"/>
    <x v="0"/>
    <x v="3"/>
    <n v="110"/>
    <n v="2.1800000000000002"/>
    <x v="26"/>
    <n v="30"/>
  </r>
  <r>
    <s v="ID07437"/>
    <x v="30"/>
    <x v="0"/>
    <x v="0"/>
    <x v="1"/>
    <x v="1"/>
    <n v="133"/>
    <n v="1.77"/>
    <x v="27"/>
    <n v="31"/>
  </r>
  <r>
    <s v="ID07477"/>
    <x v="31"/>
    <x v="0"/>
    <x v="0"/>
    <x v="0"/>
    <x v="0"/>
    <n v="80"/>
    <n v="2.84"/>
    <x v="28"/>
    <n v="32"/>
  </r>
  <r>
    <s v="ID07387"/>
    <x v="32"/>
    <x v="1"/>
    <x v="1"/>
    <x v="3"/>
    <x v="5"/>
    <n v="134"/>
    <n v="1.68"/>
    <x v="29"/>
    <n v="33"/>
  </r>
  <r>
    <s v="ID07456"/>
    <x v="33"/>
    <x v="0"/>
    <x v="3"/>
    <x v="0"/>
    <x v="3"/>
    <n v="103"/>
    <n v="2.1799999999999997"/>
    <x v="30"/>
    <n v="34"/>
  </r>
  <r>
    <s v="ID07557"/>
    <x v="34"/>
    <x v="0"/>
    <x v="0"/>
    <x v="0"/>
    <x v="0"/>
    <n v="79"/>
    <n v="2.8400000000000003"/>
    <x v="31"/>
    <n v="35"/>
  </r>
  <r>
    <s v="ID07432"/>
    <x v="35"/>
    <x v="1"/>
    <x v="2"/>
    <x v="0"/>
    <x v="0"/>
    <n v="74"/>
    <n v="2.84"/>
    <x v="32"/>
    <n v="36"/>
  </r>
  <r>
    <s v="ID07503"/>
    <x v="36"/>
    <x v="0"/>
    <x v="3"/>
    <x v="1"/>
    <x v="1"/>
    <n v="118"/>
    <n v="1.77"/>
    <x v="33"/>
    <n v="37"/>
  </r>
  <r>
    <s v="ID07410"/>
    <x v="37"/>
    <x v="1"/>
    <x v="2"/>
    <x v="1"/>
    <x v="6"/>
    <n v="110"/>
    <n v="1.8699999999999999"/>
    <x v="34"/>
    <n v="38"/>
  </r>
  <r>
    <s v="ID07423"/>
    <x v="38"/>
    <x v="0"/>
    <x v="0"/>
    <x v="0"/>
    <x v="4"/>
    <n v="107"/>
    <n v="1.87"/>
    <x v="35"/>
    <n v="39"/>
  </r>
  <r>
    <s v="ID07392"/>
    <x v="39"/>
    <x v="1"/>
    <x v="1"/>
    <x v="1"/>
    <x v="6"/>
    <n v="105"/>
    <n v="1.8699999999999999"/>
    <x v="36"/>
    <n v="40"/>
  </r>
  <r>
    <s v="ID07545"/>
    <x v="40"/>
    <x v="0"/>
    <x v="3"/>
    <x v="0"/>
    <x v="3"/>
    <n v="90"/>
    <n v="2.1799999999999997"/>
    <x v="37"/>
    <n v="41"/>
  </r>
  <r>
    <s v="ID07428"/>
    <x v="41"/>
    <x v="1"/>
    <x v="1"/>
    <x v="1"/>
    <x v="1"/>
    <n v="109"/>
    <n v="1.77"/>
    <x v="38"/>
    <n v="42"/>
  </r>
  <r>
    <s v="ID07379"/>
    <x v="42"/>
    <x v="1"/>
    <x v="1"/>
    <x v="1"/>
    <x v="6"/>
    <n v="103"/>
    <n v="1.87"/>
    <x v="39"/>
    <n v="43"/>
  </r>
  <r>
    <s v="ID07445"/>
    <x v="43"/>
    <x v="0"/>
    <x v="0"/>
    <x v="3"/>
    <x v="5"/>
    <n v="114"/>
    <n v="1.6800000000000002"/>
    <x v="40"/>
    <n v="44"/>
  </r>
  <r>
    <s v="ID07569"/>
    <x v="44"/>
    <x v="1"/>
    <x v="1"/>
    <x v="0"/>
    <x v="3"/>
    <n v="87"/>
    <n v="2.1800000000000002"/>
    <x v="41"/>
    <n v="45"/>
  </r>
  <r>
    <s v="ID07502"/>
    <x v="45"/>
    <x v="1"/>
    <x v="2"/>
    <x v="0"/>
    <x v="0"/>
    <n v="65"/>
    <n v="2.84"/>
    <x v="42"/>
    <n v="46"/>
  </r>
  <r>
    <s v="ID07499"/>
    <x v="46"/>
    <x v="0"/>
    <x v="0"/>
    <x v="1"/>
    <x v="1"/>
    <n v="103"/>
    <n v="1.77"/>
    <x v="43"/>
    <n v="47"/>
  </r>
  <r>
    <s v="ID07472"/>
    <x v="47"/>
    <x v="0"/>
    <x v="3"/>
    <x v="0"/>
    <x v="3"/>
    <n v="83"/>
    <n v="2.1800000000000002"/>
    <x v="44"/>
    <n v="48"/>
  </r>
  <r>
    <s v="ID07478"/>
    <x v="48"/>
    <x v="1"/>
    <x v="2"/>
    <x v="1"/>
    <x v="1"/>
    <n v="102"/>
    <n v="1.77"/>
    <x v="45"/>
    <n v="49"/>
  </r>
  <r>
    <s v="ID07589"/>
    <x v="49"/>
    <x v="0"/>
    <x v="3"/>
    <x v="0"/>
    <x v="4"/>
    <n v="96"/>
    <n v="1.87"/>
    <x v="46"/>
    <n v="50"/>
  </r>
  <r>
    <s v="ID07359"/>
    <x v="50"/>
    <x v="1"/>
    <x v="2"/>
    <x v="1"/>
    <x v="1"/>
    <n v="100"/>
    <n v="1.77"/>
    <x v="47"/>
    <n v="51"/>
  </r>
  <r>
    <s v="ID07441"/>
    <x v="51"/>
    <x v="1"/>
    <x v="1"/>
    <x v="0"/>
    <x v="3"/>
    <n v="81"/>
    <n v="2.1800000000000002"/>
    <x v="48"/>
    <n v="52"/>
  </r>
  <r>
    <s v="ID07535"/>
    <x v="52"/>
    <x v="0"/>
    <x v="0"/>
    <x v="0"/>
    <x v="0"/>
    <n v="60"/>
    <n v="2.8400000000000003"/>
    <x v="49"/>
    <n v="53"/>
  </r>
  <r>
    <s v="ID07513"/>
    <x v="53"/>
    <x v="0"/>
    <x v="0"/>
    <x v="0"/>
    <x v="3"/>
    <n v="77"/>
    <n v="2.1800000000000002"/>
    <x v="50"/>
    <n v="54"/>
  </r>
  <r>
    <s v="ID07497"/>
    <x v="54"/>
    <x v="1"/>
    <x v="1"/>
    <x v="1"/>
    <x v="1"/>
    <n v="93"/>
    <n v="1.7700000000000002"/>
    <x v="51"/>
    <n v="55"/>
  </r>
  <r>
    <s v="ID07462"/>
    <x v="55"/>
    <x v="1"/>
    <x v="2"/>
    <x v="1"/>
    <x v="1"/>
    <n v="92"/>
    <n v="1.77"/>
    <x v="52"/>
    <n v="56"/>
  </r>
  <r>
    <s v="ID07383"/>
    <x v="56"/>
    <x v="1"/>
    <x v="2"/>
    <x v="1"/>
    <x v="1"/>
    <n v="91"/>
    <n v="1.77"/>
    <x v="53"/>
    <n v="57"/>
  </r>
  <r>
    <s v="ID07375"/>
    <x v="57"/>
    <x v="0"/>
    <x v="0"/>
    <x v="0"/>
    <x v="4"/>
    <n v="86"/>
    <n v="1.8699999999999999"/>
    <x v="54"/>
    <n v="58"/>
  </r>
  <r>
    <s v="ID07495"/>
    <x v="58"/>
    <x v="0"/>
    <x v="3"/>
    <x v="1"/>
    <x v="6"/>
    <n v="86"/>
    <n v="1.8699999999999999"/>
    <x v="54"/>
    <n v="58"/>
  </r>
  <r>
    <s v="ID07452"/>
    <x v="59"/>
    <x v="1"/>
    <x v="1"/>
    <x v="2"/>
    <x v="2"/>
    <n v="46"/>
    <n v="3.4899999999999998"/>
    <x v="55"/>
    <n v="60"/>
  </r>
  <r>
    <s v="ID07455"/>
    <x v="60"/>
    <x v="1"/>
    <x v="2"/>
    <x v="1"/>
    <x v="1"/>
    <n v="90"/>
    <n v="1.77"/>
    <x v="56"/>
    <n v="61"/>
  </r>
  <r>
    <s v="ID07506"/>
    <x v="61"/>
    <x v="0"/>
    <x v="0"/>
    <x v="1"/>
    <x v="1"/>
    <n v="90"/>
    <n v="1.77"/>
    <x v="56"/>
    <n v="61"/>
  </r>
  <r>
    <s v="ID07418"/>
    <x v="62"/>
    <x v="1"/>
    <x v="2"/>
    <x v="0"/>
    <x v="0"/>
    <n v="56"/>
    <n v="2.84"/>
    <x v="57"/>
    <n v="63"/>
  </r>
  <r>
    <s v="ID07371"/>
    <x v="63"/>
    <x v="1"/>
    <x v="2"/>
    <x v="0"/>
    <x v="4"/>
    <n v="85"/>
    <n v="1.8699999999999999"/>
    <x v="58"/>
    <n v="64"/>
  </r>
  <r>
    <s v="ID07576"/>
    <x v="64"/>
    <x v="1"/>
    <x v="1"/>
    <x v="1"/>
    <x v="6"/>
    <n v="83"/>
    <n v="1.87"/>
    <x v="59"/>
    <n v="65"/>
  </r>
  <r>
    <s v="ID07354"/>
    <x v="65"/>
    <x v="1"/>
    <x v="2"/>
    <x v="0"/>
    <x v="4"/>
    <n v="82"/>
    <n v="1.87"/>
    <x v="60"/>
    <n v="66"/>
  </r>
  <r>
    <s v="ID07517"/>
    <x v="66"/>
    <x v="0"/>
    <x v="3"/>
    <x v="0"/>
    <x v="4"/>
    <n v="82"/>
    <n v="1.87"/>
    <x v="60"/>
    <n v="66"/>
  </r>
  <r>
    <s v="ID07430"/>
    <x v="67"/>
    <x v="0"/>
    <x v="0"/>
    <x v="0"/>
    <x v="4"/>
    <n v="80"/>
    <n v="1.8699999999999999"/>
    <x v="61"/>
    <n v="68"/>
  </r>
  <r>
    <s v="ID07521"/>
    <x v="68"/>
    <x v="1"/>
    <x v="2"/>
    <x v="1"/>
    <x v="1"/>
    <n v="84"/>
    <n v="1.77"/>
    <x v="62"/>
    <n v="69"/>
  </r>
  <r>
    <s v="ID07415"/>
    <x v="69"/>
    <x v="1"/>
    <x v="1"/>
    <x v="2"/>
    <x v="2"/>
    <n v="42"/>
    <n v="3.49"/>
    <x v="63"/>
    <n v="70"/>
  </r>
  <r>
    <s v="ID07411"/>
    <x v="70"/>
    <x v="1"/>
    <x v="2"/>
    <x v="0"/>
    <x v="0"/>
    <n v="51"/>
    <n v="2.84"/>
    <x v="64"/>
    <n v="71"/>
  </r>
  <r>
    <s v="ID07476"/>
    <x v="71"/>
    <x v="0"/>
    <x v="0"/>
    <x v="1"/>
    <x v="6"/>
    <n v="77"/>
    <n v="1.87"/>
    <x v="65"/>
    <n v="72"/>
  </r>
  <r>
    <s v="ID07467"/>
    <x v="72"/>
    <x v="1"/>
    <x v="1"/>
    <x v="2"/>
    <x v="2"/>
    <n v="41"/>
    <n v="3.49"/>
    <x v="66"/>
    <n v="73"/>
  </r>
  <r>
    <s v="ID07403"/>
    <x v="73"/>
    <x v="1"/>
    <x v="2"/>
    <x v="0"/>
    <x v="4"/>
    <n v="76"/>
    <n v="1.87"/>
    <x v="67"/>
    <n v="74"/>
  </r>
  <r>
    <s v="ID07416"/>
    <x v="74"/>
    <x v="0"/>
    <x v="0"/>
    <x v="0"/>
    <x v="4"/>
    <n v="75"/>
    <n v="1.87"/>
    <x v="68"/>
    <n v="75"/>
  </r>
  <r>
    <s v="ID07431"/>
    <x v="75"/>
    <x v="1"/>
    <x v="2"/>
    <x v="1"/>
    <x v="6"/>
    <n v="75"/>
    <n v="1.87"/>
    <x v="68"/>
    <n v="75"/>
  </r>
  <r>
    <s v="ID07374"/>
    <x v="76"/>
    <x v="1"/>
    <x v="1"/>
    <x v="2"/>
    <x v="2"/>
    <n v="40"/>
    <n v="3.4899999999999998"/>
    <x v="69"/>
    <n v="77"/>
  </r>
  <r>
    <s v="ID07442"/>
    <x v="77"/>
    <x v="1"/>
    <x v="1"/>
    <x v="1"/>
    <x v="1"/>
    <n v="77"/>
    <n v="1.7699999999999998"/>
    <x v="70"/>
    <n v="78"/>
  </r>
  <r>
    <s v="ID07417"/>
    <x v="78"/>
    <x v="1"/>
    <x v="2"/>
    <x v="1"/>
    <x v="6"/>
    <n v="72"/>
    <n v="1.8699999999999999"/>
    <x v="71"/>
    <n v="79"/>
  </r>
  <r>
    <s v="ID07565"/>
    <x v="79"/>
    <x v="0"/>
    <x v="0"/>
    <x v="0"/>
    <x v="0"/>
    <n v="47"/>
    <n v="2.84"/>
    <x v="72"/>
    <n v="80"/>
  </r>
  <r>
    <s v="ID07406"/>
    <x v="80"/>
    <x v="1"/>
    <x v="1"/>
    <x v="1"/>
    <x v="1"/>
    <n v="75"/>
    <n v="1.77"/>
    <x v="73"/>
    <n v="81"/>
  </r>
  <r>
    <s v="ID07407"/>
    <x v="81"/>
    <x v="1"/>
    <x v="1"/>
    <x v="2"/>
    <x v="2"/>
    <n v="38"/>
    <n v="3.49"/>
    <x v="74"/>
    <n v="82"/>
  </r>
  <r>
    <s v="ID07443"/>
    <x v="82"/>
    <x v="1"/>
    <x v="1"/>
    <x v="2"/>
    <x v="2"/>
    <n v="38"/>
    <n v="3.49"/>
    <x v="74"/>
    <n v="82"/>
  </r>
  <r>
    <s v="ID07426"/>
    <x v="83"/>
    <x v="0"/>
    <x v="3"/>
    <x v="0"/>
    <x v="4"/>
    <n v="70"/>
    <n v="1.87"/>
    <x v="75"/>
    <n v="84"/>
  </r>
  <r>
    <s v="ID07527"/>
    <x v="84"/>
    <x v="0"/>
    <x v="0"/>
    <x v="1"/>
    <x v="1"/>
    <n v="73"/>
    <n v="1.77"/>
    <x v="76"/>
    <n v="85"/>
  </r>
  <r>
    <s v="ID07493"/>
    <x v="85"/>
    <x v="1"/>
    <x v="2"/>
    <x v="1"/>
    <x v="6"/>
    <n v="68"/>
    <n v="1.8699999999999999"/>
    <x v="77"/>
    <n v="86"/>
  </r>
  <r>
    <s v="ID07484"/>
    <x v="86"/>
    <x v="0"/>
    <x v="0"/>
    <x v="0"/>
    <x v="3"/>
    <n v="58"/>
    <n v="2.1800000000000002"/>
    <x v="78"/>
    <n v="87"/>
  </r>
  <r>
    <s v="ID07544"/>
    <x v="87"/>
    <x v="1"/>
    <x v="2"/>
    <x v="1"/>
    <x v="1"/>
    <n v="71"/>
    <n v="1.77"/>
    <x v="79"/>
    <n v="88"/>
  </r>
  <r>
    <s v="ID07510"/>
    <x v="88"/>
    <x v="0"/>
    <x v="3"/>
    <x v="0"/>
    <x v="4"/>
    <n v="67"/>
    <n v="1.87"/>
    <x v="80"/>
    <n v="89"/>
  </r>
  <r>
    <s v="ID07523"/>
    <x v="89"/>
    <x v="0"/>
    <x v="3"/>
    <x v="0"/>
    <x v="0"/>
    <n v="44"/>
    <n v="2.84"/>
    <x v="81"/>
    <n v="90"/>
  </r>
  <r>
    <s v="ID07594"/>
    <x v="90"/>
    <x v="0"/>
    <x v="0"/>
    <x v="0"/>
    <x v="0"/>
    <n v="44"/>
    <n v="2.84"/>
    <x v="81"/>
    <n v="90"/>
  </r>
  <r>
    <s v="ID07458"/>
    <x v="91"/>
    <x v="1"/>
    <x v="1"/>
    <x v="1"/>
    <x v="6"/>
    <n v="66"/>
    <n v="1.87"/>
    <x v="82"/>
    <n v="92"/>
  </r>
  <r>
    <s v="ID07439"/>
    <x v="92"/>
    <x v="1"/>
    <x v="2"/>
    <x v="0"/>
    <x v="4"/>
    <n v="65"/>
    <n v="1.8699999999999999"/>
    <x v="83"/>
    <n v="93"/>
  </r>
  <r>
    <s v="ID07471"/>
    <x v="93"/>
    <x v="1"/>
    <x v="2"/>
    <x v="0"/>
    <x v="4"/>
    <n v="65"/>
    <n v="1.8699999999999999"/>
    <x v="83"/>
    <n v="93"/>
  </r>
  <r>
    <s v="ID07534"/>
    <x v="94"/>
    <x v="0"/>
    <x v="0"/>
    <x v="1"/>
    <x v="6"/>
    <n v="65"/>
    <n v="1.8699999999999999"/>
    <x v="83"/>
    <n v="93"/>
  </r>
  <r>
    <s v="ID07489"/>
    <x v="95"/>
    <x v="1"/>
    <x v="1"/>
    <x v="1"/>
    <x v="1"/>
    <n v="68"/>
    <n v="1.77"/>
    <x v="84"/>
    <n v="96"/>
  </r>
  <r>
    <s v="ID07543"/>
    <x v="96"/>
    <x v="0"/>
    <x v="0"/>
    <x v="0"/>
    <x v="4"/>
    <n v="64"/>
    <n v="1.87"/>
    <x v="85"/>
    <n v="97"/>
  </r>
  <r>
    <s v="ID07533"/>
    <x v="97"/>
    <x v="1"/>
    <x v="1"/>
    <x v="2"/>
    <x v="2"/>
    <n v="34"/>
    <n v="3.4899999999999998"/>
    <x v="86"/>
    <n v="98"/>
  </r>
  <r>
    <s v="ID07391"/>
    <x v="98"/>
    <x v="0"/>
    <x v="3"/>
    <x v="0"/>
    <x v="4"/>
    <n v="63"/>
    <n v="1.87"/>
    <x v="87"/>
    <n v="99"/>
  </r>
  <r>
    <s v="ID07551"/>
    <x v="99"/>
    <x v="1"/>
    <x v="2"/>
    <x v="0"/>
    <x v="0"/>
    <n v="41"/>
    <n v="2.84"/>
    <x v="88"/>
    <n v="100"/>
  </r>
  <r>
    <s v="ID07401"/>
    <x v="100"/>
    <x v="1"/>
    <x v="1"/>
    <x v="2"/>
    <x v="2"/>
    <n v="33"/>
    <n v="3.49"/>
    <x v="89"/>
    <n v="101"/>
  </r>
  <r>
    <s v="ID07377"/>
    <x v="101"/>
    <x v="1"/>
    <x v="2"/>
    <x v="3"/>
    <x v="5"/>
    <n v="68"/>
    <n v="1.68"/>
    <x v="90"/>
    <n v="102"/>
  </r>
  <r>
    <s v="ID07382"/>
    <x v="102"/>
    <x v="0"/>
    <x v="0"/>
    <x v="3"/>
    <x v="5"/>
    <n v="68"/>
    <n v="1.68"/>
    <x v="90"/>
    <n v="102"/>
  </r>
  <r>
    <s v="ID07529"/>
    <x v="103"/>
    <x v="1"/>
    <x v="2"/>
    <x v="0"/>
    <x v="0"/>
    <n v="40"/>
    <n v="2.84"/>
    <x v="91"/>
    <n v="104"/>
  </r>
  <r>
    <s v="ID07481"/>
    <x v="104"/>
    <x v="1"/>
    <x v="1"/>
    <x v="0"/>
    <x v="3"/>
    <n v="52"/>
    <n v="2.1800000000000002"/>
    <x v="92"/>
    <n v="105"/>
  </r>
  <r>
    <s v="ID07448"/>
    <x v="105"/>
    <x v="1"/>
    <x v="2"/>
    <x v="2"/>
    <x v="2"/>
    <n v="32"/>
    <n v="3.49"/>
    <x v="93"/>
    <n v="106"/>
  </r>
  <r>
    <s v="ID07474"/>
    <x v="106"/>
    <x v="1"/>
    <x v="1"/>
    <x v="1"/>
    <x v="1"/>
    <n v="63"/>
    <n v="1.77"/>
    <x v="94"/>
    <n v="107"/>
  </r>
  <r>
    <s v="ID07353"/>
    <x v="107"/>
    <x v="0"/>
    <x v="0"/>
    <x v="0"/>
    <x v="4"/>
    <n v="58"/>
    <n v="1.8699999999999999"/>
    <x v="95"/>
    <n v="108"/>
  </r>
  <r>
    <s v="ID07514"/>
    <x v="108"/>
    <x v="0"/>
    <x v="0"/>
    <x v="0"/>
    <x v="4"/>
    <n v="58"/>
    <n v="1.8699999999999999"/>
    <x v="95"/>
    <n v="108"/>
  </r>
  <r>
    <s v="ID07479"/>
    <x v="109"/>
    <x v="1"/>
    <x v="2"/>
    <x v="2"/>
    <x v="2"/>
    <n v="31"/>
    <n v="3.4899999999999998"/>
    <x v="96"/>
    <n v="110"/>
  </r>
  <r>
    <s v="ID07373"/>
    <x v="110"/>
    <x v="1"/>
    <x v="1"/>
    <x v="1"/>
    <x v="1"/>
    <n v="61"/>
    <n v="1.77"/>
    <x v="97"/>
    <n v="111"/>
  </r>
  <r>
    <s v="ID07396"/>
    <x v="111"/>
    <x v="1"/>
    <x v="2"/>
    <x v="1"/>
    <x v="1"/>
    <n v="61"/>
    <n v="1.77"/>
    <x v="97"/>
    <n v="111"/>
  </r>
  <r>
    <s v="ID07546"/>
    <x v="112"/>
    <x v="0"/>
    <x v="3"/>
    <x v="0"/>
    <x v="0"/>
    <n v="38"/>
    <n v="2.84"/>
    <x v="98"/>
    <n v="113"/>
  </r>
  <r>
    <s v="ID07390"/>
    <x v="113"/>
    <x v="1"/>
    <x v="2"/>
    <x v="3"/>
    <x v="5"/>
    <n v="64"/>
    <n v="1.68"/>
    <x v="99"/>
    <n v="114"/>
  </r>
  <r>
    <s v="ID07501"/>
    <x v="114"/>
    <x v="1"/>
    <x v="2"/>
    <x v="1"/>
    <x v="6"/>
    <n v="57"/>
    <n v="1.87"/>
    <x v="100"/>
    <n v="115"/>
  </r>
  <r>
    <s v="ID07573"/>
    <x v="115"/>
    <x v="1"/>
    <x v="2"/>
    <x v="1"/>
    <x v="6"/>
    <n v="57"/>
    <n v="1.87"/>
    <x v="100"/>
    <n v="115"/>
  </r>
  <r>
    <s v="ID07421"/>
    <x v="116"/>
    <x v="1"/>
    <x v="1"/>
    <x v="1"/>
    <x v="6"/>
    <n v="56"/>
    <n v="1.8699999999999999"/>
    <x v="101"/>
    <n v="117"/>
  </r>
  <r>
    <s v="ID07425"/>
    <x v="117"/>
    <x v="1"/>
    <x v="2"/>
    <x v="2"/>
    <x v="2"/>
    <n v="30"/>
    <n v="3.49"/>
    <x v="102"/>
    <n v="118"/>
  </r>
  <r>
    <s v="ID07571"/>
    <x v="118"/>
    <x v="1"/>
    <x v="1"/>
    <x v="2"/>
    <x v="2"/>
    <n v="30"/>
    <n v="3.49"/>
    <x v="102"/>
    <n v="118"/>
  </r>
  <r>
    <s v="ID07592"/>
    <x v="119"/>
    <x v="1"/>
    <x v="1"/>
    <x v="2"/>
    <x v="2"/>
    <n v="30"/>
    <n v="3.49"/>
    <x v="102"/>
    <n v="118"/>
  </r>
  <r>
    <s v="ID07454"/>
    <x v="120"/>
    <x v="0"/>
    <x v="0"/>
    <x v="3"/>
    <x v="5"/>
    <n v="62"/>
    <n v="1.68"/>
    <x v="103"/>
    <n v="121"/>
  </r>
  <r>
    <s v="ID07398"/>
    <x v="121"/>
    <x v="0"/>
    <x v="3"/>
    <x v="0"/>
    <x v="4"/>
    <n v="55"/>
    <n v="1.8699999999999999"/>
    <x v="104"/>
    <n v="122"/>
  </r>
  <r>
    <s v="ID07381"/>
    <x v="122"/>
    <x v="0"/>
    <x v="0"/>
    <x v="1"/>
    <x v="1"/>
    <n v="58"/>
    <n v="1.77"/>
    <x v="105"/>
    <n v="123"/>
  </r>
  <r>
    <s v="ID07400"/>
    <x v="123"/>
    <x v="1"/>
    <x v="1"/>
    <x v="1"/>
    <x v="1"/>
    <n v="58"/>
    <n v="1.77"/>
    <x v="105"/>
    <n v="123"/>
  </r>
  <r>
    <s v="ID07518"/>
    <x v="124"/>
    <x v="1"/>
    <x v="1"/>
    <x v="1"/>
    <x v="1"/>
    <n v="58"/>
    <n v="1.77"/>
    <x v="105"/>
    <n v="123"/>
  </r>
  <r>
    <s v="ID07480"/>
    <x v="125"/>
    <x v="0"/>
    <x v="3"/>
    <x v="1"/>
    <x v="1"/>
    <n v="56"/>
    <n v="1.77"/>
    <x v="106"/>
    <n v="126"/>
  </r>
  <r>
    <s v="ID07363"/>
    <x v="126"/>
    <x v="1"/>
    <x v="1"/>
    <x v="2"/>
    <x v="2"/>
    <n v="28"/>
    <n v="3.4899999999999998"/>
    <x v="107"/>
    <n v="127"/>
  </r>
  <r>
    <s v="ID07413"/>
    <x v="127"/>
    <x v="0"/>
    <x v="3"/>
    <x v="2"/>
    <x v="2"/>
    <n v="28"/>
    <n v="3.4899999999999998"/>
    <x v="107"/>
    <n v="127"/>
  </r>
  <r>
    <s v="ID07490"/>
    <x v="128"/>
    <x v="1"/>
    <x v="1"/>
    <x v="3"/>
    <x v="7"/>
    <n v="31"/>
    <n v="3.1500000000000004"/>
    <x v="108"/>
    <n v="129"/>
  </r>
  <r>
    <s v="ID07547"/>
    <x v="129"/>
    <x v="1"/>
    <x v="1"/>
    <x v="1"/>
    <x v="1"/>
    <n v="55"/>
    <n v="1.7699999999999998"/>
    <x v="109"/>
    <n v="130"/>
  </r>
  <r>
    <s v="ID07356"/>
    <x v="130"/>
    <x v="1"/>
    <x v="1"/>
    <x v="1"/>
    <x v="1"/>
    <n v="54"/>
    <n v="1.77"/>
    <x v="110"/>
    <n v="131"/>
  </r>
  <r>
    <s v="ID07419"/>
    <x v="131"/>
    <x v="0"/>
    <x v="3"/>
    <x v="1"/>
    <x v="6"/>
    <n v="51"/>
    <n v="1.87"/>
    <x v="111"/>
    <n v="132"/>
  </r>
  <r>
    <s v="ID07519"/>
    <x v="132"/>
    <x v="1"/>
    <x v="1"/>
    <x v="3"/>
    <x v="7"/>
    <n v="30"/>
    <n v="3.15"/>
    <x v="112"/>
    <n v="133"/>
  </r>
  <r>
    <s v="ID07389"/>
    <x v="133"/>
    <x v="1"/>
    <x v="2"/>
    <x v="1"/>
    <x v="1"/>
    <n v="53"/>
    <n v="1.77"/>
    <x v="113"/>
    <n v="134"/>
  </r>
  <r>
    <s v="ID07367"/>
    <x v="134"/>
    <x v="1"/>
    <x v="1"/>
    <x v="0"/>
    <x v="3"/>
    <n v="43"/>
    <n v="2.1799999999999997"/>
    <x v="114"/>
    <n v="135"/>
  </r>
  <r>
    <s v="ID07370"/>
    <x v="135"/>
    <x v="0"/>
    <x v="0"/>
    <x v="0"/>
    <x v="0"/>
    <n v="33"/>
    <n v="2.84"/>
    <x v="115"/>
    <n v="136"/>
  </r>
  <r>
    <s v="ID07516"/>
    <x v="136"/>
    <x v="1"/>
    <x v="2"/>
    <x v="0"/>
    <x v="0"/>
    <n v="33"/>
    <n v="2.84"/>
    <x v="115"/>
    <n v="136"/>
  </r>
  <r>
    <s v="ID07556"/>
    <x v="137"/>
    <x v="0"/>
    <x v="0"/>
    <x v="1"/>
    <x v="6"/>
    <n v="50"/>
    <n v="1.87"/>
    <x v="116"/>
    <n v="138"/>
  </r>
  <r>
    <s v="ID07412"/>
    <x v="138"/>
    <x v="0"/>
    <x v="3"/>
    <x v="1"/>
    <x v="1"/>
    <n v="52"/>
    <n v="1.77"/>
    <x v="117"/>
    <n v="139"/>
  </r>
  <r>
    <s v="ID07451"/>
    <x v="139"/>
    <x v="1"/>
    <x v="1"/>
    <x v="0"/>
    <x v="4"/>
    <n v="49"/>
    <n v="1.8699999999999999"/>
    <x v="118"/>
    <n v="140"/>
  </r>
  <r>
    <s v="ID07475"/>
    <x v="140"/>
    <x v="1"/>
    <x v="1"/>
    <x v="3"/>
    <x v="7"/>
    <n v="29"/>
    <n v="3.15"/>
    <x v="119"/>
    <n v="141"/>
  </r>
  <r>
    <s v="ID07457"/>
    <x v="141"/>
    <x v="0"/>
    <x v="3"/>
    <x v="0"/>
    <x v="0"/>
    <n v="32"/>
    <n v="2.84"/>
    <x v="120"/>
    <n v="142"/>
  </r>
  <r>
    <s v="ID07526"/>
    <x v="142"/>
    <x v="1"/>
    <x v="1"/>
    <x v="2"/>
    <x v="2"/>
    <n v="26"/>
    <n v="3.4899999999999998"/>
    <x v="121"/>
    <n v="143"/>
  </r>
  <r>
    <s v="ID07358"/>
    <x v="143"/>
    <x v="0"/>
    <x v="0"/>
    <x v="1"/>
    <x v="1"/>
    <n v="51"/>
    <n v="1.77"/>
    <x v="122"/>
    <n v="144"/>
  </r>
  <r>
    <s v="ID07482"/>
    <x v="144"/>
    <x v="1"/>
    <x v="1"/>
    <x v="1"/>
    <x v="1"/>
    <n v="51"/>
    <n v="1.77"/>
    <x v="122"/>
    <n v="144"/>
  </r>
  <r>
    <s v="ID07515"/>
    <x v="145"/>
    <x v="1"/>
    <x v="2"/>
    <x v="1"/>
    <x v="6"/>
    <n v="47"/>
    <n v="1.87"/>
    <x v="123"/>
    <n v="146"/>
  </r>
  <r>
    <s v="ID07588"/>
    <x v="146"/>
    <x v="1"/>
    <x v="2"/>
    <x v="2"/>
    <x v="2"/>
    <n v="25"/>
    <n v="3.49"/>
    <x v="124"/>
    <n v="147"/>
  </r>
  <r>
    <s v="ID07450"/>
    <x v="147"/>
    <x v="1"/>
    <x v="1"/>
    <x v="0"/>
    <x v="3"/>
    <n v="40"/>
    <n v="2.1800000000000002"/>
    <x v="125"/>
    <n v="148"/>
  </r>
  <r>
    <s v="ID07561"/>
    <x v="148"/>
    <x v="1"/>
    <x v="1"/>
    <x v="0"/>
    <x v="3"/>
    <n v="40"/>
    <n v="2.1800000000000002"/>
    <x v="125"/>
    <n v="148"/>
  </r>
  <r>
    <s v="ID07560"/>
    <x v="149"/>
    <x v="0"/>
    <x v="3"/>
    <x v="1"/>
    <x v="1"/>
    <n v="49"/>
    <n v="1.77"/>
    <x v="126"/>
    <n v="150"/>
  </r>
  <r>
    <s v="ID07372"/>
    <x v="150"/>
    <x v="0"/>
    <x v="3"/>
    <x v="0"/>
    <x v="0"/>
    <n v="30"/>
    <n v="2.8400000000000003"/>
    <x v="127"/>
    <n v="151"/>
  </r>
  <r>
    <s v="ID07436"/>
    <x v="151"/>
    <x v="1"/>
    <x v="1"/>
    <x v="3"/>
    <x v="7"/>
    <n v="27"/>
    <n v="3.15"/>
    <x v="128"/>
    <n v="152"/>
  </r>
  <r>
    <s v="ID07386"/>
    <x v="152"/>
    <x v="1"/>
    <x v="1"/>
    <x v="1"/>
    <x v="1"/>
    <n v="48"/>
    <n v="1.7699999999999998"/>
    <x v="129"/>
    <n v="153"/>
  </r>
  <r>
    <s v="ID07508"/>
    <x v="153"/>
    <x v="1"/>
    <x v="2"/>
    <x v="1"/>
    <x v="1"/>
    <n v="48"/>
    <n v="1.7699999999999998"/>
    <x v="129"/>
    <n v="153"/>
  </r>
  <r>
    <s v="ID07355"/>
    <x v="154"/>
    <x v="1"/>
    <x v="1"/>
    <x v="0"/>
    <x v="3"/>
    <n v="38"/>
    <n v="2.1800000000000002"/>
    <x v="130"/>
    <n v="155"/>
  </r>
  <r>
    <s v="ID07464"/>
    <x v="155"/>
    <x v="0"/>
    <x v="3"/>
    <x v="0"/>
    <x v="0"/>
    <n v="29"/>
    <n v="2.84"/>
    <x v="131"/>
    <n v="156"/>
  </r>
  <r>
    <s v="ID07488"/>
    <x v="156"/>
    <x v="0"/>
    <x v="3"/>
    <x v="0"/>
    <x v="0"/>
    <n v="29"/>
    <n v="2.84"/>
    <x v="131"/>
    <n v="156"/>
  </r>
  <r>
    <s v="ID07397"/>
    <x v="157"/>
    <x v="1"/>
    <x v="2"/>
    <x v="3"/>
    <x v="5"/>
    <n v="49"/>
    <n v="1.68"/>
    <x v="132"/>
    <n v="158"/>
  </r>
  <r>
    <s v="ID07555"/>
    <x v="158"/>
    <x v="1"/>
    <x v="1"/>
    <x v="3"/>
    <x v="7"/>
    <n v="26"/>
    <n v="3.1500000000000004"/>
    <x v="133"/>
    <n v="159"/>
  </r>
  <r>
    <s v="ID07536"/>
    <x v="159"/>
    <x v="1"/>
    <x v="2"/>
    <x v="0"/>
    <x v="3"/>
    <n v="37"/>
    <n v="2.1799999999999997"/>
    <x v="134"/>
    <n v="160"/>
  </r>
  <r>
    <s v="ID07520"/>
    <x v="160"/>
    <x v="0"/>
    <x v="0"/>
    <x v="0"/>
    <x v="4"/>
    <n v="43"/>
    <n v="1.8699999999999999"/>
    <x v="135"/>
    <n v="161"/>
  </r>
  <r>
    <s v="ID07564"/>
    <x v="161"/>
    <x v="0"/>
    <x v="0"/>
    <x v="1"/>
    <x v="6"/>
    <n v="43"/>
    <n v="1.8699999999999999"/>
    <x v="135"/>
    <n v="161"/>
  </r>
  <r>
    <s v="ID07384"/>
    <x v="162"/>
    <x v="1"/>
    <x v="2"/>
    <x v="2"/>
    <x v="2"/>
    <n v="23"/>
    <n v="3.4899999999999998"/>
    <x v="136"/>
    <n v="163"/>
  </r>
  <r>
    <s v="ID07541"/>
    <x v="163"/>
    <x v="1"/>
    <x v="1"/>
    <x v="2"/>
    <x v="2"/>
    <n v="23"/>
    <n v="3.4899999999999998"/>
    <x v="136"/>
    <n v="163"/>
  </r>
  <r>
    <s v="ID07433"/>
    <x v="164"/>
    <x v="0"/>
    <x v="3"/>
    <x v="1"/>
    <x v="1"/>
    <n v="45"/>
    <n v="1.77"/>
    <x v="137"/>
    <n v="165"/>
  </r>
  <r>
    <s v="ID07498"/>
    <x v="165"/>
    <x v="1"/>
    <x v="1"/>
    <x v="3"/>
    <x v="5"/>
    <n v="47"/>
    <n v="1.68"/>
    <x v="138"/>
    <n v="166"/>
  </r>
  <r>
    <s v="ID07369"/>
    <x v="166"/>
    <x v="0"/>
    <x v="0"/>
    <x v="1"/>
    <x v="6"/>
    <n v="42"/>
    <n v="1.87"/>
    <x v="139"/>
    <n v="167"/>
  </r>
  <r>
    <s v="ID07585"/>
    <x v="167"/>
    <x v="0"/>
    <x v="0"/>
    <x v="1"/>
    <x v="6"/>
    <n v="42"/>
    <n v="1.87"/>
    <x v="139"/>
    <n v="167"/>
  </r>
  <r>
    <s v="ID07361"/>
    <x v="168"/>
    <x v="1"/>
    <x v="1"/>
    <x v="0"/>
    <x v="3"/>
    <n v="36"/>
    <n v="2.1800000000000002"/>
    <x v="140"/>
    <n v="169"/>
  </r>
  <r>
    <s v="ID07504"/>
    <x v="169"/>
    <x v="1"/>
    <x v="1"/>
    <x v="0"/>
    <x v="3"/>
    <n v="36"/>
    <n v="2.1800000000000002"/>
    <x v="140"/>
    <n v="169"/>
  </r>
  <r>
    <s v="ID07522"/>
    <x v="170"/>
    <x v="0"/>
    <x v="3"/>
    <x v="0"/>
    <x v="3"/>
    <n v="36"/>
    <n v="2.1800000000000002"/>
    <x v="140"/>
    <n v="169"/>
  </r>
  <r>
    <s v="ID07364"/>
    <x v="171"/>
    <x v="0"/>
    <x v="0"/>
    <x v="1"/>
    <x v="1"/>
    <n v="44"/>
    <n v="1.7699999999999998"/>
    <x v="141"/>
    <n v="172"/>
  </r>
  <r>
    <s v="ID07468"/>
    <x v="172"/>
    <x v="0"/>
    <x v="0"/>
    <x v="1"/>
    <x v="1"/>
    <n v="44"/>
    <n v="1.7699999999999998"/>
    <x v="141"/>
    <n v="172"/>
  </r>
  <r>
    <s v="ID07570"/>
    <x v="173"/>
    <x v="1"/>
    <x v="1"/>
    <x v="1"/>
    <x v="1"/>
    <n v="43"/>
    <n v="1.77"/>
    <x v="142"/>
    <n v="174"/>
  </r>
  <r>
    <s v="ID07537"/>
    <x v="174"/>
    <x v="1"/>
    <x v="2"/>
    <x v="0"/>
    <x v="4"/>
    <n v="40"/>
    <n v="1.8699999999999999"/>
    <x v="143"/>
    <n v="175"/>
  </r>
  <r>
    <s v="ID07404"/>
    <x v="175"/>
    <x v="0"/>
    <x v="3"/>
    <x v="1"/>
    <x v="1"/>
    <n v="42"/>
    <n v="1.77"/>
    <x v="144"/>
    <n v="176"/>
  </r>
  <r>
    <s v="ID07590"/>
    <x v="176"/>
    <x v="1"/>
    <x v="1"/>
    <x v="0"/>
    <x v="3"/>
    <n v="34"/>
    <n v="2.1800000000000002"/>
    <x v="145"/>
    <n v="177"/>
  </r>
  <r>
    <s v="ID07395"/>
    <x v="177"/>
    <x v="0"/>
    <x v="0"/>
    <x v="2"/>
    <x v="2"/>
    <n v="21"/>
    <n v="3.49"/>
    <x v="146"/>
    <n v="178"/>
  </r>
  <r>
    <s v="ID07429"/>
    <x v="178"/>
    <x v="1"/>
    <x v="1"/>
    <x v="2"/>
    <x v="2"/>
    <n v="21"/>
    <n v="3.49"/>
    <x v="146"/>
    <n v="178"/>
  </r>
  <r>
    <s v="ID07507"/>
    <x v="179"/>
    <x v="0"/>
    <x v="0"/>
    <x v="2"/>
    <x v="2"/>
    <n v="21"/>
    <n v="3.49"/>
    <x v="146"/>
    <n v="178"/>
  </r>
  <r>
    <s v="ID07378"/>
    <x v="180"/>
    <x v="0"/>
    <x v="3"/>
    <x v="0"/>
    <x v="4"/>
    <n v="39"/>
    <n v="1.87"/>
    <x v="147"/>
    <n v="181"/>
  </r>
  <r>
    <s v="ID07550"/>
    <x v="181"/>
    <x v="1"/>
    <x v="2"/>
    <x v="1"/>
    <x v="6"/>
    <n v="39"/>
    <n v="1.87"/>
    <x v="147"/>
    <n v="181"/>
  </r>
  <r>
    <s v="ID07530"/>
    <x v="182"/>
    <x v="0"/>
    <x v="3"/>
    <x v="1"/>
    <x v="1"/>
    <n v="41"/>
    <n v="1.7699999999999998"/>
    <x v="148"/>
    <n v="183"/>
  </r>
  <r>
    <s v="ID07552"/>
    <x v="183"/>
    <x v="0"/>
    <x v="3"/>
    <x v="1"/>
    <x v="1"/>
    <n v="41"/>
    <n v="1.7699999999999998"/>
    <x v="148"/>
    <n v="183"/>
  </r>
  <r>
    <s v="ID07528"/>
    <x v="184"/>
    <x v="1"/>
    <x v="2"/>
    <x v="1"/>
    <x v="6"/>
    <n v="38"/>
    <n v="1.87"/>
    <x v="149"/>
    <n v="185"/>
  </r>
  <r>
    <s v="ID07532"/>
    <x v="185"/>
    <x v="1"/>
    <x v="1"/>
    <x v="0"/>
    <x v="4"/>
    <n v="38"/>
    <n v="1.87"/>
    <x v="149"/>
    <n v="185"/>
  </r>
  <r>
    <s v="ID07444"/>
    <x v="186"/>
    <x v="0"/>
    <x v="0"/>
    <x v="1"/>
    <x v="1"/>
    <n v="40"/>
    <n v="1.77"/>
    <x v="150"/>
    <n v="187"/>
  </r>
  <r>
    <s v="ID07568"/>
    <x v="187"/>
    <x v="0"/>
    <x v="3"/>
    <x v="1"/>
    <x v="1"/>
    <n v="40"/>
    <n v="1.77"/>
    <x v="150"/>
    <n v="187"/>
  </r>
  <r>
    <s v="ID07405"/>
    <x v="188"/>
    <x v="0"/>
    <x v="3"/>
    <x v="2"/>
    <x v="2"/>
    <n v="20"/>
    <n v="3.4899999999999998"/>
    <x v="151"/>
    <n v="189"/>
  </r>
  <r>
    <s v="ID07584"/>
    <x v="189"/>
    <x v="1"/>
    <x v="1"/>
    <x v="2"/>
    <x v="2"/>
    <n v="20"/>
    <n v="3.4899999999999998"/>
    <x v="151"/>
    <n v="189"/>
  </r>
  <r>
    <s v="ID07473"/>
    <x v="190"/>
    <x v="1"/>
    <x v="1"/>
    <x v="0"/>
    <x v="3"/>
    <n v="32"/>
    <n v="2.1800000000000002"/>
    <x v="152"/>
    <n v="191"/>
  </r>
  <r>
    <s v="ID07548"/>
    <x v="191"/>
    <x v="1"/>
    <x v="1"/>
    <x v="3"/>
    <x v="7"/>
    <n v="22"/>
    <n v="3.15"/>
    <x v="153"/>
    <n v="192"/>
  </r>
  <r>
    <s v="ID07453"/>
    <x v="192"/>
    <x v="0"/>
    <x v="0"/>
    <x v="1"/>
    <x v="1"/>
    <n v="39"/>
    <n v="1.77"/>
    <x v="154"/>
    <n v="193"/>
  </r>
  <r>
    <s v="ID07496"/>
    <x v="193"/>
    <x v="0"/>
    <x v="3"/>
    <x v="3"/>
    <x v="5"/>
    <n v="41"/>
    <n v="1.68"/>
    <x v="155"/>
    <n v="194"/>
  </r>
  <r>
    <s v="ID07465"/>
    <x v="194"/>
    <x v="1"/>
    <x v="1"/>
    <x v="1"/>
    <x v="8"/>
    <n v="30"/>
    <n v="2.27"/>
    <x v="156"/>
    <n v="195"/>
  </r>
  <r>
    <s v="ID07427"/>
    <x v="195"/>
    <x v="1"/>
    <x v="1"/>
    <x v="0"/>
    <x v="3"/>
    <n v="31"/>
    <n v="2.1800000000000002"/>
    <x v="157"/>
    <n v="196"/>
  </r>
  <r>
    <s v="ID07466"/>
    <x v="196"/>
    <x v="1"/>
    <x v="1"/>
    <x v="0"/>
    <x v="4"/>
    <n v="36"/>
    <n v="1.8699999999999999"/>
    <x v="158"/>
    <n v="197"/>
  </r>
  <r>
    <s v="ID07376"/>
    <x v="197"/>
    <x v="1"/>
    <x v="2"/>
    <x v="1"/>
    <x v="1"/>
    <n v="38"/>
    <n v="1.7700000000000002"/>
    <x v="159"/>
    <n v="198"/>
  </r>
  <r>
    <s v="ID07587"/>
    <x v="198"/>
    <x v="1"/>
    <x v="2"/>
    <x v="1"/>
    <x v="1"/>
    <n v="38"/>
    <n v="1.7700000000000002"/>
    <x v="159"/>
    <n v="198"/>
  </r>
  <r>
    <s v="ID07563"/>
    <x v="199"/>
    <x v="1"/>
    <x v="1"/>
    <x v="3"/>
    <x v="7"/>
    <n v="21"/>
    <n v="3.1500000000000004"/>
    <x v="160"/>
    <n v="200"/>
  </r>
  <r>
    <s v="ID07491"/>
    <x v="200"/>
    <x v="0"/>
    <x v="0"/>
    <x v="0"/>
    <x v="3"/>
    <n v="30"/>
    <n v="2.1800000000000002"/>
    <x v="161"/>
    <n v="201"/>
  </r>
  <r>
    <s v="ID07485"/>
    <x v="201"/>
    <x v="0"/>
    <x v="0"/>
    <x v="0"/>
    <x v="4"/>
    <n v="34"/>
    <n v="1.8699999999999999"/>
    <x v="162"/>
    <n v="202"/>
  </r>
  <r>
    <s v="ID07580"/>
    <x v="202"/>
    <x v="1"/>
    <x v="2"/>
    <x v="0"/>
    <x v="4"/>
    <n v="34"/>
    <n v="1.8699999999999999"/>
    <x v="162"/>
    <n v="202"/>
  </r>
  <r>
    <s v="ID07572"/>
    <x v="203"/>
    <x v="0"/>
    <x v="0"/>
    <x v="1"/>
    <x v="1"/>
    <n v="35"/>
    <n v="1.77"/>
    <x v="163"/>
    <n v="204"/>
  </r>
  <r>
    <s v="ID07440"/>
    <x v="204"/>
    <x v="0"/>
    <x v="3"/>
    <x v="1"/>
    <x v="6"/>
    <n v="33"/>
    <n v="1.87"/>
    <x v="164"/>
    <n v="205"/>
  </r>
  <r>
    <s v="ID07531"/>
    <x v="205"/>
    <x v="1"/>
    <x v="1"/>
    <x v="1"/>
    <x v="8"/>
    <n v="27"/>
    <n v="2.27"/>
    <x v="165"/>
    <n v="206"/>
  </r>
  <r>
    <s v="ID07434"/>
    <x v="206"/>
    <x v="1"/>
    <x v="1"/>
    <x v="0"/>
    <x v="3"/>
    <n v="28"/>
    <n v="2.1800000000000002"/>
    <x v="166"/>
    <n v="207"/>
  </r>
  <r>
    <s v="ID07486"/>
    <x v="207"/>
    <x v="1"/>
    <x v="2"/>
    <x v="1"/>
    <x v="1"/>
    <n v="34"/>
    <n v="1.77"/>
    <x v="167"/>
    <n v="208"/>
  </r>
  <r>
    <s v="ID07549"/>
    <x v="208"/>
    <x v="0"/>
    <x v="0"/>
    <x v="1"/>
    <x v="1"/>
    <n v="34"/>
    <n v="1.77"/>
    <x v="167"/>
    <n v="208"/>
  </r>
  <r>
    <s v="ID07540"/>
    <x v="209"/>
    <x v="1"/>
    <x v="1"/>
    <x v="0"/>
    <x v="4"/>
    <n v="32"/>
    <n v="1.87"/>
    <x v="168"/>
    <n v="210"/>
  </r>
  <r>
    <s v="ID07399"/>
    <x v="210"/>
    <x v="1"/>
    <x v="1"/>
    <x v="0"/>
    <x v="3"/>
    <n v="27"/>
    <n v="2.1800000000000002"/>
    <x v="169"/>
    <n v="211"/>
  </r>
  <r>
    <s v="ID07351"/>
    <x v="211"/>
    <x v="1"/>
    <x v="1"/>
    <x v="1"/>
    <x v="1"/>
    <n v="33"/>
    <n v="1.7699999999999998"/>
    <x v="170"/>
    <n v="212"/>
  </r>
  <r>
    <s v="ID07362"/>
    <x v="212"/>
    <x v="1"/>
    <x v="1"/>
    <x v="0"/>
    <x v="4"/>
    <n v="31"/>
    <n v="1.8699999999999999"/>
    <x v="171"/>
    <n v="213"/>
  </r>
  <r>
    <s v="ID07593"/>
    <x v="213"/>
    <x v="0"/>
    <x v="0"/>
    <x v="1"/>
    <x v="6"/>
    <n v="30"/>
    <n v="1.87"/>
    <x v="172"/>
    <n v="214"/>
  </r>
  <r>
    <s v="ID07500"/>
    <x v="214"/>
    <x v="0"/>
    <x v="0"/>
    <x v="3"/>
    <x v="5"/>
    <n v="33"/>
    <n v="1.68"/>
    <x v="173"/>
    <n v="215"/>
  </r>
  <r>
    <s v="ID07562"/>
    <x v="215"/>
    <x v="1"/>
    <x v="1"/>
    <x v="1"/>
    <x v="1"/>
    <n v="31"/>
    <n v="1.77"/>
    <x v="174"/>
    <n v="216"/>
  </r>
  <r>
    <s v="ID07460"/>
    <x v="216"/>
    <x v="0"/>
    <x v="0"/>
    <x v="1"/>
    <x v="1"/>
    <n v="30"/>
    <n v="1.77"/>
    <x v="175"/>
    <n v="217"/>
  </r>
  <r>
    <s v="ID07558"/>
    <x v="217"/>
    <x v="1"/>
    <x v="2"/>
    <x v="1"/>
    <x v="1"/>
    <n v="30"/>
    <n v="1.77"/>
    <x v="175"/>
    <n v="217"/>
  </r>
  <r>
    <s v="ID07420"/>
    <x v="218"/>
    <x v="0"/>
    <x v="3"/>
    <x v="3"/>
    <x v="5"/>
    <n v="31"/>
    <n v="1.68"/>
    <x v="176"/>
    <n v="219"/>
  </r>
  <r>
    <s v="ID07511"/>
    <x v="219"/>
    <x v="1"/>
    <x v="1"/>
    <x v="1"/>
    <x v="6"/>
    <n v="27"/>
    <n v="1.87"/>
    <x v="177"/>
    <n v="220"/>
  </r>
  <r>
    <s v="ID07524"/>
    <x v="220"/>
    <x v="1"/>
    <x v="1"/>
    <x v="1"/>
    <x v="6"/>
    <n v="27"/>
    <n v="1.87"/>
    <x v="177"/>
    <n v="220"/>
  </r>
  <r>
    <s v="ID07539"/>
    <x v="221"/>
    <x v="1"/>
    <x v="1"/>
    <x v="1"/>
    <x v="8"/>
    <n v="22"/>
    <n v="2.27"/>
    <x v="178"/>
    <n v="222"/>
  </r>
  <r>
    <s v="ID07461"/>
    <x v="222"/>
    <x v="0"/>
    <x v="0"/>
    <x v="3"/>
    <x v="5"/>
    <n v="29"/>
    <n v="1.68"/>
    <x v="179"/>
    <n v="223"/>
  </r>
  <r>
    <s v="ID07469"/>
    <x v="223"/>
    <x v="0"/>
    <x v="0"/>
    <x v="3"/>
    <x v="5"/>
    <n v="29"/>
    <n v="1.68"/>
    <x v="179"/>
    <n v="223"/>
  </r>
  <r>
    <s v="ID07538"/>
    <x v="224"/>
    <x v="0"/>
    <x v="3"/>
    <x v="1"/>
    <x v="6"/>
    <n v="26"/>
    <n v="1.8699999999999999"/>
    <x v="180"/>
    <n v="225"/>
  </r>
  <r>
    <s v="ID07385"/>
    <x v="225"/>
    <x v="0"/>
    <x v="3"/>
    <x v="3"/>
    <x v="5"/>
    <n v="28"/>
    <n v="1.68"/>
    <x v="181"/>
    <n v="226"/>
  </r>
  <r>
    <s v="ID07409"/>
    <x v="226"/>
    <x v="0"/>
    <x v="0"/>
    <x v="3"/>
    <x v="5"/>
    <n v="28"/>
    <n v="1.68"/>
    <x v="181"/>
    <n v="226"/>
  </r>
  <r>
    <s v="ID07575"/>
    <x v="227"/>
    <x v="0"/>
    <x v="3"/>
    <x v="0"/>
    <x v="4"/>
    <n v="24"/>
    <n v="1.87"/>
    <x v="182"/>
    <n v="228"/>
  </r>
  <r>
    <s v="ID07394"/>
    <x v="228"/>
    <x v="0"/>
    <x v="0"/>
    <x v="1"/>
    <x v="1"/>
    <n v="25"/>
    <n v="1.77"/>
    <x v="183"/>
    <n v="229"/>
  </r>
  <r>
    <s v="ID07554"/>
    <x v="229"/>
    <x v="1"/>
    <x v="1"/>
    <x v="1"/>
    <x v="1"/>
    <n v="25"/>
    <n v="1.77"/>
    <x v="183"/>
    <n v="229"/>
  </r>
  <r>
    <s v="ID07542"/>
    <x v="230"/>
    <x v="0"/>
    <x v="0"/>
    <x v="0"/>
    <x v="3"/>
    <n v="20"/>
    <n v="2.1800000000000002"/>
    <x v="184"/>
    <n v="231"/>
  </r>
  <r>
    <s v="ID07567"/>
    <x v="231"/>
    <x v="1"/>
    <x v="2"/>
    <x v="0"/>
    <x v="4"/>
    <n v="23"/>
    <n v="1.8699999999999999"/>
    <x v="185"/>
    <n v="232"/>
  </r>
  <r>
    <s v="ID07424"/>
    <x v="232"/>
    <x v="1"/>
    <x v="2"/>
    <x v="1"/>
    <x v="1"/>
    <n v="24"/>
    <n v="1.7699999999999998"/>
    <x v="186"/>
    <n v="233"/>
  </r>
  <r>
    <s v="ID07574"/>
    <x v="233"/>
    <x v="1"/>
    <x v="2"/>
    <x v="3"/>
    <x v="5"/>
    <n v="25"/>
    <n v="1.68"/>
    <x v="187"/>
    <n v="234"/>
  </r>
  <r>
    <s v="ID07365"/>
    <x v="234"/>
    <x v="1"/>
    <x v="2"/>
    <x v="1"/>
    <x v="1"/>
    <n v="23"/>
    <n v="1.77"/>
    <x v="188"/>
    <n v="235"/>
  </r>
  <r>
    <s v="ID07483"/>
    <x v="235"/>
    <x v="1"/>
    <x v="1"/>
    <x v="3"/>
    <x v="5"/>
    <n v="24"/>
    <n v="1.68"/>
    <x v="189"/>
    <n v="236"/>
  </r>
  <r>
    <s v="ID07509"/>
    <x v="236"/>
    <x v="1"/>
    <x v="2"/>
    <x v="3"/>
    <x v="5"/>
    <n v="24"/>
    <n v="1.68"/>
    <x v="189"/>
    <n v="236"/>
  </r>
  <r>
    <s v="ID07360"/>
    <x v="237"/>
    <x v="1"/>
    <x v="2"/>
    <x v="3"/>
    <x v="5"/>
    <n v="28"/>
    <n v="1.35"/>
    <x v="190"/>
    <n v="238"/>
  </r>
  <r>
    <s v="ID07366"/>
    <x v="238"/>
    <x v="1"/>
    <x v="2"/>
    <x v="3"/>
    <x v="5"/>
    <n v="27"/>
    <n v="1.35"/>
    <x v="191"/>
    <n v="239"/>
  </r>
  <r>
    <s v="ID07388"/>
    <x v="239"/>
    <x v="0"/>
    <x v="0"/>
    <x v="1"/>
    <x v="1"/>
    <n v="20"/>
    <n v="1.77"/>
    <x v="192"/>
    <n v="240"/>
  </r>
  <r>
    <s v="ID07449"/>
    <x v="240"/>
    <x v="0"/>
    <x v="3"/>
    <x v="1"/>
    <x v="1"/>
    <n v="20"/>
    <n v="1.77"/>
    <x v="192"/>
    <n v="240"/>
  </r>
  <r>
    <s v="ID07581"/>
    <x v="241"/>
    <x v="0"/>
    <x v="3"/>
    <x v="1"/>
    <x v="1"/>
    <n v="20"/>
    <n v="1.77"/>
    <x v="192"/>
    <n v="240"/>
  </r>
  <r>
    <s v="ID07487"/>
    <x v="242"/>
    <x v="1"/>
    <x v="2"/>
    <x v="3"/>
    <x v="5"/>
    <n v="21"/>
    <n v="1.6800000000000002"/>
    <x v="193"/>
    <n v="243"/>
  </r>
  <r>
    <s v="ID07559"/>
    <x v="243"/>
    <x v="1"/>
    <x v="2"/>
    <x v="3"/>
    <x v="5"/>
    <n v="20"/>
    <n v="1.6800000000000002"/>
    <x v="194"/>
    <n v="2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0258E6-4B6F-41DF-83B5-BEC32DF67CAE}" name="Look Table" cacheId="143" applyNumberFormats="0" applyBorderFormats="0" applyFontFormats="0" applyPatternFormats="0" applyAlignmentFormats="0" applyWidthHeightFormats="1" dataCaption="Values" tag="00041e04-3375-4f86-acad-ba8ba039e9f1" updatedVersion="8" minRefreshableVersion="3" useAutoFormatting="1" subtotalHiddenItems="1" rowGrandTotals="0" colGrandTotals="0" itemPrintTitles="1" createdVersion="8" indent="0" compact="0" compactData="0" multipleFieldFilters="0">
  <location ref="I9:M10" firstHeaderRow="0" firstDataRow="1" firstDataCol="1"/>
  <pivotFields count="6">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1">
        <item s="1" x="0"/>
      </items>
    </pivotField>
  </pivotFields>
  <rowFields count="1">
    <field x="5"/>
  </rowFields>
  <rowItems count="1">
    <i>
      <x/>
    </i>
  </rowItems>
  <colFields count="1">
    <field x="-2"/>
  </colFields>
  <colItems count="4">
    <i>
      <x/>
    </i>
    <i i="1">
      <x v="1"/>
    </i>
    <i i="2">
      <x v="2"/>
    </i>
    <i i="3">
      <x v="3"/>
    </i>
  </colItems>
  <dataFields count="4">
    <dataField fld="0" subtotal="count" baseField="0" baseItem="0"/>
    <dataField name=" UnitPrice" fld="2" baseField="0" baseItem="0" numFmtId="164"/>
    <dataField name=" TotalPrice" fld="1" baseField="0" baseItem="0" numFmtId="164"/>
    <dataField name=" Qty" fld="3" baseField="0" baseItem="0" numFmtId="167"/>
  </dataFields>
  <formats count="6">
    <format dxfId="281">
      <pivotArea outline="0" collapsedLevelsAreSubtotals="1" fieldPosition="0">
        <references count="1">
          <reference field="4294967294" count="1" selected="0">
            <x v="3"/>
          </reference>
        </references>
      </pivotArea>
    </format>
    <format dxfId="280">
      <pivotArea outline="0" collapsedLevelsAreSubtotals="1" fieldPosition="0">
        <references count="1">
          <reference field="4294967294" count="1" selected="0">
            <x v="1"/>
          </reference>
        </references>
      </pivotArea>
    </format>
    <format dxfId="279">
      <pivotArea outline="0" collapsedLevelsAreSubtotals="1" fieldPosition="0">
        <references count="1">
          <reference field="4294967294" count="1" selected="0">
            <x v="2"/>
          </reference>
        </references>
      </pivotArea>
    </format>
    <format dxfId="278">
      <pivotArea type="all" dataOnly="0" outline="0" fieldPosition="0"/>
    </format>
    <format dxfId="277">
      <pivotArea outline="0" collapsedLevelsAreSubtotals="1" fieldPosition="0"/>
    </format>
    <format dxfId="276">
      <pivotArea dataOnly="0" labelOnly="1" outline="0" fieldPosition="0">
        <references count="1">
          <reference field="4294967294" count="4">
            <x v="0"/>
            <x v="1"/>
            <x v="2"/>
            <x v="3"/>
          </reference>
        </references>
      </pivotArea>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Sales_Data].[Date (Month)].&amp;[Jan]"/>
      </members>
    </pivotHierarchy>
    <pivotHierarchy dragToData="1"/>
    <pivotHierarchy dragToData="1"/>
    <pivotHierarchy dragToData="1"/>
    <pivotHierarchy dragToData="1" caption=" TotalPrice"/>
    <pivotHierarchy dragToData="1" caption=" UnitPrice"/>
    <pivotHierarchy dragToData="1" caption=" Q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05A41B-BB5F-4A3B-8BEE-68EBC501FD69}" name="PivotTable2" cacheId="149" applyNumberFormats="0" applyBorderFormats="0" applyFontFormats="0" applyPatternFormats="0" applyAlignmentFormats="0" applyWidthHeightFormats="1" dataCaption="Values" tag="906e6a35-0ae3-4141-9c6f-d3ad3a45c069" updatedVersion="8" minRefreshableVersion="3" useAutoFormatting="1" subtotalHiddenItems="1" rowGrandTotals="0" colGrandTotals="0" itemPrintTitles="1" createdVersion="8" indent="0" compact="0" compactData="0" multipleFieldFilters="0">
  <location ref="O9:O10" firstHeaderRow="1" firstDataRow="1" firstDataCol="1"/>
  <pivotFields count="2">
    <pivotField axis="axisRow" compact="0" allDrilled="1" outline="0" subtotalTop="0" showAll="0" dataSourceSort="1" defaultSubtotal="0">
      <items count="1">
        <item s="1" x="0" e="0"/>
      </items>
    </pivotField>
    <pivotField compact="0" allDrilled="1" outline="0" subtotalTop="0" showAll="0" dataSourceSort="1" defaultSubtotal="0" defaultAttributeDrillState="1"/>
  </pivotFields>
  <rowFields count="1">
    <field x="0"/>
  </rowFields>
  <rowItems count="1">
    <i>
      <x/>
    </i>
  </rowItems>
  <formats count="4">
    <format dxfId="285">
      <pivotArea type="all" dataOnly="0" outline="0" fieldPosition="0"/>
    </format>
    <format dxfId="284">
      <pivotArea outline="0" collapsedLevelsAreSubtotals="1" fieldPosition="0"/>
    </format>
    <format dxfId="283">
      <pivotArea field="0" type="button" dataOnly="0" labelOnly="1" outline="0" axis="axisRow" fieldPosition="0"/>
    </format>
    <format dxfId="282">
      <pivotArea dataOnly="0" labelOnly="1" outline="0" fieldPosition="0">
        <references count="1">
          <reference field="0" count="0"/>
        </references>
      </pivotArea>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Sales_Data].[Date (Month)].&amp;[Jan]"/>
      </members>
    </pivotHierarchy>
    <pivotHierarchy dragToData="1"/>
    <pivotHierarchy dragToData="1"/>
    <pivotHierarchy dragToData="1"/>
    <pivotHierarchy dragToData="1" caption=" TotalPrice"/>
    <pivotHierarchy dragToData="1" caption=" UnitPrice"/>
    <pivotHierarchy dragToData="1" caption=" Q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627D73-DDBD-418E-B063-6E8C3D5D97F4}" name="PivotTable12" cacheId="146" applyNumberFormats="0" applyBorderFormats="0" applyFontFormats="0" applyPatternFormats="0" applyAlignmentFormats="0" applyWidthHeightFormats="1" dataCaption="Values" tag="906e6a35-0ae3-4141-9c6f-d3ad3a45c069" updatedVersion="8" minRefreshableVersion="3" useAutoFormatting="1" subtotalHiddenItems="1" rowGrandTotals="0" colGrandTotals="0" itemPrintTitles="1" createdVersion="8" indent="0" compact="0" compactData="0" multipleFieldFilters="0">
  <location ref="A7:D8"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items count="1">
        <item s="1" x="0" e="0"/>
      </items>
    </pivotField>
    <pivotField compact="0" allDrilled="1" outline="0" subtotalTop="0" showAll="0" dataSourceSort="1" defaultSubtotal="0" defaultAttributeDrillState="1"/>
  </pivotFields>
  <rowFields count="1">
    <field x="3"/>
  </rowFields>
  <rowItems count="1">
    <i>
      <x/>
    </i>
  </rowItems>
  <colFields count="1">
    <field x="-2"/>
  </colFields>
  <colItems count="3">
    <i>
      <x/>
    </i>
    <i i="1">
      <x v="1"/>
    </i>
    <i i="2">
      <x v="2"/>
    </i>
  </colItems>
  <dataFields count="3">
    <dataField fld="0" subtotal="count" baseField="0" baseItem="0"/>
    <dataField name=" Qty" fld="2" baseField="0" baseItem="0" numFmtId="167"/>
    <dataField name=" TotalPrice" fld="1" baseField="0" baseItem="0" numFmtId="164"/>
  </dataFields>
  <formats count="7">
    <format dxfId="292">
      <pivotArea outline="0" collapsedLevelsAreSubtotals="1" fieldPosition="0">
        <references count="1">
          <reference field="4294967294" count="1" selected="0">
            <x v="1"/>
          </reference>
        </references>
      </pivotArea>
    </format>
    <format dxfId="291">
      <pivotArea outline="0" collapsedLevelsAreSubtotals="1" fieldPosition="0">
        <references count="1">
          <reference field="4294967294" count="1" selected="0">
            <x v="2"/>
          </reference>
        </references>
      </pivotArea>
    </format>
    <format dxfId="290">
      <pivotArea type="all" dataOnly="0" outline="0" fieldPosition="0"/>
    </format>
    <format dxfId="289">
      <pivotArea outline="0" collapsedLevelsAreSubtotals="1" fieldPosition="0"/>
    </format>
    <format dxfId="288">
      <pivotArea field="3" type="button" dataOnly="0" labelOnly="1" outline="0" axis="axisRow" fieldPosition="0"/>
    </format>
    <format dxfId="287">
      <pivotArea dataOnly="0" labelOnly="1" outline="0" fieldPosition="0">
        <references count="1">
          <reference field="3" count="0"/>
        </references>
      </pivotArea>
    </format>
    <format dxfId="286">
      <pivotArea dataOnly="0" labelOnly="1" outline="0" fieldPosition="0">
        <references count="1">
          <reference field="4294967294" count="3">
            <x v="0"/>
            <x v="1"/>
            <x v="2"/>
          </reference>
        </references>
      </pivotArea>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Sales_Data].[Date (Month)].&amp;[Jan]"/>
      </members>
    </pivotHierarchy>
    <pivotHierarchy dragToData="1"/>
    <pivotHierarchy dragToData="1"/>
    <pivotHierarchy dragToData="1"/>
    <pivotHierarchy dragToData="1" caption=" TotalPrice"/>
    <pivotHierarchy dragToData="1" caption=" UnitPrice"/>
    <pivotHierarchy dragToData="1" caption=" Q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Sales_Data]"/>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0E4144-A0B4-4A04-A4A0-BEA8FA05837C}" name="PivotTable11" cacheId="140" applyNumberFormats="0" applyBorderFormats="0" applyFontFormats="0" applyPatternFormats="0" applyAlignmentFormats="0" applyWidthHeightFormats="1" dataCaption="Values" tag="00041e04-3375-4f86-acad-ba8ba039e9f1" updatedVersion="8" minRefreshableVersion="3" useAutoFormatting="1" subtotalHiddenItems="1" itemPrintTitles="1" createdVersion="8" indent="0" outline="1" outlineData="1" multipleFieldFilters="0">
  <location ref="A3:E4"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name=" UnitPrice" fld="2" baseField="0" baseItem="0" numFmtId="164"/>
    <dataField name=" TotalPrice" fld="1" baseField="0" baseItem="0" numFmtId="164"/>
    <dataField name=" Qty" fld="3" baseField="0" baseItem="0" numFmtId="167"/>
    <dataField fld="4" subtotal="count" baseField="0" baseItem="0"/>
  </dataFields>
  <formats count="6">
    <format dxfId="298">
      <pivotArea outline="0" collapsedLevelsAreSubtotals="1" fieldPosition="0">
        <references count="1">
          <reference field="4294967294" count="1" selected="0">
            <x v="3"/>
          </reference>
        </references>
      </pivotArea>
    </format>
    <format dxfId="297">
      <pivotArea outline="0" collapsedLevelsAreSubtotals="1" fieldPosition="0">
        <references count="1">
          <reference field="4294967294" count="1" selected="0">
            <x v="1"/>
          </reference>
        </references>
      </pivotArea>
    </format>
    <format dxfId="296">
      <pivotArea outline="0" collapsedLevelsAreSubtotals="1" fieldPosition="0">
        <references count="1">
          <reference field="4294967294" count="1" selected="0">
            <x v="2"/>
          </reference>
        </references>
      </pivotArea>
    </format>
    <format dxfId="295">
      <pivotArea type="all" dataOnly="0" outline="0" fieldPosition="0"/>
    </format>
    <format dxfId="294">
      <pivotArea outline="0" collapsedLevelsAreSubtotals="1" fieldPosition="0"/>
    </format>
    <format dxfId="293">
      <pivotArea dataOnly="0" labelOnly="1" outline="0" fieldPosition="0">
        <references count="1">
          <reference field="4294967294" count="5">
            <x v="0"/>
            <x v="1"/>
            <x v="2"/>
            <x v="3"/>
            <x v="4"/>
          </reference>
        </references>
      </pivotArea>
    </format>
  </formats>
  <pivotHierarchies count="28">
    <pivotHierarchy multipleItemSelectionAllowed="1" dragToData="1">
      <members count="1" level="1">
        <member name="[Query1].[Query1].&a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_Data].[Date (Year)].&amp;[2023]"/>
      </members>
    </pivotHierarchy>
    <pivotHierarchy dragToData="1"/>
    <pivotHierarchy multipleItemSelectionAllowed="1" dragToData="1">
      <members count="1" level="1">
        <member name="[Sales_Data].[Date (Month)].&amp;[Jan]"/>
      </members>
    </pivotHierarchy>
    <pivotHierarchy dragToData="1"/>
    <pivotHierarchy dragToData="1"/>
    <pivotHierarchy dragToData="1"/>
    <pivotHierarchy dragToData="1" caption=" TotalPrice"/>
    <pivotHierarchy dragToData="1" caption=" UnitPrice"/>
    <pivotHierarchy dragToData="1" caption=" Q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2E5B21-F2A3-4ADE-BBF3-4B8FF6770F6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rowPageCount="1" colPageCount="1"/>
  <pivotFields count="12">
    <pivotField showAll="0"/>
    <pivotField numFmtId="14" showAll="0">
      <items count="245">
        <item x="211"/>
        <item x="18"/>
        <item x="107"/>
        <item x="65"/>
        <item x="154"/>
        <item x="130"/>
        <item x="3"/>
        <item x="143"/>
        <item x="50"/>
        <item x="237"/>
        <item x="168"/>
        <item x="212"/>
        <item x="126"/>
        <item x="171"/>
        <item x="234"/>
        <item x="238"/>
        <item x="134"/>
        <item x="14"/>
        <item x="166"/>
        <item x="135"/>
        <item x="63"/>
        <item x="150"/>
        <item x="110"/>
        <item x="76"/>
        <item x="57"/>
        <item x="197"/>
        <item x="101"/>
        <item x="180"/>
        <item x="42"/>
        <item x="1"/>
        <item x="122"/>
        <item x="102"/>
        <item x="56"/>
        <item x="162"/>
        <item x="225"/>
        <item x="152"/>
        <item x="32"/>
        <item x="239"/>
        <item x="133"/>
        <item x="113"/>
        <item x="98"/>
        <item x="39"/>
        <item x="9"/>
        <item x="228"/>
        <item x="177"/>
        <item x="111"/>
        <item x="157"/>
        <item x="121"/>
        <item x="210"/>
        <item x="123"/>
        <item x="100"/>
        <item x="0"/>
        <item x="73"/>
        <item x="175"/>
        <item x="188"/>
        <item x="80"/>
        <item x="81"/>
        <item x="2"/>
        <item x="226"/>
        <item x="37"/>
        <item x="70"/>
        <item x="138"/>
        <item x="127"/>
        <item x="28"/>
        <item x="69"/>
        <item x="74"/>
        <item x="78"/>
        <item x="62"/>
        <item x="131"/>
        <item x="218"/>
        <item x="116"/>
        <item x="10"/>
        <item x="38"/>
        <item x="232"/>
        <item x="117"/>
        <item x="83"/>
        <item x="195"/>
        <item x="41"/>
        <item x="178"/>
        <item x="67"/>
        <item x="75"/>
        <item x="35"/>
        <item x="164"/>
        <item x="206"/>
        <item x="25"/>
        <item x="151"/>
        <item x="30"/>
        <item x="29"/>
        <item x="92"/>
        <item x="204"/>
        <item x="51"/>
        <item x="77"/>
        <item x="82"/>
        <item x="186"/>
        <item x="43"/>
        <item x="5"/>
        <item x="26"/>
        <item x="105"/>
        <item x="240"/>
        <item x="147"/>
        <item x="139"/>
        <item x="59"/>
        <item x="192"/>
        <item x="120"/>
        <item x="60"/>
        <item x="33"/>
        <item x="141"/>
        <item x="91"/>
        <item x="23"/>
        <item x="216"/>
        <item x="222"/>
        <item x="55"/>
        <item x="19"/>
        <item x="155"/>
        <item x="194"/>
        <item x="196"/>
        <item x="72"/>
        <item x="172"/>
        <item x="223"/>
        <item x="4"/>
        <item x="93"/>
        <item x="47"/>
        <item x="190"/>
        <item x="106"/>
        <item x="140"/>
        <item x="71"/>
        <item x="31"/>
        <item x="48"/>
        <item x="109"/>
        <item x="125"/>
        <item x="104"/>
        <item x="144"/>
        <item x="235"/>
        <item x="86"/>
        <item x="201"/>
        <item x="207"/>
        <item x="242"/>
        <item x="156"/>
        <item x="95"/>
        <item x="128"/>
        <item x="200"/>
        <item x="7"/>
        <item x="85"/>
        <item x="24"/>
        <item x="58"/>
        <item x="193"/>
        <item x="54"/>
        <item x="165"/>
        <item x="46"/>
        <item x="214"/>
        <item x="114"/>
        <item x="45"/>
        <item x="36"/>
        <item x="169"/>
        <item x="15"/>
        <item x="61"/>
        <item x="179"/>
        <item x="153"/>
        <item x="236"/>
        <item x="88"/>
        <item x="219"/>
        <item x="12"/>
        <item x="53"/>
        <item x="108"/>
        <item x="145"/>
        <item x="136"/>
        <item x="66"/>
        <item x="124"/>
        <item x="132"/>
        <item x="160"/>
        <item x="68"/>
        <item x="170"/>
        <item x="89"/>
        <item x="220"/>
        <item x="16"/>
        <item x="142"/>
        <item x="84"/>
        <item x="184"/>
        <item x="103"/>
        <item x="182"/>
        <item x="205"/>
        <item x="185"/>
        <item x="97"/>
        <item x="94"/>
        <item x="52"/>
        <item x="159"/>
        <item x="174"/>
        <item x="224"/>
        <item x="221"/>
        <item x="209"/>
        <item x="163"/>
        <item x="230"/>
        <item x="96"/>
        <item x="87"/>
        <item x="40"/>
        <item x="112"/>
        <item x="129"/>
        <item x="191"/>
        <item x="208"/>
        <item x="181"/>
        <item x="99"/>
        <item x="183"/>
        <item x="21"/>
        <item x="229"/>
        <item x="158"/>
        <item x="137"/>
        <item x="34"/>
        <item x="217"/>
        <item x="243"/>
        <item x="149"/>
        <item x="148"/>
        <item x="215"/>
        <item x="199"/>
        <item x="161"/>
        <item x="79"/>
        <item x="11"/>
        <item x="231"/>
        <item x="187"/>
        <item x="44"/>
        <item x="173"/>
        <item x="118"/>
        <item x="203"/>
        <item x="115"/>
        <item x="233"/>
        <item x="227"/>
        <item x="64"/>
        <item x="13"/>
        <item x="27"/>
        <item x="17"/>
        <item x="202"/>
        <item x="241"/>
        <item x="20"/>
        <item x="8"/>
        <item x="189"/>
        <item x="167"/>
        <item x="22"/>
        <item x="198"/>
        <item x="146"/>
        <item x="49"/>
        <item x="176"/>
        <item x="6"/>
        <item x="119"/>
        <item x="213"/>
        <item x="90"/>
        <item t="default"/>
      </items>
    </pivotField>
    <pivotField showAll="0"/>
    <pivotField showAll="0"/>
    <pivotField showAll="0"/>
    <pivotField showAll="0">
      <items count="10">
        <item x="3"/>
        <item x="8"/>
        <item x="6"/>
        <item x="1"/>
        <item x="4"/>
        <item x="0"/>
        <item x="5"/>
        <item x="7"/>
        <item x="2"/>
        <item t="default"/>
      </items>
    </pivotField>
    <pivotField dataField="1" showAll="0"/>
    <pivotField numFmtId="164" showAll="0"/>
    <pivotField numFmtId="164" showAll="0">
      <items count="12">
        <item x="0"/>
        <item x="1"/>
        <item x="2"/>
        <item x="3"/>
        <item x="4"/>
        <item x="5"/>
        <item x="6"/>
        <item x="7"/>
        <item x="8"/>
        <item x="9"/>
        <item x="10"/>
        <item t="default"/>
      </items>
    </pivotField>
    <pivotField showAll="0"/>
    <pivotField axis="axisRow" showAll="0">
      <items count="15">
        <item x="0"/>
        <item sd="0" x="1"/>
        <item sd="0" x="2"/>
        <item sd="0" x="3"/>
        <item sd="0" x="4"/>
        <item sd="0" x="5"/>
        <item sd="0" x="6"/>
        <item sd="0" x="7"/>
        <item sd="0" x="8"/>
        <item sd="0" x="9"/>
        <item sd="0" x="10"/>
        <item sd="0" x="11"/>
        <item sd="0" x="12"/>
        <item x="13"/>
        <item t="default"/>
      </items>
    </pivotField>
    <pivotField axis="axisPage" multipleItemSelectionAllowed="1" showAll="0">
      <items count="5">
        <item h="1" x="0"/>
        <item sd="0" x="1"/>
        <item h="1" sd="0" x="2"/>
        <item h="1" x="3"/>
        <item t="default"/>
      </items>
    </pivotField>
  </pivotFields>
  <rowFields count="1">
    <field x="10"/>
  </rowFields>
  <rowItems count="13">
    <i>
      <x v="1"/>
    </i>
    <i>
      <x v="2"/>
    </i>
    <i>
      <x v="3"/>
    </i>
    <i>
      <x v="4"/>
    </i>
    <i>
      <x v="5"/>
    </i>
    <i>
      <x v="6"/>
    </i>
    <i>
      <x v="7"/>
    </i>
    <i>
      <x v="8"/>
    </i>
    <i>
      <x v="9"/>
    </i>
    <i>
      <x v="10"/>
    </i>
    <i>
      <x v="11"/>
    </i>
    <i>
      <x v="12"/>
    </i>
    <i t="grand">
      <x/>
    </i>
  </rowItems>
  <colItems count="1">
    <i/>
  </colItems>
  <pageFields count="1">
    <pageField fld="11" hier="-1"/>
  </pageFields>
  <dataFields count="1">
    <dataField name="Sum of Qty" fld="6" baseField="0" baseItem="0"/>
  </dataFields>
  <chartFormats count="26">
    <chartFormat chart="0" format="0"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10" count="1" selected="0">
            <x v="2"/>
          </reference>
        </references>
      </pivotArea>
    </chartFormat>
    <chartFormat chart="0" format="9">
      <pivotArea type="data" outline="0" fieldPosition="0">
        <references count="2">
          <reference field="4294967294" count="1" selected="0">
            <x v="0"/>
          </reference>
          <reference field="10" count="1" selected="0">
            <x v="3"/>
          </reference>
        </references>
      </pivotArea>
    </chartFormat>
    <chartFormat chart="0" format="10">
      <pivotArea type="data" outline="0" fieldPosition="0">
        <references count="2">
          <reference field="4294967294" count="1" selected="0">
            <x v="0"/>
          </reference>
          <reference field="10" count="1" selected="0">
            <x v="4"/>
          </reference>
        </references>
      </pivotArea>
    </chartFormat>
    <chartFormat chart="0" format="11">
      <pivotArea type="data" outline="0" fieldPosition="0">
        <references count="2">
          <reference field="4294967294" count="1" selected="0">
            <x v="0"/>
          </reference>
          <reference field="10" count="1" selected="0">
            <x v="5"/>
          </reference>
        </references>
      </pivotArea>
    </chartFormat>
    <chartFormat chart="0" format="12">
      <pivotArea type="data" outline="0" fieldPosition="0">
        <references count="2">
          <reference field="4294967294" count="1" selected="0">
            <x v="0"/>
          </reference>
          <reference field="10" count="1" selected="0">
            <x v="6"/>
          </reference>
        </references>
      </pivotArea>
    </chartFormat>
    <chartFormat chart="0" format="13">
      <pivotArea type="data" outline="0" fieldPosition="0">
        <references count="2">
          <reference field="4294967294" count="1" selected="0">
            <x v="0"/>
          </reference>
          <reference field="10" count="1" selected="0">
            <x v="7"/>
          </reference>
        </references>
      </pivotArea>
    </chartFormat>
    <chartFormat chart="0" format="14">
      <pivotArea type="data" outline="0" fieldPosition="0">
        <references count="2">
          <reference field="4294967294" count="1" selected="0">
            <x v="0"/>
          </reference>
          <reference field="10" count="1" selected="0">
            <x v="8"/>
          </reference>
        </references>
      </pivotArea>
    </chartFormat>
    <chartFormat chart="0" format="15">
      <pivotArea type="data" outline="0" fieldPosition="0">
        <references count="2">
          <reference field="4294967294" count="1" selected="0">
            <x v="0"/>
          </reference>
          <reference field="10" count="1" selected="0">
            <x v="9"/>
          </reference>
        </references>
      </pivotArea>
    </chartFormat>
    <chartFormat chart="0" format="16">
      <pivotArea type="data" outline="0" fieldPosition="0">
        <references count="2">
          <reference field="4294967294" count="1" selected="0">
            <x v="0"/>
          </reference>
          <reference field="10" count="1" selected="0">
            <x v="10"/>
          </reference>
        </references>
      </pivotArea>
    </chartFormat>
    <chartFormat chart="0" format="17">
      <pivotArea type="data" outline="0" fieldPosition="0">
        <references count="2">
          <reference field="4294967294" count="1" selected="0">
            <x v="0"/>
          </reference>
          <reference field="10" count="1" selected="0">
            <x v="11"/>
          </reference>
        </references>
      </pivotArea>
    </chartFormat>
    <chartFormat chart="0" format="18">
      <pivotArea type="data" outline="0" fieldPosition="0">
        <references count="2">
          <reference field="4294967294" count="1" selected="0">
            <x v="0"/>
          </reference>
          <reference field="10" count="1" selected="0">
            <x v="12"/>
          </reference>
        </references>
      </pivotArea>
    </chartFormat>
    <chartFormat chart="0" format="19">
      <pivotArea type="data" outline="0" fieldPosition="0">
        <references count="2">
          <reference field="4294967294" count="1" selected="0">
            <x v="0"/>
          </reference>
          <reference field="10" count="1" selected="0">
            <x v="1"/>
          </reference>
        </references>
      </pivotArea>
    </chartFormat>
    <chartFormat chart="11" format="33" series="1">
      <pivotArea type="data" outline="0" fieldPosition="0">
        <references count="1">
          <reference field="4294967294" count="1" selected="0">
            <x v="0"/>
          </reference>
        </references>
      </pivotArea>
    </chartFormat>
    <chartFormat chart="11" format="34">
      <pivotArea type="data" outline="0" fieldPosition="0">
        <references count="2">
          <reference field="4294967294" count="1" selected="0">
            <x v="0"/>
          </reference>
          <reference field="10" count="1" selected="0">
            <x v="1"/>
          </reference>
        </references>
      </pivotArea>
    </chartFormat>
    <chartFormat chart="11" format="35">
      <pivotArea type="data" outline="0" fieldPosition="0">
        <references count="2">
          <reference field="4294967294" count="1" selected="0">
            <x v="0"/>
          </reference>
          <reference field="10" count="1" selected="0">
            <x v="2"/>
          </reference>
        </references>
      </pivotArea>
    </chartFormat>
    <chartFormat chart="11" format="36">
      <pivotArea type="data" outline="0" fieldPosition="0">
        <references count="2">
          <reference field="4294967294" count="1" selected="0">
            <x v="0"/>
          </reference>
          <reference field="10" count="1" selected="0">
            <x v="3"/>
          </reference>
        </references>
      </pivotArea>
    </chartFormat>
    <chartFormat chart="11" format="37">
      <pivotArea type="data" outline="0" fieldPosition="0">
        <references count="2">
          <reference field="4294967294" count="1" selected="0">
            <x v="0"/>
          </reference>
          <reference field="10" count="1" selected="0">
            <x v="4"/>
          </reference>
        </references>
      </pivotArea>
    </chartFormat>
    <chartFormat chart="11" format="38">
      <pivotArea type="data" outline="0" fieldPosition="0">
        <references count="2">
          <reference field="4294967294" count="1" selected="0">
            <x v="0"/>
          </reference>
          <reference field="10" count="1" selected="0">
            <x v="5"/>
          </reference>
        </references>
      </pivotArea>
    </chartFormat>
    <chartFormat chart="11" format="39">
      <pivotArea type="data" outline="0" fieldPosition="0">
        <references count="2">
          <reference field="4294967294" count="1" selected="0">
            <x v="0"/>
          </reference>
          <reference field="10" count="1" selected="0">
            <x v="6"/>
          </reference>
        </references>
      </pivotArea>
    </chartFormat>
    <chartFormat chart="11" format="40">
      <pivotArea type="data" outline="0" fieldPosition="0">
        <references count="2">
          <reference field="4294967294" count="1" selected="0">
            <x v="0"/>
          </reference>
          <reference field="10" count="1" selected="0">
            <x v="7"/>
          </reference>
        </references>
      </pivotArea>
    </chartFormat>
    <chartFormat chart="11" format="41">
      <pivotArea type="data" outline="0" fieldPosition="0">
        <references count="2">
          <reference field="4294967294" count="1" selected="0">
            <x v="0"/>
          </reference>
          <reference field="10" count="1" selected="0">
            <x v="8"/>
          </reference>
        </references>
      </pivotArea>
    </chartFormat>
    <chartFormat chart="11" format="42">
      <pivotArea type="data" outline="0" fieldPosition="0">
        <references count="2">
          <reference field="4294967294" count="1" selected="0">
            <x v="0"/>
          </reference>
          <reference field="10" count="1" selected="0">
            <x v="9"/>
          </reference>
        </references>
      </pivotArea>
    </chartFormat>
    <chartFormat chart="11" format="43">
      <pivotArea type="data" outline="0" fieldPosition="0">
        <references count="2">
          <reference field="4294967294" count="1" selected="0">
            <x v="0"/>
          </reference>
          <reference field="10" count="1" selected="0">
            <x v="10"/>
          </reference>
        </references>
      </pivotArea>
    </chartFormat>
    <chartFormat chart="11" format="44">
      <pivotArea type="data" outline="0" fieldPosition="0">
        <references count="2">
          <reference field="4294967294" count="1" selected="0">
            <x v="0"/>
          </reference>
          <reference field="10" count="1" selected="0">
            <x v="11"/>
          </reference>
        </references>
      </pivotArea>
    </chartFormat>
    <chartFormat chart="11" format="45">
      <pivotArea type="data" outline="0" fieldPosition="0">
        <references count="2">
          <reference field="4294967294" count="1" selected="0">
            <x v="0"/>
          </reference>
          <reference field="10"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D8A810-3BBD-4683-B3F2-3A69A650DDB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6" firstHeaderRow="1" firstDataRow="1" firstDataCol="1" rowPageCount="1" colPageCount="1"/>
  <pivotFields count="12">
    <pivotField showAll="0"/>
    <pivotField axis="axisPage" numFmtId="14" showAll="0">
      <items count="245">
        <item x="211"/>
        <item x="18"/>
        <item x="107"/>
        <item x="65"/>
        <item x="154"/>
        <item x="130"/>
        <item x="3"/>
        <item x="143"/>
        <item x="50"/>
        <item x="237"/>
        <item x="168"/>
        <item x="212"/>
        <item x="126"/>
        <item x="171"/>
        <item x="234"/>
        <item x="238"/>
        <item x="134"/>
        <item x="14"/>
        <item x="166"/>
        <item x="135"/>
        <item x="63"/>
        <item x="150"/>
        <item x="110"/>
        <item x="76"/>
        <item x="57"/>
        <item x="197"/>
        <item x="101"/>
        <item x="180"/>
        <item x="42"/>
        <item x="1"/>
        <item x="122"/>
        <item x="102"/>
        <item x="56"/>
        <item x="162"/>
        <item x="225"/>
        <item x="152"/>
        <item x="32"/>
        <item x="239"/>
        <item x="133"/>
        <item x="113"/>
        <item x="98"/>
        <item x="39"/>
        <item x="9"/>
        <item x="228"/>
        <item x="177"/>
        <item x="111"/>
        <item x="157"/>
        <item x="121"/>
        <item x="210"/>
        <item x="123"/>
        <item x="100"/>
        <item x="0"/>
        <item x="73"/>
        <item x="175"/>
        <item x="188"/>
        <item x="80"/>
        <item x="81"/>
        <item x="2"/>
        <item x="226"/>
        <item x="37"/>
        <item x="70"/>
        <item x="138"/>
        <item x="127"/>
        <item x="28"/>
        <item x="69"/>
        <item x="74"/>
        <item x="78"/>
        <item x="62"/>
        <item x="131"/>
        <item x="218"/>
        <item x="116"/>
        <item x="10"/>
        <item x="38"/>
        <item x="232"/>
        <item x="117"/>
        <item x="83"/>
        <item x="195"/>
        <item x="41"/>
        <item x="178"/>
        <item x="67"/>
        <item x="75"/>
        <item x="35"/>
        <item x="164"/>
        <item x="206"/>
        <item x="25"/>
        <item x="151"/>
        <item x="30"/>
        <item x="29"/>
        <item x="92"/>
        <item x="204"/>
        <item x="51"/>
        <item x="77"/>
        <item x="82"/>
        <item x="186"/>
        <item x="43"/>
        <item x="5"/>
        <item x="26"/>
        <item x="105"/>
        <item x="240"/>
        <item x="147"/>
        <item x="139"/>
        <item x="59"/>
        <item x="192"/>
        <item x="120"/>
        <item x="60"/>
        <item x="33"/>
        <item x="141"/>
        <item x="91"/>
        <item x="23"/>
        <item x="216"/>
        <item x="222"/>
        <item x="55"/>
        <item x="19"/>
        <item x="155"/>
        <item x="194"/>
        <item x="196"/>
        <item x="72"/>
        <item x="172"/>
        <item x="223"/>
        <item x="4"/>
        <item x="93"/>
        <item x="47"/>
        <item x="190"/>
        <item x="106"/>
        <item x="140"/>
        <item x="71"/>
        <item x="31"/>
        <item x="48"/>
        <item x="109"/>
        <item x="125"/>
        <item x="104"/>
        <item x="144"/>
        <item x="235"/>
        <item x="86"/>
        <item x="201"/>
        <item x="207"/>
        <item x="242"/>
        <item x="156"/>
        <item x="95"/>
        <item x="128"/>
        <item x="200"/>
        <item x="7"/>
        <item x="85"/>
        <item x="24"/>
        <item x="58"/>
        <item x="193"/>
        <item x="54"/>
        <item x="165"/>
        <item x="46"/>
        <item x="214"/>
        <item x="114"/>
        <item x="45"/>
        <item x="36"/>
        <item x="169"/>
        <item x="15"/>
        <item x="61"/>
        <item x="179"/>
        <item x="153"/>
        <item x="236"/>
        <item x="88"/>
        <item x="219"/>
        <item x="12"/>
        <item x="53"/>
        <item x="108"/>
        <item x="145"/>
        <item x="136"/>
        <item x="66"/>
        <item x="124"/>
        <item x="132"/>
        <item x="160"/>
        <item x="68"/>
        <item x="170"/>
        <item x="89"/>
        <item x="220"/>
        <item x="16"/>
        <item x="142"/>
        <item x="84"/>
        <item x="184"/>
        <item x="103"/>
        <item x="182"/>
        <item x="205"/>
        <item x="185"/>
        <item x="97"/>
        <item x="94"/>
        <item x="52"/>
        <item x="159"/>
        <item x="174"/>
        <item x="224"/>
        <item x="221"/>
        <item x="209"/>
        <item x="163"/>
        <item x="230"/>
        <item x="96"/>
        <item x="87"/>
        <item x="40"/>
        <item x="112"/>
        <item x="129"/>
        <item x="191"/>
        <item x="208"/>
        <item x="181"/>
        <item x="99"/>
        <item x="183"/>
        <item x="21"/>
        <item x="229"/>
        <item x="158"/>
        <item x="137"/>
        <item x="34"/>
        <item x="217"/>
        <item x="243"/>
        <item x="149"/>
        <item x="148"/>
        <item x="215"/>
        <item x="199"/>
        <item x="161"/>
        <item x="79"/>
        <item x="11"/>
        <item x="231"/>
        <item x="187"/>
        <item x="44"/>
        <item x="173"/>
        <item x="118"/>
        <item x="203"/>
        <item x="115"/>
        <item x="233"/>
        <item x="227"/>
        <item x="64"/>
        <item x="13"/>
        <item x="27"/>
        <item x="17"/>
        <item x="202"/>
        <item x="241"/>
        <item x="20"/>
        <item x="8"/>
        <item x="189"/>
        <item x="167"/>
        <item x="22"/>
        <item x="198"/>
        <item x="146"/>
        <item x="49"/>
        <item x="176"/>
        <item x="6"/>
        <item x="119"/>
        <item x="213"/>
        <item x="90"/>
        <item t="default"/>
      </items>
    </pivotField>
    <pivotField axis="axisRow" showAll="0">
      <items count="3">
        <item x="1"/>
        <item x="0"/>
        <item t="default"/>
      </items>
    </pivotField>
    <pivotField showAll="0"/>
    <pivotField showAll="0"/>
    <pivotField showAll="0">
      <items count="10">
        <item x="3"/>
        <item x="8"/>
        <item x="6"/>
        <item x="1"/>
        <item x="4"/>
        <item x="0"/>
        <item x="5"/>
        <item x="7"/>
        <item x="2"/>
        <item t="default"/>
      </items>
    </pivotField>
    <pivotField showAll="0"/>
    <pivotField numFmtId="164" showAll="0"/>
    <pivotField dataField="1" numFmtId="164" showAll="0">
      <items count="12">
        <item x="0"/>
        <item x="1"/>
        <item x="2"/>
        <item x="3"/>
        <item x="4"/>
        <item x="5"/>
        <item x="6"/>
        <item x="7"/>
        <item x="8"/>
        <item x="9"/>
        <item x="10"/>
        <item t="default"/>
      </items>
    </pivotField>
    <pivotField showAll="0"/>
    <pivotField showAll="0">
      <items count="15">
        <item x="0"/>
        <item x="1"/>
        <item x="2"/>
        <item x="3"/>
        <item x="4"/>
        <item x="5"/>
        <item x="6"/>
        <item x="7"/>
        <item x="8"/>
        <item x="9"/>
        <item x="10"/>
        <item x="11"/>
        <item x="12"/>
        <item x="13"/>
        <item t="default"/>
      </items>
    </pivotField>
    <pivotField showAll="0">
      <items count="5">
        <item h="1" x="0"/>
        <item x="1"/>
        <item h="1" x="2"/>
        <item h="1" x="3"/>
        <item t="default"/>
      </items>
    </pivotField>
  </pivotFields>
  <rowFields count="1">
    <field x="2"/>
  </rowFields>
  <rowItems count="3">
    <i>
      <x/>
    </i>
    <i>
      <x v="1"/>
    </i>
    <i t="grand">
      <x/>
    </i>
  </rowItems>
  <colItems count="1">
    <i/>
  </colItems>
  <pageFields count="1">
    <pageField fld="1" hier="-1"/>
  </pageFields>
  <dataFields count="1">
    <dataField name="Sum of TotalPrice" fld="8" baseField="2" baseItem="0" numFmtId="165"/>
  </dataFields>
  <chartFormats count="4">
    <chartFormat chart="3"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2" count="1" selected="0">
            <x v="0"/>
          </reference>
        </references>
      </pivotArea>
    </chartFormat>
    <chartFormat chart="19" format="4">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B8AB0E-F5ED-43D7-8FC7-F4EC88D5DB9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3:B13" firstHeaderRow="1" firstDataRow="1" firstDataCol="1" rowPageCount="1" colPageCount="1"/>
  <pivotFields count="12">
    <pivotField showAll="0"/>
    <pivotField axis="axisPage" numFmtId="14" showAll="0">
      <items count="245">
        <item x="211"/>
        <item x="18"/>
        <item x="107"/>
        <item x="65"/>
        <item x="154"/>
        <item x="130"/>
        <item x="3"/>
        <item x="143"/>
        <item x="50"/>
        <item x="237"/>
        <item x="168"/>
        <item x="212"/>
        <item x="126"/>
        <item x="171"/>
        <item x="234"/>
        <item x="238"/>
        <item x="134"/>
        <item x="14"/>
        <item x="166"/>
        <item x="135"/>
        <item x="63"/>
        <item x="150"/>
        <item x="110"/>
        <item x="76"/>
        <item x="57"/>
        <item x="197"/>
        <item x="101"/>
        <item x="180"/>
        <item x="42"/>
        <item x="1"/>
        <item x="122"/>
        <item x="102"/>
        <item x="56"/>
        <item x="162"/>
        <item x="225"/>
        <item x="152"/>
        <item x="32"/>
        <item x="239"/>
        <item x="133"/>
        <item x="113"/>
        <item x="98"/>
        <item x="39"/>
        <item x="9"/>
        <item x="228"/>
        <item x="177"/>
        <item x="111"/>
        <item x="157"/>
        <item x="121"/>
        <item x="210"/>
        <item x="123"/>
        <item x="100"/>
        <item x="0"/>
        <item x="73"/>
        <item x="175"/>
        <item x="188"/>
        <item x="80"/>
        <item x="81"/>
        <item x="2"/>
        <item x="226"/>
        <item x="37"/>
        <item x="70"/>
        <item x="138"/>
        <item x="127"/>
        <item x="28"/>
        <item x="69"/>
        <item x="74"/>
        <item x="78"/>
        <item x="62"/>
        <item x="131"/>
        <item x="218"/>
        <item x="116"/>
        <item x="10"/>
        <item x="38"/>
        <item x="232"/>
        <item x="117"/>
        <item x="83"/>
        <item x="195"/>
        <item x="41"/>
        <item x="178"/>
        <item x="67"/>
        <item x="75"/>
        <item x="35"/>
        <item x="164"/>
        <item x="206"/>
        <item x="25"/>
        <item x="151"/>
        <item x="30"/>
        <item x="29"/>
        <item x="92"/>
        <item x="204"/>
        <item x="51"/>
        <item x="77"/>
        <item x="82"/>
        <item x="186"/>
        <item x="43"/>
        <item x="5"/>
        <item x="26"/>
        <item x="105"/>
        <item x="240"/>
        <item x="147"/>
        <item x="139"/>
        <item x="59"/>
        <item x="192"/>
        <item x="120"/>
        <item x="60"/>
        <item x="33"/>
        <item x="141"/>
        <item x="91"/>
        <item x="23"/>
        <item x="216"/>
        <item x="222"/>
        <item x="55"/>
        <item x="19"/>
        <item x="155"/>
        <item x="194"/>
        <item x="196"/>
        <item x="72"/>
        <item x="172"/>
        <item x="223"/>
        <item x="4"/>
        <item x="93"/>
        <item x="47"/>
        <item x="190"/>
        <item x="106"/>
        <item x="140"/>
        <item x="71"/>
        <item x="31"/>
        <item x="48"/>
        <item x="109"/>
        <item x="125"/>
        <item x="104"/>
        <item x="144"/>
        <item x="235"/>
        <item x="86"/>
        <item x="201"/>
        <item x="207"/>
        <item x="242"/>
        <item x="156"/>
        <item x="95"/>
        <item x="128"/>
        <item x="200"/>
        <item x="7"/>
        <item x="85"/>
        <item x="24"/>
        <item x="58"/>
        <item x="193"/>
        <item x="54"/>
        <item x="165"/>
        <item x="46"/>
        <item x="214"/>
        <item x="114"/>
        <item x="45"/>
        <item x="36"/>
        <item x="169"/>
        <item x="15"/>
        <item x="61"/>
        <item x="179"/>
        <item x="153"/>
        <item x="236"/>
        <item x="88"/>
        <item x="219"/>
        <item x="12"/>
        <item x="53"/>
        <item x="108"/>
        <item x="145"/>
        <item x="136"/>
        <item x="66"/>
        <item x="124"/>
        <item x="132"/>
        <item x="160"/>
        <item x="68"/>
        <item x="170"/>
        <item x="89"/>
        <item x="220"/>
        <item x="16"/>
        <item x="142"/>
        <item x="84"/>
        <item x="184"/>
        <item x="103"/>
        <item x="182"/>
        <item x="205"/>
        <item x="185"/>
        <item x="97"/>
        <item x="94"/>
        <item x="52"/>
        <item x="159"/>
        <item x="174"/>
        <item x="224"/>
        <item x="221"/>
        <item x="209"/>
        <item x="163"/>
        <item x="230"/>
        <item x="96"/>
        <item x="87"/>
        <item x="40"/>
        <item x="112"/>
        <item x="129"/>
        <item x="191"/>
        <item x="208"/>
        <item x="181"/>
        <item x="99"/>
        <item x="183"/>
        <item x="21"/>
        <item x="229"/>
        <item x="158"/>
        <item x="137"/>
        <item x="34"/>
        <item x="217"/>
        <item x="243"/>
        <item x="149"/>
        <item x="148"/>
        <item x="215"/>
        <item x="199"/>
        <item x="161"/>
        <item x="79"/>
        <item x="11"/>
        <item x="231"/>
        <item x="187"/>
        <item x="44"/>
        <item x="173"/>
        <item x="118"/>
        <item x="203"/>
        <item x="115"/>
        <item x="233"/>
        <item x="227"/>
        <item x="64"/>
        <item x="13"/>
        <item x="27"/>
        <item x="17"/>
        <item x="202"/>
        <item x="241"/>
        <item x="20"/>
        <item x="8"/>
        <item x="189"/>
        <item x="167"/>
        <item x="22"/>
        <item x="198"/>
        <item x="146"/>
        <item x="49"/>
        <item x="176"/>
        <item x="6"/>
        <item x="119"/>
        <item x="213"/>
        <item x="90"/>
        <item t="default"/>
      </items>
    </pivotField>
    <pivotField showAll="0">
      <items count="3">
        <item x="1"/>
        <item x="0"/>
        <item t="default"/>
      </items>
    </pivotField>
    <pivotField showAll="0"/>
    <pivotField showAll="0"/>
    <pivotField axis="axisRow" showAll="0">
      <items count="10">
        <item x="3"/>
        <item x="8"/>
        <item x="6"/>
        <item x="1"/>
        <item x="4"/>
        <item x="0"/>
        <item x="5"/>
        <item x="7"/>
        <item x="2"/>
        <item t="default"/>
      </items>
    </pivotField>
    <pivotField showAll="0"/>
    <pivotField numFmtId="164" showAll="0"/>
    <pivotField dataField="1" numFmtId="164" showAll="0">
      <items count="12">
        <item x="0"/>
        <item x="1"/>
        <item x="2"/>
        <item x="3"/>
        <item x="4"/>
        <item x="5"/>
        <item x="6"/>
        <item x="7"/>
        <item x="8"/>
        <item x="9"/>
        <item x="10"/>
        <item t="default"/>
      </items>
    </pivotField>
    <pivotField showAll="0"/>
    <pivotField showAll="0">
      <items count="15">
        <item x="0"/>
        <item x="1"/>
        <item x="2"/>
        <item x="3"/>
        <item x="4"/>
        <item x="5"/>
        <item x="6"/>
        <item x="7"/>
        <item x="8"/>
        <item x="9"/>
        <item x="10"/>
        <item x="11"/>
        <item x="12"/>
        <item x="13"/>
        <item t="default"/>
      </items>
    </pivotField>
    <pivotField showAll="0">
      <items count="5">
        <item h="1" x="0"/>
        <item x="1"/>
        <item h="1" x="2"/>
        <item h="1" x="3"/>
        <item t="default"/>
      </items>
    </pivotField>
  </pivotFields>
  <rowFields count="1">
    <field x="5"/>
  </rowFields>
  <rowItems count="10">
    <i>
      <x/>
    </i>
    <i>
      <x v="1"/>
    </i>
    <i>
      <x v="2"/>
    </i>
    <i>
      <x v="3"/>
    </i>
    <i>
      <x v="4"/>
    </i>
    <i>
      <x v="5"/>
    </i>
    <i>
      <x v="6"/>
    </i>
    <i>
      <x v="7"/>
    </i>
    <i>
      <x v="8"/>
    </i>
    <i t="grand">
      <x/>
    </i>
  </rowItems>
  <colItems count="1">
    <i/>
  </colItems>
  <pageFields count="1">
    <pageField fld="1" hier="-1"/>
  </pageFields>
  <dataFields count="1">
    <dataField name="Sum of TotalPrice" fld="8" showDataAs="percentOfTotal" baseField="5" baseItem="0" numFmtId="10"/>
  </dataFields>
  <chartFormats count="14">
    <chartFormat chart="3"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8" format="2">
      <pivotArea type="data" outline="0" fieldPosition="0">
        <references count="2">
          <reference field="4294967294" count="1" selected="0">
            <x v="0"/>
          </reference>
          <reference field="5" count="1" selected="0">
            <x v="0"/>
          </reference>
        </references>
      </pivotArea>
    </chartFormat>
    <chartFormat chart="18" format="3">
      <pivotArea type="data" outline="0" fieldPosition="0">
        <references count="2">
          <reference field="4294967294" count="1" selected="0">
            <x v="0"/>
          </reference>
          <reference field="5" count="1" selected="0">
            <x v="1"/>
          </reference>
        </references>
      </pivotArea>
    </chartFormat>
    <chartFormat chart="18" format="4">
      <pivotArea type="data" outline="0" fieldPosition="0">
        <references count="2">
          <reference field="4294967294" count="1" selected="0">
            <x v="0"/>
          </reference>
          <reference field="5" count="1" selected="0">
            <x v="2"/>
          </reference>
        </references>
      </pivotArea>
    </chartFormat>
    <chartFormat chart="18" format="5">
      <pivotArea type="data" outline="0" fieldPosition="0">
        <references count="2">
          <reference field="4294967294" count="1" selected="0">
            <x v="0"/>
          </reference>
          <reference field="5" count="1" selected="0">
            <x v="3"/>
          </reference>
        </references>
      </pivotArea>
    </chartFormat>
    <chartFormat chart="18" format="6">
      <pivotArea type="data" outline="0" fieldPosition="0">
        <references count="2">
          <reference field="4294967294" count="1" selected="0">
            <x v="0"/>
          </reference>
          <reference field="5" count="1" selected="0">
            <x v="4"/>
          </reference>
        </references>
      </pivotArea>
    </chartFormat>
    <chartFormat chart="18" format="7">
      <pivotArea type="data" outline="0" fieldPosition="0">
        <references count="2">
          <reference field="4294967294" count="1" selected="0">
            <x v="0"/>
          </reference>
          <reference field="5" count="1" selected="0">
            <x v="5"/>
          </reference>
        </references>
      </pivotArea>
    </chartFormat>
    <chartFormat chart="18" format="8">
      <pivotArea type="data" outline="0" fieldPosition="0">
        <references count="2">
          <reference field="4294967294" count="1" selected="0">
            <x v="0"/>
          </reference>
          <reference field="5" count="1" selected="0">
            <x v="6"/>
          </reference>
        </references>
      </pivotArea>
    </chartFormat>
    <chartFormat chart="18" format="9">
      <pivotArea type="data" outline="0" fieldPosition="0">
        <references count="2">
          <reference field="4294967294" count="1" selected="0">
            <x v="0"/>
          </reference>
          <reference field="5" count="1" selected="0">
            <x v="7"/>
          </reference>
        </references>
      </pivotArea>
    </chartFormat>
    <chartFormat chart="18" format="10">
      <pivotArea type="data" outline="0" fieldPosition="0">
        <references count="2">
          <reference field="4294967294" count="1" selected="0">
            <x v="0"/>
          </reference>
          <reference field="5"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6A8CA5-2F6F-4E41-9E46-6D5402F5665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F9" firstHeaderRow="1" firstDataRow="2" firstDataCol="1" rowPageCount="1" colPageCount="1"/>
  <pivotFields count="12">
    <pivotField showAll="0" countASubtotal="1"/>
    <pivotField numFmtId="14" showAll="0">
      <items count="245">
        <item x="211"/>
        <item x="18"/>
        <item x="107"/>
        <item x="65"/>
        <item x="154"/>
        <item x="130"/>
        <item x="3"/>
        <item x="143"/>
        <item x="50"/>
        <item x="237"/>
        <item x="168"/>
        <item x="212"/>
        <item x="126"/>
        <item x="171"/>
        <item x="234"/>
        <item x="238"/>
        <item x="134"/>
        <item x="14"/>
        <item x="166"/>
        <item x="135"/>
        <item x="63"/>
        <item x="150"/>
        <item x="110"/>
        <item x="76"/>
        <item x="57"/>
        <item x="197"/>
        <item x="101"/>
        <item x="180"/>
        <item x="42"/>
        <item x="1"/>
        <item x="122"/>
        <item x="102"/>
        <item x="56"/>
        <item x="162"/>
        <item x="225"/>
        <item x="152"/>
        <item x="32"/>
        <item x="239"/>
        <item x="133"/>
        <item x="113"/>
        <item x="98"/>
        <item x="39"/>
        <item x="9"/>
        <item x="228"/>
        <item x="177"/>
        <item x="111"/>
        <item x="157"/>
        <item x="121"/>
        <item x="210"/>
        <item x="123"/>
        <item x="100"/>
        <item x="0"/>
        <item x="73"/>
        <item x="175"/>
        <item x="188"/>
        <item x="80"/>
        <item x="81"/>
        <item x="2"/>
        <item x="226"/>
        <item x="37"/>
        <item x="70"/>
        <item x="138"/>
        <item x="127"/>
        <item x="28"/>
        <item x="69"/>
        <item x="74"/>
        <item x="78"/>
        <item x="62"/>
        <item x="131"/>
        <item x="218"/>
        <item x="116"/>
        <item x="10"/>
        <item x="38"/>
        <item x="232"/>
        <item x="117"/>
        <item x="83"/>
        <item x="195"/>
        <item x="41"/>
        <item x="178"/>
        <item x="67"/>
        <item x="75"/>
        <item x="35"/>
        <item x="164"/>
        <item x="206"/>
        <item x="25"/>
        <item x="151"/>
        <item x="30"/>
        <item x="29"/>
        <item x="92"/>
        <item x="204"/>
        <item x="51"/>
        <item x="77"/>
        <item x="82"/>
        <item x="186"/>
        <item x="43"/>
        <item x="5"/>
        <item x="26"/>
        <item x="105"/>
        <item x="240"/>
        <item x="147"/>
        <item x="139"/>
        <item x="59"/>
        <item x="192"/>
        <item x="120"/>
        <item x="60"/>
        <item x="33"/>
        <item x="141"/>
        <item x="91"/>
        <item x="23"/>
        <item x="216"/>
        <item x="222"/>
        <item x="55"/>
        <item x="19"/>
        <item x="155"/>
        <item x="194"/>
        <item x="196"/>
        <item x="72"/>
        <item x="172"/>
        <item x="223"/>
        <item x="4"/>
        <item x="93"/>
        <item x="47"/>
        <item x="190"/>
        <item x="106"/>
        <item x="140"/>
        <item x="71"/>
        <item x="31"/>
        <item x="48"/>
        <item x="109"/>
        <item x="125"/>
        <item x="104"/>
        <item x="144"/>
        <item x="235"/>
        <item x="86"/>
        <item x="201"/>
        <item x="207"/>
        <item x="242"/>
        <item x="156"/>
        <item x="95"/>
        <item x="128"/>
        <item x="200"/>
        <item x="7"/>
        <item x="85"/>
        <item x="24"/>
        <item x="58"/>
        <item x="193"/>
        <item x="54"/>
        <item x="165"/>
        <item x="46"/>
        <item x="214"/>
        <item x="114"/>
        <item x="45"/>
        <item x="36"/>
        <item x="169"/>
        <item x="15"/>
        <item x="61"/>
        <item x="179"/>
        <item x="153"/>
        <item x="236"/>
        <item x="88"/>
        <item x="219"/>
        <item x="12"/>
        <item x="53"/>
        <item x="108"/>
        <item x="145"/>
        <item x="136"/>
        <item x="66"/>
        <item x="124"/>
        <item x="132"/>
        <item x="160"/>
        <item x="68"/>
        <item x="170"/>
        <item x="89"/>
        <item x="220"/>
        <item x="16"/>
        <item x="142"/>
        <item x="84"/>
        <item x="184"/>
        <item x="103"/>
        <item x="182"/>
        <item x="205"/>
        <item x="185"/>
        <item x="97"/>
        <item x="94"/>
        <item x="52"/>
        <item x="159"/>
        <item x="174"/>
        <item x="224"/>
        <item x="221"/>
        <item x="209"/>
        <item x="163"/>
        <item x="230"/>
        <item x="96"/>
        <item x="87"/>
        <item x="40"/>
        <item x="112"/>
        <item x="129"/>
        <item x="191"/>
        <item x="208"/>
        <item x="181"/>
        <item x="99"/>
        <item x="183"/>
        <item x="21"/>
        <item x="229"/>
        <item x="158"/>
        <item x="137"/>
        <item x="34"/>
        <item x="217"/>
        <item x="243"/>
        <item x="149"/>
        <item x="148"/>
        <item x="215"/>
        <item x="199"/>
        <item x="161"/>
        <item x="79"/>
        <item x="11"/>
        <item x="231"/>
        <item x="187"/>
        <item x="44"/>
        <item x="173"/>
        <item x="118"/>
        <item x="203"/>
        <item x="115"/>
        <item x="233"/>
        <item x="227"/>
        <item x="64"/>
        <item x="13"/>
        <item x="27"/>
        <item x="17"/>
        <item x="202"/>
        <item x="241"/>
        <item x="20"/>
        <item x="8"/>
        <item x="189"/>
        <item x="167"/>
        <item x="22"/>
        <item x="198"/>
        <item x="146"/>
        <item x="49"/>
        <item x="176"/>
        <item x="6"/>
        <item x="119"/>
        <item x="213"/>
        <item x="90"/>
        <item t="default"/>
      </items>
    </pivotField>
    <pivotField axis="axisPage" showAll="0">
      <items count="3">
        <item x="1"/>
        <item x="0"/>
        <item t="default"/>
      </items>
    </pivotField>
    <pivotField axis="axisRow" showAll="0">
      <items count="5">
        <item x="1"/>
        <item x="0"/>
        <item x="2"/>
        <item x="3"/>
        <item t="default"/>
      </items>
    </pivotField>
    <pivotField axis="axisCol" showAll="0">
      <items count="5">
        <item x="1"/>
        <item x="0"/>
        <item x="2"/>
        <item x="3"/>
        <item t="default"/>
      </items>
    </pivotField>
    <pivotField showAll="0">
      <items count="10">
        <item x="3"/>
        <item x="8"/>
        <item x="6"/>
        <item x="1"/>
        <item x="4"/>
        <item x="0"/>
        <item x="5"/>
        <item x="7"/>
        <item x="2"/>
        <item t="default"/>
      </items>
    </pivotField>
    <pivotField dataField="1" showAll="0"/>
    <pivotField numFmtId="164" showAll="0"/>
    <pivotField numFmtId="164" showAll="0">
      <items count="12">
        <item x="0"/>
        <item x="1"/>
        <item x="2"/>
        <item x="3"/>
        <item x="4"/>
        <item x="5"/>
        <item x="6"/>
        <item x="7"/>
        <item x="8"/>
        <item x="9"/>
        <item x="10"/>
        <item t="default"/>
      </items>
    </pivotField>
    <pivotField showAll="0"/>
    <pivotField showAll="0">
      <items count="15">
        <item x="0"/>
        <item x="1"/>
        <item x="2"/>
        <item x="3"/>
        <item x="4"/>
        <item x="5"/>
        <item x="6"/>
        <item x="7"/>
        <item x="8"/>
        <item x="9"/>
        <item x="10"/>
        <item x="11"/>
        <item x="12"/>
        <item x="13"/>
        <item t="default"/>
      </items>
    </pivotField>
    <pivotField showAll="0">
      <items count="5">
        <item h="1" x="0"/>
        <item x="1"/>
        <item h="1" x="2"/>
        <item h="1" x="3"/>
        <item t="default"/>
      </items>
    </pivotField>
  </pivotFields>
  <rowFields count="1">
    <field x="3"/>
  </rowFields>
  <rowItems count="5">
    <i>
      <x/>
    </i>
    <i>
      <x v="1"/>
    </i>
    <i>
      <x v="2"/>
    </i>
    <i>
      <x v="3"/>
    </i>
    <i t="grand">
      <x/>
    </i>
  </rowItems>
  <colFields count="1">
    <field x="4"/>
  </colFields>
  <colItems count="5">
    <i>
      <x/>
    </i>
    <i>
      <x v="1"/>
    </i>
    <i>
      <x v="2"/>
    </i>
    <i>
      <x v="3"/>
    </i>
    <i t="grand">
      <x/>
    </i>
  </colItems>
  <pageFields count="1">
    <pageField fld="2" hier="-1"/>
  </pageFields>
  <dataFields count="1">
    <dataField name="Average of Qty" fld="6" subtotal="average" baseField="3" baseItem="0"/>
  </dataFields>
  <chartFormats count="19">
    <chartFormat chart="4" format="6" series="1">
      <pivotArea type="data" outline="0" fieldPosition="0">
        <references count="1">
          <reference field="4" count="1" selected="0">
            <x v="0"/>
          </reference>
        </references>
      </pivotArea>
    </chartFormat>
    <chartFormat chart="4" format="7" series="1">
      <pivotArea type="data" outline="0" fieldPosition="0">
        <references count="1">
          <reference field="4" count="1" selected="0">
            <x v="1"/>
          </reference>
        </references>
      </pivotArea>
    </chartFormat>
    <chartFormat chart="4" format="8" series="1">
      <pivotArea type="data" outline="0" fieldPosition="0">
        <references count="1">
          <reference field="4" count="1" selected="0">
            <x v="2"/>
          </reference>
        </references>
      </pivotArea>
    </chartFormat>
    <chartFormat chart="4" format="9" series="1">
      <pivotArea type="data" outline="0" fieldPosition="0">
        <references count="1">
          <reference field="4" count="1" selected="0">
            <x v="3"/>
          </reference>
        </references>
      </pivotArea>
    </chartFormat>
    <chartFormat chart="4" format="10" series="1">
      <pivotArea type="data" outline="0" fieldPosition="0">
        <references count="2">
          <reference field="4294967294" count="1" selected="0">
            <x v="0"/>
          </reference>
          <reference field="4" count="1" selected="0">
            <x v="1"/>
          </reference>
        </references>
      </pivotArea>
    </chartFormat>
    <chartFormat chart="4" format="11" series="1">
      <pivotArea type="data" outline="0" fieldPosition="0">
        <references count="2">
          <reference field="4294967294" count="1" selected="0">
            <x v="0"/>
          </reference>
          <reference field="4" count="1" selected="0">
            <x v="0"/>
          </reference>
        </references>
      </pivotArea>
    </chartFormat>
    <chartFormat chart="4" format="12" series="1">
      <pivotArea type="data" outline="0" fieldPosition="0">
        <references count="2">
          <reference field="4294967294" count="1" selected="0">
            <x v="0"/>
          </reference>
          <reference field="4" count="1" selected="0">
            <x v="2"/>
          </reference>
        </references>
      </pivotArea>
    </chartFormat>
    <chartFormat chart="4" format="13" series="1">
      <pivotArea type="data" outline="0" fieldPosition="0">
        <references count="2">
          <reference field="4294967294" count="1" selected="0">
            <x v="0"/>
          </reference>
          <reference field="4" count="1" selected="0">
            <x v="3"/>
          </reference>
        </references>
      </pivotArea>
    </chartFormat>
    <chartFormat chart="20" format="18" series="1">
      <pivotArea type="data" outline="0" fieldPosition="0">
        <references count="2">
          <reference field="4294967294" count="1" selected="0">
            <x v="0"/>
          </reference>
          <reference field="4" count="1" selected="0">
            <x v="0"/>
          </reference>
        </references>
      </pivotArea>
    </chartFormat>
    <chartFormat chart="20" format="19" series="1">
      <pivotArea type="data" outline="0" fieldPosition="0">
        <references count="2">
          <reference field="4294967294" count="1" selected="0">
            <x v="0"/>
          </reference>
          <reference field="4" count="1" selected="0">
            <x v="1"/>
          </reference>
        </references>
      </pivotArea>
    </chartFormat>
    <chartFormat chart="20" format="20" series="1">
      <pivotArea type="data" outline="0" fieldPosition="0">
        <references count="2">
          <reference field="4294967294" count="1" selected="0">
            <x v="0"/>
          </reference>
          <reference field="4" count="1" selected="0">
            <x v="2"/>
          </reference>
        </references>
      </pivotArea>
    </chartFormat>
    <chartFormat chart="20" format="21" series="1">
      <pivotArea type="data" outline="0" fieldPosition="0">
        <references count="2">
          <reference field="4294967294" count="1" selected="0">
            <x v="0"/>
          </reference>
          <reference field="4" count="1" selected="0">
            <x v="3"/>
          </reference>
        </references>
      </pivotArea>
    </chartFormat>
    <chartFormat chart="20" format="22"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20" format="23">
      <pivotArea type="data" outline="0" fieldPosition="0">
        <references count="3">
          <reference field="4294967294" count="1" selected="0">
            <x v="0"/>
          </reference>
          <reference field="3" count="1" selected="0">
            <x v="2"/>
          </reference>
          <reference field="4" count="1" selected="0">
            <x v="1"/>
          </reference>
        </references>
      </pivotArea>
    </chartFormat>
    <chartFormat chart="20" format="24">
      <pivotArea type="data" outline="0" fieldPosition="0">
        <references count="3">
          <reference field="4294967294" count="1" selected="0">
            <x v="0"/>
          </reference>
          <reference field="3" count="1" selected="0">
            <x v="0"/>
          </reference>
          <reference field="4" count="1" selected="0">
            <x v="1"/>
          </reference>
        </references>
      </pivotArea>
    </chartFormat>
    <chartFormat chart="20" format="25">
      <pivotArea type="data" outline="0" fieldPosition="0">
        <references count="3">
          <reference field="4294967294" count="1" selected="0">
            <x v="0"/>
          </reference>
          <reference field="3" count="1" selected="0">
            <x v="3"/>
          </reference>
          <reference field="4" count="1" selected="0">
            <x v="1"/>
          </reference>
        </references>
      </pivotArea>
    </chartFormat>
    <chartFormat chart="20" format="26">
      <pivotArea type="data" outline="0" fieldPosition="0">
        <references count="3">
          <reference field="4294967294" count="1" selected="0">
            <x v="0"/>
          </reference>
          <reference field="3" count="1" selected="0">
            <x v="0"/>
          </reference>
          <reference field="4" count="1" selected="0">
            <x v="0"/>
          </reference>
        </references>
      </pivotArea>
    </chartFormat>
    <chartFormat chart="20" format="27">
      <pivotArea type="data" outline="0" fieldPosition="0">
        <references count="3">
          <reference field="4294967294" count="1" selected="0">
            <x v="0"/>
          </reference>
          <reference field="3" count="1" selected="0">
            <x v="1"/>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F2F3D3-EFE1-4CC5-B101-4F063F15850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7" firstHeaderRow="1" firstDataRow="1" firstDataCol="1" rowPageCount="1" colPageCount="1"/>
  <pivotFields count="12">
    <pivotField showAll="0" countASubtotal="1"/>
    <pivotField numFmtId="14" showAll="0">
      <items count="245">
        <item x="211"/>
        <item x="18"/>
        <item x="107"/>
        <item x="65"/>
        <item x="154"/>
        <item x="130"/>
        <item x="3"/>
        <item x="143"/>
        <item x="50"/>
        <item x="237"/>
        <item x="168"/>
        <item x="212"/>
        <item x="126"/>
        <item x="171"/>
        <item x="234"/>
        <item x="238"/>
        <item x="134"/>
        <item x="14"/>
        <item x="166"/>
        <item x="135"/>
        <item x="63"/>
        <item x="150"/>
        <item x="110"/>
        <item x="76"/>
        <item x="57"/>
        <item x="197"/>
        <item x="101"/>
        <item x="180"/>
        <item x="42"/>
        <item x="1"/>
        <item x="122"/>
        <item x="102"/>
        <item x="56"/>
        <item x="162"/>
        <item x="225"/>
        <item x="152"/>
        <item x="32"/>
        <item x="239"/>
        <item x="133"/>
        <item x="113"/>
        <item x="98"/>
        <item x="39"/>
        <item x="9"/>
        <item x="228"/>
        <item x="177"/>
        <item x="111"/>
        <item x="157"/>
        <item x="121"/>
        <item x="210"/>
        <item x="123"/>
        <item x="100"/>
        <item x="0"/>
        <item x="73"/>
        <item x="175"/>
        <item x="188"/>
        <item x="80"/>
        <item x="81"/>
        <item x="2"/>
        <item x="226"/>
        <item x="37"/>
        <item x="70"/>
        <item x="138"/>
        <item x="127"/>
        <item x="28"/>
        <item x="69"/>
        <item x="74"/>
        <item x="78"/>
        <item x="62"/>
        <item x="131"/>
        <item x="218"/>
        <item x="116"/>
        <item x="10"/>
        <item x="38"/>
        <item x="232"/>
        <item x="117"/>
        <item x="83"/>
        <item x="195"/>
        <item x="41"/>
        <item x="178"/>
        <item x="67"/>
        <item x="75"/>
        <item x="35"/>
        <item x="164"/>
        <item x="206"/>
        <item x="25"/>
        <item x="151"/>
        <item x="30"/>
        <item x="29"/>
        <item x="92"/>
        <item x="204"/>
        <item x="51"/>
        <item x="77"/>
        <item x="82"/>
        <item x="186"/>
        <item x="43"/>
        <item x="5"/>
        <item x="26"/>
        <item x="105"/>
        <item x="240"/>
        <item x="147"/>
        <item x="139"/>
        <item x="59"/>
        <item x="192"/>
        <item x="120"/>
        <item x="60"/>
        <item x="33"/>
        <item x="141"/>
        <item x="91"/>
        <item x="23"/>
        <item x="216"/>
        <item x="222"/>
        <item x="55"/>
        <item x="19"/>
        <item x="155"/>
        <item x="194"/>
        <item x="196"/>
        <item x="72"/>
        <item x="172"/>
        <item x="223"/>
        <item x="4"/>
        <item x="93"/>
        <item x="47"/>
        <item x="190"/>
        <item x="106"/>
        <item x="140"/>
        <item x="71"/>
        <item x="31"/>
        <item x="48"/>
        <item x="109"/>
        <item x="125"/>
        <item x="104"/>
        <item x="144"/>
        <item x="235"/>
        <item x="86"/>
        <item x="201"/>
        <item x="207"/>
        <item x="242"/>
        <item x="156"/>
        <item x="95"/>
        <item x="128"/>
        <item x="200"/>
        <item x="7"/>
        <item x="85"/>
        <item x="24"/>
        <item x="58"/>
        <item x="193"/>
        <item x="54"/>
        <item x="165"/>
        <item x="46"/>
        <item x="214"/>
        <item x="114"/>
        <item x="45"/>
        <item x="36"/>
        <item x="169"/>
        <item x="15"/>
        <item x="61"/>
        <item x="179"/>
        <item x="153"/>
        <item x="236"/>
        <item x="88"/>
        <item x="219"/>
        <item x="12"/>
        <item x="53"/>
        <item x="108"/>
        <item x="145"/>
        <item x="136"/>
        <item x="66"/>
        <item x="124"/>
        <item x="132"/>
        <item x="160"/>
        <item x="68"/>
        <item x="170"/>
        <item x="89"/>
        <item x="220"/>
        <item x="16"/>
        <item x="142"/>
        <item x="84"/>
        <item x="184"/>
        <item x="103"/>
        <item x="182"/>
        <item x="205"/>
        <item x="185"/>
        <item x="97"/>
        <item x="94"/>
        <item x="52"/>
        <item x="159"/>
        <item x="174"/>
        <item x="224"/>
        <item x="221"/>
        <item x="209"/>
        <item x="163"/>
        <item x="230"/>
        <item x="96"/>
        <item x="87"/>
        <item x="40"/>
        <item x="112"/>
        <item x="129"/>
        <item x="191"/>
        <item x="208"/>
        <item x="181"/>
        <item x="99"/>
        <item x="183"/>
        <item x="21"/>
        <item x="229"/>
        <item x="158"/>
        <item x="137"/>
        <item x="34"/>
        <item x="217"/>
        <item x="243"/>
        <item x="149"/>
        <item x="148"/>
        <item x="215"/>
        <item x="199"/>
        <item x="161"/>
        <item x="79"/>
        <item x="11"/>
        <item x="231"/>
        <item x="187"/>
        <item x="44"/>
        <item x="173"/>
        <item x="118"/>
        <item x="203"/>
        <item x="115"/>
        <item x="233"/>
        <item x="227"/>
        <item x="64"/>
        <item x="13"/>
        <item x="27"/>
        <item x="17"/>
        <item x="202"/>
        <item x="241"/>
        <item x="20"/>
        <item x="8"/>
        <item x="189"/>
        <item x="167"/>
        <item x="22"/>
        <item x="198"/>
        <item x="146"/>
        <item x="49"/>
        <item x="176"/>
        <item x="6"/>
        <item x="119"/>
        <item x="213"/>
        <item x="90"/>
        <item t="default"/>
      </items>
    </pivotField>
    <pivotField axis="axisPage" showAll="0">
      <items count="3">
        <item x="1"/>
        <item x="0"/>
        <item t="default"/>
      </items>
    </pivotField>
    <pivotField showAll="0">
      <items count="5">
        <item x="1"/>
        <item x="0"/>
        <item x="2"/>
        <item x="3"/>
        <item t="default"/>
      </items>
    </pivotField>
    <pivotField showAll="0">
      <items count="5">
        <item x="1"/>
        <item x="0"/>
        <item x="2"/>
        <item x="3"/>
        <item t="default"/>
      </items>
    </pivotField>
    <pivotField showAll="0">
      <items count="10">
        <item x="3"/>
        <item x="8"/>
        <item x="6"/>
        <item x="1"/>
        <item x="4"/>
        <item x="0"/>
        <item x="5"/>
        <item x="7"/>
        <item x="2"/>
        <item t="default"/>
      </items>
    </pivotField>
    <pivotField showAll="0"/>
    <pivotField numFmtId="164" showAll="0"/>
    <pivotField dataField="1" numFmtId="164" showAll="0">
      <items count="12">
        <item x="0"/>
        <item x="1"/>
        <item x="2"/>
        <item x="3"/>
        <item x="4"/>
        <item x="5"/>
        <item x="6"/>
        <item x="7"/>
        <item x="8"/>
        <item x="9"/>
        <item x="10"/>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5">
        <item h="1" x="0"/>
        <item x="1"/>
        <item h="1" x="2"/>
        <item h="1" x="3"/>
        <item t="default"/>
      </items>
    </pivotField>
  </pivotFields>
  <rowFields count="2">
    <field x="11"/>
    <field x="10"/>
  </rowFields>
  <rowItems count="14">
    <i>
      <x v="1"/>
    </i>
    <i r="1">
      <x v="1"/>
    </i>
    <i r="1">
      <x v="2"/>
    </i>
    <i r="1">
      <x v="3"/>
    </i>
    <i r="1">
      <x v="4"/>
    </i>
    <i r="1">
      <x v="5"/>
    </i>
    <i r="1">
      <x v="6"/>
    </i>
    <i r="1">
      <x v="7"/>
    </i>
    <i r="1">
      <x v="8"/>
    </i>
    <i r="1">
      <x v="9"/>
    </i>
    <i r="1">
      <x v="10"/>
    </i>
    <i r="1">
      <x v="11"/>
    </i>
    <i r="1">
      <x v="12"/>
    </i>
    <i t="grand">
      <x/>
    </i>
  </rowItems>
  <colItems count="1">
    <i/>
  </colItems>
  <pageFields count="1">
    <pageField fld="2" item="1" hier="-1"/>
  </pageFields>
  <dataFields count="1">
    <dataField name="Sum of TotalPrice" fld="8" baseField="11" baseItem="1" numFmtId="165"/>
  </dataFields>
  <chartFormats count="15">
    <chartFormat chart="5" format="22" series="1">
      <pivotArea type="data" outline="0" fieldPosition="0">
        <references count="1">
          <reference field="4294967294" count="1" selected="0">
            <x v="0"/>
          </reference>
        </references>
      </pivotArea>
    </chartFormat>
    <chartFormat chart="5" format="23">
      <pivotArea type="data" outline="0" fieldPosition="0">
        <references count="3">
          <reference field="4294967294" count="1" selected="0">
            <x v="0"/>
          </reference>
          <reference field="10" count="1" selected="0">
            <x v="1"/>
          </reference>
          <reference field="11" count="1" selected="0">
            <x v="1"/>
          </reference>
        </references>
      </pivotArea>
    </chartFormat>
    <chartFormat chart="5" format="24">
      <pivotArea type="data" outline="0" fieldPosition="0">
        <references count="3">
          <reference field="4294967294" count="1" selected="0">
            <x v="0"/>
          </reference>
          <reference field="10" count="1" selected="0">
            <x v="2"/>
          </reference>
          <reference field="11" count="1" selected="0">
            <x v="1"/>
          </reference>
        </references>
      </pivotArea>
    </chartFormat>
    <chartFormat chart="5" format="25">
      <pivotArea type="data" outline="0" fieldPosition="0">
        <references count="3">
          <reference field="4294967294" count="1" selected="0">
            <x v="0"/>
          </reference>
          <reference field="10" count="1" selected="0">
            <x v="3"/>
          </reference>
          <reference field="11" count="1" selected="0">
            <x v="1"/>
          </reference>
        </references>
      </pivotArea>
    </chartFormat>
    <chartFormat chart="5" format="26">
      <pivotArea type="data" outline="0" fieldPosition="0">
        <references count="3">
          <reference field="4294967294" count="1" selected="0">
            <x v="0"/>
          </reference>
          <reference field="10" count="1" selected="0">
            <x v="4"/>
          </reference>
          <reference field="11" count="1" selected="0">
            <x v="1"/>
          </reference>
        </references>
      </pivotArea>
    </chartFormat>
    <chartFormat chart="5" format="27">
      <pivotArea type="data" outline="0" fieldPosition="0">
        <references count="3">
          <reference field="4294967294" count="1" selected="0">
            <x v="0"/>
          </reference>
          <reference field="10" count="1" selected="0">
            <x v="8"/>
          </reference>
          <reference field="11" count="1" selected="0">
            <x v="1"/>
          </reference>
        </references>
      </pivotArea>
    </chartFormat>
    <chartFormat chart="5" format="28">
      <pivotArea type="data" outline="0" fieldPosition="0">
        <references count="3">
          <reference field="4294967294" count="1" selected="0">
            <x v="0"/>
          </reference>
          <reference field="10" count="1" selected="0">
            <x v="10"/>
          </reference>
          <reference field="11" count="1" selected="0">
            <x v="1"/>
          </reference>
        </references>
      </pivotArea>
    </chartFormat>
    <chartFormat chart="5" format="29">
      <pivotArea type="data" outline="0" fieldPosition="0">
        <references count="3">
          <reference field="4294967294" count="1" selected="0">
            <x v="0"/>
          </reference>
          <reference field="10" count="1" selected="0">
            <x v="12"/>
          </reference>
          <reference field="11" count="1" selected="0">
            <x v="1"/>
          </reference>
        </references>
      </pivotArea>
    </chartFormat>
    <chartFormat chart="5" format="30">
      <pivotArea type="data" outline="0" fieldPosition="0">
        <references count="3">
          <reference field="4294967294" count="1" selected="0">
            <x v="0"/>
          </reference>
          <reference field="10" count="1" selected="0">
            <x v="4"/>
          </reference>
          <reference field="11" count="1" selected="0">
            <x v="2"/>
          </reference>
        </references>
      </pivotArea>
    </chartFormat>
    <chartFormat chart="5" format="31">
      <pivotArea type="data" outline="0" fieldPosition="0">
        <references count="3">
          <reference field="4294967294" count="1" selected="0">
            <x v="0"/>
          </reference>
          <reference field="10" count="1" selected="0">
            <x v="5"/>
          </reference>
          <reference field="11" count="1" selected="0">
            <x v="2"/>
          </reference>
        </references>
      </pivotArea>
    </chartFormat>
    <chartFormat chart="5" format="32">
      <pivotArea type="data" outline="0" fieldPosition="0">
        <references count="3">
          <reference field="4294967294" count="1" selected="0">
            <x v="0"/>
          </reference>
          <reference field="10" count="1" selected="0">
            <x v="7"/>
          </reference>
          <reference field="11" count="1" selected="0">
            <x v="2"/>
          </reference>
        </references>
      </pivotArea>
    </chartFormat>
    <chartFormat chart="5" format="33">
      <pivotArea type="data" outline="0" fieldPosition="0">
        <references count="3">
          <reference field="4294967294" count="1" selected="0">
            <x v="0"/>
          </reference>
          <reference field="10" count="1" selected="0">
            <x v="8"/>
          </reference>
          <reference field="11" count="1" selected="0">
            <x v="2"/>
          </reference>
        </references>
      </pivotArea>
    </chartFormat>
    <chartFormat chart="5" format="34">
      <pivotArea type="data" outline="0" fieldPosition="0">
        <references count="3">
          <reference field="4294967294" count="1" selected="0">
            <x v="0"/>
          </reference>
          <reference field="10" count="1" selected="0">
            <x v="10"/>
          </reference>
          <reference field="11" count="1" selected="0">
            <x v="2"/>
          </reference>
        </references>
      </pivotArea>
    </chartFormat>
    <chartFormat chart="5" format="35">
      <pivotArea type="data" outline="0" fieldPosition="0">
        <references count="3">
          <reference field="4294967294" count="1" selected="0">
            <x v="0"/>
          </reference>
          <reference field="10" count="1" selected="0">
            <x v="9"/>
          </reference>
          <reference field="11" count="1" selected="0">
            <x v="2"/>
          </reference>
        </references>
      </pivotArea>
    </chartFormat>
    <chartFormat chart="5" format="36">
      <pivotArea type="data" outline="0" fieldPosition="0">
        <references count="3">
          <reference field="4294967294" count="1" selected="0">
            <x v="0"/>
          </reference>
          <reference field="10" count="1" selected="0">
            <x v="11"/>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BC8738D-98BB-4A16-8E90-E6AACCD4C6A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1" firstHeaderRow="1" firstDataRow="1" firstDataCol="1"/>
  <pivotFields count="12">
    <pivotField showAll="0" countASubtotal="1"/>
    <pivotField numFmtId="14" showAll="0">
      <items count="245">
        <item x="211"/>
        <item x="18"/>
        <item x="107"/>
        <item x="65"/>
        <item x="154"/>
        <item x="130"/>
        <item x="3"/>
        <item x="143"/>
        <item x="50"/>
        <item x="237"/>
        <item x="168"/>
        <item x="212"/>
        <item x="126"/>
        <item x="171"/>
        <item x="234"/>
        <item x="238"/>
        <item x="134"/>
        <item x="14"/>
        <item x="166"/>
        <item x="135"/>
        <item x="63"/>
        <item x="150"/>
        <item x="110"/>
        <item x="76"/>
        <item x="57"/>
        <item x="197"/>
        <item x="101"/>
        <item x="180"/>
        <item x="42"/>
        <item x="1"/>
        <item x="122"/>
        <item x="102"/>
        <item x="56"/>
        <item x="162"/>
        <item x="225"/>
        <item x="152"/>
        <item x="32"/>
        <item x="239"/>
        <item x="133"/>
        <item x="113"/>
        <item x="98"/>
        <item x="39"/>
        <item x="9"/>
        <item x="228"/>
        <item x="177"/>
        <item x="111"/>
        <item x="157"/>
        <item x="121"/>
        <item x="210"/>
        <item x="123"/>
        <item x="100"/>
        <item x="0"/>
        <item x="73"/>
        <item x="175"/>
        <item x="188"/>
        <item x="80"/>
        <item x="81"/>
        <item x="2"/>
        <item x="226"/>
        <item x="37"/>
        <item x="70"/>
        <item x="138"/>
        <item x="127"/>
        <item x="28"/>
        <item x="69"/>
        <item x="74"/>
        <item x="78"/>
        <item x="62"/>
        <item x="131"/>
        <item x="218"/>
        <item x="116"/>
        <item x="10"/>
        <item x="38"/>
        <item x="232"/>
        <item x="117"/>
        <item x="83"/>
        <item x="195"/>
        <item x="41"/>
        <item x="178"/>
        <item x="67"/>
        <item x="75"/>
        <item x="35"/>
        <item x="164"/>
        <item x="206"/>
        <item x="25"/>
        <item x="151"/>
        <item x="30"/>
        <item x="29"/>
        <item x="92"/>
        <item x="204"/>
        <item x="51"/>
        <item x="77"/>
        <item x="82"/>
        <item x="186"/>
        <item x="43"/>
        <item x="5"/>
        <item x="26"/>
        <item x="105"/>
        <item x="240"/>
        <item x="147"/>
        <item x="139"/>
        <item x="59"/>
        <item x="192"/>
        <item x="120"/>
        <item x="60"/>
        <item x="33"/>
        <item x="141"/>
        <item x="91"/>
        <item x="23"/>
        <item x="216"/>
        <item x="222"/>
        <item x="55"/>
        <item x="19"/>
        <item x="155"/>
        <item x="194"/>
        <item x="196"/>
        <item x="72"/>
        <item x="172"/>
        <item x="223"/>
        <item x="4"/>
        <item x="93"/>
        <item x="47"/>
        <item x="190"/>
        <item x="106"/>
        <item x="140"/>
        <item x="71"/>
        <item x="31"/>
        <item x="48"/>
        <item x="109"/>
        <item x="125"/>
        <item x="104"/>
        <item x="144"/>
        <item x="235"/>
        <item x="86"/>
        <item x="201"/>
        <item x="207"/>
        <item x="242"/>
        <item x="156"/>
        <item x="95"/>
        <item x="128"/>
        <item x="200"/>
        <item x="7"/>
        <item x="85"/>
        <item x="24"/>
        <item x="58"/>
        <item x="193"/>
        <item x="54"/>
        <item x="165"/>
        <item x="46"/>
        <item x="214"/>
        <item x="114"/>
        <item x="45"/>
        <item x="36"/>
        <item x="169"/>
        <item x="15"/>
        <item x="61"/>
        <item x="179"/>
        <item x="153"/>
        <item x="236"/>
        <item x="88"/>
        <item x="219"/>
        <item x="12"/>
        <item x="53"/>
        <item x="108"/>
        <item x="145"/>
        <item x="136"/>
        <item x="66"/>
        <item x="124"/>
        <item x="132"/>
        <item x="160"/>
        <item x="68"/>
        <item x="170"/>
        <item x="89"/>
        <item x="220"/>
        <item x="16"/>
        <item x="142"/>
        <item x="84"/>
        <item x="184"/>
        <item x="103"/>
        <item x="182"/>
        <item x="205"/>
        <item x="185"/>
        <item x="97"/>
        <item x="94"/>
        <item x="52"/>
        <item x="159"/>
        <item x="174"/>
        <item x="224"/>
        <item x="221"/>
        <item x="209"/>
        <item x="163"/>
        <item x="230"/>
        <item x="96"/>
        <item x="87"/>
        <item x="40"/>
        <item x="112"/>
        <item x="129"/>
        <item x="191"/>
        <item x="208"/>
        <item x="181"/>
        <item x="99"/>
        <item x="183"/>
        <item x="21"/>
        <item x="229"/>
        <item x="158"/>
        <item x="137"/>
        <item x="34"/>
        <item x="217"/>
        <item x="243"/>
        <item x="149"/>
        <item x="148"/>
        <item x="215"/>
        <item x="199"/>
        <item x="161"/>
        <item x="79"/>
        <item x="11"/>
        <item x="231"/>
        <item x="187"/>
        <item x="44"/>
        <item x="173"/>
        <item x="118"/>
        <item x="203"/>
        <item x="115"/>
        <item x="233"/>
        <item x="227"/>
        <item x="64"/>
        <item x="13"/>
        <item x="27"/>
        <item x="17"/>
        <item x="202"/>
        <item x="241"/>
        <item x="20"/>
        <item x="8"/>
        <item x="189"/>
        <item x="167"/>
        <item x="22"/>
        <item x="198"/>
        <item x="146"/>
        <item x="49"/>
        <item x="176"/>
        <item x="6"/>
        <item x="119"/>
        <item x="213"/>
        <item x="90"/>
        <item t="default"/>
      </items>
    </pivotField>
    <pivotField showAll="0">
      <items count="3">
        <item x="1"/>
        <item x="0"/>
        <item t="default"/>
      </items>
    </pivotField>
    <pivotField showAll="0">
      <items count="5">
        <item x="1"/>
        <item x="0"/>
        <item x="2"/>
        <item x="3"/>
        <item t="default"/>
      </items>
    </pivotField>
    <pivotField showAll="0">
      <items count="5">
        <item x="1"/>
        <item x="0"/>
        <item x="2"/>
        <item x="3"/>
        <item t="default"/>
      </items>
    </pivotField>
    <pivotField showAll="0">
      <items count="10">
        <item x="3"/>
        <item x="8"/>
        <item x="6"/>
        <item x="1"/>
        <item x="4"/>
        <item x="0"/>
        <item x="5"/>
        <item x="7"/>
        <item x="2"/>
        <item t="default"/>
      </items>
    </pivotField>
    <pivotField showAll="0"/>
    <pivotField numFmtId="164" showAll="0"/>
    <pivotField axis="axisRow" dataField="1" numFmtId="166" showAll="0">
      <items count="12">
        <item x="0"/>
        <item x="1"/>
        <item x="2"/>
        <item x="3"/>
        <item x="4"/>
        <item x="5"/>
        <item x="6"/>
        <item x="7"/>
        <item x="8"/>
        <item x="9"/>
        <item x="10"/>
        <item t="default"/>
      </items>
    </pivotField>
    <pivotField showAll="0"/>
    <pivotField showAll="0">
      <items count="15">
        <item x="0"/>
        <item x="1"/>
        <item x="2"/>
        <item x="3"/>
        <item x="4"/>
        <item x="5"/>
        <item x="6"/>
        <item x="7"/>
        <item x="8"/>
        <item x="9"/>
        <item x="10"/>
        <item x="11"/>
        <item x="12"/>
        <item x="13"/>
        <item t="default"/>
      </items>
    </pivotField>
    <pivotField showAll="0">
      <items count="5">
        <item h="1" x="0"/>
        <item x="1"/>
        <item h="1" x="2"/>
        <item h="1" x="3"/>
        <item t="default"/>
      </items>
    </pivotField>
  </pivotFields>
  <rowFields count="1">
    <field x="8"/>
  </rowFields>
  <rowItems count="8">
    <i>
      <x v="1"/>
    </i>
    <i>
      <x v="2"/>
    </i>
    <i>
      <x v="3"/>
    </i>
    <i>
      <x v="4"/>
    </i>
    <i>
      <x v="5"/>
    </i>
    <i>
      <x v="6"/>
    </i>
    <i>
      <x v="9"/>
    </i>
    <i t="grand">
      <x/>
    </i>
  </rowItems>
  <colItems count="1">
    <i/>
  </colItems>
  <dataFields count="1">
    <dataField name="Count of TotalPrice" fld="8" subtotal="count" baseField="0" baseItem="0"/>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87F5D1BC-0606-40C7-A87A-BF59D4B3CA9A}" autoFormatId="16" applyNumberFormats="0" applyBorderFormats="0" applyFontFormats="0" applyPatternFormats="0" applyAlignmentFormats="0" applyWidthHeightFormats="0">
  <queryTableRefresh nextId="11">
    <queryTableFields count="10">
      <queryTableField id="1" name="ID" tableColumnId="1"/>
      <queryTableField id="2" name="Date" tableColumnId="2"/>
      <queryTableField id="3" name="Region" tableColumnId="3"/>
      <queryTableField id="4" name="City" tableColumnId="4"/>
      <queryTableField id="5" name="Category" tableColumnId="5"/>
      <queryTableField id="6" name="Product" tableColumnId="6"/>
      <queryTableField id="7" name="Qty" tableColumnId="7"/>
      <queryTableField id="8" name="UnitPrice" tableColumnId="8"/>
      <queryTableField id="9" name="TotalPrice" tableColumnId="9"/>
      <queryTableField id="10" name="Total Sales Rank"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701EE9E6-553C-419F-98A9-B31837E31BF3}" sourceName="[Sales_Data].[Date (Month)]">
  <pivotTables>
    <pivotTable tabId="28" name="PivotTable11"/>
    <pivotTable tabId="28" name="Look Table"/>
    <pivotTable tabId="28" name="PivotTable12"/>
    <pivotTable tabId="28" name="PivotTable2"/>
  </pivotTables>
  <data>
    <olap pivotCacheId="302698946">
      <levels count="2">
        <level uniqueName="[Sales_Data].[Date (Month)].[(All)]" sourceCaption="(All)" count="0"/>
        <level uniqueName="[Sales_Data].[Date (Month)].[Date (Month)]" sourceCaption="Date (Month)" count="12">
          <ranges>
            <range startItem="0">
              <i n="[Sales_Data].[Date (Month)].&amp;[Jan]" c="Jan"/>
              <i n="[Sales_Data].[Date (Month)].&amp;[Feb]" c="Feb"/>
              <i n="[Sales_Data].[Date (Month)].&amp;[Mar]" c="Mar"/>
              <i n="[Sales_Data].[Date (Month)].&amp;[Apr]" c="Apr"/>
              <i n="[Sales_Data].[Date (Month)].&amp;[May]" c="May"/>
              <i n="[Sales_Data].[Date (Month)].&amp;[Jun]" c="Jun"/>
              <i n="[Sales_Data].[Date (Month)].&amp;[Jul]" c="Jul"/>
              <i n="[Sales_Data].[Date (Month)].&amp;[Aug]" c="Aug"/>
              <i n="[Sales_Data].[Date (Month)].&amp;[Sep]" c="Sep"/>
              <i n="[Sales_Data].[Date (Month)].&amp;[Oct]" c="Oct"/>
              <i n="[Sales_Data].[Date (Month)].&amp;[Nov]" c="Nov"/>
              <i n="[Sales_Data].[Date (Month)].&amp;[Dec]" c="Dec"/>
            </range>
          </ranges>
        </level>
      </levels>
      <selections count="1">
        <selection n="[Sales_Data].[Date (Month)].&amp;[Jan]"/>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1" xr10:uid="{6CF0E837-09B3-4993-9A31-02A3C906726F}" sourceName="[Sales_Data].[Date (Year)]">
  <pivotTables>
    <pivotTable tabId="28" name="PivotTable11"/>
    <pivotTable tabId="28" name="Look Table"/>
    <pivotTable tabId="28" name="PivotTable12"/>
    <pivotTable tabId="28" name="PivotTable2"/>
  </pivotTables>
  <data>
    <olap pivotCacheId="302698946">
      <levels count="2">
        <level uniqueName="[Sales_Data].[Date (Year)].[(All)]" sourceCaption="(All)" count="0"/>
        <level uniqueName="[Sales_Data].[Date (Year)].[Date (Year)]" sourceCaption="Date (Year)" count="2">
          <ranges>
            <range startItem="0">
              <i n="[Sales_Data].[Date (Year)].&amp;[2022]" c="2022"/>
              <i n="[Sales_Data].[Date (Year)].&amp;[2023]" c="2023"/>
            </range>
          </ranges>
        </level>
      </levels>
      <selections count="1">
        <selection n="[Sales_Data].[Date (Year)].&amp;[2023]"/>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E75403B-B30C-4539-AF63-6CDB99C90E77}" sourceName="Product">
  <pivotTables>
    <pivotTable tabId="21" name="PivotTable5"/>
    <pivotTable tabId="19" name="PivotTable5"/>
    <pivotTable tabId="24" name="PivotTable5"/>
    <pivotTable tabId="25" name="PivotTable5"/>
    <pivotTable tabId="20" name="PivotTable5"/>
    <pivotTable tabId="26" name="PivotTable5"/>
  </pivotTables>
  <data>
    <tabular pivotCacheId="754437892">
      <items count="9">
        <i x="3" s="1"/>
        <i x="8" s="1"/>
        <i x="6" s="1"/>
        <i x="1" s="1"/>
        <i x="4" s="1"/>
        <i x="0" s="1"/>
        <i x="5" s="1"/>
        <i x="7"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0481C6A0-B72B-4765-B5BF-F89544A9C84B}" sourceName="Years (Date)">
  <pivotTables>
    <pivotTable tabId="19" name="PivotTable5"/>
    <pivotTable tabId="21" name="PivotTable5"/>
    <pivotTable tabId="24" name="PivotTable5"/>
    <pivotTable tabId="25" name="PivotTable5"/>
    <pivotTable tabId="20" name="PivotTable5"/>
    <pivotTable tabId="26" name="PivotTable5"/>
  </pivotTables>
  <data>
    <tabular pivotCacheId="754437892">
      <items count="4">
        <i x="1" s="1"/>
        <i x="2"/>
        <i x="0"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xr10:uid="{D2C69C72-BDDF-491D-BE7C-E3D7F0631718}" cache="Slicer_Date__Month" caption="Date (Month)" showCaption="0" level="1" rowHeight="257175"/>
  <slicer name="Date (Year) 1" xr10:uid="{62849E8F-98FC-402F-84F3-782598AC9D8E}" cache="Slicer_Date__Year1" caption="Date (Year)" columnCount="2" showCaption="0" level="1" rowHeight="257175"/>
  <slicer name="Product" xr10:uid="{C3B3EEC0-4BE6-4C5A-8FDC-49072765DF5C}" cache="Slicer_Product" caption="Product" columnCount="3" rowHeight="257175"/>
  <slicer name="Years (Date)" xr10:uid="{5B4418E8-F68D-4042-9518-B56C63B93E8E}" cache="Slicer_Years__Date" caption="Years (Date)" columnCount="2" showCaption="0"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17DBB46-29C2-4FD8-A8AB-C410FA53CA96}" name="Sales_Data" displayName="Sales_Data" ref="A1:J245" tableType="queryTable" totalsRowShown="0">
  <autoFilter ref="A1:J245" xr:uid="{917DBB46-29C2-4FD8-A8AB-C410FA53CA96}"/>
  <tableColumns count="10">
    <tableColumn id="1" xr3:uid="{CDA2CDAB-064C-4087-9C79-8531B0B55438}" uniqueName="1" name="ID" queryTableFieldId="1" dataDxfId="306"/>
    <tableColumn id="2" xr3:uid="{CAC693A7-25D8-49BB-9B8B-8FCD1BB20FE1}" uniqueName="2" name="Date" queryTableFieldId="2" dataDxfId="305"/>
    <tableColumn id="3" xr3:uid="{EAD590E2-C104-4D1C-B4EA-13F3F1955696}" uniqueName="3" name="Region" queryTableFieldId="3" dataDxfId="304"/>
    <tableColumn id="4" xr3:uid="{0BD4C0EB-067E-4F7C-BBE4-C3C368B2760B}" uniqueName="4" name="City" queryTableFieldId="4" dataDxfId="303"/>
    <tableColumn id="5" xr3:uid="{31557F8E-D3E2-44F9-8207-C597B5D62327}" uniqueName="5" name="Category" queryTableFieldId="5" dataDxfId="302"/>
    <tableColumn id="6" xr3:uid="{77530522-3C0A-4888-9F19-26CF637E0AD5}" uniqueName="6" name="Product" queryTableFieldId="6" dataDxfId="301"/>
    <tableColumn id="7" xr3:uid="{834639C7-28E0-43C3-910D-CCC74E40BF97}" uniqueName="7" name="Qty" queryTableFieldId="7"/>
    <tableColumn id="8" xr3:uid="{5F036F61-6D4D-4E39-BA00-CE4F18AAFAAD}" uniqueName="8" name="UnitPrice" queryTableFieldId="8" dataDxfId="300"/>
    <tableColumn id="9" xr3:uid="{73A382F2-43D9-433A-8199-019A8F60F48F}" uniqueName="9" name="TotalPrice" queryTableFieldId="9" dataDxfId="299"/>
    <tableColumn id="10" xr3:uid="{888DDF5A-28B2-48F2-A248-7BB2FED67BD5}" uniqueName="10" name="Total Sales Rank"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F2235D3-3EF4-4AA6-9F46-6F13969D8174}">
  <we:reference id="wa200006191" version="1.0.0.0" store="en-US" storeType="OMEX"/>
  <we:alternateReferences>
    <we:reference id="WA200006191" version="1.0.0.0" store="WA200006191"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0275B-F986-40EC-9757-13FB25E7243A}">
  <dimension ref="B4:K9"/>
  <sheetViews>
    <sheetView showGridLines="0" showRowColHeaders="0" tabSelected="1" topLeftCell="A2" workbookViewId="0">
      <selection activeCell="A10" sqref="A10"/>
    </sheetView>
  </sheetViews>
  <sheetFormatPr defaultRowHeight="15" x14ac:dyDescent="0.25"/>
  <cols>
    <col min="7" max="7" width="11.28515625" bestFit="1" customWidth="1"/>
  </cols>
  <sheetData>
    <row r="4" spans="2:11" x14ac:dyDescent="0.25">
      <c r="E4" s="3">
        <f>GETPIVOTDATA("[Measures].[Sum of TotalPrice]",Analysis!$A$3)</f>
        <v>1235.29</v>
      </c>
    </row>
    <row r="5" spans="2:11" x14ac:dyDescent="0.25">
      <c r="B5">
        <f>GETPIVOTDATA("[Measures].[Sum of Qty]",Analysis!$A$3)</f>
        <v>573</v>
      </c>
      <c r="C5" s="3">
        <f>GETPIVOTDATA("[Measures].[Sum of UnitPrice]",Analysis!$A$3)</f>
        <v>22.79</v>
      </c>
      <c r="D5">
        <f>GETPIVOTDATA("[Measures].[Sum of Qty]",Analysis!$A$3)</f>
        <v>573</v>
      </c>
      <c r="I5">
        <f>GETPIVOTDATA("[Measures].[Sold Products]",Analysis!$A$3)</f>
        <v>6</v>
      </c>
      <c r="K5">
        <f>GETPIVOTDATA("[Measures].[Sum of UnitPrice]",Analysis!$A$3)</f>
        <v>22.79</v>
      </c>
    </row>
    <row r="6" spans="2:11" x14ac:dyDescent="0.25">
      <c r="F6">
        <f>GETPIVOTDATA("[Measures].[Sum of TotalPrice]",Analysis!$A$3)</f>
        <v>1235.29</v>
      </c>
    </row>
    <row r="9" spans="2:11" x14ac:dyDescent="0.25">
      <c r="B9">
        <f>GETPIVOTDATA("[Measures].[Sum of Qty]",Analysis!$A$3)</f>
        <v>573</v>
      </c>
    </row>
  </sheetData>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075" r:id="rId4" name="Option Button 3">
              <controlPr defaultSize="0" autoFill="0" autoLine="0" autoPict="0">
                <anchor moveWithCells="1">
                  <from>
                    <xdr:col>14</xdr:col>
                    <xdr:colOff>57150</xdr:colOff>
                    <xdr:row>4</xdr:row>
                    <xdr:rowOff>95250</xdr:rowOff>
                  </from>
                  <to>
                    <xdr:col>15</xdr:col>
                    <xdr:colOff>466725</xdr:colOff>
                    <xdr:row>5</xdr:row>
                    <xdr:rowOff>114300</xdr:rowOff>
                  </to>
                </anchor>
              </controlPr>
            </control>
          </mc:Choice>
        </mc:AlternateContent>
        <mc:AlternateContent xmlns:mc="http://schemas.openxmlformats.org/markup-compatibility/2006">
          <mc:Choice Requires="x14">
            <control shapeId="3076" r:id="rId5" name="Option Button 4">
              <controlPr defaultSize="0" autoFill="0" autoLine="0" autoPict="0">
                <anchor moveWithCells="1">
                  <from>
                    <xdr:col>15</xdr:col>
                    <xdr:colOff>466725</xdr:colOff>
                    <xdr:row>4</xdr:row>
                    <xdr:rowOff>95250</xdr:rowOff>
                  </from>
                  <to>
                    <xdr:col>17</xdr:col>
                    <xdr:colOff>266700</xdr:colOff>
                    <xdr:row>5</xdr:row>
                    <xdr:rowOff>114300</xdr:rowOff>
                  </to>
                </anchor>
              </controlPr>
            </control>
          </mc:Choice>
        </mc:AlternateContent>
        <mc:AlternateContent xmlns:mc="http://schemas.openxmlformats.org/markup-compatibility/2006">
          <mc:Choice Requires="x14">
            <control shapeId="3077" r:id="rId6" name="Option Button 5">
              <controlPr defaultSize="0" autoFill="0" autoLine="0" autoPict="0">
                <anchor moveWithCells="1">
                  <from>
                    <xdr:col>17</xdr:col>
                    <xdr:colOff>257175</xdr:colOff>
                    <xdr:row>4</xdr:row>
                    <xdr:rowOff>95250</xdr:rowOff>
                  </from>
                  <to>
                    <xdr:col>19</xdr:col>
                    <xdr:colOff>57150</xdr:colOff>
                    <xdr:row>5</xdr:row>
                    <xdr:rowOff>114300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CB3BD-7B94-4E13-BE49-C507B9C8F30C}">
  <dimension ref="A1:J245"/>
  <sheetViews>
    <sheetView workbookViewId="0">
      <selection activeCell="F10" sqref="F10"/>
    </sheetView>
  </sheetViews>
  <sheetFormatPr defaultRowHeight="15" x14ac:dyDescent="0.25"/>
  <cols>
    <col min="1" max="1" width="7.85546875" bestFit="1" customWidth="1"/>
    <col min="2" max="2" width="10.42578125" bestFit="1" customWidth="1"/>
    <col min="3" max="3" width="9.5703125" bestFit="1" customWidth="1"/>
    <col min="4" max="4" width="11.28515625" bestFit="1" customWidth="1"/>
    <col min="5" max="5" width="11.42578125" bestFit="1" customWidth="1"/>
    <col min="6" max="6" width="14.7109375" bestFit="1" customWidth="1"/>
    <col min="7" max="7" width="6.42578125" bestFit="1" customWidth="1"/>
    <col min="8" max="8" width="11.5703125" style="3" bestFit="1" customWidth="1"/>
    <col min="9" max="9" width="12.28515625" style="3" bestFit="1" customWidth="1"/>
    <col min="10" max="10" width="18" bestFit="1" customWidth="1"/>
  </cols>
  <sheetData>
    <row r="1" spans="1:10" x14ac:dyDescent="0.25">
      <c r="A1" t="s">
        <v>16</v>
      </c>
      <c r="B1" t="s">
        <v>17</v>
      </c>
      <c r="C1" t="s">
        <v>18</v>
      </c>
      <c r="D1" t="s">
        <v>19</v>
      </c>
      <c r="E1" t="s">
        <v>20</v>
      </c>
      <c r="F1" t="s">
        <v>21</v>
      </c>
      <c r="G1" t="s">
        <v>22</v>
      </c>
      <c r="H1" s="3" t="s">
        <v>23</v>
      </c>
      <c r="I1" s="3" t="s">
        <v>24</v>
      </c>
      <c r="J1" t="s">
        <v>25</v>
      </c>
    </row>
    <row r="2" spans="1:10" x14ac:dyDescent="0.25">
      <c r="A2" t="s">
        <v>26</v>
      </c>
      <c r="B2" s="1">
        <v>44715</v>
      </c>
      <c r="C2" t="s">
        <v>27</v>
      </c>
      <c r="D2" t="s">
        <v>28</v>
      </c>
      <c r="E2" t="s">
        <v>29</v>
      </c>
      <c r="F2" t="s">
        <v>30</v>
      </c>
      <c r="G2">
        <v>288</v>
      </c>
      <c r="H2" s="3">
        <v>2.84</v>
      </c>
      <c r="I2" s="3">
        <v>817.92</v>
      </c>
      <c r="J2">
        <v>1</v>
      </c>
    </row>
    <row r="3" spans="1:10" x14ac:dyDescent="0.25">
      <c r="A3" t="s">
        <v>31</v>
      </c>
      <c r="B3" s="1">
        <v>44649</v>
      </c>
      <c r="C3" t="s">
        <v>32</v>
      </c>
      <c r="D3" t="s">
        <v>33</v>
      </c>
      <c r="E3" t="s">
        <v>29</v>
      </c>
      <c r="F3" t="s">
        <v>30</v>
      </c>
      <c r="G3">
        <v>193</v>
      </c>
      <c r="H3" s="3">
        <v>2.84</v>
      </c>
      <c r="I3" s="3">
        <v>548.12</v>
      </c>
      <c r="J3">
        <v>2</v>
      </c>
    </row>
    <row r="4" spans="1:10" x14ac:dyDescent="0.25">
      <c r="A4" t="s">
        <v>34</v>
      </c>
      <c r="B4" s="1">
        <v>44733</v>
      </c>
      <c r="C4" t="s">
        <v>27</v>
      </c>
      <c r="D4" t="s">
        <v>28</v>
      </c>
      <c r="E4" t="s">
        <v>35</v>
      </c>
      <c r="F4" t="s">
        <v>36</v>
      </c>
      <c r="G4">
        <v>306</v>
      </c>
      <c r="H4" s="3">
        <v>1.77</v>
      </c>
      <c r="I4" s="3">
        <v>541.62</v>
      </c>
      <c r="J4">
        <v>3</v>
      </c>
    </row>
    <row r="5" spans="1:10" x14ac:dyDescent="0.25">
      <c r="A5" t="s">
        <v>37</v>
      </c>
      <c r="B5" s="1">
        <v>44580</v>
      </c>
      <c r="C5" t="s">
        <v>32</v>
      </c>
      <c r="D5" t="s">
        <v>33</v>
      </c>
      <c r="E5" t="s">
        <v>38</v>
      </c>
      <c r="F5" t="s">
        <v>39</v>
      </c>
      <c r="G5">
        <v>149</v>
      </c>
      <c r="H5" s="3">
        <v>3.4899999999999998</v>
      </c>
      <c r="I5" s="3">
        <v>520.01</v>
      </c>
      <c r="J5">
        <v>4</v>
      </c>
    </row>
    <row r="6" spans="1:10" x14ac:dyDescent="0.25">
      <c r="A6" t="s">
        <v>40</v>
      </c>
      <c r="B6" s="1">
        <v>44919</v>
      </c>
      <c r="C6" t="s">
        <v>32</v>
      </c>
      <c r="D6" t="s">
        <v>41</v>
      </c>
      <c r="E6" t="s">
        <v>29</v>
      </c>
      <c r="F6" t="s">
        <v>42</v>
      </c>
      <c r="G6">
        <v>237</v>
      </c>
      <c r="H6" s="3">
        <v>2.1799999999999997</v>
      </c>
      <c r="I6" s="3">
        <v>516.66</v>
      </c>
      <c r="J6">
        <v>5</v>
      </c>
    </row>
    <row r="7" spans="1:10" x14ac:dyDescent="0.25">
      <c r="A7" t="s">
        <v>43</v>
      </c>
      <c r="B7" s="1">
        <v>44847</v>
      </c>
      <c r="C7" t="s">
        <v>32</v>
      </c>
      <c r="D7" t="s">
        <v>41</v>
      </c>
      <c r="E7" t="s">
        <v>29</v>
      </c>
      <c r="F7" t="s">
        <v>42</v>
      </c>
      <c r="G7">
        <v>224</v>
      </c>
      <c r="H7" s="3">
        <v>2.1800000000000002</v>
      </c>
      <c r="I7" s="3">
        <v>488.32000000000005</v>
      </c>
      <c r="J7">
        <v>6</v>
      </c>
    </row>
    <row r="8" spans="1:10" x14ac:dyDescent="0.25">
      <c r="A8" t="s">
        <v>44</v>
      </c>
      <c r="B8" s="1">
        <v>45281</v>
      </c>
      <c r="C8" t="s">
        <v>32</v>
      </c>
      <c r="D8" t="s">
        <v>33</v>
      </c>
      <c r="E8" t="s">
        <v>29</v>
      </c>
      <c r="F8" t="s">
        <v>45</v>
      </c>
      <c r="G8">
        <v>245</v>
      </c>
      <c r="H8" s="3">
        <v>1.8699999999999999</v>
      </c>
      <c r="I8" s="3">
        <v>458.15</v>
      </c>
      <c r="J8">
        <v>7</v>
      </c>
    </row>
    <row r="9" spans="1:10" x14ac:dyDescent="0.25">
      <c r="A9" t="s">
        <v>46</v>
      </c>
      <c r="B9" s="1">
        <v>44985</v>
      </c>
      <c r="C9" t="s">
        <v>27</v>
      </c>
      <c r="D9" t="s">
        <v>28</v>
      </c>
      <c r="E9" t="s">
        <v>29</v>
      </c>
      <c r="F9" t="s">
        <v>45</v>
      </c>
      <c r="G9">
        <v>232</v>
      </c>
      <c r="H9" s="3">
        <v>1.8699999999999999</v>
      </c>
      <c r="I9" s="3">
        <v>433.84</v>
      </c>
      <c r="J9">
        <v>8</v>
      </c>
    </row>
    <row r="10" spans="1:10" x14ac:dyDescent="0.25">
      <c r="A10" t="s">
        <v>47</v>
      </c>
      <c r="B10" s="1">
        <v>45257</v>
      </c>
      <c r="C10" t="s">
        <v>32</v>
      </c>
      <c r="D10" t="s">
        <v>33</v>
      </c>
      <c r="E10" t="s">
        <v>29</v>
      </c>
      <c r="F10" t="s">
        <v>45</v>
      </c>
      <c r="G10">
        <v>211</v>
      </c>
      <c r="H10" s="3">
        <v>1.8699999999999999</v>
      </c>
      <c r="I10" s="3">
        <v>394.57</v>
      </c>
      <c r="J10">
        <v>9</v>
      </c>
    </row>
    <row r="11" spans="1:10" x14ac:dyDescent="0.25">
      <c r="A11" t="s">
        <v>48</v>
      </c>
      <c r="B11" s="1">
        <v>44688</v>
      </c>
      <c r="C11" t="s">
        <v>32</v>
      </c>
      <c r="D11" t="s">
        <v>33</v>
      </c>
      <c r="E11" t="s">
        <v>29</v>
      </c>
      <c r="F11" t="s">
        <v>30</v>
      </c>
      <c r="G11">
        <v>138</v>
      </c>
      <c r="H11" s="3">
        <v>2.8400000000000003</v>
      </c>
      <c r="I11" s="3">
        <v>391.92</v>
      </c>
      <c r="J11">
        <v>10</v>
      </c>
    </row>
    <row r="12" spans="1:10" x14ac:dyDescent="0.25">
      <c r="A12" t="s">
        <v>49</v>
      </c>
      <c r="B12" s="1">
        <v>44775</v>
      </c>
      <c r="C12" t="s">
        <v>32</v>
      </c>
      <c r="D12" t="s">
        <v>33</v>
      </c>
      <c r="E12" t="s">
        <v>29</v>
      </c>
      <c r="F12" t="s">
        <v>30</v>
      </c>
      <c r="G12">
        <v>137</v>
      </c>
      <c r="H12" s="3">
        <v>2.84</v>
      </c>
      <c r="I12" s="3">
        <v>389.08</v>
      </c>
      <c r="J12">
        <v>11</v>
      </c>
    </row>
    <row r="13" spans="1:10" x14ac:dyDescent="0.25">
      <c r="A13" t="s">
        <v>50</v>
      </c>
      <c r="B13" s="1">
        <v>45206</v>
      </c>
      <c r="C13" t="s">
        <v>32</v>
      </c>
      <c r="D13" t="s">
        <v>41</v>
      </c>
      <c r="E13" t="s">
        <v>29</v>
      </c>
      <c r="F13" t="s">
        <v>42</v>
      </c>
      <c r="G13">
        <v>175</v>
      </c>
      <c r="H13" s="3">
        <v>2.1800000000000002</v>
      </c>
      <c r="I13" s="3">
        <v>381.5</v>
      </c>
      <c r="J13">
        <v>12</v>
      </c>
    </row>
    <row r="14" spans="1:10" x14ac:dyDescent="0.25">
      <c r="A14" t="s">
        <v>51</v>
      </c>
      <c r="B14" s="1">
        <v>45044</v>
      </c>
      <c r="C14" t="s">
        <v>32</v>
      </c>
      <c r="D14" t="s">
        <v>33</v>
      </c>
      <c r="E14" t="s">
        <v>29</v>
      </c>
      <c r="F14" t="s">
        <v>30</v>
      </c>
      <c r="G14">
        <v>129</v>
      </c>
      <c r="H14" s="3">
        <v>2.8400000000000003</v>
      </c>
      <c r="I14" s="3">
        <v>366.36</v>
      </c>
      <c r="J14">
        <v>13</v>
      </c>
    </row>
    <row r="15" spans="1:10" x14ac:dyDescent="0.25">
      <c r="A15" t="s">
        <v>52</v>
      </c>
      <c r="B15" s="1">
        <v>45239</v>
      </c>
      <c r="C15" t="s">
        <v>32</v>
      </c>
      <c r="D15" t="s">
        <v>33</v>
      </c>
      <c r="E15" t="s">
        <v>29</v>
      </c>
      <c r="F15" t="s">
        <v>30</v>
      </c>
      <c r="G15">
        <v>124</v>
      </c>
      <c r="H15" s="3">
        <v>2.8400000000000003</v>
      </c>
      <c r="I15" s="3">
        <v>352.16</v>
      </c>
      <c r="J15">
        <v>14</v>
      </c>
    </row>
    <row r="16" spans="1:10" x14ac:dyDescent="0.25">
      <c r="A16" t="s">
        <v>53</v>
      </c>
      <c r="B16" s="1">
        <v>44613</v>
      </c>
      <c r="C16" t="s">
        <v>32</v>
      </c>
      <c r="D16" t="s">
        <v>33</v>
      </c>
      <c r="E16" t="s">
        <v>29</v>
      </c>
      <c r="F16" t="s">
        <v>30</v>
      </c>
      <c r="G16">
        <v>123</v>
      </c>
      <c r="H16" s="3">
        <v>2.84</v>
      </c>
      <c r="I16" s="3">
        <v>349.32</v>
      </c>
      <c r="J16">
        <v>15</v>
      </c>
    </row>
    <row r="17" spans="1:10" x14ac:dyDescent="0.25">
      <c r="A17" t="s">
        <v>54</v>
      </c>
      <c r="B17" s="1">
        <v>45023</v>
      </c>
      <c r="C17" t="s">
        <v>32</v>
      </c>
      <c r="D17" t="s">
        <v>33</v>
      </c>
      <c r="E17" t="s">
        <v>29</v>
      </c>
      <c r="F17" t="s">
        <v>30</v>
      </c>
      <c r="G17">
        <v>123</v>
      </c>
      <c r="H17" s="3">
        <v>2.84</v>
      </c>
      <c r="I17" s="3">
        <v>349.32</v>
      </c>
      <c r="J17">
        <v>15</v>
      </c>
    </row>
    <row r="18" spans="1:10" x14ac:dyDescent="0.25">
      <c r="A18" t="s">
        <v>55</v>
      </c>
      <c r="B18" s="1">
        <v>45083</v>
      </c>
      <c r="C18" t="s">
        <v>32</v>
      </c>
      <c r="D18" t="s">
        <v>33</v>
      </c>
      <c r="E18" t="s">
        <v>29</v>
      </c>
      <c r="F18" t="s">
        <v>30</v>
      </c>
      <c r="G18">
        <v>120</v>
      </c>
      <c r="H18" s="3">
        <v>2.8400000000000003</v>
      </c>
      <c r="I18" s="3">
        <v>340.8</v>
      </c>
      <c r="J18">
        <v>17</v>
      </c>
    </row>
    <row r="19" spans="1:10" x14ac:dyDescent="0.25">
      <c r="A19" t="s">
        <v>56</v>
      </c>
      <c r="B19" s="1">
        <v>45245</v>
      </c>
      <c r="C19" t="s">
        <v>32</v>
      </c>
      <c r="D19" t="s">
        <v>41</v>
      </c>
      <c r="E19" t="s">
        <v>29</v>
      </c>
      <c r="F19" t="s">
        <v>42</v>
      </c>
      <c r="G19">
        <v>146</v>
      </c>
      <c r="H19" s="3">
        <v>2.1799999999999997</v>
      </c>
      <c r="I19" s="3">
        <v>318.27999999999997</v>
      </c>
      <c r="J19">
        <v>18</v>
      </c>
    </row>
    <row r="20" spans="1:10" x14ac:dyDescent="0.25">
      <c r="A20" t="s">
        <v>57</v>
      </c>
      <c r="B20" s="1">
        <v>44565</v>
      </c>
      <c r="C20" t="s">
        <v>32</v>
      </c>
      <c r="D20" t="s">
        <v>33</v>
      </c>
      <c r="E20" t="s">
        <v>38</v>
      </c>
      <c r="F20" t="s">
        <v>39</v>
      </c>
      <c r="G20">
        <v>87</v>
      </c>
      <c r="H20" s="3">
        <v>3.4899999999999998</v>
      </c>
      <c r="I20" s="3">
        <v>303.63</v>
      </c>
      <c r="J20">
        <v>19</v>
      </c>
    </row>
    <row r="21" spans="1:10" x14ac:dyDescent="0.25">
      <c r="A21" t="s">
        <v>58</v>
      </c>
      <c r="B21" s="1">
        <v>44898</v>
      </c>
      <c r="C21" t="s">
        <v>27</v>
      </c>
      <c r="D21" t="s">
        <v>59</v>
      </c>
      <c r="E21" t="s">
        <v>29</v>
      </c>
      <c r="F21" t="s">
        <v>42</v>
      </c>
      <c r="G21">
        <v>139</v>
      </c>
      <c r="H21" s="3">
        <v>2.1799999999999997</v>
      </c>
      <c r="I21" s="3">
        <v>303.02</v>
      </c>
      <c r="J21">
        <v>20</v>
      </c>
    </row>
    <row r="22" spans="1:10" x14ac:dyDescent="0.25">
      <c r="A22" t="s">
        <v>60</v>
      </c>
      <c r="B22" s="1">
        <v>45254</v>
      </c>
      <c r="C22" t="s">
        <v>32</v>
      </c>
      <c r="D22" t="s">
        <v>33</v>
      </c>
      <c r="E22" t="s">
        <v>29</v>
      </c>
      <c r="F22" t="s">
        <v>42</v>
      </c>
      <c r="G22">
        <v>139</v>
      </c>
      <c r="H22" s="3">
        <v>2.1799999999999997</v>
      </c>
      <c r="I22" s="3">
        <v>303.02</v>
      </c>
      <c r="J22">
        <v>20</v>
      </c>
    </row>
    <row r="23" spans="1:10" x14ac:dyDescent="0.25">
      <c r="A23" t="s">
        <v>61</v>
      </c>
      <c r="B23" s="1">
        <v>45167</v>
      </c>
      <c r="C23" t="s">
        <v>32</v>
      </c>
      <c r="D23" t="s">
        <v>33</v>
      </c>
      <c r="E23" t="s">
        <v>29</v>
      </c>
      <c r="F23" t="s">
        <v>42</v>
      </c>
      <c r="G23">
        <v>136</v>
      </c>
      <c r="H23" s="3">
        <v>2.1800000000000002</v>
      </c>
      <c r="I23" s="3">
        <v>296.48</v>
      </c>
      <c r="J23">
        <v>22</v>
      </c>
    </row>
    <row r="24" spans="1:10" x14ac:dyDescent="0.25">
      <c r="A24" t="s">
        <v>62</v>
      </c>
      <c r="B24" s="1">
        <v>45266</v>
      </c>
      <c r="C24" t="s">
        <v>27</v>
      </c>
      <c r="D24" t="s">
        <v>28</v>
      </c>
      <c r="E24" t="s">
        <v>29</v>
      </c>
      <c r="F24" t="s">
        <v>30</v>
      </c>
      <c r="G24">
        <v>100</v>
      </c>
      <c r="H24" s="3">
        <v>2.84</v>
      </c>
      <c r="I24" s="3">
        <v>284</v>
      </c>
      <c r="J24">
        <v>23</v>
      </c>
    </row>
    <row r="25" spans="1:10" x14ac:dyDescent="0.25">
      <c r="A25" t="s">
        <v>63</v>
      </c>
      <c r="B25" s="1">
        <v>44886</v>
      </c>
      <c r="C25" t="s">
        <v>32</v>
      </c>
      <c r="D25" t="s">
        <v>33</v>
      </c>
      <c r="E25" t="s">
        <v>29</v>
      </c>
      <c r="F25" t="s">
        <v>30</v>
      </c>
      <c r="G25">
        <v>97</v>
      </c>
      <c r="H25" s="3">
        <v>2.8400000000000003</v>
      </c>
      <c r="I25" s="3">
        <v>275.48</v>
      </c>
      <c r="J25">
        <v>24</v>
      </c>
    </row>
    <row r="26" spans="1:10" x14ac:dyDescent="0.25">
      <c r="A26" t="s">
        <v>64</v>
      </c>
      <c r="B26" s="1">
        <v>44990</v>
      </c>
      <c r="C26" t="s">
        <v>32</v>
      </c>
      <c r="D26" t="s">
        <v>41</v>
      </c>
      <c r="E26" t="s">
        <v>29</v>
      </c>
      <c r="F26" t="s">
        <v>30</v>
      </c>
      <c r="G26">
        <v>97</v>
      </c>
      <c r="H26" s="3">
        <v>2.8400000000000003</v>
      </c>
      <c r="I26" s="3">
        <v>275.48</v>
      </c>
      <c r="J26">
        <v>24</v>
      </c>
    </row>
    <row r="27" spans="1:10" x14ac:dyDescent="0.25">
      <c r="A27" t="s">
        <v>65</v>
      </c>
      <c r="B27" s="1">
        <v>44814</v>
      </c>
      <c r="C27" t="s">
        <v>32</v>
      </c>
      <c r="D27" t="s">
        <v>33</v>
      </c>
      <c r="E27" t="s">
        <v>35</v>
      </c>
      <c r="F27" t="s">
        <v>36</v>
      </c>
      <c r="G27">
        <v>143</v>
      </c>
      <c r="H27" s="3">
        <v>1.77</v>
      </c>
      <c r="I27" s="3">
        <v>253.11</v>
      </c>
      <c r="J27">
        <v>26</v>
      </c>
    </row>
    <row r="28" spans="1:10" x14ac:dyDescent="0.25">
      <c r="A28" t="s">
        <v>66</v>
      </c>
      <c r="B28" s="1">
        <v>44850</v>
      </c>
      <c r="C28" t="s">
        <v>32</v>
      </c>
      <c r="D28" t="s">
        <v>41</v>
      </c>
      <c r="E28" t="s">
        <v>35</v>
      </c>
      <c r="F28" t="s">
        <v>36</v>
      </c>
      <c r="G28">
        <v>141</v>
      </c>
      <c r="H28" s="3">
        <v>1.77</v>
      </c>
      <c r="I28" s="3">
        <v>249.57</v>
      </c>
      <c r="J28">
        <v>27</v>
      </c>
    </row>
    <row r="29" spans="1:10" x14ac:dyDescent="0.25">
      <c r="A29" t="s">
        <v>67</v>
      </c>
      <c r="B29" s="1">
        <v>45242</v>
      </c>
      <c r="C29" t="s">
        <v>27</v>
      </c>
      <c r="D29" t="s">
        <v>28</v>
      </c>
      <c r="E29" t="s">
        <v>35</v>
      </c>
      <c r="F29" t="s">
        <v>36</v>
      </c>
      <c r="G29">
        <v>137</v>
      </c>
      <c r="H29" s="3">
        <v>1.77</v>
      </c>
      <c r="I29" s="3">
        <v>242.49</v>
      </c>
      <c r="J29">
        <v>28</v>
      </c>
    </row>
    <row r="30" spans="1:10" x14ac:dyDescent="0.25">
      <c r="A30" t="s">
        <v>68</v>
      </c>
      <c r="B30" s="1">
        <v>44751</v>
      </c>
      <c r="C30" t="s">
        <v>32</v>
      </c>
      <c r="D30" t="s">
        <v>33</v>
      </c>
      <c r="E30" t="s">
        <v>35</v>
      </c>
      <c r="F30" t="s">
        <v>36</v>
      </c>
      <c r="G30">
        <v>136</v>
      </c>
      <c r="H30" s="3">
        <v>1.77</v>
      </c>
      <c r="I30" s="3">
        <v>240.72</v>
      </c>
      <c r="J30">
        <v>29</v>
      </c>
    </row>
    <row r="31" spans="1:10" x14ac:dyDescent="0.25">
      <c r="A31" t="s">
        <v>69</v>
      </c>
      <c r="B31" s="1">
        <v>44823</v>
      </c>
      <c r="C31" t="s">
        <v>32</v>
      </c>
      <c r="D31" t="s">
        <v>41</v>
      </c>
      <c r="E31" t="s">
        <v>29</v>
      </c>
      <c r="F31" t="s">
        <v>42</v>
      </c>
      <c r="G31">
        <v>110</v>
      </c>
      <c r="H31" s="3">
        <v>2.1800000000000002</v>
      </c>
      <c r="I31" s="3">
        <v>239.8</v>
      </c>
      <c r="J31">
        <v>30</v>
      </c>
    </row>
    <row r="32" spans="1:10" x14ac:dyDescent="0.25">
      <c r="A32" t="s">
        <v>70</v>
      </c>
      <c r="B32" s="1">
        <v>44820</v>
      </c>
      <c r="C32" t="s">
        <v>27</v>
      </c>
      <c r="D32" t="s">
        <v>28</v>
      </c>
      <c r="E32" t="s">
        <v>35</v>
      </c>
      <c r="F32" t="s">
        <v>36</v>
      </c>
      <c r="G32">
        <v>133</v>
      </c>
      <c r="H32" s="3">
        <v>1.77</v>
      </c>
      <c r="I32" s="3">
        <v>235.41</v>
      </c>
      <c r="J32">
        <v>31</v>
      </c>
    </row>
    <row r="33" spans="1:10" x14ac:dyDescent="0.25">
      <c r="A33" t="s">
        <v>71</v>
      </c>
      <c r="B33" s="1">
        <v>44940</v>
      </c>
      <c r="C33" t="s">
        <v>27</v>
      </c>
      <c r="D33" t="s">
        <v>28</v>
      </c>
      <c r="E33" t="s">
        <v>29</v>
      </c>
      <c r="F33" t="s">
        <v>30</v>
      </c>
      <c r="G33">
        <v>80</v>
      </c>
      <c r="H33" s="3">
        <v>2.84</v>
      </c>
      <c r="I33" s="3">
        <v>227.2</v>
      </c>
      <c r="J33">
        <v>32</v>
      </c>
    </row>
    <row r="34" spans="1:10" x14ac:dyDescent="0.25">
      <c r="A34" t="s">
        <v>72</v>
      </c>
      <c r="B34" s="1">
        <v>44670</v>
      </c>
      <c r="C34" t="s">
        <v>32</v>
      </c>
      <c r="D34" t="s">
        <v>33</v>
      </c>
      <c r="E34" t="s">
        <v>73</v>
      </c>
      <c r="F34" t="s">
        <v>74</v>
      </c>
      <c r="G34">
        <v>134</v>
      </c>
      <c r="H34" s="3">
        <v>1.68</v>
      </c>
      <c r="I34" s="3">
        <v>225.12</v>
      </c>
      <c r="J34">
        <v>33</v>
      </c>
    </row>
    <row r="35" spans="1:10" x14ac:dyDescent="0.25">
      <c r="A35" t="s">
        <v>75</v>
      </c>
      <c r="B35" s="1">
        <v>44877</v>
      </c>
      <c r="C35" t="s">
        <v>27</v>
      </c>
      <c r="D35" t="s">
        <v>59</v>
      </c>
      <c r="E35" t="s">
        <v>29</v>
      </c>
      <c r="F35" t="s">
        <v>42</v>
      </c>
      <c r="G35">
        <v>103</v>
      </c>
      <c r="H35" s="3">
        <v>2.1799999999999997</v>
      </c>
      <c r="I35" s="3">
        <v>224.53999999999996</v>
      </c>
      <c r="J35">
        <v>34</v>
      </c>
    </row>
    <row r="36" spans="1:10" x14ac:dyDescent="0.25">
      <c r="A36" t="s">
        <v>76</v>
      </c>
      <c r="B36" s="1">
        <v>45179</v>
      </c>
      <c r="C36" t="s">
        <v>27</v>
      </c>
      <c r="D36" t="s">
        <v>28</v>
      </c>
      <c r="E36" t="s">
        <v>29</v>
      </c>
      <c r="F36" t="s">
        <v>30</v>
      </c>
      <c r="G36">
        <v>79</v>
      </c>
      <c r="H36" s="3">
        <v>2.8400000000000003</v>
      </c>
      <c r="I36" s="3">
        <v>224.36</v>
      </c>
      <c r="J36">
        <v>35</v>
      </c>
    </row>
    <row r="37" spans="1:10" x14ac:dyDescent="0.25">
      <c r="A37" t="s">
        <v>77</v>
      </c>
      <c r="B37" s="1">
        <v>44805</v>
      </c>
      <c r="C37" t="s">
        <v>32</v>
      </c>
      <c r="D37" t="s">
        <v>41</v>
      </c>
      <c r="E37" t="s">
        <v>29</v>
      </c>
      <c r="F37" t="s">
        <v>30</v>
      </c>
      <c r="G37">
        <v>74</v>
      </c>
      <c r="H37" s="3">
        <v>2.84</v>
      </c>
      <c r="I37" s="3">
        <v>210.16</v>
      </c>
      <c r="J37">
        <v>36</v>
      </c>
    </row>
    <row r="38" spans="1:10" x14ac:dyDescent="0.25">
      <c r="A38" t="s">
        <v>78</v>
      </c>
      <c r="B38" s="1">
        <v>45017</v>
      </c>
      <c r="C38" t="s">
        <v>27</v>
      </c>
      <c r="D38" t="s">
        <v>59</v>
      </c>
      <c r="E38" t="s">
        <v>35</v>
      </c>
      <c r="F38" t="s">
        <v>36</v>
      </c>
      <c r="G38">
        <v>118</v>
      </c>
      <c r="H38" s="3">
        <v>1.77</v>
      </c>
      <c r="I38" s="3">
        <v>208.86</v>
      </c>
      <c r="J38">
        <v>37</v>
      </c>
    </row>
    <row r="39" spans="1:10" x14ac:dyDescent="0.25">
      <c r="A39" t="s">
        <v>79</v>
      </c>
      <c r="B39" s="1">
        <v>44739</v>
      </c>
      <c r="C39" t="s">
        <v>32</v>
      </c>
      <c r="D39" t="s">
        <v>41</v>
      </c>
      <c r="E39" t="s">
        <v>35</v>
      </c>
      <c r="F39" t="s">
        <v>80</v>
      </c>
      <c r="G39">
        <v>110</v>
      </c>
      <c r="H39" s="3">
        <v>1.8699999999999999</v>
      </c>
      <c r="I39" s="3">
        <v>205.7</v>
      </c>
      <c r="J39">
        <v>38</v>
      </c>
    </row>
    <row r="40" spans="1:10" x14ac:dyDescent="0.25">
      <c r="A40" t="s">
        <v>81</v>
      </c>
      <c r="B40" s="1">
        <v>44778</v>
      </c>
      <c r="C40" t="s">
        <v>27</v>
      </c>
      <c r="D40" t="s">
        <v>28</v>
      </c>
      <c r="E40" t="s">
        <v>29</v>
      </c>
      <c r="F40" t="s">
        <v>45</v>
      </c>
      <c r="G40">
        <v>107</v>
      </c>
      <c r="H40" s="3">
        <v>1.87</v>
      </c>
      <c r="I40" s="3">
        <v>200.09</v>
      </c>
      <c r="J40">
        <v>39</v>
      </c>
    </row>
    <row r="41" spans="1:10" x14ac:dyDescent="0.25">
      <c r="A41" t="s">
        <v>82</v>
      </c>
      <c r="B41" s="1">
        <v>44685</v>
      </c>
      <c r="C41" t="s">
        <v>32</v>
      </c>
      <c r="D41" t="s">
        <v>33</v>
      </c>
      <c r="E41" t="s">
        <v>35</v>
      </c>
      <c r="F41" t="s">
        <v>80</v>
      </c>
      <c r="G41">
        <v>105</v>
      </c>
      <c r="H41" s="3">
        <v>1.8699999999999999</v>
      </c>
      <c r="I41" s="3">
        <v>196.35</v>
      </c>
      <c r="J41">
        <v>40</v>
      </c>
    </row>
    <row r="42" spans="1:10" x14ac:dyDescent="0.25">
      <c r="A42" t="s">
        <v>83</v>
      </c>
      <c r="B42" s="1">
        <v>45143</v>
      </c>
      <c r="C42" t="s">
        <v>27</v>
      </c>
      <c r="D42" t="s">
        <v>59</v>
      </c>
      <c r="E42" t="s">
        <v>29</v>
      </c>
      <c r="F42" t="s">
        <v>42</v>
      </c>
      <c r="G42">
        <v>90</v>
      </c>
      <c r="H42" s="3">
        <v>2.1799999999999997</v>
      </c>
      <c r="I42" s="3">
        <v>196.2</v>
      </c>
      <c r="J42">
        <v>41</v>
      </c>
    </row>
    <row r="43" spans="1:10" x14ac:dyDescent="0.25">
      <c r="A43" t="s">
        <v>84</v>
      </c>
      <c r="B43" s="1">
        <v>44793</v>
      </c>
      <c r="C43" t="s">
        <v>32</v>
      </c>
      <c r="D43" t="s">
        <v>33</v>
      </c>
      <c r="E43" t="s">
        <v>35</v>
      </c>
      <c r="F43" t="s">
        <v>36</v>
      </c>
      <c r="G43">
        <v>109</v>
      </c>
      <c r="H43" s="3">
        <v>1.77</v>
      </c>
      <c r="I43" s="3">
        <v>192.93</v>
      </c>
      <c r="J43">
        <v>42</v>
      </c>
    </row>
    <row r="44" spans="1:10" x14ac:dyDescent="0.25">
      <c r="A44" t="s">
        <v>85</v>
      </c>
      <c r="B44" s="1">
        <v>44646</v>
      </c>
      <c r="C44" t="s">
        <v>32</v>
      </c>
      <c r="D44" t="s">
        <v>33</v>
      </c>
      <c r="E44" t="s">
        <v>35</v>
      </c>
      <c r="F44" t="s">
        <v>80</v>
      </c>
      <c r="G44">
        <v>103</v>
      </c>
      <c r="H44" s="3">
        <v>1.87</v>
      </c>
      <c r="I44" s="3">
        <v>192.61</v>
      </c>
      <c r="J44">
        <v>43</v>
      </c>
    </row>
    <row r="45" spans="1:10" x14ac:dyDescent="0.25">
      <c r="A45" t="s">
        <v>86</v>
      </c>
      <c r="B45" s="1">
        <v>44844</v>
      </c>
      <c r="C45" t="s">
        <v>27</v>
      </c>
      <c r="D45" t="s">
        <v>28</v>
      </c>
      <c r="E45" t="s">
        <v>73</v>
      </c>
      <c r="F45" t="s">
        <v>74</v>
      </c>
      <c r="G45">
        <v>114</v>
      </c>
      <c r="H45" s="3">
        <v>1.6800000000000002</v>
      </c>
      <c r="I45" s="3">
        <v>191.52</v>
      </c>
      <c r="J45">
        <v>44</v>
      </c>
    </row>
    <row r="46" spans="1:10" x14ac:dyDescent="0.25">
      <c r="A46" t="s">
        <v>87</v>
      </c>
      <c r="B46" s="1">
        <v>45215</v>
      </c>
      <c r="C46" t="s">
        <v>32</v>
      </c>
      <c r="D46" t="s">
        <v>33</v>
      </c>
      <c r="E46" t="s">
        <v>29</v>
      </c>
      <c r="F46" t="s">
        <v>42</v>
      </c>
      <c r="G46">
        <v>87</v>
      </c>
      <c r="H46" s="3">
        <v>2.1800000000000002</v>
      </c>
      <c r="I46" s="3">
        <v>189.66000000000003</v>
      </c>
      <c r="J46">
        <v>45</v>
      </c>
    </row>
    <row r="47" spans="1:10" x14ac:dyDescent="0.25">
      <c r="A47" t="s">
        <v>88</v>
      </c>
      <c r="B47" s="1">
        <v>45014</v>
      </c>
      <c r="C47" t="s">
        <v>32</v>
      </c>
      <c r="D47" t="s">
        <v>41</v>
      </c>
      <c r="E47" t="s">
        <v>29</v>
      </c>
      <c r="F47" t="s">
        <v>30</v>
      </c>
      <c r="G47">
        <v>65</v>
      </c>
      <c r="H47" s="3">
        <v>2.84</v>
      </c>
      <c r="I47" s="3">
        <v>184.6</v>
      </c>
      <c r="J47">
        <v>46</v>
      </c>
    </row>
    <row r="48" spans="1:10" x14ac:dyDescent="0.25">
      <c r="A48" t="s">
        <v>89</v>
      </c>
      <c r="B48" s="1">
        <v>45005</v>
      </c>
      <c r="C48" t="s">
        <v>27</v>
      </c>
      <c r="D48" t="s">
        <v>28</v>
      </c>
      <c r="E48" t="s">
        <v>35</v>
      </c>
      <c r="F48" t="s">
        <v>36</v>
      </c>
      <c r="G48">
        <v>103</v>
      </c>
      <c r="H48" s="3">
        <v>1.77</v>
      </c>
      <c r="I48" s="3">
        <v>182.31</v>
      </c>
      <c r="J48">
        <v>47</v>
      </c>
    </row>
    <row r="49" spans="1:10" x14ac:dyDescent="0.25">
      <c r="A49" t="s">
        <v>90</v>
      </c>
      <c r="B49" s="1">
        <v>44925</v>
      </c>
      <c r="C49" t="s">
        <v>27</v>
      </c>
      <c r="D49" t="s">
        <v>59</v>
      </c>
      <c r="E49" t="s">
        <v>29</v>
      </c>
      <c r="F49" t="s">
        <v>42</v>
      </c>
      <c r="G49">
        <v>83</v>
      </c>
      <c r="H49" s="3">
        <v>2.1800000000000002</v>
      </c>
      <c r="I49" s="3">
        <v>180.94000000000003</v>
      </c>
      <c r="J49">
        <v>48</v>
      </c>
    </row>
    <row r="50" spans="1:10" x14ac:dyDescent="0.25">
      <c r="A50" t="s">
        <v>91</v>
      </c>
      <c r="B50" s="1">
        <v>44943</v>
      </c>
      <c r="C50" t="s">
        <v>32</v>
      </c>
      <c r="D50" t="s">
        <v>41</v>
      </c>
      <c r="E50" t="s">
        <v>35</v>
      </c>
      <c r="F50" t="s">
        <v>36</v>
      </c>
      <c r="G50">
        <v>102</v>
      </c>
      <c r="H50" s="3">
        <v>1.77</v>
      </c>
      <c r="I50" s="3">
        <v>180.54</v>
      </c>
      <c r="J50">
        <v>49</v>
      </c>
    </row>
    <row r="51" spans="1:10" x14ac:dyDescent="0.25">
      <c r="A51" t="s">
        <v>92</v>
      </c>
      <c r="B51" s="1">
        <v>45275</v>
      </c>
      <c r="C51" t="s">
        <v>27</v>
      </c>
      <c r="D51" t="s">
        <v>59</v>
      </c>
      <c r="E51" t="s">
        <v>29</v>
      </c>
      <c r="F51" t="s">
        <v>45</v>
      </c>
      <c r="G51">
        <v>96</v>
      </c>
      <c r="H51" s="3">
        <v>1.87</v>
      </c>
      <c r="I51" s="3">
        <v>179.52</v>
      </c>
      <c r="J51">
        <v>50</v>
      </c>
    </row>
    <row r="52" spans="1:10" x14ac:dyDescent="0.25">
      <c r="A52" t="s">
        <v>93</v>
      </c>
      <c r="B52" s="1">
        <v>44586</v>
      </c>
      <c r="C52" t="s">
        <v>32</v>
      </c>
      <c r="D52" t="s">
        <v>41</v>
      </c>
      <c r="E52" t="s">
        <v>35</v>
      </c>
      <c r="F52" t="s">
        <v>36</v>
      </c>
      <c r="G52">
        <v>100</v>
      </c>
      <c r="H52" s="3">
        <v>1.77</v>
      </c>
      <c r="I52" s="3">
        <v>177</v>
      </c>
      <c r="J52">
        <v>51</v>
      </c>
    </row>
    <row r="53" spans="1:10" x14ac:dyDescent="0.25">
      <c r="A53" t="s">
        <v>94</v>
      </c>
      <c r="B53" s="1">
        <v>44832</v>
      </c>
      <c r="C53" t="s">
        <v>32</v>
      </c>
      <c r="D53" t="s">
        <v>33</v>
      </c>
      <c r="E53" t="s">
        <v>29</v>
      </c>
      <c r="F53" t="s">
        <v>42</v>
      </c>
      <c r="G53">
        <v>81</v>
      </c>
      <c r="H53" s="3">
        <v>2.1800000000000002</v>
      </c>
      <c r="I53" s="3">
        <v>176.58</v>
      </c>
      <c r="J53">
        <v>52</v>
      </c>
    </row>
    <row r="54" spans="1:10" x14ac:dyDescent="0.25">
      <c r="A54" t="s">
        <v>95</v>
      </c>
      <c r="B54" s="1">
        <v>45113</v>
      </c>
      <c r="C54" t="s">
        <v>27</v>
      </c>
      <c r="D54" t="s">
        <v>28</v>
      </c>
      <c r="E54" t="s">
        <v>29</v>
      </c>
      <c r="F54" t="s">
        <v>30</v>
      </c>
      <c r="G54">
        <v>60</v>
      </c>
      <c r="H54" s="3">
        <v>2.8400000000000003</v>
      </c>
      <c r="I54" s="3">
        <v>170.4</v>
      </c>
      <c r="J54">
        <v>53</v>
      </c>
    </row>
    <row r="55" spans="1:10" x14ac:dyDescent="0.25">
      <c r="A55" t="s">
        <v>96</v>
      </c>
      <c r="B55" s="1">
        <v>45047</v>
      </c>
      <c r="C55" t="s">
        <v>27</v>
      </c>
      <c r="D55" t="s">
        <v>28</v>
      </c>
      <c r="E55" t="s">
        <v>29</v>
      </c>
      <c r="F55" t="s">
        <v>42</v>
      </c>
      <c r="G55">
        <v>77</v>
      </c>
      <c r="H55" s="3">
        <v>2.1800000000000002</v>
      </c>
      <c r="I55" s="3">
        <v>167.86</v>
      </c>
      <c r="J55">
        <v>54</v>
      </c>
    </row>
    <row r="56" spans="1:10" x14ac:dyDescent="0.25">
      <c r="A56" t="s">
        <v>97</v>
      </c>
      <c r="B56" s="1">
        <v>44999</v>
      </c>
      <c r="C56" t="s">
        <v>32</v>
      </c>
      <c r="D56" t="s">
        <v>33</v>
      </c>
      <c r="E56" t="s">
        <v>35</v>
      </c>
      <c r="F56" t="s">
        <v>36</v>
      </c>
      <c r="G56">
        <v>93</v>
      </c>
      <c r="H56" s="3">
        <v>1.7700000000000002</v>
      </c>
      <c r="I56" s="3">
        <v>164.61</v>
      </c>
      <c r="J56">
        <v>55</v>
      </c>
    </row>
    <row r="57" spans="1:10" x14ac:dyDescent="0.25">
      <c r="A57" t="s">
        <v>98</v>
      </c>
      <c r="B57" s="1">
        <v>44895</v>
      </c>
      <c r="C57" t="s">
        <v>32</v>
      </c>
      <c r="D57" t="s">
        <v>41</v>
      </c>
      <c r="E57" t="s">
        <v>35</v>
      </c>
      <c r="F57" t="s">
        <v>36</v>
      </c>
      <c r="G57">
        <v>92</v>
      </c>
      <c r="H57" s="3">
        <v>1.77</v>
      </c>
      <c r="I57" s="3">
        <v>162.84</v>
      </c>
      <c r="J57">
        <v>56</v>
      </c>
    </row>
    <row r="58" spans="1:10" x14ac:dyDescent="0.25">
      <c r="A58" t="s">
        <v>99</v>
      </c>
      <c r="B58" s="1">
        <v>44658</v>
      </c>
      <c r="C58" t="s">
        <v>32</v>
      </c>
      <c r="D58" t="s">
        <v>41</v>
      </c>
      <c r="E58" t="s">
        <v>35</v>
      </c>
      <c r="F58" t="s">
        <v>36</v>
      </c>
      <c r="G58">
        <v>91</v>
      </c>
      <c r="H58" s="3">
        <v>1.77</v>
      </c>
      <c r="I58" s="3">
        <v>161.07</v>
      </c>
      <c r="J58">
        <v>57</v>
      </c>
    </row>
    <row r="59" spans="1:10" x14ac:dyDescent="0.25">
      <c r="A59" t="s">
        <v>100</v>
      </c>
      <c r="B59" s="1">
        <v>44634</v>
      </c>
      <c r="C59" t="s">
        <v>27</v>
      </c>
      <c r="D59" t="s">
        <v>28</v>
      </c>
      <c r="E59" t="s">
        <v>29</v>
      </c>
      <c r="F59" t="s">
        <v>45</v>
      </c>
      <c r="G59">
        <v>86</v>
      </c>
      <c r="H59" s="3">
        <v>1.8699999999999999</v>
      </c>
      <c r="I59" s="3">
        <v>160.82</v>
      </c>
      <c r="J59">
        <v>58</v>
      </c>
    </row>
    <row r="60" spans="1:10" x14ac:dyDescent="0.25">
      <c r="A60" t="s">
        <v>101</v>
      </c>
      <c r="B60" s="1">
        <v>44993</v>
      </c>
      <c r="C60" t="s">
        <v>27</v>
      </c>
      <c r="D60" t="s">
        <v>59</v>
      </c>
      <c r="E60" t="s">
        <v>35</v>
      </c>
      <c r="F60" t="s">
        <v>80</v>
      </c>
      <c r="G60">
        <v>86</v>
      </c>
      <c r="H60" s="3">
        <v>1.8699999999999999</v>
      </c>
      <c r="I60" s="3">
        <v>160.82</v>
      </c>
      <c r="J60">
        <v>58</v>
      </c>
    </row>
    <row r="61" spans="1:10" x14ac:dyDescent="0.25">
      <c r="A61" t="s">
        <v>102</v>
      </c>
      <c r="B61" s="1">
        <v>44865</v>
      </c>
      <c r="C61" t="s">
        <v>32</v>
      </c>
      <c r="D61" t="s">
        <v>33</v>
      </c>
      <c r="E61" t="s">
        <v>38</v>
      </c>
      <c r="F61" t="s">
        <v>39</v>
      </c>
      <c r="G61">
        <v>46</v>
      </c>
      <c r="H61" s="3">
        <v>3.4899999999999998</v>
      </c>
      <c r="I61" s="3">
        <v>160.54</v>
      </c>
      <c r="J61">
        <v>60</v>
      </c>
    </row>
    <row r="62" spans="1:10" x14ac:dyDescent="0.25">
      <c r="A62" t="s">
        <v>103</v>
      </c>
      <c r="B62" s="1">
        <v>44874</v>
      </c>
      <c r="C62" t="s">
        <v>32</v>
      </c>
      <c r="D62" t="s">
        <v>41</v>
      </c>
      <c r="E62" t="s">
        <v>35</v>
      </c>
      <c r="F62" t="s">
        <v>36</v>
      </c>
      <c r="G62">
        <v>90</v>
      </c>
      <c r="H62" s="3">
        <v>1.77</v>
      </c>
      <c r="I62" s="3">
        <v>159.30000000000001</v>
      </c>
      <c r="J62">
        <v>61</v>
      </c>
    </row>
    <row r="63" spans="1:10" x14ac:dyDescent="0.25">
      <c r="A63" t="s">
        <v>104</v>
      </c>
      <c r="B63" s="1">
        <v>45026</v>
      </c>
      <c r="C63" t="s">
        <v>27</v>
      </c>
      <c r="D63" t="s">
        <v>28</v>
      </c>
      <c r="E63" t="s">
        <v>35</v>
      </c>
      <c r="F63" t="s">
        <v>36</v>
      </c>
      <c r="G63">
        <v>90</v>
      </c>
      <c r="H63" s="3">
        <v>1.77</v>
      </c>
      <c r="I63" s="3">
        <v>159.30000000000001</v>
      </c>
      <c r="J63">
        <v>61</v>
      </c>
    </row>
    <row r="64" spans="1:10" x14ac:dyDescent="0.25">
      <c r="A64" t="s">
        <v>105</v>
      </c>
      <c r="B64" s="1">
        <v>44763</v>
      </c>
      <c r="C64" t="s">
        <v>32</v>
      </c>
      <c r="D64" t="s">
        <v>41</v>
      </c>
      <c r="E64" t="s">
        <v>29</v>
      </c>
      <c r="F64" t="s">
        <v>30</v>
      </c>
      <c r="G64">
        <v>56</v>
      </c>
      <c r="H64" s="3">
        <v>2.84</v>
      </c>
      <c r="I64" s="3">
        <v>159.04</v>
      </c>
      <c r="J64">
        <v>63</v>
      </c>
    </row>
    <row r="65" spans="1:10" x14ac:dyDescent="0.25">
      <c r="A65" t="s">
        <v>106</v>
      </c>
      <c r="B65" s="1">
        <v>44622</v>
      </c>
      <c r="C65" t="s">
        <v>32</v>
      </c>
      <c r="D65" t="s">
        <v>41</v>
      </c>
      <c r="E65" t="s">
        <v>29</v>
      </c>
      <c r="F65" t="s">
        <v>45</v>
      </c>
      <c r="G65">
        <v>85</v>
      </c>
      <c r="H65" s="3">
        <v>1.8699999999999999</v>
      </c>
      <c r="I65" s="3">
        <v>158.94999999999999</v>
      </c>
      <c r="J65">
        <v>64</v>
      </c>
    </row>
    <row r="66" spans="1:10" x14ac:dyDescent="0.25">
      <c r="A66" t="s">
        <v>107</v>
      </c>
      <c r="B66" s="1">
        <v>45236</v>
      </c>
      <c r="C66" t="s">
        <v>32</v>
      </c>
      <c r="D66" t="s">
        <v>33</v>
      </c>
      <c r="E66" t="s">
        <v>35</v>
      </c>
      <c r="F66" t="s">
        <v>80</v>
      </c>
      <c r="G66">
        <v>83</v>
      </c>
      <c r="H66" s="3">
        <v>1.87</v>
      </c>
      <c r="I66" s="3">
        <v>155.21</v>
      </c>
      <c r="J66">
        <v>65</v>
      </c>
    </row>
    <row r="67" spans="1:10" x14ac:dyDescent="0.25">
      <c r="A67" t="s">
        <v>108</v>
      </c>
      <c r="B67" s="1">
        <v>44571</v>
      </c>
      <c r="C67" t="s">
        <v>32</v>
      </c>
      <c r="D67" t="s">
        <v>41</v>
      </c>
      <c r="E67" t="s">
        <v>29</v>
      </c>
      <c r="F67" t="s">
        <v>45</v>
      </c>
      <c r="G67">
        <v>82</v>
      </c>
      <c r="H67" s="3">
        <v>1.87</v>
      </c>
      <c r="I67" s="3">
        <v>153.34</v>
      </c>
      <c r="J67">
        <v>66</v>
      </c>
    </row>
    <row r="68" spans="1:10" x14ac:dyDescent="0.25">
      <c r="A68" t="s">
        <v>109</v>
      </c>
      <c r="B68" s="1">
        <v>45059</v>
      </c>
      <c r="C68" t="s">
        <v>27</v>
      </c>
      <c r="D68" t="s">
        <v>59</v>
      </c>
      <c r="E68" t="s">
        <v>29</v>
      </c>
      <c r="F68" t="s">
        <v>45</v>
      </c>
      <c r="G68">
        <v>82</v>
      </c>
      <c r="H68" s="3">
        <v>1.87</v>
      </c>
      <c r="I68" s="3">
        <v>153.34</v>
      </c>
      <c r="J68">
        <v>66</v>
      </c>
    </row>
    <row r="69" spans="1:10" x14ac:dyDescent="0.25">
      <c r="A69" t="s">
        <v>110</v>
      </c>
      <c r="B69" s="1">
        <v>44799</v>
      </c>
      <c r="C69" t="s">
        <v>27</v>
      </c>
      <c r="D69" t="s">
        <v>28</v>
      </c>
      <c r="E69" t="s">
        <v>29</v>
      </c>
      <c r="F69" t="s">
        <v>45</v>
      </c>
      <c r="G69">
        <v>80</v>
      </c>
      <c r="H69" s="3">
        <v>1.8699999999999999</v>
      </c>
      <c r="I69" s="3">
        <v>149.6</v>
      </c>
      <c r="J69">
        <v>68</v>
      </c>
    </row>
    <row r="70" spans="1:10" x14ac:dyDescent="0.25">
      <c r="A70" t="s">
        <v>111</v>
      </c>
      <c r="B70" s="1">
        <v>45071</v>
      </c>
      <c r="C70" t="s">
        <v>32</v>
      </c>
      <c r="D70" t="s">
        <v>41</v>
      </c>
      <c r="E70" t="s">
        <v>35</v>
      </c>
      <c r="F70" t="s">
        <v>36</v>
      </c>
      <c r="G70">
        <v>84</v>
      </c>
      <c r="H70" s="3">
        <v>1.77</v>
      </c>
      <c r="I70" s="3">
        <v>148.68</v>
      </c>
      <c r="J70">
        <v>69</v>
      </c>
    </row>
    <row r="71" spans="1:10" x14ac:dyDescent="0.25">
      <c r="A71" t="s">
        <v>112</v>
      </c>
      <c r="B71" s="1">
        <v>44754</v>
      </c>
      <c r="C71" t="s">
        <v>32</v>
      </c>
      <c r="D71" t="s">
        <v>33</v>
      </c>
      <c r="E71" t="s">
        <v>38</v>
      </c>
      <c r="F71" t="s">
        <v>39</v>
      </c>
      <c r="G71">
        <v>42</v>
      </c>
      <c r="H71" s="3">
        <v>3.49</v>
      </c>
      <c r="I71" s="3">
        <v>146.58000000000001</v>
      </c>
      <c r="J71">
        <v>70</v>
      </c>
    </row>
    <row r="72" spans="1:10" x14ac:dyDescent="0.25">
      <c r="A72" t="s">
        <v>113</v>
      </c>
      <c r="B72" s="1">
        <v>44742</v>
      </c>
      <c r="C72" t="s">
        <v>32</v>
      </c>
      <c r="D72" t="s">
        <v>41</v>
      </c>
      <c r="E72" t="s">
        <v>29</v>
      </c>
      <c r="F72" t="s">
        <v>30</v>
      </c>
      <c r="G72">
        <v>51</v>
      </c>
      <c r="H72" s="3">
        <v>2.84</v>
      </c>
      <c r="I72" s="3">
        <v>144.84</v>
      </c>
      <c r="J72">
        <v>71</v>
      </c>
    </row>
    <row r="73" spans="1:10" x14ac:dyDescent="0.25">
      <c r="A73" t="s">
        <v>114</v>
      </c>
      <c r="B73" s="1">
        <v>44937</v>
      </c>
      <c r="C73" t="s">
        <v>27</v>
      </c>
      <c r="D73" t="s">
        <v>28</v>
      </c>
      <c r="E73" t="s">
        <v>35</v>
      </c>
      <c r="F73" t="s">
        <v>80</v>
      </c>
      <c r="G73">
        <v>77</v>
      </c>
      <c r="H73" s="3">
        <v>1.87</v>
      </c>
      <c r="I73" s="3">
        <v>143.99</v>
      </c>
      <c r="J73">
        <v>72</v>
      </c>
    </row>
    <row r="74" spans="1:10" x14ac:dyDescent="0.25">
      <c r="A74" t="s">
        <v>115</v>
      </c>
      <c r="B74" s="1">
        <v>44910</v>
      </c>
      <c r="C74" t="s">
        <v>32</v>
      </c>
      <c r="D74" t="s">
        <v>33</v>
      </c>
      <c r="E74" t="s">
        <v>38</v>
      </c>
      <c r="F74" t="s">
        <v>39</v>
      </c>
      <c r="G74">
        <v>41</v>
      </c>
      <c r="H74" s="3">
        <v>3.49</v>
      </c>
      <c r="I74" s="3">
        <v>143.09</v>
      </c>
      <c r="J74">
        <v>73</v>
      </c>
    </row>
    <row r="75" spans="1:10" x14ac:dyDescent="0.25">
      <c r="A75" t="s">
        <v>116</v>
      </c>
      <c r="B75" s="1">
        <v>44718</v>
      </c>
      <c r="C75" t="s">
        <v>32</v>
      </c>
      <c r="D75" t="s">
        <v>41</v>
      </c>
      <c r="E75" t="s">
        <v>29</v>
      </c>
      <c r="F75" t="s">
        <v>45</v>
      </c>
      <c r="G75">
        <v>76</v>
      </c>
      <c r="H75" s="3">
        <v>1.87</v>
      </c>
      <c r="I75" s="3">
        <v>142.12</v>
      </c>
      <c r="J75">
        <v>74</v>
      </c>
    </row>
    <row r="76" spans="1:10" x14ac:dyDescent="0.25">
      <c r="A76" t="s">
        <v>117</v>
      </c>
      <c r="B76" s="1">
        <v>44757</v>
      </c>
      <c r="C76" t="s">
        <v>27</v>
      </c>
      <c r="D76" t="s">
        <v>28</v>
      </c>
      <c r="E76" t="s">
        <v>29</v>
      </c>
      <c r="F76" t="s">
        <v>45</v>
      </c>
      <c r="G76">
        <v>75</v>
      </c>
      <c r="H76" s="3">
        <v>1.87</v>
      </c>
      <c r="I76" s="3">
        <v>140.25</v>
      </c>
      <c r="J76">
        <v>75</v>
      </c>
    </row>
    <row r="77" spans="1:10" x14ac:dyDescent="0.25">
      <c r="A77" t="s">
        <v>118</v>
      </c>
      <c r="B77" s="1">
        <v>44802</v>
      </c>
      <c r="C77" t="s">
        <v>32</v>
      </c>
      <c r="D77" t="s">
        <v>41</v>
      </c>
      <c r="E77" t="s">
        <v>35</v>
      </c>
      <c r="F77" t="s">
        <v>80</v>
      </c>
      <c r="G77">
        <v>75</v>
      </c>
      <c r="H77" s="3">
        <v>1.87</v>
      </c>
      <c r="I77" s="3">
        <v>140.25</v>
      </c>
      <c r="J77">
        <v>75</v>
      </c>
    </row>
    <row r="78" spans="1:10" x14ac:dyDescent="0.25">
      <c r="A78" t="s">
        <v>119</v>
      </c>
      <c r="B78" s="1">
        <v>44631</v>
      </c>
      <c r="C78" t="s">
        <v>32</v>
      </c>
      <c r="D78" t="s">
        <v>33</v>
      </c>
      <c r="E78" t="s">
        <v>38</v>
      </c>
      <c r="F78" t="s">
        <v>39</v>
      </c>
      <c r="G78">
        <v>40</v>
      </c>
      <c r="H78" s="3">
        <v>3.4899999999999998</v>
      </c>
      <c r="I78" s="3">
        <v>139.6</v>
      </c>
      <c r="J78">
        <v>77</v>
      </c>
    </row>
    <row r="79" spans="1:10" x14ac:dyDescent="0.25">
      <c r="A79" t="s">
        <v>120</v>
      </c>
      <c r="B79" s="1">
        <v>44835</v>
      </c>
      <c r="C79" t="s">
        <v>32</v>
      </c>
      <c r="D79" t="s">
        <v>33</v>
      </c>
      <c r="E79" t="s">
        <v>35</v>
      </c>
      <c r="F79" t="s">
        <v>36</v>
      </c>
      <c r="G79">
        <v>77</v>
      </c>
      <c r="H79" s="3">
        <v>1.7699999999999998</v>
      </c>
      <c r="I79" s="3">
        <v>136.29</v>
      </c>
      <c r="J79">
        <v>78</v>
      </c>
    </row>
    <row r="80" spans="1:10" x14ac:dyDescent="0.25">
      <c r="A80" t="s">
        <v>121</v>
      </c>
      <c r="B80" s="1">
        <v>44760</v>
      </c>
      <c r="C80" t="s">
        <v>32</v>
      </c>
      <c r="D80" t="s">
        <v>41</v>
      </c>
      <c r="E80" t="s">
        <v>35</v>
      </c>
      <c r="F80" t="s">
        <v>80</v>
      </c>
      <c r="G80">
        <v>72</v>
      </c>
      <c r="H80" s="3">
        <v>1.8699999999999999</v>
      </c>
      <c r="I80" s="3">
        <v>134.63999999999999</v>
      </c>
      <c r="J80">
        <v>79</v>
      </c>
    </row>
    <row r="81" spans="1:10" x14ac:dyDescent="0.25">
      <c r="A81" t="s">
        <v>122</v>
      </c>
      <c r="B81" s="1">
        <v>45203</v>
      </c>
      <c r="C81" t="s">
        <v>27</v>
      </c>
      <c r="D81" t="s">
        <v>28</v>
      </c>
      <c r="E81" t="s">
        <v>29</v>
      </c>
      <c r="F81" t="s">
        <v>30</v>
      </c>
      <c r="G81">
        <v>47</v>
      </c>
      <c r="H81" s="3">
        <v>2.84</v>
      </c>
      <c r="I81" s="3">
        <v>133.47999999999999</v>
      </c>
      <c r="J81">
        <v>80</v>
      </c>
    </row>
    <row r="82" spans="1:10" x14ac:dyDescent="0.25">
      <c r="A82" t="s">
        <v>123</v>
      </c>
      <c r="B82" s="1">
        <v>44727</v>
      </c>
      <c r="C82" t="s">
        <v>32</v>
      </c>
      <c r="D82" t="s">
        <v>33</v>
      </c>
      <c r="E82" t="s">
        <v>35</v>
      </c>
      <c r="F82" t="s">
        <v>36</v>
      </c>
      <c r="G82">
        <v>75</v>
      </c>
      <c r="H82" s="3">
        <v>1.77</v>
      </c>
      <c r="I82" s="3">
        <v>132.75</v>
      </c>
      <c r="J82">
        <v>81</v>
      </c>
    </row>
    <row r="83" spans="1:10" x14ac:dyDescent="0.25">
      <c r="A83" t="s">
        <v>124</v>
      </c>
      <c r="B83" s="1">
        <v>44730</v>
      </c>
      <c r="C83" t="s">
        <v>32</v>
      </c>
      <c r="D83" t="s">
        <v>33</v>
      </c>
      <c r="E83" t="s">
        <v>38</v>
      </c>
      <c r="F83" t="s">
        <v>39</v>
      </c>
      <c r="G83">
        <v>38</v>
      </c>
      <c r="H83" s="3">
        <v>3.49</v>
      </c>
      <c r="I83" s="3">
        <v>132.62</v>
      </c>
      <c r="J83">
        <v>82</v>
      </c>
    </row>
    <row r="84" spans="1:10" x14ac:dyDescent="0.25">
      <c r="A84" t="s">
        <v>125</v>
      </c>
      <c r="B84" s="1">
        <v>44838</v>
      </c>
      <c r="C84" t="s">
        <v>32</v>
      </c>
      <c r="D84" t="s">
        <v>33</v>
      </c>
      <c r="E84" t="s">
        <v>38</v>
      </c>
      <c r="F84" t="s">
        <v>39</v>
      </c>
      <c r="G84">
        <v>38</v>
      </c>
      <c r="H84" s="3">
        <v>3.49</v>
      </c>
      <c r="I84" s="3">
        <v>132.62</v>
      </c>
      <c r="J84">
        <v>82</v>
      </c>
    </row>
    <row r="85" spans="1:10" x14ac:dyDescent="0.25">
      <c r="A85" t="s">
        <v>126</v>
      </c>
      <c r="B85" s="1">
        <v>44787</v>
      </c>
      <c r="C85" t="s">
        <v>27</v>
      </c>
      <c r="D85" t="s">
        <v>59</v>
      </c>
      <c r="E85" t="s">
        <v>29</v>
      </c>
      <c r="F85" t="s">
        <v>45</v>
      </c>
      <c r="G85">
        <v>70</v>
      </c>
      <c r="H85" s="3">
        <v>1.87</v>
      </c>
      <c r="I85" s="3">
        <v>130.9</v>
      </c>
      <c r="J85">
        <v>84</v>
      </c>
    </row>
    <row r="86" spans="1:10" x14ac:dyDescent="0.25">
      <c r="A86" t="s">
        <v>127</v>
      </c>
      <c r="B86" s="1">
        <v>45089</v>
      </c>
      <c r="C86" t="s">
        <v>27</v>
      </c>
      <c r="D86" t="s">
        <v>28</v>
      </c>
      <c r="E86" t="s">
        <v>35</v>
      </c>
      <c r="F86" t="s">
        <v>36</v>
      </c>
      <c r="G86">
        <v>73</v>
      </c>
      <c r="H86" s="3">
        <v>1.77</v>
      </c>
      <c r="I86" s="3">
        <v>129.21</v>
      </c>
      <c r="J86">
        <v>85</v>
      </c>
    </row>
    <row r="87" spans="1:10" x14ac:dyDescent="0.25">
      <c r="A87" t="s">
        <v>128</v>
      </c>
      <c r="B87" s="1">
        <v>44987</v>
      </c>
      <c r="C87" t="s">
        <v>32</v>
      </c>
      <c r="D87" t="s">
        <v>41</v>
      </c>
      <c r="E87" t="s">
        <v>35</v>
      </c>
      <c r="F87" t="s">
        <v>80</v>
      </c>
      <c r="G87">
        <v>68</v>
      </c>
      <c r="H87" s="3">
        <v>1.8699999999999999</v>
      </c>
      <c r="I87" s="3">
        <v>127.16</v>
      </c>
      <c r="J87">
        <v>86</v>
      </c>
    </row>
    <row r="88" spans="1:10" x14ac:dyDescent="0.25">
      <c r="A88" t="s">
        <v>129</v>
      </c>
      <c r="B88" s="1">
        <v>44961</v>
      </c>
      <c r="C88" t="s">
        <v>27</v>
      </c>
      <c r="D88" t="s">
        <v>28</v>
      </c>
      <c r="E88" t="s">
        <v>29</v>
      </c>
      <c r="F88" t="s">
        <v>42</v>
      </c>
      <c r="G88">
        <v>58</v>
      </c>
      <c r="H88" s="3">
        <v>2.1800000000000002</v>
      </c>
      <c r="I88" s="3">
        <v>126.44000000000001</v>
      </c>
      <c r="J88">
        <v>87</v>
      </c>
    </row>
    <row r="89" spans="1:10" x14ac:dyDescent="0.25">
      <c r="A89" t="s">
        <v>130</v>
      </c>
      <c r="B89" s="1">
        <v>45140</v>
      </c>
      <c r="C89" t="s">
        <v>32</v>
      </c>
      <c r="D89" t="s">
        <v>41</v>
      </c>
      <c r="E89" t="s">
        <v>35</v>
      </c>
      <c r="F89" t="s">
        <v>36</v>
      </c>
      <c r="G89">
        <v>71</v>
      </c>
      <c r="H89" s="3">
        <v>1.77</v>
      </c>
      <c r="I89" s="3">
        <v>125.67</v>
      </c>
      <c r="J89">
        <v>88</v>
      </c>
    </row>
    <row r="90" spans="1:10" x14ac:dyDescent="0.25">
      <c r="A90" t="s">
        <v>131</v>
      </c>
      <c r="B90" s="1">
        <v>45038</v>
      </c>
      <c r="C90" t="s">
        <v>27</v>
      </c>
      <c r="D90" t="s">
        <v>59</v>
      </c>
      <c r="E90" t="s">
        <v>29</v>
      </c>
      <c r="F90" t="s">
        <v>45</v>
      </c>
      <c r="G90">
        <v>67</v>
      </c>
      <c r="H90" s="3">
        <v>1.87</v>
      </c>
      <c r="I90" s="3">
        <v>125.29</v>
      </c>
      <c r="J90">
        <v>89</v>
      </c>
    </row>
    <row r="91" spans="1:10" x14ac:dyDescent="0.25">
      <c r="A91" t="s">
        <v>132</v>
      </c>
      <c r="B91" s="1">
        <v>45077</v>
      </c>
      <c r="C91" t="s">
        <v>27</v>
      </c>
      <c r="D91" t="s">
        <v>59</v>
      </c>
      <c r="E91" t="s">
        <v>29</v>
      </c>
      <c r="F91" t="s">
        <v>30</v>
      </c>
      <c r="G91">
        <v>44</v>
      </c>
      <c r="H91" s="3">
        <v>2.84</v>
      </c>
      <c r="I91" s="3">
        <v>124.96</v>
      </c>
      <c r="J91">
        <v>90</v>
      </c>
    </row>
    <row r="92" spans="1:10" x14ac:dyDescent="0.25">
      <c r="A92" t="s">
        <v>133</v>
      </c>
      <c r="B92" s="1">
        <v>45290</v>
      </c>
      <c r="C92" t="s">
        <v>27</v>
      </c>
      <c r="D92" t="s">
        <v>28</v>
      </c>
      <c r="E92" t="s">
        <v>29</v>
      </c>
      <c r="F92" t="s">
        <v>30</v>
      </c>
      <c r="G92">
        <v>44</v>
      </c>
      <c r="H92" s="3">
        <v>2.84</v>
      </c>
      <c r="I92" s="3">
        <v>124.96</v>
      </c>
      <c r="J92">
        <v>90</v>
      </c>
    </row>
    <row r="93" spans="1:10" x14ac:dyDescent="0.25">
      <c r="A93" t="s">
        <v>134</v>
      </c>
      <c r="B93" s="1">
        <v>44883</v>
      </c>
      <c r="C93" t="s">
        <v>32</v>
      </c>
      <c r="D93" t="s">
        <v>33</v>
      </c>
      <c r="E93" t="s">
        <v>35</v>
      </c>
      <c r="F93" t="s">
        <v>80</v>
      </c>
      <c r="G93">
        <v>66</v>
      </c>
      <c r="H93" s="3">
        <v>1.87</v>
      </c>
      <c r="I93" s="3">
        <v>123.42</v>
      </c>
      <c r="J93">
        <v>92</v>
      </c>
    </row>
    <row r="94" spans="1:10" x14ac:dyDescent="0.25">
      <c r="A94" t="s">
        <v>135</v>
      </c>
      <c r="B94" s="1">
        <v>44826</v>
      </c>
      <c r="C94" t="s">
        <v>32</v>
      </c>
      <c r="D94" t="s">
        <v>41</v>
      </c>
      <c r="E94" t="s">
        <v>29</v>
      </c>
      <c r="F94" t="s">
        <v>45</v>
      </c>
      <c r="G94">
        <v>65</v>
      </c>
      <c r="H94" s="3">
        <v>1.8699999999999999</v>
      </c>
      <c r="I94" s="3">
        <v>121.55</v>
      </c>
      <c r="J94">
        <v>93</v>
      </c>
    </row>
    <row r="95" spans="1:10" x14ac:dyDescent="0.25">
      <c r="A95" t="s">
        <v>136</v>
      </c>
      <c r="B95" s="1">
        <v>44922</v>
      </c>
      <c r="C95" t="s">
        <v>32</v>
      </c>
      <c r="D95" t="s">
        <v>41</v>
      </c>
      <c r="E95" t="s">
        <v>29</v>
      </c>
      <c r="F95" t="s">
        <v>45</v>
      </c>
      <c r="G95">
        <v>65</v>
      </c>
      <c r="H95" s="3">
        <v>1.8699999999999999</v>
      </c>
      <c r="I95" s="3">
        <v>121.55</v>
      </c>
      <c r="J95">
        <v>93</v>
      </c>
    </row>
    <row r="96" spans="1:10" x14ac:dyDescent="0.25">
      <c r="A96" t="s">
        <v>137</v>
      </c>
      <c r="B96" s="1">
        <v>45110</v>
      </c>
      <c r="C96" t="s">
        <v>27</v>
      </c>
      <c r="D96" t="s">
        <v>28</v>
      </c>
      <c r="E96" t="s">
        <v>35</v>
      </c>
      <c r="F96" t="s">
        <v>80</v>
      </c>
      <c r="G96">
        <v>65</v>
      </c>
      <c r="H96" s="3">
        <v>1.8699999999999999</v>
      </c>
      <c r="I96" s="3">
        <v>121.55</v>
      </c>
      <c r="J96">
        <v>93</v>
      </c>
    </row>
    <row r="97" spans="1:10" x14ac:dyDescent="0.25">
      <c r="A97" t="s">
        <v>138</v>
      </c>
      <c r="B97" s="1">
        <v>44976</v>
      </c>
      <c r="C97" t="s">
        <v>32</v>
      </c>
      <c r="D97" t="s">
        <v>33</v>
      </c>
      <c r="E97" t="s">
        <v>35</v>
      </c>
      <c r="F97" t="s">
        <v>36</v>
      </c>
      <c r="G97">
        <v>68</v>
      </c>
      <c r="H97" s="3">
        <v>1.77</v>
      </c>
      <c r="I97" s="3">
        <v>120.36</v>
      </c>
      <c r="J97">
        <v>96</v>
      </c>
    </row>
    <row r="98" spans="1:10" x14ac:dyDescent="0.25">
      <c r="A98" t="s">
        <v>139</v>
      </c>
      <c r="B98" s="1">
        <v>45137</v>
      </c>
      <c r="C98" t="s">
        <v>27</v>
      </c>
      <c r="D98" t="s">
        <v>28</v>
      </c>
      <c r="E98" t="s">
        <v>29</v>
      </c>
      <c r="F98" t="s">
        <v>45</v>
      </c>
      <c r="G98">
        <v>64</v>
      </c>
      <c r="H98" s="3">
        <v>1.87</v>
      </c>
      <c r="I98" s="3">
        <v>119.68</v>
      </c>
      <c r="J98">
        <v>97</v>
      </c>
    </row>
    <row r="99" spans="1:10" x14ac:dyDescent="0.25">
      <c r="A99" t="s">
        <v>140</v>
      </c>
      <c r="B99" s="1">
        <v>45107</v>
      </c>
      <c r="C99" t="s">
        <v>32</v>
      </c>
      <c r="D99" t="s">
        <v>33</v>
      </c>
      <c r="E99" t="s">
        <v>38</v>
      </c>
      <c r="F99" t="s">
        <v>39</v>
      </c>
      <c r="G99">
        <v>34</v>
      </c>
      <c r="H99" s="3">
        <v>3.4899999999999998</v>
      </c>
      <c r="I99" s="3">
        <v>118.66</v>
      </c>
      <c r="J99">
        <v>98</v>
      </c>
    </row>
    <row r="100" spans="1:10" x14ac:dyDescent="0.25">
      <c r="A100" t="s">
        <v>141</v>
      </c>
      <c r="B100" s="1">
        <v>44682</v>
      </c>
      <c r="C100" t="s">
        <v>27</v>
      </c>
      <c r="D100" t="s">
        <v>59</v>
      </c>
      <c r="E100" t="s">
        <v>29</v>
      </c>
      <c r="F100" t="s">
        <v>45</v>
      </c>
      <c r="G100">
        <v>63</v>
      </c>
      <c r="H100" s="3">
        <v>1.87</v>
      </c>
      <c r="I100" s="3">
        <v>117.81</v>
      </c>
      <c r="J100">
        <v>99</v>
      </c>
    </row>
    <row r="101" spans="1:10" x14ac:dyDescent="0.25">
      <c r="A101" t="s">
        <v>142</v>
      </c>
      <c r="B101" s="1">
        <v>45161</v>
      </c>
      <c r="C101" t="s">
        <v>32</v>
      </c>
      <c r="D101" t="s">
        <v>41</v>
      </c>
      <c r="E101" t="s">
        <v>29</v>
      </c>
      <c r="F101" t="s">
        <v>30</v>
      </c>
      <c r="G101">
        <v>41</v>
      </c>
      <c r="H101" s="3">
        <v>2.84</v>
      </c>
      <c r="I101" s="3">
        <v>116.44</v>
      </c>
      <c r="J101">
        <v>100</v>
      </c>
    </row>
    <row r="102" spans="1:10" x14ac:dyDescent="0.25">
      <c r="A102" t="s">
        <v>143</v>
      </c>
      <c r="B102" s="1">
        <v>44712</v>
      </c>
      <c r="C102" t="s">
        <v>32</v>
      </c>
      <c r="D102" t="s">
        <v>33</v>
      </c>
      <c r="E102" t="s">
        <v>38</v>
      </c>
      <c r="F102" t="s">
        <v>39</v>
      </c>
      <c r="G102">
        <v>33</v>
      </c>
      <c r="H102" s="3">
        <v>3.49</v>
      </c>
      <c r="I102" s="3">
        <v>115.17</v>
      </c>
      <c r="J102">
        <v>101</v>
      </c>
    </row>
    <row r="103" spans="1:10" x14ac:dyDescent="0.25">
      <c r="A103" t="s">
        <v>144</v>
      </c>
      <c r="B103" s="1">
        <v>44640</v>
      </c>
      <c r="C103" t="s">
        <v>32</v>
      </c>
      <c r="D103" t="s">
        <v>41</v>
      </c>
      <c r="E103" t="s">
        <v>73</v>
      </c>
      <c r="F103" t="s">
        <v>74</v>
      </c>
      <c r="G103">
        <v>68</v>
      </c>
      <c r="H103" s="3">
        <v>1.68</v>
      </c>
      <c r="I103" s="3">
        <v>114.24</v>
      </c>
      <c r="J103">
        <v>102</v>
      </c>
    </row>
    <row r="104" spans="1:10" x14ac:dyDescent="0.25">
      <c r="A104" t="s">
        <v>145</v>
      </c>
      <c r="B104" s="1">
        <v>44655</v>
      </c>
      <c r="C104" t="s">
        <v>27</v>
      </c>
      <c r="D104" t="s">
        <v>28</v>
      </c>
      <c r="E104" t="s">
        <v>73</v>
      </c>
      <c r="F104" t="s">
        <v>74</v>
      </c>
      <c r="G104">
        <v>68</v>
      </c>
      <c r="H104" s="3">
        <v>1.68</v>
      </c>
      <c r="I104" s="3">
        <v>114.24</v>
      </c>
      <c r="J104">
        <v>102</v>
      </c>
    </row>
    <row r="105" spans="1:10" x14ac:dyDescent="0.25">
      <c r="A105" t="s">
        <v>146</v>
      </c>
      <c r="B105" s="1">
        <v>45095</v>
      </c>
      <c r="C105" t="s">
        <v>32</v>
      </c>
      <c r="D105" t="s">
        <v>41</v>
      </c>
      <c r="E105" t="s">
        <v>29</v>
      </c>
      <c r="F105" t="s">
        <v>30</v>
      </c>
      <c r="G105">
        <v>40</v>
      </c>
      <c r="H105" s="3">
        <v>2.84</v>
      </c>
      <c r="I105" s="3">
        <v>113.6</v>
      </c>
      <c r="J105">
        <v>104</v>
      </c>
    </row>
    <row r="106" spans="1:10" x14ac:dyDescent="0.25">
      <c r="A106" t="s">
        <v>147</v>
      </c>
      <c r="B106" s="1">
        <v>44952</v>
      </c>
      <c r="C106" t="s">
        <v>32</v>
      </c>
      <c r="D106" t="s">
        <v>33</v>
      </c>
      <c r="E106" t="s">
        <v>29</v>
      </c>
      <c r="F106" t="s">
        <v>42</v>
      </c>
      <c r="G106">
        <v>52</v>
      </c>
      <c r="H106" s="3">
        <v>2.1800000000000002</v>
      </c>
      <c r="I106" s="3">
        <v>113.36000000000001</v>
      </c>
      <c r="J106">
        <v>105</v>
      </c>
    </row>
    <row r="107" spans="1:10" x14ac:dyDescent="0.25">
      <c r="A107" t="s">
        <v>148</v>
      </c>
      <c r="B107" s="1">
        <v>44853</v>
      </c>
      <c r="C107" t="s">
        <v>32</v>
      </c>
      <c r="D107" t="s">
        <v>41</v>
      </c>
      <c r="E107" t="s">
        <v>38</v>
      </c>
      <c r="F107" t="s">
        <v>39</v>
      </c>
      <c r="G107">
        <v>32</v>
      </c>
      <c r="H107" s="3">
        <v>3.49</v>
      </c>
      <c r="I107" s="3">
        <v>111.68</v>
      </c>
      <c r="J107">
        <v>106</v>
      </c>
    </row>
    <row r="108" spans="1:10" x14ac:dyDescent="0.25">
      <c r="A108" t="s">
        <v>149</v>
      </c>
      <c r="B108" s="1">
        <v>44931</v>
      </c>
      <c r="C108" t="s">
        <v>32</v>
      </c>
      <c r="D108" t="s">
        <v>33</v>
      </c>
      <c r="E108" t="s">
        <v>35</v>
      </c>
      <c r="F108" t="s">
        <v>36</v>
      </c>
      <c r="G108">
        <v>63</v>
      </c>
      <c r="H108" s="3">
        <v>1.77</v>
      </c>
      <c r="I108" s="3">
        <v>111.51</v>
      </c>
      <c r="J108">
        <v>107</v>
      </c>
    </row>
    <row r="109" spans="1:10" x14ac:dyDescent="0.25">
      <c r="A109" t="s">
        <v>150</v>
      </c>
      <c r="B109" s="1">
        <v>44568</v>
      </c>
      <c r="C109" t="s">
        <v>27</v>
      </c>
      <c r="D109" t="s">
        <v>28</v>
      </c>
      <c r="E109" t="s">
        <v>29</v>
      </c>
      <c r="F109" t="s">
        <v>45</v>
      </c>
      <c r="G109">
        <v>58</v>
      </c>
      <c r="H109" s="3">
        <v>1.8699999999999999</v>
      </c>
      <c r="I109" s="3">
        <v>108.46</v>
      </c>
      <c r="J109">
        <v>108</v>
      </c>
    </row>
    <row r="110" spans="1:10" x14ac:dyDescent="0.25">
      <c r="A110" t="s">
        <v>151</v>
      </c>
      <c r="B110" s="1">
        <v>45050</v>
      </c>
      <c r="C110" t="s">
        <v>27</v>
      </c>
      <c r="D110" t="s">
        <v>28</v>
      </c>
      <c r="E110" t="s">
        <v>29</v>
      </c>
      <c r="F110" t="s">
        <v>45</v>
      </c>
      <c r="G110">
        <v>58</v>
      </c>
      <c r="H110" s="3">
        <v>1.8699999999999999</v>
      </c>
      <c r="I110" s="3">
        <v>108.46</v>
      </c>
      <c r="J110">
        <v>108</v>
      </c>
    </row>
    <row r="111" spans="1:10" x14ac:dyDescent="0.25">
      <c r="A111" t="s">
        <v>152</v>
      </c>
      <c r="B111" s="1">
        <v>44946</v>
      </c>
      <c r="C111" t="s">
        <v>32</v>
      </c>
      <c r="D111" t="s">
        <v>41</v>
      </c>
      <c r="E111" t="s">
        <v>38</v>
      </c>
      <c r="F111" t="s">
        <v>39</v>
      </c>
      <c r="G111">
        <v>31</v>
      </c>
      <c r="H111" s="3">
        <v>3.4899999999999998</v>
      </c>
      <c r="I111" s="3">
        <v>108.19</v>
      </c>
      <c r="J111">
        <v>110</v>
      </c>
    </row>
    <row r="112" spans="1:10" x14ac:dyDescent="0.25">
      <c r="A112" t="s">
        <v>153</v>
      </c>
      <c r="B112" s="1">
        <v>44628</v>
      </c>
      <c r="C112" t="s">
        <v>32</v>
      </c>
      <c r="D112" t="s">
        <v>33</v>
      </c>
      <c r="E112" t="s">
        <v>35</v>
      </c>
      <c r="F112" t="s">
        <v>36</v>
      </c>
      <c r="G112">
        <v>61</v>
      </c>
      <c r="H112" s="3">
        <v>1.77</v>
      </c>
      <c r="I112" s="3">
        <v>107.97</v>
      </c>
      <c r="J112">
        <v>111</v>
      </c>
    </row>
    <row r="113" spans="1:10" x14ac:dyDescent="0.25">
      <c r="A113" t="s">
        <v>154</v>
      </c>
      <c r="B113" s="1">
        <v>44697</v>
      </c>
      <c r="C113" t="s">
        <v>32</v>
      </c>
      <c r="D113" t="s">
        <v>41</v>
      </c>
      <c r="E113" t="s">
        <v>35</v>
      </c>
      <c r="F113" t="s">
        <v>36</v>
      </c>
      <c r="G113">
        <v>61</v>
      </c>
      <c r="H113" s="3">
        <v>1.77</v>
      </c>
      <c r="I113" s="3">
        <v>107.97</v>
      </c>
      <c r="J113">
        <v>111</v>
      </c>
    </row>
    <row r="114" spans="1:10" x14ac:dyDescent="0.25">
      <c r="A114" t="s">
        <v>155</v>
      </c>
      <c r="B114" s="1">
        <v>45146</v>
      </c>
      <c r="C114" t="s">
        <v>27</v>
      </c>
      <c r="D114" t="s">
        <v>59</v>
      </c>
      <c r="E114" t="s">
        <v>29</v>
      </c>
      <c r="F114" t="s">
        <v>30</v>
      </c>
      <c r="G114">
        <v>38</v>
      </c>
      <c r="H114" s="3">
        <v>2.84</v>
      </c>
      <c r="I114" s="3">
        <v>107.91999999999999</v>
      </c>
      <c r="J114">
        <v>113</v>
      </c>
    </row>
    <row r="115" spans="1:10" x14ac:dyDescent="0.25">
      <c r="A115" t="s">
        <v>156</v>
      </c>
      <c r="B115" s="1">
        <v>44679</v>
      </c>
      <c r="C115" t="s">
        <v>32</v>
      </c>
      <c r="D115" t="s">
        <v>41</v>
      </c>
      <c r="E115" t="s">
        <v>73</v>
      </c>
      <c r="F115" t="s">
        <v>74</v>
      </c>
      <c r="G115">
        <v>64</v>
      </c>
      <c r="H115" s="3">
        <v>1.68</v>
      </c>
      <c r="I115" s="3">
        <v>107.52</v>
      </c>
      <c r="J115">
        <v>114</v>
      </c>
    </row>
    <row r="116" spans="1:10" x14ac:dyDescent="0.25">
      <c r="A116" t="s">
        <v>157</v>
      </c>
      <c r="B116" s="1">
        <v>45011</v>
      </c>
      <c r="C116" t="s">
        <v>32</v>
      </c>
      <c r="D116" t="s">
        <v>41</v>
      </c>
      <c r="E116" t="s">
        <v>35</v>
      </c>
      <c r="F116" t="s">
        <v>80</v>
      </c>
      <c r="G116">
        <v>57</v>
      </c>
      <c r="H116" s="3">
        <v>1.87</v>
      </c>
      <c r="I116" s="3">
        <v>106.59</v>
      </c>
      <c r="J116">
        <v>115</v>
      </c>
    </row>
    <row r="117" spans="1:10" x14ac:dyDescent="0.25">
      <c r="A117" t="s">
        <v>158</v>
      </c>
      <c r="B117" s="1">
        <v>45227</v>
      </c>
      <c r="C117" t="s">
        <v>32</v>
      </c>
      <c r="D117" t="s">
        <v>41</v>
      </c>
      <c r="E117" t="s">
        <v>35</v>
      </c>
      <c r="F117" t="s">
        <v>80</v>
      </c>
      <c r="G117">
        <v>57</v>
      </c>
      <c r="H117" s="3">
        <v>1.87</v>
      </c>
      <c r="I117" s="3">
        <v>106.59</v>
      </c>
      <c r="J117">
        <v>115</v>
      </c>
    </row>
    <row r="118" spans="1:10" x14ac:dyDescent="0.25">
      <c r="A118" t="s">
        <v>159</v>
      </c>
      <c r="B118" s="1">
        <v>44772</v>
      </c>
      <c r="C118" t="s">
        <v>32</v>
      </c>
      <c r="D118" t="s">
        <v>33</v>
      </c>
      <c r="E118" t="s">
        <v>35</v>
      </c>
      <c r="F118" t="s">
        <v>80</v>
      </c>
      <c r="G118">
        <v>56</v>
      </c>
      <c r="H118" s="3">
        <v>1.8699999999999999</v>
      </c>
      <c r="I118" s="3">
        <v>104.72</v>
      </c>
      <c r="J118">
        <v>117</v>
      </c>
    </row>
    <row r="119" spans="1:10" x14ac:dyDescent="0.25">
      <c r="A119" t="s">
        <v>160</v>
      </c>
      <c r="B119" s="1">
        <v>44784</v>
      </c>
      <c r="C119" t="s">
        <v>32</v>
      </c>
      <c r="D119" t="s">
        <v>41</v>
      </c>
      <c r="E119" t="s">
        <v>38</v>
      </c>
      <c r="F119" t="s">
        <v>39</v>
      </c>
      <c r="G119">
        <v>30</v>
      </c>
      <c r="H119" s="3">
        <v>3.49</v>
      </c>
      <c r="I119" s="3">
        <v>104.7</v>
      </c>
      <c r="J119">
        <v>118</v>
      </c>
    </row>
    <row r="120" spans="1:10" x14ac:dyDescent="0.25">
      <c r="A120" t="s">
        <v>161</v>
      </c>
      <c r="B120" s="1">
        <v>45221</v>
      </c>
      <c r="C120" t="s">
        <v>32</v>
      </c>
      <c r="D120" t="s">
        <v>33</v>
      </c>
      <c r="E120" t="s">
        <v>38</v>
      </c>
      <c r="F120" t="s">
        <v>39</v>
      </c>
      <c r="G120">
        <v>30</v>
      </c>
      <c r="H120" s="3">
        <v>3.49</v>
      </c>
      <c r="I120" s="3">
        <v>104.7</v>
      </c>
      <c r="J120">
        <v>118</v>
      </c>
    </row>
    <row r="121" spans="1:10" x14ac:dyDescent="0.25">
      <c r="A121" t="s">
        <v>162</v>
      </c>
      <c r="B121" s="1">
        <v>45284</v>
      </c>
      <c r="C121" t="s">
        <v>32</v>
      </c>
      <c r="D121" t="s">
        <v>33</v>
      </c>
      <c r="E121" t="s">
        <v>38</v>
      </c>
      <c r="F121" t="s">
        <v>39</v>
      </c>
      <c r="G121">
        <v>30</v>
      </c>
      <c r="H121" s="3">
        <v>3.49</v>
      </c>
      <c r="I121" s="3">
        <v>104.7</v>
      </c>
      <c r="J121">
        <v>118</v>
      </c>
    </row>
    <row r="122" spans="1:10" x14ac:dyDescent="0.25">
      <c r="A122" t="s">
        <v>163</v>
      </c>
      <c r="B122" s="1">
        <v>44871</v>
      </c>
      <c r="C122" t="s">
        <v>27</v>
      </c>
      <c r="D122" t="s">
        <v>28</v>
      </c>
      <c r="E122" t="s">
        <v>73</v>
      </c>
      <c r="F122" t="s">
        <v>74</v>
      </c>
      <c r="G122">
        <v>62</v>
      </c>
      <c r="H122" s="3">
        <v>1.68</v>
      </c>
      <c r="I122" s="3">
        <v>104.16</v>
      </c>
      <c r="J122">
        <v>121</v>
      </c>
    </row>
    <row r="123" spans="1:10" x14ac:dyDescent="0.25">
      <c r="A123" t="s">
        <v>164</v>
      </c>
      <c r="B123" s="1">
        <v>44703</v>
      </c>
      <c r="C123" t="s">
        <v>27</v>
      </c>
      <c r="D123" t="s">
        <v>59</v>
      </c>
      <c r="E123" t="s">
        <v>29</v>
      </c>
      <c r="F123" t="s">
        <v>45</v>
      </c>
      <c r="G123">
        <v>55</v>
      </c>
      <c r="H123" s="3">
        <v>1.8699999999999999</v>
      </c>
      <c r="I123" s="3">
        <v>102.85</v>
      </c>
      <c r="J123">
        <v>122</v>
      </c>
    </row>
    <row r="124" spans="1:10" x14ac:dyDescent="0.25">
      <c r="A124" t="s">
        <v>165</v>
      </c>
      <c r="B124" s="1">
        <v>44652</v>
      </c>
      <c r="C124" t="s">
        <v>27</v>
      </c>
      <c r="D124" t="s">
        <v>28</v>
      </c>
      <c r="E124" t="s">
        <v>35</v>
      </c>
      <c r="F124" t="s">
        <v>36</v>
      </c>
      <c r="G124">
        <v>58</v>
      </c>
      <c r="H124" s="3">
        <v>1.77</v>
      </c>
      <c r="I124" s="3">
        <v>102.66</v>
      </c>
      <c r="J124">
        <v>123</v>
      </c>
    </row>
    <row r="125" spans="1:10" x14ac:dyDescent="0.25">
      <c r="A125" t="s">
        <v>166</v>
      </c>
      <c r="B125" s="1">
        <v>44709</v>
      </c>
      <c r="C125" t="s">
        <v>32</v>
      </c>
      <c r="D125" t="s">
        <v>33</v>
      </c>
      <c r="E125" t="s">
        <v>35</v>
      </c>
      <c r="F125" t="s">
        <v>36</v>
      </c>
      <c r="G125">
        <v>58</v>
      </c>
      <c r="H125" s="3">
        <v>1.77</v>
      </c>
      <c r="I125" s="3">
        <v>102.66</v>
      </c>
      <c r="J125">
        <v>123</v>
      </c>
    </row>
    <row r="126" spans="1:10" x14ac:dyDescent="0.25">
      <c r="A126" t="s">
        <v>167</v>
      </c>
      <c r="B126" s="1">
        <v>45062</v>
      </c>
      <c r="C126" t="s">
        <v>32</v>
      </c>
      <c r="D126" t="s">
        <v>33</v>
      </c>
      <c r="E126" t="s">
        <v>35</v>
      </c>
      <c r="F126" t="s">
        <v>36</v>
      </c>
      <c r="G126">
        <v>58</v>
      </c>
      <c r="H126" s="3">
        <v>1.77</v>
      </c>
      <c r="I126" s="3">
        <v>102.66</v>
      </c>
      <c r="J126">
        <v>123</v>
      </c>
    </row>
    <row r="127" spans="1:10" x14ac:dyDescent="0.25">
      <c r="A127" t="s">
        <v>168</v>
      </c>
      <c r="B127" s="1">
        <v>44949</v>
      </c>
      <c r="C127" t="s">
        <v>27</v>
      </c>
      <c r="D127" t="s">
        <v>59</v>
      </c>
      <c r="E127" t="s">
        <v>35</v>
      </c>
      <c r="F127" t="s">
        <v>36</v>
      </c>
      <c r="G127">
        <v>56</v>
      </c>
      <c r="H127" s="3">
        <v>1.77</v>
      </c>
      <c r="I127" s="3">
        <v>99.12</v>
      </c>
      <c r="J127">
        <v>126</v>
      </c>
    </row>
    <row r="128" spans="1:10" x14ac:dyDescent="0.25">
      <c r="A128" t="s">
        <v>169</v>
      </c>
      <c r="B128" s="1">
        <v>44598</v>
      </c>
      <c r="C128" t="s">
        <v>32</v>
      </c>
      <c r="D128" t="s">
        <v>33</v>
      </c>
      <c r="E128" t="s">
        <v>38</v>
      </c>
      <c r="F128" t="s">
        <v>39</v>
      </c>
      <c r="G128">
        <v>28</v>
      </c>
      <c r="H128" s="3">
        <v>3.4899999999999998</v>
      </c>
      <c r="I128" s="3">
        <v>97.72</v>
      </c>
      <c r="J128">
        <v>127</v>
      </c>
    </row>
    <row r="129" spans="1:10" x14ac:dyDescent="0.25">
      <c r="A129" t="s">
        <v>170</v>
      </c>
      <c r="B129" s="1">
        <v>44748</v>
      </c>
      <c r="C129" t="s">
        <v>27</v>
      </c>
      <c r="D129" t="s">
        <v>59</v>
      </c>
      <c r="E129" t="s">
        <v>38</v>
      </c>
      <c r="F129" t="s">
        <v>39</v>
      </c>
      <c r="G129">
        <v>28</v>
      </c>
      <c r="H129" s="3">
        <v>3.4899999999999998</v>
      </c>
      <c r="I129" s="3">
        <v>97.72</v>
      </c>
      <c r="J129">
        <v>127</v>
      </c>
    </row>
    <row r="130" spans="1:10" x14ac:dyDescent="0.25">
      <c r="A130" t="s">
        <v>171</v>
      </c>
      <c r="B130" s="1">
        <v>44979</v>
      </c>
      <c r="C130" t="s">
        <v>32</v>
      </c>
      <c r="D130" t="s">
        <v>33</v>
      </c>
      <c r="E130" t="s">
        <v>73</v>
      </c>
      <c r="F130" t="s">
        <v>172</v>
      </c>
      <c r="G130">
        <v>31</v>
      </c>
      <c r="H130" s="3">
        <v>3.1500000000000004</v>
      </c>
      <c r="I130" s="3">
        <v>97.65</v>
      </c>
      <c r="J130">
        <v>129</v>
      </c>
    </row>
    <row r="131" spans="1:10" x14ac:dyDescent="0.25">
      <c r="A131" t="s">
        <v>173</v>
      </c>
      <c r="B131" s="1">
        <v>45149</v>
      </c>
      <c r="C131" t="s">
        <v>32</v>
      </c>
      <c r="D131" t="s">
        <v>33</v>
      </c>
      <c r="E131" t="s">
        <v>35</v>
      </c>
      <c r="F131" t="s">
        <v>36</v>
      </c>
      <c r="G131">
        <v>55</v>
      </c>
      <c r="H131" s="3">
        <v>1.7699999999999998</v>
      </c>
      <c r="I131" s="3">
        <v>97.35</v>
      </c>
      <c r="J131">
        <v>130</v>
      </c>
    </row>
    <row r="132" spans="1:10" x14ac:dyDescent="0.25">
      <c r="A132" t="s">
        <v>174</v>
      </c>
      <c r="B132" s="1">
        <v>44577</v>
      </c>
      <c r="C132" t="s">
        <v>32</v>
      </c>
      <c r="D132" t="s">
        <v>33</v>
      </c>
      <c r="E132" t="s">
        <v>35</v>
      </c>
      <c r="F132" t="s">
        <v>36</v>
      </c>
      <c r="G132">
        <v>54</v>
      </c>
      <c r="H132" s="3">
        <v>1.77</v>
      </c>
      <c r="I132" s="3">
        <v>95.58</v>
      </c>
      <c r="J132">
        <v>131</v>
      </c>
    </row>
    <row r="133" spans="1:10" x14ac:dyDescent="0.25">
      <c r="A133" t="s">
        <v>175</v>
      </c>
      <c r="B133" s="1">
        <v>44766</v>
      </c>
      <c r="C133" t="s">
        <v>27</v>
      </c>
      <c r="D133" t="s">
        <v>59</v>
      </c>
      <c r="E133" t="s">
        <v>35</v>
      </c>
      <c r="F133" t="s">
        <v>80</v>
      </c>
      <c r="G133">
        <v>51</v>
      </c>
      <c r="H133" s="3">
        <v>1.87</v>
      </c>
      <c r="I133" s="3">
        <v>95.37</v>
      </c>
      <c r="J133">
        <v>132</v>
      </c>
    </row>
    <row r="134" spans="1:10" x14ac:dyDescent="0.25">
      <c r="A134" t="s">
        <v>176</v>
      </c>
      <c r="B134" s="1">
        <v>45065</v>
      </c>
      <c r="C134" t="s">
        <v>32</v>
      </c>
      <c r="D134" t="s">
        <v>33</v>
      </c>
      <c r="E134" t="s">
        <v>73</v>
      </c>
      <c r="F134" t="s">
        <v>172</v>
      </c>
      <c r="G134">
        <v>30</v>
      </c>
      <c r="H134" s="3">
        <v>3.15</v>
      </c>
      <c r="I134" s="3">
        <v>94.5</v>
      </c>
      <c r="J134">
        <v>133</v>
      </c>
    </row>
    <row r="135" spans="1:10" x14ac:dyDescent="0.25">
      <c r="A135" t="s">
        <v>177</v>
      </c>
      <c r="B135" s="1">
        <v>44676</v>
      </c>
      <c r="C135" t="s">
        <v>32</v>
      </c>
      <c r="D135" t="s">
        <v>41</v>
      </c>
      <c r="E135" t="s">
        <v>35</v>
      </c>
      <c r="F135" t="s">
        <v>36</v>
      </c>
      <c r="G135">
        <v>53</v>
      </c>
      <c r="H135" s="3">
        <v>1.77</v>
      </c>
      <c r="I135" s="3">
        <v>93.81</v>
      </c>
      <c r="J135">
        <v>134</v>
      </c>
    </row>
    <row r="136" spans="1:10" x14ac:dyDescent="0.25">
      <c r="A136" t="s">
        <v>178</v>
      </c>
      <c r="B136" s="1">
        <v>44610</v>
      </c>
      <c r="C136" t="s">
        <v>32</v>
      </c>
      <c r="D136" t="s">
        <v>33</v>
      </c>
      <c r="E136" t="s">
        <v>29</v>
      </c>
      <c r="F136" t="s">
        <v>42</v>
      </c>
      <c r="G136">
        <v>43</v>
      </c>
      <c r="H136" s="3">
        <v>2.1799999999999997</v>
      </c>
      <c r="I136" s="3">
        <v>93.739999999999981</v>
      </c>
      <c r="J136">
        <v>135</v>
      </c>
    </row>
    <row r="137" spans="1:10" x14ac:dyDescent="0.25">
      <c r="A137" t="s">
        <v>179</v>
      </c>
      <c r="B137" s="1">
        <v>44619</v>
      </c>
      <c r="C137" t="s">
        <v>27</v>
      </c>
      <c r="D137" t="s">
        <v>28</v>
      </c>
      <c r="E137" t="s">
        <v>29</v>
      </c>
      <c r="F137" t="s">
        <v>30</v>
      </c>
      <c r="G137">
        <v>33</v>
      </c>
      <c r="H137" s="3">
        <v>2.84</v>
      </c>
      <c r="I137" s="3">
        <v>93.72</v>
      </c>
      <c r="J137">
        <v>136</v>
      </c>
    </row>
    <row r="138" spans="1:10" x14ac:dyDescent="0.25">
      <c r="A138" t="s">
        <v>180</v>
      </c>
      <c r="B138" s="1">
        <v>45056</v>
      </c>
      <c r="C138" t="s">
        <v>32</v>
      </c>
      <c r="D138" t="s">
        <v>41</v>
      </c>
      <c r="E138" t="s">
        <v>29</v>
      </c>
      <c r="F138" t="s">
        <v>30</v>
      </c>
      <c r="G138">
        <v>33</v>
      </c>
      <c r="H138" s="3">
        <v>2.84</v>
      </c>
      <c r="I138" s="3">
        <v>93.72</v>
      </c>
      <c r="J138">
        <v>136</v>
      </c>
    </row>
    <row r="139" spans="1:10" x14ac:dyDescent="0.25">
      <c r="A139" t="s">
        <v>181</v>
      </c>
      <c r="B139" s="1">
        <v>45176</v>
      </c>
      <c r="C139" t="s">
        <v>27</v>
      </c>
      <c r="D139" t="s">
        <v>28</v>
      </c>
      <c r="E139" t="s">
        <v>35</v>
      </c>
      <c r="F139" t="s">
        <v>80</v>
      </c>
      <c r="G139">
        <v>50</v>
      </c>
      <c r="H139" s="3">
        <v>1.87</v>
      </c>
      <c r="I139" s="3">
        <v>93.5</v>
      </c>
      <c r="J139">
        <v>138</v>
      </c>
    </row>
    <row r="140" spans="1:10" x14ac:dyDescent="0.25">
      <c r="A140" t="s">
        <v>182</v>
      </c>
      <c r="B140" s="1">
        <v>44745</v>
      </c>
      <c r="C140" t="s">
        <v>27</v>
      </c>
      <c r="D140" t="s">
        <v>59</v>
      </c>
      <c r="E140" t="s">
        <v>35</v>
      </c>
      <c r="F140" t="s">
        <v>36</v>
      </c>
      <c r="G140">
        <v>52</v>
      </c>
      <c r="H140" s="3">
        <v>1.77</v>
      </c>
      <c r="I140" s="3">
        <v>92.04</v>
      </c>
      <c r="J140">
        <v>139</v>
      </c>
    </row>
    <row r="141" spans="1:10" x14ac:dyDescent="0.25">
      <c r="A141" t="s">
        <v>183</v>
      </c>
      <c r="B141" s="1">
        <v>44862</v>
      </c>
      <c r="C141" t="s">
        <v>32</v>
      </c>
      <c r="D141" t="s">
        <v>33</v>
      </c>
      <c r="E141" t="s">
        <v>29</v>
      </c>
      <c r="F141" t="s">
        <v>45</v>
      </c>
      <c r="G141">
        <v>49</v>
      </c>
      <c r="H141" s="3">
        <v>1.8699999999999999</v>
      </c>
      <c r="I141" s="3">
        <v>91.63</v>
      </c>
      <c r="J141">
        <v>140</v>
      </c>
    </row>
    <row r="142" spans="1:10" x14ac:dyDescent="0.25">
      <c r="A142" t="s">
        <v>184</v>
      </c>
      <c r="B142" s="1">
        <v>44934</v>
      </c>
      <c r="C142" t="s">
        <v>32</v>
      </c>
      <c r="D142" t="s">
        <v>33</v>
      </c>
      <c r="E142" t="s">
        <v>73</v>
      </c>
      <c r="F142" t="s">
        <v>172</v>
      </c>
      <c r="G142">
        <v>29</v>
      </c>
      <c r="H142" s="3">
        <v>3.15</v>
      </c>
      <c r="I142" s="3">
        <v>91.35</v>
      </c>
      <c r="J142">
        <v>141</v>
      </c>
    </row>
    <row r="143" spans="1:10" x14ac:dyDescent="0.25">
      <c r="A143" t="s">
        <v>185</v>
      </c>
      <c r="B143" s="1">
        <v>44880</v>
      </c>
      <c r="C143" t="s">
        <v>27</v>
      </c>
      <c r="D143" t="s">
        <v>59</v>
      </c>
      <c r="E143" t="s">
        <v>29</v>
      </c>
      <c r="F143" t="s">
        <v>30</v>
      </c>
      <c r="G143">
        <v>32</v>
      </c>
      <c r="H143" s="3">
        <v>2.84</v>
      </c>
      <c r="I143" s="3">
        <v>90.88</v>
      </c>
      <c r="J143">
        <v>142</v>
      </c>
    </row>
    <row r="144" spans="1:10" x14ac:dyDescent="0.25">
      <c r="A144" t="s">
        <v>186</v>
      </c>
      <c r="B144" s="1">
        <v>45086</v>
      </c>
      <c r="C144" t="s">
        <v>32</v>
      </c>
      <c r="D144" t="s">
        <v>33</v>
      </c>
      <c r="E144" t="s">
        <v>38</v>
      </c>
      <c r="F144" t="s">
        <v>39</v>
      </c>
      <c r="G144">
        <v>26</v>
      </c>
      <c r="H144" s="3">
        <v>3.4899999999999998</v>
      </c>
      <c r="I144" s="3">
        <v>90.74</v>
      </c>
      <c r="J144">
        <v>143</v>
      </c>
    </row>
    <row r="145" spans="1:10" x14ac:dyDescent="0.25">
      <c r="A145" t="s">
        <v>187</v>
      </c>
      <c r="B145" s="1">
        <v>44583</v>
      </c>
      <c r="C145" t="s">
        <v>27</v>
      </c>
      <c r="D145" t="s">
        <v>28</v>
      </c>
      <c r="E145" t="s">
        <v>35</v>
      </c>
      <c r="F145" t="s">
        <v>36</v>
      </c>
      <c r="G145">
        <v>51</v>
      </c>
      <c r="H145" s="3">
        <v>1.77</v>
      </c>
      <c r="I145" s="3">
        <v>90.27</v>
      </c>
      <c r="J145">
        <v>144</v>
      </c>
    </row>
    <row r="146" spans="1:10" x14ac:dyDescent="0.25">
      <c r="A146" t="s">
        <v>188</v>
      </c>
      <c r="B146" s="1">
        <v>44955</v>
      </c>
      <c r="C146" t="s">
        <v>32</v>
      </c>
      <c r="D146" t="s">
        <v>33</v>
      </c>
      <c r="E146" t="s">
        <v>35</v>
      </c>
      <c r="F146" t="s">
        <v>36</v>
      </c>
      <c r="G146">
        <v>51</v>
      </c>
      <c r="H146" s="3">
        <v>1.77</v>
      </c>
      <c r="I146" s="3">
        <v>90.27</v>
      </c>
      <c r="J146">
        <v>144</v>
      </c>
    </row>
    <row r="147" spans="1:10" x14ac:dyDescent="0.25">
      <c r="A147" t="s">
        <v>189</v>
      </c>
      <c r="B147" s="1">
        <v>45053</v>
      </c>
      <c r="C147" t="s">
        <v>32</v>
      </c>
      <c r="D147" t="s">
        <v>41</v>
      </c>
      <c r="E147" t="s">
        <v>35</v>
      </c>
      <c r="F147" t="s">
        <v>80</v>
      </c>
      <c r="G147">
        <v>47</v>
      </c>
      <c r="H147" s="3">
        <v>1.87</v>
      </c>
      <c r="I147" s="3">
        <v>87.89</v>
      </c>
      <c r="J147">
        <v>146</v>
      </c>
    </row>
    <row r="148" spans="1:10" x14ac:dyDescent="0.25">
      <c r="A148" t="s">
        <v>190</v>
      </c>
      <c r="B148" s="1">
        <v>45272</v>
      </c>
      <c r="C148" t="s">
        <v>32</v>
      </c>
      <c r="D148" t="s">
        <v>41</v>
      </c>
      <c r="E148" t="s">
        <v>38</v>
      </c>
      <c r="F148" t="s">
        <v>39</v>
      </c>
      <c r="G148">
        <v>25</v>
      </c>
      <c r="H148" s="3">
        <v>3.49</v>
      </c>
      <c r="I148" s="3">
        <v>87.25</v>
      </c>
      <c r="J148">
        <v>147</v>
      </c>
    </row>
    <row r="149" spans="1:10" x14ac:dyDescent="0.25">
      <c r="A149" t="s">
        <v>191</v>
      </c>
      <c r="B149" s="1">
        <v>44859</v>
      </c>
      <c r="C149" t="s">
        <v>32</v>
      </c>
      <c r="D149" t="s">
        <v>33</v>
      </c>
      <c r="E149" t="s">
        <v>29</v>
      </c>
      <c r="F149" t="s">
        <v>42</v>
      </c>
      <c r="G149">
        <v>40</v>
      </c>
      <c r="H149" s="3">
        <v>2.1800000000000002</v>
      </c>
      <c r="I149" s="3">
        <v>87.2</v>
      </c>
      <c r="J149">
        <v>148</v>
      </c>
    </row>
    <row r="150" spans="1:10" x14ac:dyDescent="0.25">
      <c r="A150" t="s">
        <v>192</v>
      </c>
      <c r="B150" s="1">
        <v>45191</v>
      </c>
      <c r="C150" t="s">
        <v>32</v>
      </c>
      <c r="D150" t="s">
        <v>33</v>
      </c>
      <c r="E150" t="s">
        <v>29</v>
      </c>
      <c r="F150" t="s">
        <v>42</v>
      </c>
      <c r="G150">
        <v>40</v>
      </c>
      <c r="H150" s="3">
        <v>2.1800000000000002</v>
      </c>
      <c r="I150" s="3">
        <v>87.2</v>
      </c>
      <c r="J150">
        <v>148</v>
      </c>
    </row>
    <row r="151" spans="1:10" x14ac:dyDescent="0.25">
      <c r="A151" t="s">
        <v>193</v>
      </c>
      <c r="B151" s="1">
        <v>45188</v>
      </c>
      <c r="C151" t="s">
        <v>27</v>
      </c>
      <c r="D151" t="s">
        <v>59</v>
      </c>
      <c r="E151" t="s">
        <v>35</v>
      </c>
      <c r="F151" t="s">
        <v>36</v>
      </c>
      <c r="G151">
        <v>49</v>
      </c>
      <c r="H151" s="3">
        <v>1.77</v>
      </c>
      <c r="I151" s="3">
        <v>86.73</v>
      </c>
      <c r="J151">
        <v>150</v>
      </c>
    </row>
    <row r="152" spans="1:10" x14ac:dyDescent="0.25">
      <c r="A152" t="s">
        <v>194</v>
      </c>
      <c r="B152" s="1">
        <v>44625</v>
      </c>
      <c r="C152" t="s">
        <v>27</v>
      </c>
      <c r="D152" t="s">
        <v>59</v>
      </c>
      <c r="E152" t="s">
        <v>29</v>
      </c>
      <c r="F152" t="s">
        <v>30</v>
      </c>
      <c r="G152">
        <v>30</v>
      </c>
      <c r="H152" s="3">
        <v>2.8400000000000003</v>
      </c>
      <c r="I152" s="3">
        <v>85.2</v>
      </c>
      <c r="J152">
        <v>151</v>
      </c>
    </row>
    <row r="153" spans="1:10" x14ac:dyDescent="0.25">
      <c r="A153" t="s">
        <v>195</v>
      </c>
      <c r="B153" s="1">
        <v>44817</v>
      </c>
      <c r="C153" t="s">
        <v>32</v>
      </c>
      <c r="D153" t="s">
        <v>33</v>
      </c>
      <c r="E153" t="s">
        <v>73</v>
      </c>
      <c r="F153" t="s">
        <v>172</v>
      </c>
      <c r="G153">
        <v>27</v>
      </c>
      <c r="H153" s="3">
        <v>3.15</v>
      </c>
      <c r="I153" s="3">
        <v>85.05</v>
      </c>
      <c r="J153">
        <v>152</v>
      </c>
    </row>
    <row r="154" spans="1:10" x14ac:dyDescent="0.25">
      <c r="A154" t="s">
        <v>196</v>
      </c>
      <c r="B154" s="1">
        <v>44667</v>
      </c>
      <c r="C154" t="s">
        <v>32</v>
      </c>
      <c r="D154" t="s">
        <v>33</v>
      </c>
      <c r="E154" t="s">
        <v>35</v>
      </c>
      <c r="F154" t="s">
        <v>36</v>
      </c>
      <c r="G154">
        <v>48</v>
      </c>
      <c r="H154" s="3">
        <v>1.7699999999999998</v>
      </c>
      <c r="I154" s="3">
        <v>84.96</v>
      </c>
      <c r="J154">
        <v>153</v>
      </c>
    </row>
    <row r="155" spans="1:10" x14ac:dyDescent="0.25">
      <c r="A155" t="s">
        <v>197</v>
      </c>
      <c r="B155" s="1">
        <v>45032</v>
      </c>
      <c r="C155" t="s">
        <v>32</v>
      </c>
      <c r="D155" t="s">
        <v>41</v>
      </c>
      <c r="E155" t="s">
        <v>35</v>
      </c>
      <c r="F155" t="s">
        <v>36</v>
      </c>
      <c r="G155">
        <v>48</v>
      </c>
      <c r="H155" s="3">
        <v>1.7699999999999998</v>
      </c>
      <c r="I155" s="3">
        <v>84.96</v>
      </c>
      <c r="J155">
        <v>153</v>
      </c>
    </row>
    <row r="156" spans="1:10" x14ac:dyDescent="0.25">
      <c r="A156" t="s">
        <v>198</v>
      </c>
      <c r="B156" s="1">
        <v>44574</v>
      </c>
      <c r="C156" t="s">
        <v>32</v>
      </c>
      <c r="D156" t="s">
        <v>33</v>
      </c>
      <c r="E156" t="s">
        <v>29</v>
      </c>
      <c r="F156" t="s">
        <v>42</v>
      </c>
      <c r="G156">
        <v>38</v>
      </c>
      <c r="H156" s="3">
        <v>2.1800000000000002</v>
      </c>
      <c r="I156" s="3">
        <v>82.84</v>
      </c>
      <c r="J156">
        <v>155</v>
      </c>
    </row>
    <row r="157" spans="1:10" x14ac:dyDescent="0.25">
      <c r="A157" t="s">
        <v>199</v>
      </c>
      <c r="B157" s="1">
        <v>44901</v>
      </c>
      <c r="C157" t="s">
        <v>27</v>
      </c>
      <c r="D157" t="s">
        <v>59</v>
      </c>
      <c r="E157" t="s">
        <v>29</v>
      </c>
      <c r="F157" t="s">
        <v>30</v>
      </c>
      <c r="G157">
        <v>29</v>
      </c>
      <c r="H157" s="3">
        <v>2.84</v>
      </c>
      <c r="I157" s="3">
        <v>82.36</v>
      </c>
      <c r="J157">
        <v>156</v>
      </c>
    </row>
    <row r="158" spans="1:10" x14ac:dyDescent="0.25">
      <c r="A158" t="s">
        <v>200</v>
      </c>
      <c r="B158" s="1">
        <v>44973</v>
      </c>
      <c r="C158" t="s">
        <v>27</v>
      </c>
      <c r="D158" t="s">
        <v>59</v>
      </c>
      <c r="E158" t="s">
        <v>29</v>
      </c>
      <c r="F158" t="s">
        <v>30</v>
      </c>
      <c r="G158">
        <v>29</v>
      </c>
      <c r="H158" s="3">
        <v>2.84</v>
      </c>
      <c r="I158" s="3">
        <v>82.36</v>
      </c>
      <c r="J158">
        <v>156</v>
      </c>
    </row>
    <row r="159" spans="1:10" x14ac:dyDescent="0.25">
      <c r="A159" t="s">
        <v>201</v>
      </c>
      <c r="B159" s="1">
        <v>44700</v>
      </c>
      <c r="C159" t="s">
        <v>32</v>
      </c>
      <c r="D159" t="s">
        <v>41</v>
      </c>
      <c r="E159" t="s">
        <v>73</v>
      </c>
      <c r="F159" t="s">
        <v>74</v>
      </c>
      <c r="G159">
        <v>49</v>
      </c>
      <c r="H159" s="3">
        <v>1.68</v>
      </c>
      <c r="I159" s="3">
        <v>82.32</v>
      </c>
      <c r="J159">
        <v>158</v>
      </c>
    </row>
    <row r="160" spans="1:10" x14ac:dyDescent="0.25">
      <c r="A160" t="s">
        <v>202</v>
      </c>
      <c r="B160" s="1">
        <v>45173</v>
      </c>
      <c r="C160" t="s">
        <v>32</v>
      </c>
      <c r="D160" t="s">
        <v>33</v>
      </c>
      <c r="E160" t="s">
        <v>73</v>
      </c>
      <c r="F160" t="s">
        <v>172</v>
      </c>
      <c r="G160">
        <v>26</v>
      </c>
      <c r="H160" s="3">
        <v>3.1500000000000004</v>
      </c>
      <c r="I160" s="3">
        <v>81.900000000000006</v>
      </c>
      <c r="J160">
        <v>159</v>
      </c>
    </row>
    <row r="161" spans="1:10" x14ac:dyDescent="0.25">
      <c r="A161" t="s">
        <v>203</v>
      </c>
      <c r="B161" s="1">
        <v>45116</v>
      </c>
      <c r="C161" t="s">
        <v>32</v>
      </c>
      <c r="D161" t="s">
        <v>41</v>
      </c>
      <c r="E161" t="s">
        <v>29</v>
      </c>
      <c r="F161" t="s">
        <v>42</v>
      </c>
      <c r="G161">
        <v>37</v>
      </c>
      <c r="H161" s="3">
        <v>2.1799999999999997</v>
      </c>
      <c r="I161" s="3">
        <v>80.66</v>
      </c>
      <c r="J161">
        <v>160</v>
      </c>
    </row>
    <row r="162" spans="1:10" x14ac:dyDescent="0.25">
      <c r="A162" t="s">
        <v>204</v>
      </c>
      <c r="B162" s="1">
        <v>45068</v>
      </c>
      <c r="C162" t="s">
        <v>27</v>
      </c>
      <c r="D162" t="s">
        <v>28</v>
      </c>
      <c r="E162" t="s">
        <v>29</v>
      </c>
      <c r="F162" t="s">
        <v>45</v>
      </c>
      <c r="G162">
        <v>43</v>
      </c>
      <c r="H162" s="3">
        <v>1.8699999999999999</v>
      </c>
      <c r="I162" s="3">
        <v>80.41</v>
      </c>
      <c r="J162">
        <v>161</v>
      </c>
    </row>
    <row r="163" spans="1:10" x14ac:dyDescent="0.25">
      <c r="A163" t="s">
        <v>205</v>
      </c>
      <c r="B163" s="1">
        <v>45200</v>
      </c>
      <c r="C163" t="s">
        <v>27</v>
      </c>
      <c r="D163" t="s">
        <v>28</v>
      </c>
      <c r="E163" t="s">
        <v>35</v>
      </c>
      <c r="F163" t="s">
        <v>80</v>
      </c>
      <c r="G163">
        <v>43</v>
      </c>
      <c r="H163" s="3">
        <v>1.8699999999999999</v>
      </c>
      <c r="I163" s="3">
        <v>80.41</v>
      </c>
      <c r="J163">
        <v>161</v>
      </c>
    </row>
    <row r="164" spans="1:10" x14ac:dyDescent="0.25">
      <c r="A164" t="s">
        <v>206</v>
      </c>
      <c r="B164" s="1">
        <v>44661</v>
      </c>
      <c r="C164" t="s">
        <v>32</v>
      </c>
      <c r="D164" t="s">
        <v>41</v>
      </c>
      <c r="E164" t="s">
        <v>38</v>
      </c>
      <c r="F164" t="s">
        <v>39</v>
      </c>
      <c r="G164">
        <v>23</v>
      </c>
      <c r="H164" s="3">
        <v>3.4899999999999998</v>
      </c>
      <c r="I164" s="3">
        <v>80.27</v>
      </c>
      <c r="J164">
        <v>163</v>
      </c>
    </row>
    <row r="165" spans="1:10" x14ac:dyDescent="0.25">
      <c r="A165" t="s">
        <v>207</v>
      </c>
      <c r="B165" s="1">
        <v>45131</v>
      </c>
      <c r="C165" t="s">
        <v>32</v>
      </c>
      <c r="D165" t="s">
        <v>33</v>
      </c>
      <c r="E165" t="s">
        <v>38</v>
      </c>
      <c r="F165" t="s">
        <v>39</v>
      </c>
      <c r="G165">
        <v>23</v>
      </c>
      <c r="H165" s="3">
        <v>3.4899999999999998</v>
      </c>
      <c r="I165" s="3">
        <v>80.27</v>
      </c>
      <c r="J165">
        <v>163</v>
      </c>
    </row>
    <row r="166" spans="1:10" x14ac:dyDescent="0.25">
      <c r="A166" t="s">
        <v>208</v>
      </c>
      <c r="B166" s="1">
        <v>44808</v>
      </c>
      <c r="C166" t="s">
        <v>27</v>
      </c>
      <c r="D166" t="s">
        <v>59</v>
      </c>
      <c r="E166" t="s">
        <v>35</v>
      </c>
      <c r="F166" t="s">
        <v>36</v>
      </c>
      <c r="G166">
        <v>45</v>
      </c>
      <c r="H166" s="3">
        <v>1.77</v>
      </c>
      <c r="I166" s="3">
        <v>79.650000000000006</v>
      </c>
      <c r="J166">
        <v>165</v>
      </c>
    </row>
    <row r="167" spans="1:10" x14ac:dyDescent="0.25">
      <c r="A167" t="s">
        <v>209</v>
      </c>
      <c r="B167" s="1">
        <v>45002</v>
      </c>
      <c r="C167" t="s">
        <v>32</v>
      </c>
      <c r="D167" t="s">
        <v>33</v>
      </c>
      <c r="E167" t="s">
        <v>73</v>
      </c>
      <c r="F167" t="s">
        <v>74</v>
      </c>
      <c r="G167">
        <v>47</v>
      </c>
      <c r="H167" s="3">
        <v>1.68</v>
      </c>
      <c r="I167" s="3">
        <v>78.959999999999994</v>
      </c>
      <c r="J167">
        <v>166</v>
      </c>
    </row>
    <row r="168" spans="1:10" x14ac:dyDescent="0.25">
      <c r="A168" t="s">
        <v>210</v>
      </c>
      <c r="B168" s="1">
        <v>44616</v>
      </c>
      <c r="C168" t="s">
        <v>27</v>
      </c>
      <c r="D168" t="s">
        <v>28</v>
      </c>
      <c r="E168" t="s">
        <v>35</v>
      </c>
      <c r="F168" t="s">
        <v>80</v>
      </c>
      <c r="G168">
        <v>42</v>
      </c>
      <c r="H168" s="3">
        <v>1.87</v>
      </c>
      <c r="I168" s="3">
        <v>78.540000000000006</v>
      </c>
      <c r="J168">
        <v>167</v>
      </c>
    </row>
    <row r="169" spans="1:10" x14ac:dyDescent="0.25">
      <c r="A169" t="s">
        <v>211</v>
      </c>
      <c r="B169" s="1">
        <v>45263</v>
      </c>
      <c r="C169" t="s">
        <v>27</v>
      </c>
      <c r="D169" t="s">
        <v>28</v>
      </c>
      <c r="E169" t="s">
        <v>35</v>
      </c>
      <c r="F169" t="s">
        <v>80</v>
      </c>
      <c r="G169">
        <v>42</v>
      </c>
      <c r="H169" s="3">
        <v>1.87</v>
      </c>
      <c r="I169" s="3">
        <v>78.540000000000006</v>
      </c>
      <c r="J169">
        <v>167</v>
      </c>
    </row>
    <row r="170" spans="1:10" x14ac:dyDescent="0.25">
      <c r="A170" t="s">
        <v>212</v>
      </c>
      <c r="B170" s="1">
        <v>44592</v>
      </c>
      <c r="C170" t="s">
        <v>32</v>
      </c>
      <c r="D170" t="s">
        <v>33</v>
      </c>
      <c r="E170" t="s">
        <v>29</v>
      </c>
      <c r="F170" t="s">
        <v>42</v>
      </c>
      <c r="G170">
        <v>36</v>
      </c>
      <c r="H170" s="3">
        <v>2.1800000000000002</v>
      </c>
      <c r="I170" s="3">
        <v>78.48</v>
      </c>
      <c r="J170">
        <v>169</v>
      </c>
    </row>
    <row r="171" spans="1:10" x14ac:dyDescent="0.25">
      <c r="A171" t="s">
        <v>213</v>
      </c>
      <c r="B171" s="1">
        <v>45020</v>
      </c>
      <c r="C171" t="s">
        <v>32</v>
      </c>
      <c r="D171" t="s">
        <v>33</v>
      </c>
      <c r="E171" t="s">
        <v>29</v>
      </c>
      <c r="F171" t="s">
        <v>42</v>
      </c>
      <c r="G171">
        <v>36</v>
      </c>
      <c r="H171" s="3">
        <v>2.1800000000000002</v>
      </c>
      <c r="I171" s="3">
        <v>78.48</v>
      </c>
      <c r="J171">
        <v>169</v>
      </c>
    </row>
    <row r="172" spans="1:10" x14ac:dyDescent="0.25">
      <c r="A172" t="s">
        <v>214</v>
      </c>
      <c r="B172" s="1">
        <v>45074</v>
      </c>
      <c r="C172" t="s">
        <v>27</v>
      </c>
      <c r="D172" t="s">
        <v>59</v>
      </c>
      <c r="E172" t="s">
        <v>29</v>
      </c>
      <c r="F172" t="s">
        <v>42</v>
      </c>
      <c r="G172">
        <v>36</v>
      </c>
      <c r="H172" s="3">
        <v>2.1800000000000002</v>
      </c>
      <c r="I172" s="3">
        <v>78.48</v>
      </c>
      <c r="J172">
        <v>169</v>
      </c>
    </row>
    <row r="173" spans="1:10" x14ac:dyDescent="0.25">
      <c r="A173" t="s">
        <v>215</v>
      </c>
      <c r="B173" s="1">
        <v>44601</v>
      </c>
      <c r="C173" t="s">
        <v>27</v>
      </c>
      <c r="D173" t="s">
        <v>28</v>
      </c>
      <c r="E173" t="s">
        <v>35</v>
      </c>
      <c r="F173" t="s">
        <v>36</v>
      </c>
      <c r="G173">
        <v>44</v>
      </c>
      <c r="H173" s="3">
        <v>1.7699999999999998</v>
      </c>
      <c r="I173" s="3">
        <v>77.88</v>
      </c>
      <c r="J173">
        <v>172</v>
      </c>
    </row>
    <row r="174" spans="1:10" x14ac:dyDescent="0.25">
      <c r="A174" t="s">
        <v>216</v>
      </c>
      <c r="B174" s="1">
        <v>44913</v>
      </c>
      <c r="C174" t="s">
        <v>27</v>
      </c>
      <c r="D174" t="s">
        <v>28</v>
      </c>
      <c r="E174" t="s">
        <v>35</v>
      </c>
      <c r="F174" t="s">
        <v>36</v>
      </c>
      <c r="G174">
        <v>44</v>
      </c>
      <c r="H174" s="3">
        <v>1.7699999999999998</v>
      </c>
      <c r="I174" s="3">
        <v>77.88</v>
      </c>
      <c r="J174">
        <v>172</v>
      </c>
    </row>
    <row r="175" spans="1:10" x14ac:dyDescent="0.25">
      <c r="A175" t="s">
        <v>217</v>
      </c>
      <c r="B175" s="1">
        <v>45218</v>
      </c>
      <c r="C175" t="s">
        <v>32</v>
      </c>
      <c r="D175" t="s">
        <v>33</v>
      </c>
      <c r="E175" t="s">
        <v>35</v>
      </c>
      <c r="F175" t="s">
        <v>36</v>
      </c>
      <c r="G175">
        <v>43</v>
      </c>
      <c r="H175" s="3">
        <v>1.77</v>
      </c>
      <c r="I175" s="3">
        <v>76.11</v>
      </c>
      <c r="J175">
        <v>174</v>
      </c>
    </row>
    <row r="176" spans="1:10" x14ac:dyDescent="0.25">
      <c r="A176" t="s">
        <v>218</v>
      </c>
      <c r="B176" s="1">
        <v>45119</v>
      </c>
      <c r="C176" t="s">
        <v>32</v>
      </c>
      <c r="D176" t="s">
        <v>41</v>
      </c>
      <c r="E176" t="s">
        <v>29</v>
      </c>
      <c r="F176" t="s">
        <v>45</v>
      </c>
      <c r="G176">
        <v>40</v>
      </c>
      <c r="H176" s="3">
        <v>1.8699999999999999</v>
      </c>
      <c r="I176" s="3">
        <v>74.8</v>
      </c>
      <c r="J176">
        <v>175</v>
      </c>
    </row>
    <row r="177" spans="1:10" x14ac:dyDescent="0.25">
      <c r="A177" t="s">
        <v>219</v>
      </c>
      <c r="B177" s="1">
        <v>44721</v>
      </c>
      <c r="C177" t="s">
        <v>27</v>
      </c>
      <c r="D177" t="s">
        <v>59</v>
      </c>
      <c r="E177" t="s">
        <v>35</v>
      </c>
      <c r="F177" t="s">
        <v>36</v>
      </c>
      <c r="G177">
        <v>42</v>
      </c>
      <c r="H177" s="3">
        <v>1.77</v>
      </c>
      <c r="I177" s="3">
        <v>74.34</v>
      </c>
      <c r="J177">
        <v>176</v>
      </c>
    </row>
    <row r="178" spans="1:10" x14ac:dyDescent="0.25">
      <c r="A178" t="s">
        <v>220</v>
      </c>
      <c r="B178" s="1">
        <v>45278</v>
      </c>
      <c r="C178" t="s">
        <v>32</v>
      </c>
      <c r="D178" t="s">
        <v>33</v>
      </c>
      <c r="E178" t="s">
        <v>29</v>
      </c>
      <c r="F178" t="s">
        <v>42</v>
      </c>
      <c r="G178">
        <v>34</v>
      </c>
      <c r="H178" s="3">
        <v>2.1800000000000002</v>
      </c>
      <c r="I178" s="3">
        <v>74.12</v>
      </c>
      <c r="J178">
        <v>177</v>
      </c>
    </row>
    <row r="179" spans="1:10" x14ac:dyDescent="0.25">
      <c r="A179" t="s">
        <v>221</v>
      </c>
      <c r="B179" s="1">
        <v>44694</v>
      </c>
      <c r="C179" t="s">
        <v>27</v>
      </c>
      <c r="D179" t="s">
        <v>28</v>
      </c>
      <c r="E179" t="s">
        <v>38</v>
      </c>
      <c r="F179" t="s">
        <v>39</v>
      </c>
      <c r="G179">
        <v>21</v>
      </c>
      <c r="H179" s="3">
        <v>3.49</v>
      </c>
      <c r="I179" s="3">
        <v>73.290000000000006</v>
      </c>
      <c r="J179">
        <v>178</v>
      </c>
    </row>
    <row r="180" spans="1:10" x14ac:dyDescent="0.25">
      <c r="A180" t="s">
        <v>222</v>
      </c>
      <c r="B180" s="1">
        <v>44796</v>
      </c>
      <c r="C180" t="s">
        <v>32</v>
      </c>
      <c r="D180" t="s">
        <v>33</v>
      </c>
      <c r="E180" t="s">
        <v>38</v>
      </c>
      <c r="F180" t="s">
        <v>39</v>
      </c>
      <c r="G180">
        <v>21</v>
      </c>
      <c r="H180" s="3">
        <v>3.49</v>
      </c>
      <c r="I180" s="3">
        <v>73.290000000000006</v>
      </c>
      <c r="J180">
        <v>178</v>
      </c>
    </row>
    <row r="181" spans="1:10" x14ac:dyDescent="0.25">
      <c r="A181" t="s">
        <v>223</v>
      </c>
      <c r="B181" s="1">
        <v>45029</v>
      </c>
      <c r="C181" t="s">
        <v>27</v>
      </c>
      <c r="D181" t="s">
        <v>28</v>
      </c>
      <c r="E181" t="s">
        <v>38</v>
      </c>
      <c r="F181" t="s">
        <v>39</v>
      </c>
      <c r="G181">
        <v>21</v>
      </c>
      <c r="H181" s="3">
        <v>3.49</v>
      </c>
      <c r="I181" s="3">
        <v>73.290000000000006</v>
      </c>
      <c r="J181">
        <v>178</v>
      </c>
    </row>
    <row r="182" spans="1:10" x14ac:dyDescent="0.25">
      <c r="A182" t="s">
        <v>224</v>
      </c>
      <c r="B182" s="1">
        <v>44643</v>
      </c>
      <c r="C182" t="s">
        <v>27</v>
      </c>
      <c r="D182" t="s">
        <v>59</v>
      </c>
      <c r="E182" t="s">
        <v>29</v>
      </c>
      <c r="F182" t="s">
        <v>45</v>
      </c>
      <c r="G182">
        <v>39</v>
      </c>
      <c r="H182" s="3">
        <v>1.87</v>
      </c>
      <c r="I182" s="3">
        <v>72.930000000000007</v>
      </c>
      <c r="J182">
        <v>181</v>
      </c>
    </row>
    <row r="183" spans="1:10" x14ac:dyDescent="0.25">
      <c r="A183" t="s">
        <v>225</v>
      </c>
      <c r="B183" s="1">
        <v>45158</v>
      </c>
      <c r="C183" t="s">
        <v>32</v>
      </c>
      <c r="D183" t="s">
        <v>41</v>
      </c>
      <c r="E183" t="s">
        <v>35</v>
      </c>
      <c r="F183" t="s">
        <v>80</v>
      </c>
      <c r="G183">
        <v>39</v>
      </c>
      <c r="H183" s="3">
        <v>1.87</v>
      </c>
      <c r="I183" s="3">
        <v>72.930000000000007</v>
      </c>
      <c r="J183">
        <v>181</v>
      </c>
    </row>
    <row r="184" spans="1:10" x14ac:dyDescent="0.25">
      <c r="A184" t="s">
        <v>226</v>
      </c>
      <c r="B184" s="1">
        <v>45098</v>
      </c>
      <c r="C184" t="s">
        <v>27</v>
      </c>
      <c r="D184" t="s">
        <v>59</v>
      </c>
      <c r="E184" t="s">
        <v>35</v>
      </c>
      <c r="F184" t="s">
        <v>36</v>
      </c>
      <c r="G184">
        <v>41</v>
      </c>
      <c r="H184" s="3">
        <v>1.7699999999999998</v>
      </c>
      <c r="I184" s="3">
        <v>72.569999999999993</v>
      </c>
      <c r="J184">
        <v>183</v>
      </c>
    </row>
    <row r="185" spans="1:10" x14ac:dyDescent="0.25">
      <c r="A185" t="s">
        <v>227</v>
      </c>
      <c r="B185" s="1">
        <v>45164</v>
      </c>
      <c r="C185" t="s">
        <v>27</v>
      </c>
      <c r="D185" t="s">
        <v>59</v>
      </c>
      <c r="E185" t="s">
        <v>35</v>
      </c>
      <c r="F185" t="s">
        <v>36</v>
      </c>
      <c r="G185">
        <v>41</v>
      </c>
      <c r="H185" s="3">
        <v>1.7699999999999998</v>
      </c>
      <c r="I185" s="3">
        <v>72.569999999999993</v>
      </c>
      <c r="J185">
        <v>183</v>
      </c>
    </row>
    <row r="186" spans="1:10" x14ac:dyDescent="0.25">
      <c r="A186" t="s">
        <v>228</v>
      </c>
      <c r="B186" s="1">
        <v>45092</v>
      </c>
      <c r="C186" t="s">
        <v>32</v>
      </c>
      <c r="D186" t="s">
        <v>41</v>
      </c>
      <c r="E186" t="s">
        <v>35</v>
      </c>
      <c r="F186" t="s">
        <v>80</v>
      </c>
      <c r="G186">
        <v>38</v>
      </c>
      <c r="H186" s="3">
        <v>1.87</v>
      </c>
      <c r="I186" s="3">
        <v>71.06</v>
      </c>
      <c r="J186">
        <v>185</v>
      </c>
    </row>
    <row r="187" spans="1:10" x14ac:dyDescent="0.25">
      <c r="A187" t="s">
        <v>229</v>
      </c>
      <c r="B187" s="1">
        <v>45104</v>
      </c>
      <c r="C187" t="s">
        <v>32</v>
      </c>
      <c r="D187" t="s">
        <v>33</v>
      </c>
      <c r="E187" t="s">
        <v>29</v>
      </c>
      <c r="F187" t="s">
        <v>45</v>
      </c>
      <c r="G187">
        <v>38</v>
      </c>
      <c r="H187" s="3">
        <v>1.87</v>
      </c>
      <c r="I187" s="3">
        <v>71.06</v>
      </c>
      <c r="J187">
        <v>185</v>
      </c>
    </row>
    <row r="188" spans="1:10" x14ac:dyDescent="0.25">
      <c r="A188" t="s">
        <v>230</v>
      </c>
      <c r="B188" s="1">
        <v>44841</v>
      </c>
      <c r="C188" t="s">
        <v>27</v>
      </c>
      <c r="D188" t="s">
        <v>28</v>
      </c>
      <c r="E188" t="s">
        <v>35</v>
      </c>
      <c r="F188" t="s">
        <v>36</v>
      </c>
      <c r="G188">
        <v>40</v>
      </c>
      <c r="H188" s="3">
        <v>1.77</v>
      </c>
      <c r="I188" s="3">
        <v>70.8</v>
      </c>
      <c r="J188">
        <v>187</v>
      </c>
    </row>
    <row r="189" spans="1:10" x14ac:dyDescent="0.25">
      <c r="A189" t="s">
        <v>231</v>
      </c>
      <c r="B189" s="1">
        <v>45212</v>
      </c>
      <c r="C189" t="s">
        <v>27</v>
      </c>
      <c r="D189" t="s">
        <v>59</v>
      </c>
      <c r="E189" t="s">
        <v>35</v>
      </c>
      <c r="F189" t="s">
        <v>36</v>
      </c>
      <c r="G189">
        <v>40</v>
      </c>
      <c r="H189" s="3">
        <v>1.77</v>
      </c>
      <c r="I189" s="3">
        <v>70.8</v>
      </c>
      <c r="J189">
        <v>187</v>
      </c>
    </row>
    <row r="190" spans="1:10" x14ac:dyDescent="0.25">
      <c r="A190" t="s">
        <v>232</v>
      </c>
      <c r="B190" s="1">
        <v>44724</v>
      </c>
      <c r="C190" t="s">
        <v>27</v>
      </c>
      <c r="D190" t="s">
        <v>59</v>
      </c>
      <c r="E190" t="s">
        <v>38</v>
      </c>
      <c r="F190" t="s">
        <v>39</v>
      </c>
      <c r="G190">
        <v>20</v>
      </c>
      <c r="H190" s="3">
        <v>3.4899999999999998</v>
      </c>
      <c r="I190" s="3">
        <v>69.8</v>
      </c>
      <c r="J190">
        <v>189</v>
      </c>
    </row>
    <row r="191" spans="1:10" x14ac:dyDescent="0.25">
      <c r="A191" t="s">
        <v>233</v>
      </c>
      <c r="B191" s="1">
        <v>45260</v>
      </c>
      <c r="C191" t="s">
        <v>32</v>
      </c>
      <c r="D191" t="s">
        <v>33</v>
      </c>
      <c r="E191" t="s">
        <v>38</v>
      </c>
      <c r="F191" t="s">
        <v>39</v>
      </c>
      <c r="G191">
        <v>20</v>
      </c>
      <c r="H191" s="3">
        <v>3.4899999999999998</v>
      </c>
      <c r="I191" s="3">
        <v>69.8</v>
      </c>
      <c r="J191">
        <v>189</v>
      </c>
    </row>
    <row r="192" spans="1:10" x14ac:dyDescent="0.25">
      <c r="A192" t="s">
        <v>234</v>
      </c>
      <c r="B192" s="1">
        <v>44928</v>
      </c>
      <c r="C192" t="s">
        <v>32</v>
      </c>
      <c r="D192" t="s">
        <v>33</v>
      </c>
      <c r="E192" t="s">
        <v>29</v>
      </c>
      <c r="F192" t="s">
        <v>42</v>
      </c>
      <c r="G192">
        <v>32</v>
      </c>
      <c r="H192" s="3">
        <v>2.1800000000000002</v>
      </c>
      <c r="I192" s="3">
        <v>69.760000000000005</v>
      </c>
      <c r="J192">
        <v>191</v>
      </c>
    </row>
    <row r="193" spans="1:10" x14ac:dyDescent="0.25">
      <c r="A193" t="s">
        <v>235</v>
      </c>
      <c r="B193" s="1">
        <v>45152</v>
      </c>
      <c r="C193" t="s">
        <v>32</v>
      </c>
      <c r="D193" t="s">
        <v>33</v>
      </c>
      <c r="E193" t="s">
        <v>73</v>
      </c>
      <c r="F193" t="s">
        <v>172</v>
      </c>
      <c r="G193">
        <v>22</v>
      </c>
      <c r="H193" s="3">
        <v>3.15</v>
      </c>
      <c r="I193" s="3">
        <v>69.3</v>
      </c>
      <c r="J193">
        <v>192</v>
      </c>
    </row>
    <row r="194" spans="1:10" x14ac:dyDescent="0.25">
      <c r="A194" t="s">
        <v>236</v>
      </c>
      <c r="B194" s="1">
        <v>44868</v>
      </c>
      <c r="C194" t="s">
        <v>27</v>
      </c>
      <c r="D194" t="s">
        <v>28</v>
      </c>
      <c r="E194" t="s">
        <v>35</v>
      </c>
      <c r="F194" t="s">
        <v>36</v>
      </c>
      <c r="G194">
        <v>39</v>
      </c>
      <c r="H194" s="3">
        <v>1.77</v>
      </c>
      <c r="I194" s="3">
        <v>69.03</v>
      </c>
      <c r="J194">
        <v>193</v>
      </c>
    </row>
    <row r="195" spans="1:10" x14ac:dyDescent="0.25">
      <c r="A195" t="s">
        <v>237</v>
      </c>
      <c r="B195" s="1">
        <v>44996</v>
      </c>
      <c r="C195" t="s">
        <v>27</v>
      </c>
      <c r="D195" t="s">
        <v>59</v>
      </c>
      <c r="E195" t="s">
        <v>73</v>
      </c>
      <c r="F195" t="s">
        <v>74</v>
      </c>
      <c r="G195">
        <v>41</v>
      </c>
      <c r="H195" s="3">
        <v>1.68</v>
      </c>
      <c r="I195" s="3">
        <v>68.88</v>
      </c>
      <c r="J195">
        <v>194</v>
      </c>
    </row>
    <row r="196" spans="1:10" x14ac:dyDescent="0.25">
      <c r="A196" t="s">
        <v>238</v>
      </c>
      <c r="B196" s="1">
        <v>44904</v>
      </c>
      <c r="C196" t="s">
        <v>32</v>
      </c>
      <c r="D196" t="s">
        <v>33</v>
      </c>
      <c r="E196" t="s">
        <v>35</v>
      </c>
      <c r="F196" t="s">
        <v>239</v>
      </c>
      <c r="G196">
        <v>30</v>
      </c>
      <c r="H196" s="3">
        <v>2.27</v>
      </c>
      <c r="I196" s="3">
        <v>68.099999999999994</v>
      </c>
      <c r="J196">
        <v>195</v>
      </c>
    </row>
    <row r="197" spans="1:10" x14ac:dyDescent="0.25">
      <c r="A197" t="s">
        <v>240</v>
      </c>
      <c r="B197" s="1">
        <v>44790</v>
      </c>
      <c r="C197" t="s">
        <v>32</v>
      </c>
      <c r="D197" t="s">
        <v>33</v>
      </c>
      <c r="E197" t="s">
        <v>29</v>
      </c>
      <c r="F197" t="s">
        <v>42</v>
      </c>
      <c r="G197">
        <v>31</v>
      </c>
      <c r="H197" s="3">
        <v>2.1800000000000002</v>
      </c>
      <c r="I197" s="3">
        <v>67.58</v>
      </c>
      <c r="J197">
        <v>196</v>
      </c>
    </row>
    <row r="198" spans="1:10" x14ac:dyDescent="0.25">
      <c r="A198" t="s">
        <v>241</v>
      </c>
      <c r="B198" s="1">
        <v>44907</v>
      </c>
      <c r="C198" t="s">
        <v>32</v>
      </c>
      <c r="D198" t="s">
        <v>33</v>
      </c>
      <c r="E198" t="s">
        <v>29</v>
      </c>
      <c r="F198" t="s">
        <v>45</v>
      </c>
      <c r="G198">
        <v>36</v>
      </c>
      <c r="H198" s="3">
        <v>1.8699999999999999</v>
      </c>
      <c r="I198" s="3">
        <v>67.319999999999993</v>
      </c>
      <c r="J198">
        <v>197</v>
      </c>
    </row>
    <row r="199" spans="1:10" x14ac:dyDescent="0.25">
      <c r="A199" t="s">
        <v>242</v>
      </c>
      <c r="B199" s="1">
        <v>44637</v>
      </c>
      <c r="C199" t="s">
        <v>32</v>
      </c>
      <c r="D199" t="s">
        <v>41</v>
      </c>
      <c r="E199" t="s">
        <v>35</v>
      </c>
      <c r="F199" t="s">
        <v>36</v>
      </c>
      <c r="G199">
        <v>38</v>
      </c>
      <c r="H199" s="3">
        <v>1.7700000000000002</v>
      </c>
      <c r="I199" s="3">
        <v>67.260000000000005</v>
      </c>
      <c r="J199">
        <v>198</v>
      </c>
    </row>
    <row r="200" spans="1:10" x14ac:dyDescent="0.25">
      <c r="A200" t="s">
        <v>243</v>
      </c>
      <c r="B200" s="1">
        <v>45269</v>
      </c>
      <c r="C200" t="s">
        <v>32</v>
      </c>
      <c r="D200" t="s">
        <v>41</v>
      </c>
      <c r="E200" t="s">
        <v>35</v>
      </c>
      <c r="F200" t="s">
        <v>36</v>
      </c>
      <c r="G200">
        <v>38</v>
      </c>
      <c r="H200" s="3">
        <v>1.7700000000000002</v>
      </c>
      <c r="I200" s="3">
        <v>67.260000000000005</v>
      </c>
      <c r="J200">
        <v>198</v>
      </c>
    </row>
    <row r="201" spans="1:10" x14ac:dyDescent="0.25">
      <c r="A201" t="s">
        <v>244</v>
      </c>
      <c r="B201" s="1">
        <v>45197</v>
      </c>
      <c r="C201" t="s">
        <v>32</v>
      </c>
      <c r="D201" t="s">
        <v>33</v>
      </c>
      <c r="E201" t="s">
        <v>73</v>
      </c>
      <c r="F201" t="s">
        <v>172</v>
      </c>
      <c r="G201">
        <v>21</v>
      </c>
      <c r="H201" s="3">
        <v>3.1500000000000004</v>
      </c>
      <c r="I201" s="3">
        <v>66.150000000000006</v>
      </c>
      <c r="J201">
        <v>200</v>
      </c>
    </row>
    <row r="202" spans="1:10" x14ac:dyDescent="0.25">
      <c r="A202" t="s">
        <v>245</v>
      </c>
      <c r="B202" s="1">
        <v>44982</v>
      </c>
      <c r="C202" t="s">
        <v>27</v>
      </c>
      <c r="D202" t="s">
        <v>28</v>
      </c>
      <c r="E202" t="s">
        <v>29</v>
      </c>
      <c r="F202" t="s">
        <v>42</v>
      </c>
      <c r="G202">
        <v>30</v>
      </c>
      <c r="H202" s="3">
        <v>2.1800000000000002</v>
      </c>
      <c r="I202" s="3">
        <v>65.400000000000006</v>
      </c>
      <c r="J202">
        <v>201</v>
      </c>
    </row>
    <row r="203" spans="1:10" x14ac:dyDescent="0.25">
      <c r="A203" t="s">
        <v>246</v>
      </c>
      <c r="B203" s="1">
        <v>44964</v>
      </c>
      <c r="C203" t="s">
        <v>27</v>
      </c>
      <c r="D203" t="s">
        <v>28</v>
      </c>
      <c r="E203" t="s">
        <v>29</v>
      </c>
      <c r="F203" t="s">
        <v>45</v>
      </c>
      <c r="G203">
        <v>34</v>
      </c>
      <c r="H203" s="3">
        <v>1.8699999999999999</v>
      </c>
      <c r="I203" s="3">
        <v>63.58</v>
      </c>
      <c r="J203">
        <v>202</v>
      </c>
    </row>
    <row r="204" spans="1:10" x14ac:dyDescent="0.25">
      <c r="A204" t="s">
        <v>247</v>
      </c>
      <c r="B204" s="1">
        <v>45248</v>
      </c>
      <c r="C204" t="s">
        <v>32</v>
      </c>
      <c r="D204" t="s">
        <v>41</v>
      </c>
      <c r="E204" t="s">
        <v>29</v>
      </c>
      <c r="F204" t="s">
        <v>45</v>
      </c>
      <c r="G204">
        <v>34</v>
      </c>
      <c r="H204" s="3">
        <v>1.8699999999999999</v>
      </c>
      <c r="I204" s="3">
        <v>63.58</v>
      </c>
      <c r="J204">
        <v>202</v>
      </c>
    </row>
    <row r="205" spans="1:10" x14ac:dyDescent="0.25">
      <c r="A205" t="s">
        <v>248</v>
      </c>
      <c r="B205" s="1">
        <v>45224</v>
      </c>
      <c r="C205" t="s">
        <v>27</v>
      </c>
      <c r="D205" t="s">
        <v>28</v>
      </c>
      <c r="E205" t="s">
        <v>35</v>
      </c>
      <c r="F205" t="s">
        <v>36</v>
      </c>
      <c r="G205">
        <v>35</v>
      </c>
      <c r="H205" s="3">
        <v>1.77</v>
      </c>
      <c r="I205" s="3">
        <v>61.95</v>
      </c>
      <c r="J205">
        <v>204</v>
      </c>
    </row>
    <row r="206" spans="1:10" x14ac:dyDescent="0.25">
      <c r="A206" t="s">
        <v>249</v>
      </c>
      <c r="B206" s="1">
        <v>44829</v>
      </c>
      <c r="C206" t="s">
        <v>27</v>
      </c>
      <c r="D206" t="s">
        <v>59</v>
      </c>
      <c r="E206" t="s">
        <v>35</v>
      </c>
      <c r="F206" t="s">
        <v>80</v>
      </c>
      <c r="G206">
        <v>33</v>
      </c>
      <c r="H206" s="3">
        <v>1.87</v>
      </c>
      <c r="I206" s="3">
        <v>61.71</v>
      </c>
      <c r="J206">
        <v>205</v>
      </c>
    </row>
    <row r="207" spans="1:10" x14ac:dyDescent="0.25">
      <c r="A207" t="s">
        <v>250</v>
      </c>
      <c r="B207" s="1">
        <v>45101</v>
      </c>
      <c r="C207" t="s">
        <v>32</v>
      </c>
      <c r="D207" t="s">
        <v>33</v>
      </c>
      <c r="E207" t="s">
        <v>35</v>
      </c>
      <c r="F207" t="s">
        <v>239</v>
      </c>
      <c r="G207">
        <v>27</v>
      </c>
      <c r="H207" s="3">
        <v>2.27</v>
      </c>
      <c r="I207" s="3">
        <v>61.29</v>
      </c>
      <c r="J207">
        <v>206</v>
      </c>
    </row>
    <row r="208" spans="1:10" x14ac:dyDescent="0.25">
      <c r="A208" t="s">
        <v>251</v>
      </c>
      <c r="B208" s="1">
        <v>44811</v>
      </c>
      <c r="C208" t="s">
        <v>32</v>
      </c>
      <c r="D208" t="s">
        <v>33</v>
      </c>
      <c r="E208" t="s">
        <v>29</v>
      </c>
      <c r="F208" t="s">
        <v>42</v>
      </c>
      <c r="G208">
        <v>28</v>
      </c>
      <c r="H208" s="3">
        <v>2.1800000000000002</v>
      </c>
      <c r="I208" s="3">
        <v>61.040000000000006</v>
      </c>
      <c r="J208">
        <v>207</v>
      </c>
    </row>
    <row r="209" spans="1:10" x14ac:dyDescent="0.25">
      <c r="A209" t="s">
        <v>252</v>
      </c>
      <c r="B209" s="1">
        <v>44967</v>
      </c>
      <c r="C209" t="s">
        <v>32</v>
      </c>
      <c r="D209" t="s">
        <v>41</v>
      </c>
      <c r="E209" t="s">
        <v>35</v>
      </c>
      <c r="F209" t="s">
        <v>36</v>
      </c>
      <c r="G209">
        <v>34</v>
      </c>
      <c r="H209" s="3">
        <v>1.77</v>
      </c>
      <c r="I209" s="3">
        <v>60.18</v>
      </c>
      <c r="J209">
        <v>208</v>
      </c>
    </row>
    <row r="210" spans="1:10" x14ac:dyDescent="0.25">
      <c r="A210" t="s">
        <v>253</v>
      </c>
      <c r="B210" s="1">
        <v>45155</v>
      </c>
      <c r="C210" t="s">
        <v>27</v>
      </c>
      <c r="D210" t="s">
        <v>28</v>
      </c>
      <c r="E210" t="s">
        <v>35</v>
      </c>
      <c r="F210" t="s">
        <v>36</v>
      </c>
      <c r="G210">
        <v>34</v>
      </c>
      <c r="H210" s="3">
        <v>1.77</v>
      </c>
      <c r="I210" s="3">
        <v>60.18</v>
      </c>
      <c r="J210">
        <v>208</v>
      </c>
    </row>
    <row r="211" spans="1:10" x14ac:dyDescent="0.25">
      <c r="A211" t="s">
        <v>254</v>
      </c>
      <c r="B211" s="1">
        <v>45128</v>
      </c>
      <c r="C211" t="s">
        <v>32</v>
      </c>
      <c r="D211" t="s">
        <v>33</v>
      </c>
      <c r="E211" t="s">
        <v>29</v>
      </c>
      <c r="F211" t="s">
        <v>45</v>
      </c>
      <c r="G211">
        <v>32</v>
      </c>
      <c r="H211" s="3">
        <v>1.87</v>
      </c>
      <c r="I211" s="3">
        <v>59.84</v>
      </c>
      <c r="J211">
        <v>210</v>
      </c>
    </row>
    <row r="212" spans="1:10" x14ac:dyDescent="0.25">
      <c r="A212" t="s">
        <v>255</v>
      </c>
      <c r="B212" s="1">
        <v>44706</v>
      </c>
      <c r="C212" t="s">
        <v>32</v>
      </c>
      <c r="D212" t="s">
        <v>33</v>
      </c>
      <c r="E212" t="s">
        <v>29</v>
      </c>
      <c r="F212" t="s">
        <v>42</v>
      </c>
      <c r="G212">
        <v>27</v>
      </c>
      <c r="H212" s="3">
        <v>2.1800000000000002</v>
      </c>
      <c r="I212" s="3">
        <v>58.860000000000007</v>
      </c>
      <c r="J212">
        <v>211</v>
      </c>
    </row>
    <row r="213" spans="1:10" x14ac:dyDescent="0.25">
      <c r="A213" t="s">
        <v>256</v>
      </c>
      <c r="B213" s="1">
        <v>44562</v>
      </c>
      <c r="C213" t="s">
        <v>32</v>
      </c>
      <c r="D213" t="s">
        <v>33</v>
      </c>
      <c r="E213" t="s">
        <v>35</v>
      </c>
      <c r="F213" t="s">
        <v>36</v>
      </c>
      <c r="G213">
        <v>33</v>
      </c>
      <c r="H213" s="3">
        <v>1.7699999999999998</v>
      </c>
      <c r="I213" s="3">
        <v>58.41</v>
      </c>
      <c r="J213">
        <v>212</v>
      </c>
    </row>
    <row r="214" spans="1:10" x14ac:dyDescent="0.25">
      <c r="A214" t="s">
        <v>257</v>
      </c>
      <c r="B214" s="1">
        <v>44595</v>
      </c>
      <c r="C214" t="s">
        <v>32</v>
      </c>
      <c r="D214" t="s">
        <v>33</v>
      </c>
      <c r="E214" t="s">
        <v>29</v>
      </c>
      <c r="F214" t="s">
        <v>45</v>
      </c>
      <c r="G214">
        <v>31</v>
      </c>
      <c r="H214" s="3">
        <v>1.8699999999999999</v>
      </c>
      <c r="I214" s="3">
        <v>57.97</v>
      </c>
      <c r="J214">
        <v>213</v>
      </c>
    </row>
    <row r="215" spans="1:10" x14ac:dyDescent="0.25">
      <c r="A215" t="s">
        <v>258</v>
      </c>
      <c r="B215" s="1">
        <v>45287</v>
      </c>
      <c r="C215" t="s">
        <v>27</v>
      </c>
      <c r="D215" t="s">
        <v>28</v>
      </c>
      <c r="E215" t="s">
        <v>35</v>
      </c>
      <c r="F215" t="s">
        <v>80</v>
      </c>
      <c r="G215">
        <v>30</v>
      </c>
      <c r="H215" s="3">
        <v>1.87</v>
      </c>
      <c r="I215" s="3">
        <v>56.1</v>
      </c>
      <c r="J215">
        <v>214</v>
      </c>
    </row>
    <row r="216" spans="1:10" x14ac:dyDescent="0.25">
      <c r="A216" t="s">
        <v>259</v>
      </c>
      <c r="B216" s="1">
        <v>45008</v>
      </c>
      <c r="C216" t="s">
        <v>27</v>
      </c>
      <c r="D216" t="s">
        <v>28</v>
      </c>
      <c r="E216" t="s">
        <v>73</v>
      </c>
      <c r="F216" t="s">
        <v>74</v>
      </c>
      <c r="G216">
        <v>33</v>
      </c>
      <c r="H216" s="3">
        <v>1.68</v>
      </c>
      <c r="I216" s="3">
        <v>55.44</v>
      </c>
      <c r="J216">
        <v>215</v>
      </c>
    </row>
    <row r="217" spans="1:10" x14ac:dyDescent="0.25">
      <c r="A217" t="s">
        <v>260</v>
      </c>
      <c r="B217" s="1">
        <v>45194</v>
      </c>
      <c r="C217" t="s">
        <v>32</v>
      </c>
      <c r="D217" t="s">
        <v>33</v>
      </c>
      <c r="E217" t="s">
        <v>35</v>
      </c>
      <c r="F217" t="s">
        <v>36</v>
      </c>
      <c r="G217">
        <v>31</v>
      </c>
      <c r="H217" s="3">
        <v>1.77</v>
      </c>
      <c r="I217" s="3">
        <v>54.87</v>
      </c>
      <c r="J217">
        <v>216</v>
      </c>
    </row>
    <row r="218" spans="1:10" x14ac:dyDescent="0.25">
      <c r="A218" t="s">
        <v>261</v>
      </c>
      <c r="B218" s="1">
        <v>44889</v>
      </c>
      <c r="C218" t="s">
        <v>27</v>
      </c>
      <c r="D218" t="s">
        <v>28</v>
      </c>
      <c r="E218" t="s">
        <v>35</v>
      </c>
      <c r="F218" t="s">
        <v>36</v>
      </c>
      <c r="G218">
        <v>30</v>
      </c>
      <c r="H218" s="3">
        <v>1.77</v>
      </c>
      <c r="I218" s="3">
        <v>53.1</v>
      </c>
      <c r="J218">
        <v>217</v>
      </c>
    </row>
    <row r="219" spans="1:10" x14ac:dyDescent="0.25">
      <c r="A219" t="s">
        <v>262</v>
      </c>
      <c r="B219" s="1">
        <v>45182</v>
      </c>
      <c r="C219" t="s">
        <v>32</v>
      </c>
      <c r="D219" t="s">
        <v>41</v>
      </c>
      <c r="E219" t="s">
        <v>35</v>
      </c>
      <c r="F219" t="s">
        <v>36</v>
      </c>
      <c r="G219">
        <v>30</v>
      </c>
      <c r="H219" s="3">
        <v>1.77</v>
      </c>
      <c r="I219" s="3">
        <v>53.1</v>
      </c>
      <c r="J219">
        <v>217</v>
      </c>
    </row>
    <row r="220" spans="1:10" x14ac:dyDescent="0.25">
      <c r="A220" t="s">
        <v>263</v>
      </c>
      <c r="B220" s="1">
        <v>44769</v>
      </c>
      <c r="C220" t="s">
        <v>27</v>
      </c>
      <c r="D220" t="s">
        <v>59</v>
      </c>
      <c r="E220" t="s">
        <v>73</v>
      </c>
      <c r="F220" t="s">
        <v>74</v>
      </c>
      <c r="G220">
        <v>31</v>
      </c>
      <c r="H220" s="3">
        <v>1.68</v>
      </c>
      <c r="I220" s="3">
        <v>52.08</v>
      </c>
      <c r="J220">
        <v>219</v>
      </c>
    </row>
    <row r="221" spans="1:10" x14ac:dyDescent="0.25">
      <c r="A221" t="s">
        <v>264</v>
      </c>
      <c r="B221" s="1">
        <v>45041</v>
      </c>
      <c r="C221" t="s">
        <v>32</v>
      </c>
      <c r="D221" t="s">
        <v>33</v>
      </c>
      <c r="E221" t="s">
        <v>35</v>
      </c>
      <c r="F221" t="s">
        <v>80</v>
      </c>
      <c r="G221">
        <v>27</v>
      </c>
      <c r="H221" s="3">
        <v>1.87</v>
      </c>
      <c r="I221" s="3">
        <v>50.49</v>
      </c>
      <c r="J221">
        <v>220</v>
      </c>
    </row>
    <row r="222" spans="1:10" x14ac:dyDescent="0.25">
      <c r="A222" t="s">
        <v>265</v>
      </c>
      <c r="B222" s="1">
        <v>45080</v>
      </c>
      <c r="C222" t="s">
        <v>32</v>
      </c>
      <c r="D222" t="s">
        <v>33</v>
      </c>
      <c r="E222" t="s">
        <v>35</v>
      </c>
      <c r="F222" t="s">
        <v>80</v>
      </c>
      <c r="G222">
        <v>27</v>
      </c>
      <c r="H222" s="3">
        <v>1.87</v>
      </c>
      <c r="I222" s="3">
        <v>50.49</v>
      </c>
      <c r="J222">
        <v>220</v>
      </c>
    </row>
    <row r="223" spans="1:10" x14ac:dyDescent="0.25">
      <c r="A223" t="s">
        <v>266</v>
      </c>
      <c r="B223" s="1">
        <v>45125</v>
      </c>
      <c r="C223" t="s">
        <v>32</v>
      </c>
      <c r="D223" t="s">
        <v>33</v>
      </c>
      <c r="E223" t="s">
        <v>35</v>
      </c>
      <c r="F223" t="s">
        <v>239</v>
      </c>
      <c r="G223">
        <v>22</v>
      </c>
      <c r="H223" s="3">
        <v>2.27</v>
      </c>
      <c r="I223" s="3">
        <v>49.94</v>
      </c>
      <c r="J223">
        <v>222</v>
      </c>
    </row>
    <row r="224" spans="1:10" x14ac:dyDescent="0.25">
      <c r="A224" t="s">
        <v>267</v>
      </c>
      <c r="B224" s="1">
        <v>44892</v>
      </c>
      <c r="C224" t="s">
        <v>27</v>
      </c>
      <c r="D224" t="s">
        <v>28</v>
      </c>
      <c r="E224" t="s">
        <v>73</v>
      </c>
      <c r="F224" t="s">
        <v>74</v>
      </c>
      <c r="G224">
        <v>29</v>
      </c>
      <c r="H224" s="3">
        <v>1.68</v>
      </c>
      <c r="I224" s="3">
        <v>48.72</v>
      </c>
      <c r="J224">
        <v>223</v>
      </c>
    </row>
    <row r="225" spans="1:10" x14ac:dyDescent="0.25">
      <c r="A225" t="s">
        <v>268</v>
      </c>
      <c r="B225" s="1">
        <v>44916</v>
      </c>
      <c r="C225" t="s">
        <v>27</v>
      </c>
      <c r="D225" t="s">
        <v>28</v>
      </c>
      <c r="E225" t="s">
        <v>73</v>
      </c>
      <c r="F225" t="s">
        <v>74</v>
      </c>
      <c r="G225">
        <v>29</v>
      </c>
      <c r="H225" s="3">
        <v>1.68</v>
      </c>
      <c r="I225" s="3">
        <v>48.72</v>
      </c>
      <c r="J225">
        <v>223</v>
      </c>
    </row>
    <row r="226" spans="1:10" x14ac:dyDescent="0.25">
      <c r="A226" t="s">
        <v>269</v>
      </c>
      <c r="B226" s="1">
        <v>45122</v>
      </c>
      <c r="C226" t="s">
        <v>27</v>
      </c>
      <c r="D226" t="s">
        <v>59</v>
      </c>
      <c r="E226" t="s">
        <v>35</v>
      </c>
      <c r="F226" t="s">
        <v>80</v>
      </c>
      <c r="G226">
        <v>26</v>
      </c>
      <c r="H226" s="3">
        <v>1.8699999999999999</v>
      </c>
      <c r="I226" s="3">
        <v>48.62</v>
      </c>
      <c r="J226">
        <v>225</v>
      </c>
    </row>
    <row r="227" spans="1:10" x14ac:dyDescent="0.25">
      <c r="A227" t="s">
        <v>270</v>
      </c>
      <c r="B227" s="1">
        <v>44664</v>
      </c>
      <c r="C227" t="s">
        <v>27</v>
      </c>
      <c r="D227" t="s">
        <v>59</v>
      </c>
      <c r="E227" t="s">
        <v>73</v>
      </c>
      <c r="F227" t="s">
        <v>74</v>
      </c>
      <c r="G227">
        <v>28</v>
      </c>
      <c r="H227" s="3">
        <v>1.68</v>
      </c>
      <c r="I227" s="3">
        <v>47.04</v>
      </c>
      <c r="J227">
        <v>226</v>
      </c>
    </row>
    <row r="228" spans="1:10" x14ac:dyDescent="0.25">
      <c r="A228" t="s">
        <v>271</v>
      </c>
      <c r="B228" s="1">
        <v>44736</v>
      </c>
      <c r="C228" t="s">
        <v>27</v>
      </c>
      <c r="D228" t="s">
        <v>28</v>
      </c>
      <c r="E228" t="s">
        <v>73</v>
      </c>
      <c r="F228" t="s">
        <v>74</v>
      </c>
      <c r="G228">
        <v>28</v>
      </c>
      <c r="H228" s="3">
        <v>1.68</v>
      </c>
      <c r="I228" s="3">
        <v>47.04</v>
      </c>
      <c r="J228">
        <v>226</v>
      </c>
    </row>
    <row r="229" spans="1:10" x14ac:dyDescent="0.25">
      <c r="A229" t="s">
        <v>272</v>
      </c>
      <c r="B229" s="1">
        <v>45233</v>
      </c>
      <c r="C229" t="s">
        <v>27</v>
      </c>
      <c r="D229" t="s">
        <v>59</v>
      </c>
      <c r="E229" t="s">
        <v>29</v>
      </c>
      <c r="F229" t="s">
        <v>45</v>
      </c>
      <c r="G229">
        <v>24</v>
      </c>
      <c r="H229" s="3">
        <v>1.87</v>
      </c>
      <c r="I229" s="3">
        <v>44.88</v>
      </c>
      <c r="J229">
        <v>228</v>
      </c>
    </row>
    <row r="230" spans="1:10" x14ac:dyDescent="0.25">
      <c r="A230" t="s">
        <v>273</v>
      </c>
      <c r="B230" s="1">
        <v>44691</v>
      </c>
      <c r="C230" t="s">
        <v>27</v>
      </c>
      <c r="D230" t="s">
        <v>28</v>
      </c>
      <c r="E230" t="s">
        <v>35</v>
      </c>
      <c r="F230" t="s">
        <v>36</v>
      </c>
      <c r="G230">
        <v>25</v>
      </c>
      <c r="H230" s="3">
        <v>1.77</v>
      </c>
      <c r="I230" s="3">
        <v>44.25</v>
      </c>
      <c r="J230">
        <v>229</v>
      </c>
    </row>
    <row r="231" spans="1:10" x14ac:dyDescent="0.25">
      <c r="A231" t="s">
        <v>274</v>
      </c>
      <c r="B231" s="1">
        <v>45170</v>
      </c>
      <c r="C231" t="s">
        <v>32</v>
      </c>
      <c r="D231" t="s">
        <v>33</v>
      </c>
      <c r="E231" t="s">
        <v>35</v>
      </c>
      <c r="F231" t="s">
        <v>36</v>
      </c>
      <c r="G231">
        <v>25</v>
      </c>
      <c r="H231" s="3">
        <v>1.77</v>
      </c>
      <c r="I231" s="3">
        <v>44.25</v>
      </c>
      <c r="J231">
        <v>229</v>
      </c>
    </row>
    <row r="232" spans="1:10" x14ac:dyDescent="0.25">
      <c r="A232" t="s">
        <v>275</v>
      </c>
      <c r="B232" s="1">
        <v>45134</v>
      </c>
      <c r="C232" t="s">
        <v>27</v>
      </c>
      <c r="D232" t="s">
        <v>28</v>
      </c>
      <c r="E232" t="s">
        <v>29</v>
      </c>
      <c r="F232" t="s">
        <v>42</v>
      </c>
      <c r="G232">
        <v>20</v>
      </c>
      <c r="H232" s="3">
        <v>2.1800000000000002</v>
      </c>
      <c r="I232" s="3">
        <v>43.6</v>
      </c>
      <c r="J232">
        <v>231</v>
      </c>
    </row>
    <row r="233" spans="1:10" x14ac:dyDescent="0.25">
      <c r="A233" t="s">
        <v>276</v>
      </c>
      <c r="B233" s="1">
        <v>45209</v>
      </c>
      <c r="C233" t="s">
        <v>32</v>
      </c>
      <c r="D233" t="s">
        <v>41</v>
      </c>
      <c r="E233" t="s">
        <v>29</v>
      </c>
      <c r="F233" t="s">
        <v>45</v>
      </c>
      <c r="G233">
        <v>23</v>
      </c>
      <c r="H233" s="3">
        <v>1.8699999999999999</v>
      </c>
      <c r="I233" s="3">
        <v>43.01</v>
      </c>
      <c r="J233">
        <v>232</v>
      </c>
    </row>
    <row r="234" spans="1:10" x14ac:dyDescent="0.25">
      <c r="A234" t="s">
        <v>277</v>
      </c>
      <c r="B234" s="1">
        <v>44781</v>
      </c>
      <c r="C234" t="s">
        <v>32</v>
      </c>
      <c r="D234" t="s">
        <v>41</v>
      </c>
      <c r="E234" t="s">
        <v>35</v>
      </c>
      <c r="F234" t="s">
        <v>36</v>
      </c>
      <c r="G234">
        <v>24</v>
      </c>
      <c r="H234" s="3">
        <v>1.7699999999999998</v>
      </c>
      <c r="I234" s="3">
        <v>42.48</v>
      </c>
      <c r="J234">
        <v>233</v>
      </c>
    </row>
    <row r="235" spans="1:10" x14ac:dyDescent="0.25">
      <c r="A235" t="s">
        <v>278</v>
      </c>
      <c r="B235" s="1">
        <v>45230</v>
      </c>
      <c r="C235" t="s">
        <v>32</v>
      </c>
      <c r="D235" t="s">
        <v>41</v>
      </c>
      <c r="E235" t="s">
        <v>73</v>
      </c>
      <c r="F235" t="s">
        <v>74</v>
      </c>
      <c r="G235">
        <v>25</v>
      </c>
      <c r="H235" s="3">
        <v>1.68</v>
      </c>
      <c r="I235" s="3">
        <v>42</v>
      </c>
      <c r="J235">
        <v>234</v>
      </c>
    </row>
    <row r="236" spans="1:10" x14ac:dyDescent="0.25">
      <c r="A236" t="s">
        <v>279</v>
      </c>
      <c r="B236" s="1">
        <v>44604</v>
      </c>
      <c r="C236" t="s">
        <v>32</v>
      </c>
      <c r="D236" t="s">
        <v>41</v>
      </c>
      <c r="E236" t="s">
        <v>35</v>
      </c>
      <c r="F236" t="s">
        <v>36</v>
      </c>
      <c r="G236">
        <v>23</v>
      </c>
      <c r="H236" s="3">
        <v>1.77</v>
      </c>
      <c r="I236" s="3">
        <v>40.71</v>
      </c>
      <c r="J236">
        <v>235</v>
      </c>
    </row>
    <row r="237" spans="1:10" x14ac:dyDescent="0.25">
      <c r="A237" t="s">
        <v>280</v>
      </c>
      <c r="B237" s="1">
        <v>44958</v>
      </c>
      <c r="C237" t="s">
        <v>32</v>
      </c>
      <c r="D237" t="s">
        <v>33</v>
      </c>
      <c r="E237" t="s">
        <v>73</v>
      </c>
      <c r="F237" t="s">
        <v>74</v>
      </c>
      <c r="G237">
        <v>24</v>
      </c>
      <c r="H237" s="3">
        <v>1.68</v>
      </c>
      <c r="I237" s="3">
        <v>40.32</v>
      </c>
      <c r="J237">
        <v>236</v>
      </c>
    </row>
    <row r="238" spans="1:10" x14ac:dyDescent="0.25">
      <c r="A238" t="s">
        <v>281</v>
      </c>
      <c r="B238" s="1">
        <v>45035</v>
      </c>
      <c r="C238" t="s">
        <v>32</v>
      </c>
      <c r="D238" t="s">
        <v>41</v>
      </c>
      <c r="E238" t="s">
        <v>73</v>
      </c>
      <c r="F238" t="s">
        <v>74</v>
      </c>
      <c r="G238">
        <v>24</v>
      </c>
      <c r="H238" s="3">
        <v>1.68</v>
      </c>
      <c r="I238" s="3">
        <v>40.32</v>
      </c>
      <c r="J238">
        <v>236</v>
      </c>
    </row>
    <row r="239" spans="1:10" x14ac:dyDescent="0.25">
      <c r="A239" t="s">
        <v>282</v>
      </c>
      <c r="B239" s="1">
        <v>44589</v>
      </c>
      <c r="C239" t="s">
        <v>32</v>
      </c>
      <c r="D239" t="s">
        <v>41</v>
      </c>
      <c r="E239" t="s">
        <v>73</v>
      </c>
      <c r="F239" t="s">
        <v>74</v>
      </c>
      <c r="G239">
        <v>28</v>
      </c>
      <c r="H239" s="3">
        <v>1.35</v>
      </c>
      <c r="I239" s="3">
        <v>37.800000000000004</v>
      </c>
      <c r="J239">
        <v>238</v>
      </c>
    </row>
    <row r="240" spans="1:10" x14ac:dyDescent="0.25">
      <c r="A240" t="s">
        <v>283</v>
      </c>
      <c r="B240" s="1">
        <v>44607</v>
      </c>
      <c r="C240" t="s">
        <v>32</v>
      </c>
      <c r="D240" t="s">
        <v>41</v>
      </c>
      <c r="E240" t="s">
        <v>73</v>
      </c>
      <c r="F240" t="s">
        <v>74</v>
      </c>
      <c r="G240">
        <v>27</v>
      </c>
      <c r="H240" s="3">
        <v>1.35</v>
      </c>
      <c r="I240" s="3">
        <v>36.450000000000003</v>
      </c>
      <c r="J240">
        <v>239</v>
      </c>
    </row>
    <row r="241" spans="1:10" x14ac:dyDescent="0.25">
      <c r="A241" t="s">
        <v>284</v>
      </c>
      <c r="B241" s="1">
        <v>44673</v>
      </c>
      <c r="C241" t="s">
        <v>27</v>
      </c>
      <c r="D241" t="s">
        <v>28</v>
      </c>
      <c r="E241" t="s">
        <v>35</v>
      </c>
      <c r="F241" t="s">
        <v>36</v>
      </c>
      <c r="G241">
        <v>20</v>
      </c>
      <c r="H241" s="3">
        <v>1.77</v>
      </c>
      <c r="I241" s="3">
        <v>35.4</v>
      </c>
      <c r="J241">
        <v>240</v>
      </c>
    </row>
    <row r="242" spans="1:10" x14ac:dyDescent="0.25">
      <c r="A242" t="s">
        <v>285</v>
      </c>
      <c r="B242" s="1">
        <v>44856</v>
      </c>
      <c r="C242" t="s">
        <v>27</v>
      </c>
      <c r="D242" t="s">
        <v>59</v>
      </c>
      <c r="E242" t="s">
        <v>35</v>
      </c>
      <c r="F242" t="s">
        <v>36</v>
      </c>
      <c r="G242">
        <v>20</v>
      </c>
      <c r="H242" s="3">
        <v>1.77</v>
      </c>
      <c r="I242" s="3">
        <v>35.4</v>
      </c>
      <c r="J242">
        <v>240</v>
      </c>
    </row>
    <row r="243" spans="1:10" x14ac:dyDescent="0.25">
      <c r="A243" t="s">
        <v>286</v>
      </c>
      <c r="B243" s="1">
        <v>45251</v>
      </c>
      <c r="C243" t="s">
        <v>27</v>
      </c>
      <c r="D243" t="s">
        <v>59</v>
      </c>
      <c r="E243" t="s">
        <v>35</v>
      </c>
      <c r="F243" t="s">
        <v>36</v>
      </c>
      <c r="G243">
        <v>20</v>
      </c>
      <c r="H243" s="3">
        <v>1.77</v>
      </c>
      <c r="I243" s="3">
        <v>35.4</v>
      </c>
      <c r="J243">
        <v>240</v>
      </c>
    </row>
    <row r="244" spans="1:10" x14ac:dyDescent="0.25">
      <c r="A244" t="s">
        <v>287</v>
      </c>
      <c r="B244" s="1">
        <v>44970</v>
      </c>
      <c r="C244" t="s">
        <v>32</v>
      </c>
      <c r="D244" t="s">
        <v>41</v>
      </c>
      <c r="E244" t="s">
        <v>73</v>
      </c>
      <c r="F244" t="s">
        <v>74</v>
      </c>
      <c r="G244">
        <v>21</v>
      </c>
      <c r="H244" s="3">
        <v>1.6800000000000002</v>
      </c>
      <c r="I244" s="3">
        <v>35.28</v>
      </c>
      <c r="J244">
        <v>243</v>
      </c>
    </row>
    <row r="245" spans="1:10" x14ac:dyDescent="0.25">
      <c r="A245" t="s">
        <v>288</v>
      </c>
      <c r="B245" s="1">
        <v>45185</v>
      </c>
      <c r="C245" t="s">
        <v>32</v>
      </c>
      <c r="D245" t="s">
        <v>41</v>
      </c>
      <c r="E245" t="s">
        <v>73</v>
      </c>
      <c r="F245" t="s">
        <v>74</v>
      </c>
      <c r="G245">
        <v>20</v>
      </c>
      <c r="H245" s="3">
        <v>1.6800000000000002</v>
      </c>
      <c r="I245" s="3">
        <v>33.6</v>
      </c>
      <c r="J245">
        <v>244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D8D73-AF29-488C-8B45-66AD857D1379}">
  <dimension ref="A3:R18"/>
  <sheetViews>
    <sheetView workbookViewId="0">
      <selection activeCell="Q16" sqref="Q16"/>
    </sheetView>
  </sheetViews>
  <sheetFormatPr defaultRowHeight="15" x14ac:dyDescent="0.25"/>
  <cols>
    <col min="1" max="1" width="13.42578125" bestFit="1" customWidth="1"/>
    <col min="2" max="2" width="12.42578125" bestFit="1" customWidth="1"/>
    <col min="3" max="3" width="4.5703125" bestFit="1" customWidth="1"/>
    <col min="4" max="4" width="10.42578125" bestFit="1" customWidth="1"/>
    <col min="5" max="5" width="13.5703125" bestFit="1" customWidth="1"/>
    <col min="6" max="6" width="6" bestFit="1" customWidth="1"/>
    <col min="7" max="7" width="6" style="17" bestFit="1" customWidth="1"/>
    <col min="9" max="9" width="13.42578125" bestFit="1" customWidth="1"/>
    <col min="10" max="10" width="12.42578125" bestFit="1" customWidth="1"/>
    <col min="11" max="11" width="9.7109375" bestFit="1" customWidth="1"/>
    <col min="12" max="12" width="10.42578125" bestFit="1" customWidth="1"/>
    <col min="13" max="13" width="4.5703125" bestFit="1" customWidth="1"/>
    <col min="15" max="15" width="13.42578125" bestFit="1" customWidth="1"/>
    <col min="18" max="18" width="18.5703125" bestFit="1" customWidth="1"/>
    <col min="21" max="21" width="11.140625" bestFit="1" customWidth="1"/>
  </cols>
  <sheetData>
    <row r="3" spans="1:18" x14ac:dyDescent="0.25">
      <c r="A3" s="12" t="s">
        <v>302</v>
      </c>
      <c r="B3" s="12" t="s">
        <v>304</v>
      </c>
      <c r="C3" s="12" t="s">
        <v>305</v>
      </c>
      <c r="D3" s="12" t="s">
        <v>306</v>
      </c>
      <c r="E3" s="12" t="s">
        <v>303</v>
      </c>
    </row>
    <row r="4" spans="1:18" x14ac:dyDescent="0.25">
      <c r="A4" s="13">
        <v>10</v>
      </c>
      <c r="B4" s="15">
        <v>22.79</v>
      </c>
      <c r="C4" s="15">
        <v>1235.29</v>
      </c>
      <c r="D4" s="14">
        <v>573</v>
      </c>
      <c r="E4" s="19">
        <v>6</v>
      </c>
    </row>
    <row r="7" spans="1:18" x14ac:dyDescent="0.25">
      <c r="A7" s="11" t="s">
        <v>308</v>
      </c>
      <c r="B7" s="12" t="s">
        <v>302</v>
      </c>
      <c r="C7" s="12" t="s">
        <v>306</v>
      </c>
      <c r="D7" s="12" t="s">
        <v>305</v>
      </c>
    </row>
    <row r="8" spans="1:18" x14ac:dyDescent="0.25">
      <c r="A8" s="12" t="s">
        <v>290</v>
      </c>
      <c r="B8" s="13">
        <v>10</v>
      </c>
      <c r="C8" s="14">
        <v>573</v>
      </c>
      <c r="D8" s="15">
        <v>1235.29</v>
      </c>
    </row>
    <row r="9" spans="1:18" x14ac:dyDescent="0.25">
      <c r="I9" s="11" t="s">
        <v>308</v>
      </c>
      <c r="J9" s="12" t="s">
        <v>302</v>
      </c>
      <c r="K9" s="12" t="s">
        <v>304</v>
      </c>
      <c r="L9" s="12" t="s">
        <v>305</v>
      </c>
      <c r="M9" s="12" t="s">
        <v>306</v>
      </c>
      <c r="O9" s="11" t="s">
        <v>308</v>
      </c>
      <c r="R9" t="s">
        <v>312</v>
      </c>
    </row>
    <row r="10" spans="1:18" x14ac:dyDescent="0.25">
      <c r="I10" s="12" t="s">
        <v>290</v>
      </c>
      <c r="J10" s="13">
        <v>10</v>
      </c>
      <c r="K10" s="15">
        <v>22.79</v>
      </c>
      <c r="L10" s="15">
        <v>1235.29</v>
      </c>
      <c r="M10" s="14">
        <v>573</v>
      </c>
      <c r="O10" s="12" t="s">
        <v>290</v>
      </c>
      <c r="R10">
        <f>COUNTA(O10:O11)</f>
        <v>1</v>
      </c>
    </row>
    <row r="11" spans="1:18" x14ac:dyDescent="0.25">
      <c r="B11" s="2" t="s">
        <v>309</v>
      </c>
      <c r="C11" s="10">
        <v>1</v>
      </c>
    </row>
    <row r="13" spans="1:18" x14ac:dyDescent="0.25">
      <c r="A13" s="12" t="str">
        <f>A7</f>
        <v>Date (Year)</v>
      </c>
      <c r="B13" s="12" t="str" cm="1">
        <f t="array" ref="B13">_xlfn.IFS($C$11=1,D7,$C$11=2, B7, $C$11=3,C7)</f>
        <v xml:space="preserve"> TotalPrice</v>
      </c>
      <c r="C13" s="12" t="str">
        <f>"Average"&amp;B13</f>
        <v>Average TotalPrice</v>
      </c>
      <c r="D13" s="12" t="s">
        <v>311</v>
      </c>
    </row>
    <row r="14" spans="1:18" x14ac:dyDescent="0.25">
      <c r="A14" s="12" t="str">
        <f t="shared" ref="A14:A15" si="0">A8</f>
        <v>2023</v>
      </c>
      <c r="B14" s="13" cm="1">
        <f t="array" ref="B14">_xlfn.IFS($C$11=1,D8,$C$11=2, B8, $C$11=3,C8)</f>
        <v>1235.29</v>
      </c>
      <c r="C14" s="16">
        <f>AVERAGE($B$14:$B$15)</f>
        <v>617.64499999999998</v>
      </c>
      <c r="D14" s="12"/>
    </row>
    <row r="15" spans="1:18" x14ac:dyDescent="0.25">
      <c r="A15" s="12">
        <f t="shared" si="0"/>
        <v>0</v>
      </c>
      <c r="B15" s="13" cm="1">
        <f t="array" ref="B15">_xlfn.IFS($C$11=1,D9,$C$11=2, B9, $C$11=3,C9)</f>
        <v>0</v>
      </c>
      <c r="C15" s="16">
        <f>AVERAGE($B$14:$B$15)</f>
        <v>617.64499999999998</v>
      </c>
      <c r="D15" s="12"/>
    </row>
    <row r="18" spans="1:1" x14ac:dyDescent="0.25">
      <c r="A18" t="s">
        <v>310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BFD99-123C-4B7D-9612-A1A586EC0B7E}">
  <dimension ref="A1:B16"/>
  <sheetViews>
    <sheetView workbookViewId="0">
      <selection activeCell="Q16" sqref="Q16"/>
    </sheetView>
  </sheetViews>
  <sheetFormatPr defaultRowHeight="15" x14ac:dyDescent="0.25"/>
  <cols>
    <col min="1" max="1" width="13.42578125" bestFit="1" customWidth="1"/>
    <col min="2" max="2" width="10.85546875" bestFit="1" customWidth="1"/>
  </cols>
  <sheetData>
    <row r="1" spans="1:2" x14ac:dyDescent="0.25">
      <c r="A1" s="4" t="s">
        <v>307</v>
      </c>
      <c r="B1" t="s">
        <v>289</v>
      </c>
    </row>
    <row r="3" spans="1:2" x14ac:dyDescent="0.25">
      <c r="A3" s="4" t="s">
        <v>0</v>
      </c>
      <c r="B3" t="s">
        <v>291</v>
      </c>
    </row>
    <row r="4" spans="1:2" x14ac:dyDescent="0.25">
      <c r="A4" s="5" t="s">
        <v>15</v>
      </c>
      <c r="B4" s="18">
        <v>716</v>
      </c>
    </row>
    <row r="5" spans="1:2" x14ac:dyDescent="0.25">
      <c r="A5" s="5" t="s">
        <v>10</v>
      </c>
      <c r="B5" s="18">
        <v>394</v>
      </c>
    </row>
    <row r="6" spans="1:2" x14ac:dyDescent="0.25">
      <c r="A6" s="5" t="s">
        <v>14</v>
      </c>
      <c r="B6" s="18">
        <v>743</v>
      </c>
    </row>
    <row r="7" spans="1:2" x14ac:dyDescent="0.25">
      <c r="A7" s="5" t="s">
        <v>9</v>
      </c>
      <c r="B7" s="18">
        <v>587</v>
      </c>
    </row>
    <row r="8" spans="1:2" x14ac:dyDescent="0.25">
      <c r="A8" s="5" t="s">
        <v>8</v>
      </c>
      <c r="B8" s="18">
        <v>635</v>
      </c>
    </row>
    <row r="9" spans="1:2" x14ac:dyDescent="0.25">
      <c r="A9" s="5" t="s">
        <v>13</v>
      </c>
      <c r="B9" s="18">
        <v>1034</v>
      </c>
    </row>
    <row r="10" spans="1:2" x14ac:dyDescent="0.25">
      <c r="A10" s="5" t="s">
        <v>5</v>
      </c>
      <c r="B10" s="18">
        <v>599</v>
      </c>
    </row>
    <row r="11" spans="1:2" x14ac:dyDescent="0.25">
      <c r="A11" s="5" t="s">
        <v>4</v>
      </c>
      <c r="B11" s="18">
        <v>684</v>
      </c>
    </row>
    <row r="12" spans="1:2" x14ac:dyDescent="0.25">
      <c r="A12" s="5" t="s">
        <v>11</v>
      </c>
      <c r="B12" s="18">
        <v>739</v>
      </c>
    </row>
    <row r="13" spans="1:2" x14ac:dyDescent="0.25">
      <c r="A13" s="5" t="s">
        <v>7</v>
      </c>
      <c r="B13" s="18">
        <v>821</v>
      </c>
    </row>
    <row r="14" spans="1:2" x14ac:dyDescent="0.25">
      <c r="A14" s="5" t="s">
        <v>12</v>
      </c>
      <c r="B14" s="18">
        <v>640</v>
      </c>
    </row>
    <row r="15" spans="1:2" x14ac:dyDescent="0.25">
      <c r="A15" s="5" t="s">
        <v>6</v>
      </c>
      <c r="B15" s="18">
        <v>733</v>
      </c>
    </row>
    <row r="16" spans="1:2" x14ac:dyDescent="0.25">
      <c r="A16" s="5" t="s">
        <v>1</v>
      </c>
      <c r="B16" s="18">
        <v>8325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25552-59ED-4ACA-8854-0F55B0393FF1}">
  <dimension ref="A1:B6"/>
  <sheetViews>
    <sheetView workbookViewId="0">
      <selection activeCell="B1" sqref="B1"/>
    </sheetView>
  </sheetViews>
  <sheetFormatPr defaultRowHeight="15" x14ac:dyDescent="0.25"/>
  <cols>
    <col min="1" max="1" width="13.42578125" bestFit="1" customWidth="1"/>
    <col min="2" max="2" width="16.85546875" bestFit="1" customWidth="1"/>
  </cols>
  <sheetData>
    <row r="1" spans="1:2" x14ac:dyDescent="0.25">
      <c r="A1" s="4" t="s">
        <v>17</v>
      </c>
      <c r="B1" t="s">
        <v>3</v>
      </c>
    </row>
    <row r="3" spans="1:2" x14ac:dyDescent="0.25">
      <c r="A3" s="4" t="s">
        <v>0</v>
      </c>
      <c r="B3" t="s">
        <v>292</v>
      </c>
    </row>
    <row r="4" spans="1:2" x14ac:dyDescent="0.25">
      <c r="A4" s="5" t="s">
        <v>32</v>
      </c>
      <c r="B4" s="7">
        <v>12116.689999999997</v>
      </c>
    </row>
    <row r="5" spans="1:2" x14ac:dyDescent="0.25">
      <c r="A5" s="5" t="s">
        <v>27</v>
      </c>
      <c r="B5" s="7">
        <v>5871.9700000000012</v>
      </c>
    </row>
    <row r="6" spans="1:2" x14ac:dyDescent="0.25">
      <c r="A6" s="5" t="s">
        <v>1</v>
      </c>
      <c r="B6" s="7">
        <v>17988.659999999996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CCB85-9DAA-4455-A99E-BD023ECABA6D}">
  <dimension ref="A1:B13"/>
  <sheetViews>
    <sheetView workbookViewId="0">
      <selection activeCell="M9" sqref="M9"/>
    </sheetView>
  </sheetViews>
  <sheetFormatPr defaultRowHeight="15" x14ac:dyDescent="0.25"/>
  <cols>
    <col min="1" max="1" width="14.7109375" bestFit="1" customWidth="1"/>
    <col min="2" max="2" width="16.85546875" bestFit="1" customWidth="1"/>
  </cols>
  <sheetData>
    <row r="1" spans="1:2" x14ac:dyDescent="0.25">
      <c r="A1" s="4" t="s">
        <v>17</v>
      </c>
      <c r="B1" t="s">
        <v>3</v>
      </c>
    </row>
    <row r="3" spans="1:2" x14ac:dyDescent="0.25">
      <c r="A3" s="4" t="s">
        <v>0</v>
      </c>
      <c r="B3" t="s">
        <v>292</v>
      </c>
    </row>
    <row r="4" spans="1:2" x14ac:dyDescent="0.25">
      <c r="A4" s="5" t="s">
        <v>42</v>
      </c>
      <c r="B4" s="9">
        <v>0.14784870023670466</v>
      </c>
    </row>
    <row r="5" spans="1:2" x14ac:dyDescent="0.25">
      <c r="A5" s="5" t="s">
        <v>239</v>
      </c>
      <c r="B5" s="9">
        <v>3.7857183358849405E-3</v>
      </c>
    </row>
    <row r="6" spans="1:2" x14ac:dyDescent="0.25">
      <c r="A6" s="5" t="s">
        <v>80</v>
      </c>
      <c r="B6" s="9">
        <v>7.4119473045796608E-2</v>
      </c>
    </row>
    <row r="7" spans="1:2" x14ac:dyDescent="0.25">
      <c r="A7" s="5" t="s">
        <v>36</v>
      </c>
      <c r="B7" s="9">
        <v>0.24165891178108881</v>
      </c>
    </row>
    <row r="8" spans="1:2" x14ac:dyDescent="0.25">
      <c r="A8" s="5" t="s">
        <v>45</v>
      </c>
      <c r="B8" s="9">
        <v>0.11663681452648501</v>
      </c>
    </row>
    <row r="9" spans="1:2" x14ac:dyDescent="0.25">
      <c r="A9" s="5" t="s">
        <v>30</v>
      </c>
      <c r="B9" s="9">
        <v>0.20224074500268502</v>
      </c>
    </row>
    <row r="10" spans="1:2" x14ac:dyDescent="0.25">
      <c r="A10" s="5" t="s">
        <v>74</v>
      </c>
      <c r="B10" s="9">
        <v>6.987568835032737E-2</v>
      </c>
    </row>
    <row r="11" spans="1:2" x14ac:dyDescent="0.25">
      <c r="A11" s="5" t="s">
        <v>172</v>
      </c>
      <c r="B11" s="9">
        <v>4.7279786265347163E-3</v>
      </c>
    </row>
    <row r="12" spans="1:2" x14ac:dyDescent="0.25">
      <c r="A12" s="5" t="s">
        <v>39</v>
      </c>
      <c r="B12" s="9">
        <v>0.1391059700944928</v>
      </c>
    </row>
    <row r="13" spans="1:2" x14ac:dyDescent="0.25">
      <c r="A13" s="5" t="s">
        <v>1</v>
      </c>
      <c r="B13" s="9">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4F1E2-0BCE-465F-BCA1-25D64AEE0EB7}">
  <dimension ref="A1:F9"/>
  <sheetViews>
    <sheetView workbookViewId="0">
      <selection activeCell="J7" sqref="J7"/>
    </sheetView>
  </sheetViews>
  <sheetFormatPr defaultRowHeight="15" x14ac:dyDescent="0.25"/>
  <cols>
    <col min="1" max="1" width="14.140625" bestFit="1" customWidth="1"/>
    <col min="2" max="2" width="16.85546875" bestFit="1" customWidth="1"/>
    <col min="3" max="4" width="12" bestFit="1" customWidth="1"/>
    <col min="5" max="5" width="7.28515625" bestFit="1" customWidth="1"/>
    <col min="6" max="6" width="12" bestFit="1" customWidth="1"/>
  </cols>
  <sheetData>
    <row r="1" spans="1:6" x14ac:dyDescent="0.25">
      <c r="A1" s="4" t="s">
        <v>18</v>
      </c>
      <c r="B1" t="s">
        <v>3</v>
      </c>
    </row>
    <row r="3" spans="1:6" x14ac:dyDescent="0.25">
      <c r="A3" s="4" t="s">
        <v>293</v>
      </c>
      <c r="B3" s="4" t="s">
        <v>2</v>
      </c>
    </row>
    <row r="4" spans="1:6" x14ac:dyDescent="0.25">
      <c r="A4" s="4" t="s">
        <v>0</v>
      </c>
      <c r="B4" t="s">
        <v>35</v>
      </c>
      <c r="C4" t="s">
        <v>29</v>
      </c>
      <c r="D4" t="s">
        <v>38</v>
      </c>
      <c r="E4" t="s">
        <v>73</v>
      </c>
      <c r="F4" t="s">
        <v>1</v>
      </c>
    </row>
    <row r="5" spans="1:6" x14ac:dyDescent="0.25">
      <c r="A5" s="5" t="s">
        <v>33</v>
      </c>
      <c r="B5" s="18">
        <v>76.933333333333337</v>
      </c>
      <c r="C5" s="18">
        <v>70.5</v>
      </c>
      <c r="D5" s="18">
        <v>51.18181818181818</v>
      </c>
      <c r="E5" s="18">
        <v>80.5</v>
      </c>
      <c r="F5" s="18">
        <v>68.318181818181813</v>
      </c>
    </row>
    <row r="6" spans="1:6" x14ac:dyDescent="0.25">
      <c r="A6" s="5" t="s">
        <v>28</v>
      </c>
      <c r="B6" s="18">
        <v>69.333333333333329</v>
      </c>
      <c r="C6" s="18">
        <v>103.85714285714286</v>
      </c>
      <c r="D6" s="18">
        <v>21</v>
      </c>
      <c r="E6" s="18">
        <v>55</v>
      </c>
      <c r="F6" s="18">
        <v>73.461538461538467</v>
      </c>
    </row>
    <row r="7" spans="1:6" x14ac:dyDescent="0.25">
      <c r="A7" s="5" t="s">
        <v>41</v>
      </c>
      <c r="B7" s="18">
        <v>74.615384615384613</v>
      </c>
      <c r="C7" s="18">
        <v>102.27272727272727</v>
      </c>
      <c r="D7" s="18">
        <v>28.333333333333332</v>
      </c>
      <c r="E7" s="18">
        <v>47.2</v>
      </c>
      <c r="F7" s="18">
        <v>75.5</v>
      </c>
    </row>
    <row r="8" spans="1:6" x14ac:dyDescent="0.25">
      <c r="A8" s="5" t="s">
        <v>59</v>
      </c>
      <c r="B8" s="18">
        <v>40.5</v>
      </c>
      <c r="C8" s="18">
        <v>64.3</v>
      </c>
      <c r="D8" s="18">
        <v>24</v>
      </c>
      <c r="E8" s="18">
        <v>29.5</v>
      </c>
      <c r="F8" s="18">
        <v>49.65</v>
      </c>
    </row>
    <row r="9" spans="1:6" x14ac:dyDescent="0.25">
      <c r="A9" s="5" t="s">
        <v>1</v>
      </c>
      <c r="B9" s="18">
        <v>69.543478260869563</v>
      </c>
      <c r="C9" s="18">
        <v>82.340909090909093</v>
      </c>
      <c r="D9" s="18">
        <v>42.176470588235297</v>
      </c>
      <c r="E9" s="18">
        <v>52.4</v>
      </c>
      <c r="F9" s="18">
        <v>68.23770491803279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21371-4678-4902-BDB3-8E4AF384DEDB}">
  <dimension ref="A1:B17"/>
  <sheetViews>
    <sheetView topLeftCell="D1" workbookViewId="0">
      <selection activeCell="R23" sqref="R23"/>
    </sheetView>
  </sheetViews>
  <sheetFormatPr defaultRowHeight="15" x14ac:dyDescent="0.25"/>
  <cols>
    <col min="1" max="1" width="13.42578125" bestFit="1" customWidth="1"/>
    <col min="2" max="2" width="16.85546875" bestFit="1" customWidth="1"/>
    <col min="3" max="3" width="8.42578125" bestFit="1" customWidth="1"/>
    <col min="4" max="4" width="9" bestFit="1" customWidth="1"/>
    <col min="5" max="5" width="7.28515625" bestFit="1" customWidth="1"/>
    <col min="6" max="6" width="11.28515625" bestFit="1" customWidth="1"/>
  </cols>
  <sheetData>
    <row r="1" spans="1:2" x14ac:dyDescent="0.25">
      <c r="A1" s="4" t="s">
        <v>18</v>
      </c>
      <c r="B1" t="s">
        <v>27</v>
      </c>
    </row>
    <row r="3" spans="1:2" x14ac:dyDescent="0.25">
      <c r="A3" s="4" t="s">
        <v>0</v>
      </c>
      <c r="B3" t="s">
        <v>292</v>
      </c>
    </row>
    <row r="4" spans="1:2" x14ac:dyDescent="0.25">
      <c r="A4" s="5" t="s">
        <v>289</v>
      </c>
      <c r="B4" s="7">
        <v>5871.97</v>
      </c>
    </row>
    <row r="5" spans="1:2" x14ac:dyDescent="0.25">
      <c r="A5" s="6" t="s">
        <v>15</v>
      </c>
      <c r="B5" s="7">
        <v>198.73</v>
      </c>
    </row>
    <row r="6" spans="1:2" x14ac:dyDescent="0.25">
      <c r="A6" s="6" t="s">
        <v>10</v>
      </c>
      <c r="B6" s="7">
        <v>250.14000000000001</v>
      </c>
    </row>
    <row r="7" spans="1:2" x14ac:dyDescent="0.25">
      <c r="A7" s="6" t="s">
        <v>14</v>
      </c>
      <c r="B7" s="7">
        <v>318.95</v>
      </c>
    </row>
    <row r="8" spans="1:2" x14ac:dyDescent="0.25">
      <c r="A8" s="6" t="s">
        <v>9</v>
      </c>
      <c r="B8" s="7">
        <v>299.33999999999997</v>
      </c>
    </row>
    <row r="9" spans="1:2" x14ac:dyDescent="0.25">
      <c r="A9" s="6" t="s">
        <v>8</v>
      </c>
      <c r="B9" s="7">
        <v>338.2</v>
      </c>
    </row>
    <row r="10" spans="1:2" x14ac:dyDescent="0.25">
      <c r="A10" s="6" t="s">
        <v>13</v>
      </c>
      <c r="B10" s="7">
        <v>1550.7199999999998</v>
      </c>
    </row>
    <row r="11" spans="1:2" x14ac:dyDescent="0.25">
      <c r="A11" s="6" t="s">
        <v>5</v>
      </c>
      <c r="B11" s="7">
        <v>477.46000000000004</v>
      </c>
    </row>
    <row r="12" spans="1:2" x14ac:dyDescent="0.25">
      <c r="A12" s="6" t="s">
        <v>4</v>
      </c>
      <c r="B12" s="7">
        <v>480.59000000000003</v>
      </c>
    </row>
    <row r="13" spans="1:2" x14ac:dyDescent="0.25">
      <c r="A13" s="6" t="s">
        <v>11</v>
      </c>
      <c r="B13" s="7">
        <v>376.77</v>
      </c>
    </row>
    <row r="14" spans="1:2" x14ac:dyDescent="0.25">
      <c r="A14" s="6" t="s">
        <v>7</v>
      </c>
      <c r="B14" s="7">
        <v>297.72000000000003</v>
      </c>
    </row>
    <row r="15" spans="1:2" x14ac:dyDescent="0.25">
      <c r="A15" s="6" t="s">
        <v>12</v>
      </c>
      <c r="B15" s="7">
        <v>590.42999999999995</v>
      </c>
    </row>
    <row r="16" spans="1:2" x14ac:dyDescent="0.25">
      <c r="A16" s="6" t="s">
        <v>6</v>
      </c>
      <c r="B16" s="7">
        <v>692.92000000000007</v>
      </c>
    </row>
    <row r="17" spans="1:2" x14ac:dyDescent="0.25">
      <c r="A17" s="5" t="s">
        <v>1</v>
      </c>
      <c r="B17" s="7">
        <v>5871.97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A4EFE-5F10-4394-AE76-D88E012C9E89}">
  <dimension ref="A3:B11"/>
  <sheetViews>
    <sheetView workbookViewId="0">
      <selection activeCell="B5" sqref="B5"/>
    </sheetView>
  </sheetViews>
  <sheetFormatPr defaultRowHeight="15" x14ac:dyDescent="0.25"/>
  <cols>
    <col min="1" max="1" width="13.42578125" bestFit="1" customWidth="1"/>
    <col min="2" max="2" width="18.5703125" bestFit="1" customWidth="1"/>
    <col min="3" max="3" width="8.42578125" bestFit="1" customWidth="1"/>
    <col min="4" max="4" width="9" bestFit="1" customWidth="1"/>
    <col min="5" max="5" width="7.28515625" bestFit="1" customWidth="1"/>
    <col min="6" max="6" width="11.28515625" bestFit="1" customWidth="1"/>
  </cols>
  <sheetData>
    <row r="3" spans="1:2" x14ac:dyDescent="0.25">
      <c r="A3" s="4" t="s">
        <v>0</v>
      </c>
      <c r="B3" t="s">
        <v>301</v>
      </c>
    </row>
    <row r="4" spans="1:2" x14ac:dyDescent="0.25">
      <c r="A4" s="8" t="s">
        <v>294</v>
      </c>
      <c r="B4" s="18">
        <v>53</v>
      </c>
    </row>
    <row r="5" spans="1:2" x14ac:dyDescent="0.25">
      <c r="A5" s="8" t="s">
        <v>295</v>
      </c>
      <c r="B5" s="18">
        <v>47</v>
      </c>
    </row>
    <row r="6" spans="1:2" x14ac:dyDescent="0.25">
      <c r="A6" s="8" t="s">
        <v>296</v>
      </c>
      <c r="B6" s="18">
        <v>11</v>
      </c>
    </row>
    <row r="7" spans="1:2" x14ac:dyDescent="0.25">
      <c r="A7" s="8" t="s">
        <v>297</v>
      </c>
      <c r="B7" s="18">
        <v>5</v>
      </c>
    </row>
    <row r="8" spans="1:2" x14ac:dyDescent="0.25">
      <c r="A8" s="8" t="s">
        <v>298</v>
      </c>
      <c r="B8" s="18">
        <v>1</v>
      </c>
    </row>
    <row r="9" spans="1:2" x14ac:dyDescent="0.25">
      <c r="A9" s="8" t="s">
        <v>299</v>
      </c>
      <c r="B9" s="18">
        <v>4</v>
      </c>
    </row>
    <row r="10" spans="1:2" x14ac:dyDescent="0.25">
      <c r="A10" s="8" t="s">
        <v>300</v>
      </c>
      <c r="B10" s="18">
        <v>1</v>
      </c>
    </row>
    <row r="11" spans="1:2" x14ac:dyDescent="0.25">
      <c r="A11" s="8" t="s">
        <v>1</v>
      </c>
      <c r="B11" s="18">
        <v>122</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Props1.xml><?xml version="1.0" encoding="utf-8"?>
<ds:datastoreItem xmlns:ds="http://schemas.openxmlformats.org/officeDocument/2006/customXml" ds:itemID="{500D598A-CF6E-4587-8407-DDEC3691F487}">
  <ds:schemaRefs/>
</ds:datastoreItem>
</file>

<file path=customXml/itemProps2.xml><?xml version="1.0" encoding="utf-8"?>
<ds:datastoreItem xmlns:ds="http://schemas.openxmlformats.org/officeDocument/2006/customXml" ds:itemID="{FA59E719-4E3E-44D5-ADF2-CB0A35EC59AF}">
  <ds:schemaRefs/>
</ds:datastoreItem>
</file>

<file path=customXml/itemProps3.xml><?xml version="1.0" encoding="utf-8"?>
<ds:datastoreItem xmlns:ds="http://schemas.openxmlformats.org/officeDocument/2006/customXml" ds:itemID="{ED9C8880-4871-4596-8793-72C497536531}">
  <ds:schemaRefs/>
</ds:datastoreItem>
</file>

<file path=customXml/itemProps4.xml><?xml version="1.0" encoding="utf-8"?>
<ds:datastoreItem xmlns:ds="http://schemas.openxmlformats.org/officeDocument/2006/customXml" ds:itemID="{E3513472-AB54-4BF3-A387-EAF8ED4FE10C}">
  <ds:schemaRefs>
    <ds:schemaRef ds:uri="http://schemas.microsoft.com/DataMashup"/>
  </ds:schemaRefs>
</ds:datastoreItem>
</file>

<file path=customXml/itemProps5.xml><?xml version="1.0" encoding="utf-8"?>
<ds:datastoreItem xmlns:ds="http://schemas.openxmlformats.org/officeDocument/2006/customXml" ds:itemID="{D83CF8D8-3430-49E9-B481-332902BAB2FD}">
  <ds:schemaRefs/>
</ds:datastoreItem>
</file>

<file path=customXml/itemProps6.xml><?xml version="1.0" encoding="utf-8"?>
<ds:datastoreItem xmlns:ds="http://schemas.openxmlformats.org/officeDocument/2006/customXml" ds:itemID="{86D6093E-FD61-4FFB-AA6B-D03882C1EA56}">
  <ds:schemaRefs/>
</ds:datastoreItem>
</file>

<file path=customXml/itemProps7.xml><?xml version="1.0" encoding="utf-8"?>
<ds:datastoreItem xmlns:ds="http://schemas.openxmlformats.org/officeDocument/2006/customXml" ds:itemID="{7F1E6466-5BBE-44ED-9D8B-47A9BA9267EF}">
  <ds:schemaRefs/>
</ds:datastoreItem>
</file>

<file path=customXml/itemProps8.xml><?xml version="1.0" encoding="utf-8"?>
<ds:datastoreItem xmlns:ds="http://schemas.openxmlformats.org/officeDocument/2006/customXml" ds:itemID="{01B93F8A-94FC-492B-B5F7-C6819E0BD14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Overal Sales Performance Dash</vt:lpstr>
      <vt:lpstr>SalesData</vt:lpstr>
      <vt:lpstr>Analysis</vt:lpstr>
      <vt:lpstr>Sales trend</vt:lpstr>
      <vt:lpstr>Region revenue</vt:lpstr>
      <vt:lpstr>Region revenue (2)</vt:lpstr>
      <vt:lpstr>Average catergory</vt:lpstr>
      <vt:lpstr>Average catergory (2)</vt:lpstr>
      <vt:lpstr>Average catergory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clivert ansah</dc:creator>
  <cp:lastModifiedBy>clivert ansah</cp:lastModifiedBy>
  <cp:lastPrinted>2024-08-12T11:09:06Z</cp:lastPrinted>
  <dcterms:created xsi:type="dcterms:W3CDTF">2024-08-09T21:52:47Z</dcterms:created>
  <dcterms:modified xsi:type="dcterms:W3CDTF">2024-08-19T17:45:27Z</dcterms:modified>
</cp:coreProperties>
</file>