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erocla\Desktop\soft\"/>
    </mc:Choice>
  </mc:AlternateContent>
  <bookViews>
    <workbookView xWindow="0" yWindow="0" windowWidth="23040" windowHeight="9576" activeTab="7"/>
  </bookViews>
  <sheets>
    <sheet name="vsCAC" sheetId="10" r:id="rId1"/>
    <sheet name="vsCAA" sheetId="9" r:id="rId2"/>
    <sheet name="vsCAS" sheetId="8" r:id="rId3"/>
    <sheet name="vsCAI" sheetId="7" r:id="rId4"/>
    <sheet name="vsCARC" sheetId="6" r:id="rId5"/>
    <sheet name="vsCAH" sheetId="2" r:id="rId6"/>
    <sheet name="vsVELEZ" sheetId="1" r:id="rId7"/>
    <sheet name="Analisis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1" l="1"/>
  <c r="J10" i="11"/>
  <c r="K10" i="11"/>
  <c r="L10" i="11"/>
  <c r="H10" i="11"/>
  <c r="I9" i="11"/>
  <c r="J9" i="11"/>
  <c r="K9" i="11"/>
  <c r="L9" i="11"/>
  <c r="H9" i="11"/>
  <c r="I8" i="11"/>
  <c r="J8" i="11"/>
  <c r="K8" i="11"/>
  <c r="L8" i="11"/>
  <c r="H8" i="11"/>
  <c r="I7" i="11"/>
  <c r="J7" i="11"/>
  <c r="K7" i="11"/>
  <c r="L7" i="11"/>
  <c r="H7" i="11"/>
  <c r="I6" i="11"/>
  <c r="J6" i="11"/>
  <c r="K6" i="11"/>
  <c r="L6" i="11"/>
  <c r="H6" i="11"/>
  <c r="I5" i="11"/>
  <c r="J5" i="11"/>
  <c r="K5" i="11"/>
  <c r="L5" i="11"/>
  <c r="H5" i="11"/>
  <c r="I4" i="11"/>
  <c r="J4" i="11"/>
  <c r="K4" i="11"/>
  <c r="L4" i="11"/>
  <c r="H4" i="11"/>
  <c r="C9" i="11"/>
  <c r="D9" i="11"/>
  <c r="E9" i="11"/>
  <c r="F9" i="11"/>
  <c r="B9" i="11"/>
  <c r="L12" i="11" l="1"/>
  <c r="J12" i="11"/>
  <c r="I12" i="11"/>
  <c r="K12" i="11"/>
  <c r="H12" i="11"/>
  <c r="F10" i="11" l="1"/>
  <c r="E10" i="11"/>
  <c r="D10" i="11"/>
  <c r="C10" i="11"/>
  <c r="B10" i="11"/>
  <c r="F8" i="11"/>
  <c r="E8" i="11"/>
  <c r="D8" i="11"/>
  <c r="C8" i="11"/>
  <c r="B8" i="11"/>
  <c r="F7" i="11"/>
  <c r="E7" i="11"/>
  <c r="D7" i="11"/>
  <c r="C7" i="11"/>
  <c r="B7" i="11"/>
  <c r="F6" i="11"/>
  <c r="E6" i="11"/>
  <c r="D6" i="11"/>
  <c r="C6" i="11"/>
  <c r="B6" i="11"/>
  <c r="F5" i="11"/>
  <c r="E5" i="11"/>
  <c r="D5" i="11"/>
  <c r="C5" i="11"/>
  <c r="B5" i="11"/>
  <c r="F4" i="11"/>
  <c r="E4" i="11"/>
  <c r="E12" i="11" s="1"/>
  <c r="D4" i="11"/>
  <c r="C4" i="11"/>
  <c r="B4" i="11"/>
  <c r="H16" i="1"/>
  <c r="G16" i="1"/>
  <c r="F16" i="1"/>
  <c r="E16" i="1"/>
  <c r="D16" i="1"/>
  <c r="C16" i="1"/>
  <c r="H15" i="1"/>
  <c r="G15" i="1"/>
  <c r="F15" i="1"/>
  <c r="E15" i="1"/>
  <c r="D15" i="1"/>
  <c r="C15" i="1"/>
  <c r="G13" i="1"/>
  <c r="F13" i="1"/>
  <c r="E13" i="1"/>
  <c r="D13" i="1"/>
  <c r="C13" i="1"/>
  <c r="G12" i="1"/>
  <c r="F12" i="1"/>
  <c r="E12" i="1"/>
  <c r="D12" i="1"/>
  <c r="C12" i="1"/>
  <c r="H9" i="1"/>
  <c r="H8" i="1"/>
  <c r="H6" i="1"/>
  <c r="H5" i="1"/>
  <c r="H16" i="2"/>
  <c r="G16" i="2"/>
  <c r="F16" i="2"/>
  <c r="E16" i="2"/>
  <c r="D16" i="2"/>
  <c r="C16" i="2"/>
  <c r="H15" i="2"/>
  <c r="G15" i="2"/>
  <c r="F15" i="2"/>
  <c r="E15" i="2"/>
  <c r="D15" i="2"/>
  <c r="C15" i="2"/>
  <c r="G13" i="2"/>
  <c r="F13" i="2"/>
  <c r="E13" i="2"/>
  <c r="D13" i="2"/>
  <c r="C13" i="2"/>
  <c r="G12" i="2"/>
  <c r="F12" i="2"/>
  <c r="E12" i="2"/>
  <c r="D12" i="2"/>
  <c r="C12" i="2"/>
  <c r="H9" i="2"/>
  <c r="H8" i="2"/>
  <c r="H6" i="2"/>
  <c r="H5" i="2"/>
  <c r="H16" i="6"/>
  <c r="G16" i="6"/>
  <c r="F16" i="6"/>
  <c r="E16" i="6"/>
  <c r="D16" i="6"/>
  <c r="C16" i="6"/>
  <c r="H15" i="6"/>
  <c r="G15" i="6"/>
  <c r="F15" i="6"/>
  <c r="E15" i="6"/>
  <c r="D15" i="6"/>
  <c r="C15" i="6"/>
  <c r="G13" i="6"/>
  <c r="F13" i="6"/>
  <c r="E13" i="6"/>
  <c r="D13" i="6"/>
  <c r="C13" i="6"/>
  <c r="G12" i="6"/>
  <c r="F12" i="6"/>
  <c r="E12" i="6"/>
  <c r="D12" i="6"/>
  <c r="C12" i="6"/>
  <c r="H9" i="6"/>
  <c r="H8" i="6"/>
  <c r="H6" i="6"/>
  <c r="H5" i="6"/>
  <c r="H16" i="7"/>
  <c r="G16" i="7"/>
  <c r="F16" i="7"/>
  <c r="E16" i="7"/>
  <c r="D16" i="7"/>
  <c r="C16" i="7"/>
  <c r="H15" i="7"/>
  <c r="G15" i="7"/>
  <c r="F15" i="7"/>
  <c r="E15" i="7"/>
  <c r="D15" i="7"/>
  <c r="C15" i="7"/>
  <c r="G13" i="7"/>
  <c r="F13" i="7"/>
  <c r="E13" i="7"/>
  <c r="D13" i="7"/>
  <c r="C13" i="7"/>
  <c r="G12" i="7"/>
  <c r="F12" i="7"/>
  <c r="E12" i="7"/>
  <c r="D12" i="7"/>
  <c r="C12" i="7"/>
  <c r="H9" i="7"/>
  <c r="H8" i="7"/>
  <c r="H6" i="7"/>
  <c r="H5" i="7"/>
  <c r="H16" i="8"/>
  <c r="G16" i="8"/>
  <c r="F16" i="8"/>
  <c r="E16" i="8"/>
  <c r="D16" i="8"/>
  <c r="C16" i="8"/>
  <c r="H15" i="8"/>
  <c r="G15" i="8"/>
  <c r="F15" i="8"/>
  <c r="E15" i="8"/>
  <c r="D15" i="8"/>
  <c r="C15" i="8"/>
  <c r="G13" i="8"/>
  <c r="F13" i="8"/>
  <c r="E13" i="8"/>
  <c r="D13" i="8"/>
  <c r="C13" i="8"/>
  <c r="G12" i="8"/>
  <c r="F12" i="8"/>
  <c r="E12" i="8"/>
  <c r="D12" i="8"/>
  <c r="C12" i="8"/>
  <c r="H9" i="8"/>
  <c r="H8" i="8"/>
  <c r="H6" i="8"/>
  <c r="H5" i="8"/>
  <c r="G16" i="9"/>
  <c r="F16" i="9"/>
  <c r="C16" i="9"/>
  <c r="G13" i="9"/>
  <c r="F13" i="9"/>
  <c r="E13" i="9"/>
  <c r="E16" i="9" s="1"/>
  <c r="D13" i="9"/>
  <c r="D16" i="9" s="1"/>
  <c r="C13" i="9"/>
  <c r="G12" i="9"/>
  <c r="G15" i="9" s="1"/>
  <c r="F12" i="9"/>
  <c r="F15" i="9" s="1"/>
  <c r="E12" i="9"/>
  <c r="E15" i="9" s="1"/>
  <c r="D12" i="9"/>
  <c r="D15" i="9" s="1"/>
  <c r="C12" i="9"/>
  <c r="C15" i="9" s="1"/>
  <c r="H9" i="9"/>
  <c r="H8" i="9"/>
  <c r="H6" i="9"/>
  <c r="H5" i="9"/>
  <c r="H16" i="10"/>
  <c r="G16" i="10"/>
  <c r="F16" i="10"/>
  <c r="E16" i="10"/>
  <c r="D16" i="10"/>
  <c r="C16" i="10"/>
  <c r="H15" i="10"/>
  <c r="G15" i="10"/>
  <c r="F15" i="10"/>
  <c r="E15" i="10"/>
  <c r="D15" i="10"/>
  <c r="C15" i="10"/>
  <c r="G13" i="10"/>
  <c r="F13" i="10"/>
  <c r="E13" i="10"/>
  <c r="D13" i="10"/>
  <c r="C13" i="10"/>
  <c r="G12" i="10"/>
  <c r="F12" i="10"/>
  <c r="E12" i="10"/>
  <c r="D12" i="10"/>
  <c r="C12" i="10"/>
  <c r="H9" i="10"/>
  <c r="H8" i="10"/>
  <c r="H6" i="10"/>
  <c r="H5" i="10"/>
  <c r="B12" i="11" l="1"/>
  <c r="F12" i="11"/>
  <c r="C12" i="11"/>
  <c r="D12" i="11"/>
  <c r="H16" i="9"/>
  <c r="H15" i="9"/>
</calcChain>
</file>

<file path=xl/sharedStrings.xml><?xml version="1.0" encoding="utf-8"?>
<sst xmlns="http://schemas.openxmlformats.org/spreadsheetml/2006/main" count="241" uniqueCount="44">
  <si>
    <t>TiroEsq</t>
  </si>
  <si>
    <t>PelPar</t>
  </si>
  <si>
    <t>Llegadas</t>
  </si>
  <si>
    <t>Tiros</t>
  </si>
  <si>
    <t>Gol</t>
  </si>
  <si>
    <t>1T</t>
  </si>
  <si>
    <t>2T</t>
  </si>
  <si>
    <t>Partido</t>
  </si>
  <si>
    <t>Puntuacion(0,5)</t>
  </si>
  <si>
    <t>Puntuacion(1)</t>
  </si>
  <si>
    <t>Puntuacion(2)</t>
  </si>
  <si>
    <t>Puntuacion(3)</t>
  </si>
  <si>
    <t>P-Parada</t>
  </si>
  <si>
    <t>Indice</t>
  </si>
  <si>
    <t>Septima de AFA</t>
  </si>
  <si>
    <t>VELEZ</t>
  </si>
  <si>
    <t>HURACAN</t>
  </si>
  <si>
    <t>CENTRAL</t>
  </si>
  <si>
    <t>CAI</t>
  </si>
  <si>
    <t>C.D.G.C.A.T.</t>
  </si>
  <si>
    <t>C.A.S.</t>
  </si>
  <si>
    <t>COLON</t>
  </si>
  <si>
    <t>RESUMEN</t>
  </si>
  <si>
    <t>T.Esquina</t>
  </si>
  <si>
    <t>P.Parada</t>
  </si>
  <si>
    <t>Llegada</t>
  </si>
  <si>
    <t>INDEPENDIENTE</t>
  </si>
  <si>
    <t>SARMIENTO</t>
  </si>
  <si>
    <t>ALDOSIVI</t>
  </si>
  <si>
    <t>PROMEDIOS</t>
  </si>
  <si>
    <t>C.A.A</t>
  </si>
  <si>
    <t>C.A.A.</t>
  </si>
  <si>
    <t>CA.A.</t>
  </si>
  <si>
    <t xml:space="preserve">Comportamiento Rival </t>
  </si>
  <si>
    <t>VS</t>
  </si>
  <si>
    <t>C.A.I.</t>
  </si>
  <si>
    <t>C.A.R.C.</t>
  </si>
  <si>
    <t>C.A.H.</t>
  </si>
  <si>
    <t>C.A.V.S.</t>
  </si>
  <si>
    <t>C.D.G.C.A.T.( Septima A.F.A. )</t>
  </si>
  <si>
    <t>Analisis Estadistico</t>
  </si>
  <si>
    <t>IndiceAtaque</t>
  </si>
  <si>
    <r>
      <rPr>
        <b/>
        <sz val="10"/>
        <rFont val="Agency FB"/>
        <family val="2"/>
      </rPr>
      <t>Llegada:</t>
    </r>
    <r>
      <rPr>
        <sz val="10"/>
        <rFont val="Agency FB"/>
        <family val="2"/>
      </rPr>
      <t xml:space="preserve"> Son Avance con pelota dominada a partir de ¾ de cancha o más.</t>
    </r>
  </si>
  <si>
    <r>
      <rPr>
        <b/>
        <sz val="10"/>
        <rFont val="Agency FB"/>
        <family val="2"/>
      </rPr>
      <t xml:space="preserve">Tiros: </t>
    </r>
    <r>
      <rPr>
        <sz val="10"/>
        <rFont val="Agency FB"/>
        <family val="2"/>
      </rPr>
      <t>Son llegadas que culminan en un Tiro al Arco.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</si>
</sst>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Agency FB"/>
      <family val="2"/>
    </font>
    <font>
      <b/>
      <sz val="22"/>
      <color theme="1"/>
      <name val="Calibri"/>
      <family val="2"/>
      <scheme val="minor"/>
    </font>
    <font>
      <b/>
      <sz val="12"/>
      <color theme="1"/>
      <name val="Agency FB"/>
      <family val="2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theme="0" tint="-4.9989318521683403E-2"/>
      <name val="Calibri"/>
      <family val="2"/>
      <scheme val="minor"/>
    </font>
    <font>
      <b/>
      <sz val="16"/>
      <color theme="1"/>
      <name val="Agency FB"/>
      <family val="2"/>
    </font>
    <font>
      <b/>
      <sz val="14"/>
      <color theme="0" tint="-4.9989318521683403E-2"/>
      <name val="Agency FB"/>
      <family val="2"/>
    </font>
    <font>
      <b/>
      <sz val="48"/>
      <color theme="1"/>
      <name val="Agency FB"/>
      <family val="2"/>
    </font>
    <font>
      <b/>
      <sz val="11"/>
      <color theme="0"/>
      <name val="Agency FB"/>
      <family val="2"/>
    </font>
    <font>
      <sz val="10"/>
      <name val="Agency FB"/>
      <family val="2"/>
    </font>
    <font>
      <b/>
      <sz val="10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ck">
        <color theme="1"/>
      </top>
      <bottom style="thick">
        <color theme="1"/>
      </bottom>
      <diagonal/>
    </border>
    <border>
      <left style="thin">
        <color theme="0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ck">
        <color theme="1"/>
      </top>
      <bottom style="thick">
        <color theme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" fontId="6" fillId="2" borderId="20" xfId="0" applyNumberFormat="1" applyFont="1" applyFill="1" applyBorder="1" applyAlignment="1">
      <alignment horizontal="center" vertical="center"/>
    </xf>
    <xf numFmtId="1" fontId="6" fillId="2" borderId="21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" fontId="6" fillId="2" borderId="24" xfId="0" applyNumberFormat="1" applyFont="1" applyFill="1" applyBorder="1" applyAlignment="1">
      <alignment horizontal="center" vertical="center"/>
    </xf>
    <xf numFmtId="1" fontId="12" fillId="3" borderId="0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6" xfId="0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22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Porcentajes</a:t>
            </a:r>
            <a:r>
              <a:rPr lang="es-AR" baseline="0"/>
              <a:t> VS COLON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vsCAC!$B$12</c:f>
              <c:strCache>
                <c:ptCount val="1"/>
                <c:pt idx="0">
                  <c:v>C.D.G.C.A.T.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vsCAC!$C$11:$G$11</c:f>
              <c:strCache>
                <c:ptCount val="5"/>
                <c:pt idx="0">
                  <c:v>TiroEsq</c:v>
                </c:pt>
                <c:pt idx="1">
                  <c:v>P-Parada</c:v>
                </c:pt>
                <c:pt idx="2">
                  <c:v>Llegadas</c:v>
                </c:pt>
                <c:pt idx="3">
                  <c:v>Tiros</c:v>
                </c:pt>
                <c:pt idx="4">
                  <c:v>Gol</c:v>
                </c:pt>
              </c:strCache>
            </c:strRef>
          </c:cat>
          <c:val>
            <c:numRef>
              <c:f>vsCAC!$C$12:$G$12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20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vsCAC!$B$13</c:f>
              <c:strCache>
                <c:ptCount val="1"/>
                <c:pt idx="0">
                  <c:v>COLON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vsCAC!$C$11:$G$11</c:f>
              <c:strCache>
                <c:ptCount val="5"/>
                <c:pt idx="0">
                  <c:v>TiroEsq</c:v>
                </c:pt>
                <c:pt idx="1">
                  <c:v>P-Parada</c:v>
                </c:pt>
                <c:pt idx="2">
                  <c:v>Llegadas</c:v>
                </c:pt>
                <c:pt idx="3">
                  <c:v>Tiros</c:v>
                </c:pt>
                <c:pt idx="4">
                  <c:v>Gol</c:v>
                </c:pt>
              </c:strCache>
            </c:strRef>
          </c:cat>
          <c:val>
            <c:numRef>
              <c:f>vsCAC!$C$13:$G$13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16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032320"/>
        <c:axId val="195977496"/>
      </c:barChart>
      <c:catAx>
        <c:axId val="19603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977496"/>
        <c:crosses val="autoZero"/>
        <c:auto val="1"/>
        <c:lblAlgn val="ctr"/>
        <c:lblOffset val="100"/>
        <c:noMultiLvlLbl val="0"/>
      </c:catAx>
      <c:valAx>
        <c:axId val="19597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03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Porcentajes</a:t>
            </a:r>
            <a:r>
              <a:rPr lang="es-AR" baseline="0"/>
              <a:t> VS ALDOSIVI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vsCAA!$B$12</c:f>
              <c:strCache>
                <c:ptCount val="1"/>
                <c:pt idx="0">
                  <c:v>C.D.G.C.A.T.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vsCAA!$C$11:$G$11</c:f>
              <c:strCache>
                <c:ptCount val="5"/>
                <c:pt idx="0">
                  <c:v>TiroEsq</c:v>
                </c:pt>
                <c:pt idx="1">
                  <c:v>P-Parada</c:v>
                </c:pt>
                <c:pt idx="2">
                  <c:v>Llegadas</c:v>
                </c:pt>
                <c:pt idx="3">
                  <c:v>Tiros</c:v>
                </c:pt>
                <c:pt idx="4">
                  <c:v>Gol</c:v>
                </c:pt>
              </c:strCache>
            </c:strRef>
          </c:cat>
          <c:val>
            <c:numRef>
              <c:f>vsCAA!$C$12:$G$12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vsCAA!$B$13</c:f>
              <c:strCache>
                <c:ptCount val="1"/>
                <c:pt idx="0">
                  <c:v>CA.A.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vsCAA!$C$11:$G$11</c:f>
              <c:strCache>
                <c:ptCount val="5"/>
                <c:pt idx="0">
                  <c:v>TiroEsq</c:v>
                </c:pt>
                <c:pt idx="1">
                  <c:v>P-Parada</c:v>
                </c:pt>
                <c:pt idx="2">
                  <c:v>Llegadas</c:v>
                </c:pt>
                <c:pt idx="3">
                  <c:v>Tiros</c:v>
                </c:pt>
                <c:pt idx="4">
                  <c:v>Gol</c:v>
                </c:pt>
              </c:strCache>
            </c:strRef>
          </c:cat>
          <c:val>
            <c:numRef>
              <c:f>vsCAA!$C$13:$G$13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24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560736"/>
        <c:axId val="195942704"/>
      </c:barChart>
      <c:catAx>
        <c:axId val="19556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942704"/>
        <c:crosses val="autoZero"/>
        <c:auto val="1"/>
        <c:lblAlgn val="ctr"/>
        <c:lblOffset val="100"/>
        <c:noMultiLvlLbl val="0"/>
      </c:catAx>
      <c:valAx>
        <c:axId val="1959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56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Porcentajes</a:t>
            </a:r>
            <a:r>
              <a:rPr lang="es-AR" baseline="0"/>
              <a:t> VS Sarmiento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vsCAS!$B$12</c:f>
              <c:strCache>
                <c:ptCount val="1"/>
                <c:pt idx="0">
                  <c:v>C.D.G.C.A.T.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vsCAS!$C$11:$G$11</c:f>
              <c:strCache>
                <c:ptCount val="5"/>
                <c:pt idx="0">
                  <c:v>TiroEsq</c:v>
                </c:pt>
                <c:pt idx="1">
                  <c:v>P-Parada</c:v>
                </c:pt>
                <c:pt idx="2">
                  <c:v>Llegadas</c:v>
                </c:pt>
                <c:pt idx="3">
                  <c:v>Tiros</c:v>
                </c:pt>
                <c:pt idx="4">
                  <c:v>Gol</c:v>
                </c:pt>
              </c:strCache>
            </c:strRef>
          </c:cat>
          <c:val>
            <c:numRef>
              <c:f>vsCAS!$C$12:$G$12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vsCAS!$B$13</c:f>
              <c:strCache>
                <c:ptCount val="1"/>
                <c:pt idx="0">
                  <c:v>C.A.S.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vsCAS!$C$11:$G$11</c:f>
              <c:strCache>
                <c:ptCount val="5"/>
                <c:pt idx="0">
                  <c:v>TiroEsq</c:v>
                </c:pt>
                <c:pt idx="1">
                  <c:v>P-Parada</c:v>
                </c:pt>
                <c:pt idx="2">
                  <c:v>Llegadas</c:v>
                </c:pt>
                <c:pt idx="3">
                  <c:v>Tiros</c:v>
                </c:pt>
                <c:pt idx="4">
                  <c:v>Gol</c:v>
                </c:pt>
              </c:strCache>
            </c:strRef>
          </c:cat>
          <c:val>
            <c:numRef>
              <c:f>vsCAS!$C$13:$G$13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28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156400"/>
        <c:axId val="140121424"/>
      </c:barChart>
      <c:catAx>
        <c:axId val="19715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0121424"/>
        <c:crosses val="autoZero"/>
        <c:auto val="1"/>
        <c:lblAlgn val="ctr"/>
        <c:lblOffset val="100"/>
        <c:noMultiLvlLbl val="0"/>
      </c:catAx>
      <c:valAx>
        <c:axId val="1401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71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Porcentajes</a:t>
            </a:r>
            <a:r>
              <a:rPr lang="es-AR" baseline="0"/>
              <a:t> VS Independiente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vsCAI!$B$12</c:f>
              <c:strCache>
                <c:ptCount val="1"/>
                <c:pt idx="0">
                  <c:v>C.D.G.C.A.T.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vsCAI!$C$11:$G$11</c:f>
              <c:strCache>
                <c:ptCount val="5"/>
                <c:pt idx="0">
                  <c:v>TiroEsq</c:v>
                </c:pt>
                <c:pt idx="1">
                  <c:v>P-Parada</c:v>
                </c:pt>
                <c:pt idx="2">
                  <c:v>Llegadas</c:v>
                </c:pt>
                <c:pt idx="3">
                  <c:v>Tiros</c:v>
                </c:pt>
                <c:pt idx="4">
                  <c:v>Gol</c:v>
                </c:pt>
              </c:strCache>
            </c:strRef>
          </c:cat>
          <c:val>
            <c:numRef>
              <c:f>vsCAI!$C$12:$G$12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23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vsCAI!$B$13</c:f>
              <c:strCache>
                <c:ptCount val="1"/>
                <c:pt idx="0">
                  <c:v>CAI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vsCAI!$C$11:$G$11</c:f>
              <c:strCache>
                <c:ptCount val="5"/>
                <c:pt idx="0">
                  <c:v>TiroEsq</c:v>
                </c:pt>
                <c:pt idx="1">
                  <c:v>P-Parada</c:v>
                </c:pt>
                <c:pt idx="2">
                  <c:v>Llegadas</c:v>
                </c:pt>
                <c:pt idx="3">
                  <c:v>Tiros</c:v>
                </c:pt>
                <c:pt idx="4">
                  <c:v>Gol</c:v>
                </c:pt>
              </c:strCache>
            </c:strRef>
          </c:cat>
          <c:val>
            <c:numRef>
              <c:f>vsCAI!$C$13:$G$13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18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940560"/>
        <c:axId val="196146168"/>
      </c:barChart>
      <c:catAx>
        <c:axId val="1959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146168"/>
        <c:crosses val="autoZero"/>
        <c:auto val="1"/>
        <c:lblAlgn val="ctr"/>
        <c:lblOffset val="100"/>
        <c:noMultiLvlLbl val="0"/>
      </c:catAx>
      <c:valAx>
        <c:axId val="19614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94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Porcentajes</a:t>
            </a:r>
            <a:r>
              <a:rPr lang="es-AR" baseline="0"/>
              <a:t> VS Central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vsCARC!$B$12</c:f>
              <c:strCache>
                <c:ptCount val="1"/>
                <c:pt idx="0">
                  <c:v>C.D.G.C.A.T.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vsCARC!$C$11:$G$11</c:f>
              <c:strCache>
                <c:ptCount val="5"/>
                <c:pt idx="0">
                  <c:v>TiroEsq</c:v>
                </c:pt>
                <c:pt idx="1">
                  <c:v>P-Parada</c:v>
                </c:pt>
                <c:pt idx="2">
                  <c:v>Llegadas</c:v>
                </c:pt>
                <c:pt idx="3">
                  <c:v>Tiros</c:v>
                </c:pt>
                <c:pt idx="4">
                  <c:v>Gol</c:v>
                </c:pt>
              </c:strCache>
            </c:strRef>
          </c:cat>
          <c:val>
            <c:numRef>
              <c:f>vsCARC!$C$12:$G$12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vsCARC!$B$13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vsCARC!$C$11:$G$11</c:f>
              <c:strCache>
                <c:ptCount val="5"/>
                <c:pt idx="0">
                  <c:v>TiroEsq</c:v>
                </c:pt>
                <c:pt idx="1">
                  <c:v>P-Parada</c:v>
                </c:pt>
                <c:pt idx="2">
                  <c:v>Llegadas</c:v>
                </c:pt>
                <c:pt idx="3">
                  <c:v>Tiros</c:v>
                </c:pt>
                <c:pt idx="4">
                  <c:v>Gol</c:v>
                </c:pt>
              </c:strCache>
            </c:strRef>
          </c:cat>
          <c:val>
            <c:numRef>
              <c:f>vsCARC!$C$13:$G$13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35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187248"/>
        <c:axId val="195267376"/>
      </c:barChart>
      <c:catAx>
        <c:axId val="19618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267376"/>
        <c:crosses val="autoZero"/>
        <c:auto val="1"/>
        <c:lblAlgn val="ctr"/>
        <c:lblOffset val="100"/>
        <c:noMultiLvlLbl val="0"/>
      </c:catAx>
      <c:valAx>
        <c:axId val="1952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61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Porcentajes</a:t>
            </a:r>
            <a:r>
              <a:rPr lang="es-AR" baseline="0"/>
              <a:t> VS Huracan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vsCAH!$B$12</c:f>
              <c:strCache>
                <c:ptCount val="1"/>
                <c:pt idx="0">
                  <c:v>C.D.G.C.A.T.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vsCAH!$C$11:$G$11</c:f>
              <c:strCache>
                <c:ptCount val="5"/>
                <c:pt idx="0">
                  <c:v>TiroEsq</c:v>
                </c:pt>
                <c:pt idx="1">
                  <c:v>P-Parada</c:v>
                </c:pt>
                <c:pt idx="2">
                  <c:v>Llegadas</c:v>
                </c:pt>
                <c:pt idx="3">
                  <c:v>Tiros</c:v>
                </c:pt>
                <c:pt idx="4">
                  <c:v>Gol</c:v>
                </c:pt>
              </c:strCache>
            </c:strRef>
          </c:cat>
          <c:val>
            <c:numRef>
              <c:f>vsCAH!$C$12:$G$12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16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vsCAH!$B$13</c:f>
              <c:strCache>
                <c:ptCount val="1"/>
                <c:pt idx="0">
                  <c:v>HURACAN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vsCAH!$C$11:$G$11</c:f>
              <c:strCache>
                <c:ptCount val="5"/>
                <c:pt idx="0">
                  <c:v>TiroEsq</c:v>
                </c:pt>
                <c:pt idx="1">
                  <c:v>P-Parada</c:v>
                </c:pt>
                <c:pt idx="2">
                  <c:v>Llegadas</c:v>
                </c:pt>
                <c:pt idx="3">
                  <c:v>Tiros</c:v>
                </c:pt>
                <c:pt idx="4">
                  <c:v>Gol</c:v>
                </c:pt>
              </c:strCache>
            </c:strRef>
          </c:cat>
          <c:val>
            <c:numRef>
              <c:f>vsCAH!$C$13:$G$13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17</c:v>
                </c:pt>
                <c:pt idx="3">
                  <c:v>4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268160"/>
        <c:axId val="195268552"/>
      </c:barChart>
      <c:catAx>
        <c:axId val="1952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268552"/>
        <c:crosses val="autoZero"/>
        <c:auto val="1"/>
        <c:lblAlgn val="ctr"/>
        <c:lblOffset val="100"/>
        <c:noMultiLvlLbl val="0"/>
      </c:catAx>
      <c:valAx>
        <c:axId val="19526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2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Porcentajes</a:t>
            </a:r>
            <a:r>
              <a:rPr lang="es-AR" baseline="0"/>
              <a:t> VS Velez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vsVELEZ!$B$12</c:f>
              <c:strCache>
                <c:ptCount val="1"/>
                <c:pt idx="0">
                  <c:v>C.D.G.C.A.T.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vsVELEZ!$C$11:$G$11</c:f>
              <c:strCache>
                <c:ptCount val="5"/>
                <c:pt idx="0">
                  <c:v>TiroEsq</c:v>
                </c:pt>
                <c:pt idx="1">
                  <c:v>P-Parada</c:v>
                </c:pt>
                <c:pt idx="2">
                  <c:v>Llegadas</c:v>
                </c:pt>
                <c:pt idx="3">
                  <c:v>Tiros</c:v>
                </c:pt>
                <c:pt idx="4">
                  <c:v>Gol</c:v>
                </c:pt>
              </c:strCache>
            </c:strRef>
          </c:cat>
          <c:val>
            <c:numRef>
              <c:f>vsVELEZ!$C$12:$G$12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vsVELEZ!$B$13</c:f>
              <c:strCache>
                <c:ptCount val="1"/>
                <c:pt idx="0">
                  <c:v>VELEZ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vsVELEZ!$C$11:$G$11</c:f>
              <c:strCache>
                <c:ptCount val="5"/>
                <c:pt idx="0">
                  <c:v>TiroEsq</c:v>
                </c:pt>
                <c:pt idx="1">
                  <c:v>P-Parada</c:v>
                </c:pt>
                <c:pt idx="2">
                  <c:v>Llegadas</c:v>
                </c:pt>
                <c:pt idx="3">
                  <c:v>Tiros</c:v>
                </c:pt>
                <c:pt idx="4">
                  <c:v>Gol</c:v>
                </c:pt>
              </c:strCache>
            </c:strRef>
          </c:cat>
          <c:val>
            <c:numRef>
              <c:f>vsVELEZ!$C$13:$G$13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30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269336"/>
        <c:axId val="195269728"/>
      </c:barChart>
      <c:catAx>
        <c:axId val="19526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269728"/>
        <c:crosses val="autoZero"/>
        <c:auto val="1"/>
        <c:lblAlgn val="ctr"/>
        <c:lblOffset val="100"/>
        <c:noMultiLvlLbl val="0"/>
      </c:catAx>
      <c:valAx>
        <c:axId val="1952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26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16</xdr:row>
      <xdr:rowOff>38100</xdr:rowOff>
    </xdr:from>
    <xdr:to>
      <xdr:col>6</xdr:col>
      <xdr:colOff>647700</xdr:colOff>
      <xdr:row>31</xdr:row>
      <xdr:rowOff>38100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16</xdr:row>
      <xdr:rowOff>60960</xdr:rowOff>
    </xdr:from>
    <xdr:to>
      <xdr:col>6</xdr:col>
      <xdr:colOff>670560</xdr:colOff>
      <xdr:row>31</xdr:row>
      <xdr:rowOff>60960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16</xdr:row>
      <xdr:rowOff>60960</xdr:rowOff>
    </xdr:from>
    <xdr:to>
      <xdr:col>6</xdr:col>
      <xdr:colOff>670560</xdr:colOff>
      <xdr:row>31</xdr:row>
      <xdr:rowOff>60960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16</xdr:row>
      <xdr:rowOff>60960</xdr:rowOff>
    </xdr:from>
    <xdr:to>
      <xdr:col>6</xdr:col>
      <xdr:colOff>670560</xdr:colOff>
      <xdr:row>31</xdr:row>
      <xdr:rowOff>60960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16</xdr:row>
      <xdr:rowOff>60960</xdr:rowOff>
    </xdr:from>
    <xdr:to>
      <xdr:col>6</xdr:col>
      <xdr:colOff>670560</xdr:colOff>
      <xdr:row>31</xdr:row>
      <xdr:rowOff>60960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16</xdr:row>
      <xdr:rowOff>60960</xdr:rowOff>
    </xdr:from>
    <xdr:to>
      <xdr:col>6</xdr:col>
      <xdr:colOff>670560</xdr:colOff>
      <xdr:row>31</xdr:row>
      <xdr:rowOff>60960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16</xdr:row>
      <xdr:rowOff>60960</xdr:rowOff>
    </xdr:from>
    <xdr:to>
      <xdr:col>6</xdr:col>
      <xdr:colOff>670560</xdr:colOff>
      <xdr:row>31</xdr:row>
      <xdr:rowOff>60960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opLeftCell="A10" workbookViewId="0">
      <selection sqref="A1:H32"/>
    </sheetView>
  </sheetViews>
  <sheetFormatPr baseColWidth="10" defaultRowHeight="14.4" x14ac:dyDescent="0.3"/>
  <sheetData>
    <row r="1" spans="1:8" x14ac:dyDescent="0.3">
      <c r="A1" s="37" t="s">
        <v>40</v>
      </c>
      <c r="B1" s="37"/>
      <c r="C1" s="37"/>
      <c r="D1" s="37"/>
      <c r="E1" s="37"/>
      <c r="F1" s="37"/>
      <c r="G1" s="37"/>
      <c r="H1" s="37"/>
    </row>
    <row r="2" spans="1:8" x14ac:dyDescent="0.3">
      <c r="A2" s="37"/>
      <c r="B2" s="37"/>
      <c r="C2" s="37"/>
      <c r="D2" s="37"/>
      <c r="E2" s="37"/>
      <c r="F2" s="37"/>
      <c r="G2" s="37"/>
      <c r="H2" s="37"/>
    </row>
    <row r="3" spans="1:8" ht="13.2" customHeight="1" thickBot="1" x14ac:dyDescent="0.35">
      <c r="A3" s="38" t="s">
        <v>14</v>
      </c>
      <c r="B3" s="38"/>
      <c r="C3" s="38"/>
      <c r="D3" s="38"/>
      <c r="E3" s="38"/>
      <c r="F3" s="38"/>
      <c r="G3" s="38"/>
      <c r="H3" s="38"/>
    </row>
    <row r="4" spans="1:8" ht="15" thickBot="1" x14ac:dyDescent="0.35">
      <c r="A4" s="6"/>
      <c r="B4" s="6"/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6"/>
    </row>
    <row r="5" spans="1:8" ht="15" thickBot="1" x14ac:dyDescent="0.35">
      <c r="A5" s="35" t="s">
        <v>5</v>
      </c>
      <c r="B5" s="7" t="s">
        <v>19</v>
      </c>
      <c r="C5" s="8">
        <v>1</v>
      </c>
      <c r="D5" s="8">
        <v>3</v>
      </c>
      <c r="E5" s="8">
        <v>9</v>
      </c>
      <c r="F5" s="8">
        <v>0</v>
      </c>
      <c r="G5" s="8">
        <v>1</v>
      </c>
      <c r="H5" s="24">
        <f>(C5*0.5)+(D5*0.5)+(E5*1)+(F5*2)+(G5*3)</f>
        <v>14</v>
      </c>
    </row>
    <row r="6" spans="1:8" ht="15" thickBot="1" x14ac:dyDescent="0.35">
      <c r="A6" s="36"/>
      <c r="B6" s="7" t="s">
        <v>21</v>
      </c>
      <c r="C6" s="8">
        <v>0</v>
      </c>
      <c r="D6" s="8">
        <v>0</v>
      </c>
      <c r="E6" s="8">
        <v>9</v>
      </c>
      <c r="F6" s="8">
        <v>0</v>
      </c>
      <c r="G6" s="8">
        <v>1</v>
      </c>
      <c r="H6" s="23">
        <f>(C6*0.5)+(D6*0.5)+(E6*1)+(F6*2)+(G6*3)</f>
        <v>12</v>
      </c>
    </row>
    <row r="7" spans="1:8" ht="10.199999999999999" customHeight="1" thickBot="1" x14ac:dyDescent="0.35">
      <c r="A7" s="17"/>
      <c r="B7" s="18"/>
      <c r="C7" s="9"/>
      <c r="D7" s="9"/>
      <c r="E7" s="9"/>
      <c r="F7" s="9"/>
      <c r="G7" s="9"/>
      <c r="H7" s="6"/>
    </row>
    <row r="8" spans="1:8" ht="15" thickBot="1" x14ac:dyDescent="0.35">
      <c r="A8" s="35" t="s">
        <v>6</v>
      </c>
      <c r="B8" s="7" t="s">
        <v>19</v>
      </c>
      <c r="C8" s="2">
        <v>3</v>
      </c>
      <c r="D8" s="2">
        <v>2</v>
      </c>
      <c r="E8" s="2">
        <v>11</v>
      </c>
      <c r="F8" s="2">
        <v>2</v>
      </c>
      <c r="G8" s="2">
        <v>0</v>
      </c>
      <c r="H8" s="24">
        <f>(C8*0.5)+(D8*0.5)+(E8*1)+(F8*2)+(G8*3)</f>
        <v>17.5</v>
      </c>
    </row>
    <row r="9" spans="1:8" ht="15" thickBot="1" x14ac:dyDescent="0.35">
      <c r="A9" s="36"/>
      <c r="B9" s="7" t="s">
        <v>21</v>
      </c>
      <c r="C9" s="2">
        <v>1</v>
      </c>
      <c r="D9" s="2">
        <v>0</v>
      </c>
      <c r="E9" s="2">
        <v>7</v>
      </c>
      <c r="F9" s="2">
        <v>1</v>
      </c>
      <c r="G9" s="2">
        <v>1</v>
      </c>
      <c r="H9" s="23">
        <f>(C9*0.5)+(D9*0.5)+(E9*1)+(F9*2)+(G9*3)</f>
        <v>12.5</v>
      </c>
    </row>
    <row r="10" spans="1:8" ht="15" thickBot="1" x14ac:dyDescent="0.35">
      <c r="A10" s="6"/>
      <c r="B10" s="11"/>
      <c r="C10" s="11"/>
      <c r="D10" s="11"/>
      <c r="E10" s="11"/>
      <c r="F10" s="11"/>
      <c r="G10" s="11"/>
      <c r="H10" s="6"/>
    </row>
    <row r="11" spans="1:8" ht="15" thickBot="1" x14ac:dyDescent="0.35">
      <c r="A11" s="10"/>
      <c r="B11" s="12"/>
      <c r="C11" s="1" t="s">
        <v>0</v>
      </c>
      <c r="D11" s="1" t="s">
        <v>12</v>
      </c>
      <c r="E11" s="1" t="s">
        <v>2</v>
      </c>
      <c r="F11" s="1" t="s">
        <v>3</v>
      </c>
      <c r="G11" s="1" t="s">
        <v>4</v>
      </c>
      <c r="H11" s="6"/>
    </row>
    <row r="12" spans="1:8" ht="15" thickBot="1" x14ac:dyDescent="0.35">
      <c r="A12" s="39" t="s">
        <v>7</v>
      </c>
      <c r="B12" s="7" t="s">
        <v>19</v>
      </c>
      <c r="C12" s="2">
        <f>C5+C8</f>
        <v>4</v>
      </c>
      <c r="D12" s="2">
        <f t="shared" ref="D12:G13" si="0">D5+D8</f>
        <v>5</v>
      </c>
      <c r="E12" s="2">
        <f t="shared" si="0"/>
        <v>20</v>
      </c>
      <c r="F12" s="2">
        <f t="shared" si="0"/>
        <v>2</v>
      </c>
      <c r="G12" s="2">
        <f t="shared" si="0"/>
        <v>1</v>
      </c>
      <c r="H12" s="6"/>
    </row>
    <row r="13" spans="1:8" ht="15" thickBot="1" x14ac:dyDescent="0.35">
      <c r="A13" s="36"/>
      <c r="B13" s="7" t="s">
        <v>21</v>
      </c>
      <c r="C13" s="1">
        <f>C6+C9</f>
        <v>1</v>
      </c>
      <c r="D13" s="1">
        <f t="shared" si="0"/>
        <v>0</v>
      </c>
      <c r="E13" s="1">
        <f t="shared" si="0"/>
        <v>16</v>
      </c>
      <c r="F13" s="1">
        <f t="shared" si="0"/>
        <v>1</v>
      </c>
      <c r="G13" s="1">
        <f t="shared" si="0"/>
        <v>2</v>
      </c>
      <c r="H13" s="6"/>
    </row>
    <row r="14" spans="1:8" ht="15.6" thickBot="1" x14ac:dyDescent="0.35">
      <c r="A14" s="6"/>
      <c r="B14" s="13"/>
      <c r="C14" s="4" t="s">
        <v>8</v>
      </c>
      <c r="D14" s="3" t="s">
        <v>8</v>
      </c>
      <c r="E14" s="3" t="s">
        <v>9</v>
      </c>
      <c r="F14" s="3" t="s">
        <v>10</v>
      </c>
      <c r="G14" s="5" t="s">
        <v>11</v>
      </c>
      <c r="H14" s="19" t="s">
        <v>41</v>
      </c>
    </row>
    <row r="15" spans="1:8" ht="15.6" thickBot="1" x14ac:dyDescent="0.35">
      <c r="A15" s="35" t="s">
        <v>13</v>
      </c>
      <c r="B15" s="7" t="s">
        <v>19</v>
      </c>
      <c r="C15" s="14">
        <f>C12*0.5</f>
        <v>2</v>
      </c>
      <c r="D15" s="15">
        <f>D12*0.5</f>
        <v>2.5</v>
      </c>
      <c r="E15" s="15">
        <f>E12*1</f>
        <v>20</v>
      </c>
      <c r="F15" s="15">
        <f>F12*2</f>
        <v>4</v>
      </c>
      <c r="G15" s="16">
        <f>G12*3</f>
        <v>3</v>
      </c>
      <c r="H15" s="20">
        <f>C15+D15+E15+F15+G15</f>
        <v>31.5</v>
      </c>
    </row>
    <row r="16" spans="1:8" ht="15.6" thickBot="1" x14ac:dyDescent="0.35">
      <c r="A16" s="36"/>
      <c r="B16" s="7" t="s">
        <v>21</v>
      </c>
      <c r="C16" s="14">
        <f>C13*0.5</f>
        <v>0.5</v>
      </c>
      <c r="D16" s="15">
        <f>D13*0.5</f>
        <v>0</v>
      </c>
      <c r="E16" s="15">
        <f>E13*1</f>
        <v>16</v>
      </c>
      <c r="F16" s="15">
        <f>F13*2</f>
        <v>2</v>
      </c>
      <c r="G16" s="16">
        <f>G13*3</f>
        <v>6</v>
      </c>
      <c r="H16" s="21">
        <f>C16+D16+E16+F16+G16</f>
        <v>24.5</v>
      </c>
    </row>
  </sheetData>
  <mergeCells count="6">
    <mergeCell ref="A15:A16"/>
    <mergeCell ref="A1:H2"/>
    <mergeCell ref="A3:H3"/>
    <mergeCell ref="A5:A6"/>
    <mergeCell ref="A8:A9"/>
    <mergeCell ref="A12:A13"/>
  </mergeCells>
  <conditionalFormatting sqref="H5:H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{9C1D3B37-BB75-4FB4-9A31-63F14F2BAA64}</x14:id>
        </ext>
      </extLst>
    </cfRule>
  </conditionalFormatting>
  <conditionalFormatting sqref="H8:H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{1A93A6D1-6386-43C7-9966-7FF53FEDEB8B}</x14:id>
        </ext>
      </extLst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94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1D3B37-BB75-4FB4-9A31-63F14F2BAA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H5:H6</xm:sqref>
        </x14:conditionalFormatting>
        <x14:conditionalFormatting xmlns:xm="http://schemas.microsoft.com/office/excel/2006/main">
          <x14:cfRule type="dataBar" id="{1A93A6D1-6386-43C7-9966-7FF53FEDE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opLeftCell="A6" workbookViewId="0">
      <selection sqref="A1:H32"/>
    </sheetView>
  </sheetViews>
  <sheetFormatPr baseColWidth="10" defaultRowHeight="14.4" x14ac:dyDescent="0.3"/>
  <sheetData>
    <row r="1" spans="1:8" ht="14.4" customHeight="1" x14ac:dyDescent="0.55000000000000004">
      <c r="A1" s="37" t="s">
        <v>40</v>
      </c>
      <c r="B1" s="37"/>
      <c r="C1" s="37"/>
      <c r="D1" s="37"/>
      <c r="E1" s="37"/>
      <c r="F1" s="37"/>
      <c r="G1" s="37"/>
      <c r="H1" s="37"/>
    </row>
    <row r="2" spans="1:8" ht="14.4" customHeight="1" x14ac:dyDescent="0.55000000000000004">
      <c r="A2" s="37"/>
      <c r="B2" s="37"/>
      <c r="C2" s="37"/>
      <c r="D2" s="37"/>
      <c r="E2" s="37"/>
      <c r="F2" s="37"/>
      <c r="G2" s="37"/>
      <c r="H2" s="37"/>
    </row>
    <row r="3" spans="1:8" ht="13.2" customHeight="1" thickBot="1" x14ac:dyDescent="0.35">
      <c r="A3" s="38" t="s">
        <v>14</v>
      </c>
      <c r="B3" s="38"/>
      <c r="C3" s="38"/>
      <c r="D3" s="38"/>
      <c r="E3" s="38"/>
      <c r="F3" s="38"/>
      <c r="G3" s="38"/>
      <c r="H3" s="38"/>
    </row>
    <row r="4" spans="1:8" ht="15" thickBot="1" x14ac:dyDescent="0.35">
      <c r="A4" s="6"/>
      <c r="B4" s="6"/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6"/>
    </row>
    <row r="5" spans="1:8" ht="15" thickBot="1" x14ac:dyDescent="0.35">
      <c r="A5" s="35" t="s">
        <v>5</v>
      </c>
      <c r="B5" s="7" t="s">
        <v>19</v>
      </c>
      <c r="C5" s="8">
        <v>0</v>
      </c>
      <c r="D5" s="8">
        <v>0</v>
      </c>
      <c r="E5" s="8">
        <v>6</v>
      </c>
      <c r="F5" s="8">
        <v>2</v>
      </c>
      <c r="G5" s="8">
        <v>1</v>
      </c>
      <c r="H5" s="24">
        <f>(C5*0.5)+(D5*0.5)+(E5*1)+(F5*2)+(G5*3)</f>
        <v>13</v>
      </c>
    </row>
    <row r="6" spans="1:8" ht="15" thickBot="1" x14ac:dyDescent="0.35">
      <c r="A6" s="36"/>
      <c r="B6" s="7" t="s">
        <v>30</v>
      </c>
      <c r="C6" s="8">
        <v>3</v>
      </c>
      <c r="D6" s="8">
        <v>4</v>
      </c>
      <c r="E6" s="8">
        <v>13</v>
      </c>
      <c r="F6" s="8">
        <v>0</v>
      </c>
      <c r="G6" s="8">
        <v>0</v>
      </c>
      <c r="H6" s="23">
        <f>(C6*0.5)+(D6*0.5)+(E6*1)+(F6*2)+(G6*3)</f>
        <v>16.5</v>
      </c>
    </row>
    <row r="7" spans="1:8" ht="10.199999999999999" customHeight="1" thickBot="1" x14ac:dyDescent="0.35">
      <c r="A7" s="17"/>
      <c r="B7" s="18"/>
      <c r="C7" s="9"/>
      <c r="D7" s="9"/>
      <c r="E7" s="9"/>
      <c r="F7" s="9"/>
      <c r="G7" s="9"/>
      <c r="H7" s="6"/>
    </row>
    <row r="8" spans="1:8" ht="15" thickBot="1" x14ac:dyDescent="0.35">
      <c r="A8" s="35" t="s">
        <v>6</v>
      </c>
      <c r="B8" s="7" t="s">
        <v>19</v>
      </c>
      <c r="C8" s="2">
        <v>0</v>
      </c>
      <c r="D8" s="2">
        <v>1</v>
      </c>
      <c r="E8" s="2">
        <v>6</v>
      </c>
      <c r="F8" s="2">
        <v>2</v>
      </c>
      <c r="G8" s="2">
        <v>0</v>
      </c>
      <c r="H8" s="24">
        <f>(C8*0.5)+(D8*0.5)+(E8*1)+(F8*2)+(G8*3)</f>
        <v>10.5</v>
      </c>
    </row>
    <row r="9" spans="1:8" ht="15" thickBot="1" x14ac:dyDescent="0.35">
      <c r="A9" s="36"/>
      <c r="B9" s="7" t="s">
        <v>31</v>
      </c>
      <c r="C9" s="2">
        <v>6</v>
      </c>
      <c r="D9" s="2">
        <v>5</v>
      </c>
      <c r="E9" s="2">
        <v>11</v>
      </c>
      <c r="F9" s="2">
        <v>3</v>
      </c>
      <c r="G9" s="2">
        <v>0</v>
      </c>
      <c r="H9" s="23">
        <f>(C9*0.5)+(D9*0.5)+(E9*1)+(F9*2)+(G9*3)</f>
        <v>22.5</v>
      </c>
    </row>
    <row r="10" spans="1:8" ht="15" thickBot="1" x14ac:dyDescent="0.35">
      <c r="A10" s="6"/>
      <c r="B10" s="11"/>
      <c r="C10" s="11"/>
      <c r="D10" s="11"/>
      <c r="E10" s="11"/>
      <c r="F10" s="11"/>
      <c r="G10" s="11"/>
      <c r="H10" s="6"/>
    </row>
    <row r="11" spans="1:8" ht="15" thickBot="1" x14ac:dyDescent="0.35">
      <c r="A11" s="10"/>
      <c r="B11" s="12"/>
      <c r="C11" s="1" t="s">
        <v>0</v>
      </c>
      <c r="D11" s="1" t="s">
        <v>12</v>
      </c>
      <c r="E11" s="1" t="s">
        <v>2</v>
      </c>
      <c r="F11" s="1" t="s">
        <v>3</v>
      </c>
      <c r="G11" s="1" t="s">
        <v>4</v>
      </c>
      <c r="H11" s="6"/>
    </row>
    <row r="12" spans="1:8" ht="15" thickBot="1" x14ac:dyDescent="0.35">
      <c r="A12" s="39" t="s">
        <v>7</v>
      </c>
      <c r="B12" s="7" t="s">
        <v>19</v>
      </c>
      <c r="C12" s="2">
        <f>C5+C8</f>
        <v>0</v>
      </c>
      <c r="D12" s="2">
        <f t="shared" ref="D12:G13" si="0">D5+D8</f>
        <v>1</v>
      </c>
      <c r="E12" s="2">
        <f t="shared" si="0"/>
        <v>12</v>
      </c>
      <c r="F12" s="2">
        <f t="shared" si="0"/>
        <v>4</v>
      </c>
      <c r="G12" s="2">
        <f t="shared" si="0"/>
        <v>1</v>
      </c>
      <c r="H12" s="6"/>
    </row>
    <row r="13" spans="1:8" ht="15" thickBot="1" x14ac:dyDescent="0.35">
      <c r="A13" s="36"/>
      <c r="B13" s="7" t="s">
        <v>32</v>
      </c>
      <c r="C13" s="1">
        <f>C6+C9</f>
        <v>9</v>
      </c>
      <c r="D13" s="1">
        <f t="shared" si="0"/>
        <v>9</v>
      </c>
      <c r="E13" s="1">
        <f t="shared" si="0"/>
        <v>24</v>
      </c>
      <c r="F13" s="1">
        <f t="shared" si="0"/>
        <v>3</v>
      </c>
      <c r="G13" s="1">
        <f t="shared" si="0"/>
        <v>0</v>
      </c>
      <c r="H13" s="6"/>
    </row>
    <row r="14" spans="1:8" ht="15.6" thickBot="1" x14ac:dyDescent="0.35">
      <c r="A14" s="6"/>
      <c r="B14" s="13"/>
      <c r="C14" s="4" t="s">
        <v>8</v>
      </c>
      <c r="D14" s="3" t="s">
        <v>8</v>
      </c>
      <c r="E14" s="3" t="s">
        <v>9</v>
      </c>
      <c r="F14" s="3" t="s">
        <v>10</v>
      </c>
      <c r="G14" s="5" t="s">
        <v>11</v>
      </c>
      <c r="H14" s="19" t="s">
        <v>41</v>
      </c>
    </row>
    <row r="15" spans="1:8" ht="15.6" thickBot="1" x14ac:dyDescent="0.35">
      <c r="A15" s="35" t="s">
        <v>13</v>
      </c>
      <c r="B15" s="7" t="s">
        <v>19</v>
      </c>
      <c r="C15" s="14">
        <f>C12*0.5</f>
        <v>0</v>
      </c>
      <c r="D15" s="15">
        <f>D12*0.5</f>
        <v>0.5</v>
      </c>
      <c r="E15" s="15">
        <f>E12*1</f>
        <v>12</v>
      </c>
      <c r="F15" s="15">
        <f>F12*2</f>
        <v>8</v>
      </c>
      <c r="G15" s="16">
        <f>G12*3</f>
        <v>3</v>
      </c>
      <c r="H15" s="20">
        <f>C15+D15+E15+F15+G15</f>
        <v>23.5</v>
      </c>
    </row>
    <row r="16" spans="1:8" ht="15.6" thickBot="1" x14ac:dyDescent="0.35">
      <c r="A16" s="36"/>
      <c r="B16" s="7" t="s">
        <v>31</v>
      </c>
      <c r="C16" s="14">
        <f>C13*0.5</f>
        <v>4.5</v>
      </c>
      <c r="D16" s="15">
        <f>D13*0.5</f>
        <v>4.5</v>
      </c>
      <c r="E16" s="15">
        <f>E13*1</f>
        <v>24</v>
      </c>
      <c r="F16" s="15">
        <f>F13*2</f>
        <v>6</v>
      </c>
      <c r="G16" s="16">
        <f>G13*3</f>
        <v>0</v>
      </c>
      <c r="H16" s="21">
        <f>C16+D16+E16+F16+G16</f>
        <v>39</v>
      </c>
    </row>
  </sheetData>
  <mergeCells count="6">
    <mergeCell ref="A15:A16"/>
    <mergeCell ref="A1:H2"/>
    <mergeCell ref="A3:H3"/>
    <mergeCell ref="A5:A6"/>
    <mergeCell ref="A8:A9"/>
    <mergeCell ref="A12:A13"/>
  </mergeCells>
  <conditionalFormatting sqref="H5:H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{8EB8C102-5B0C-4E16-97BC-798690FF8A94}</x14:id>
        </ext>
      </extLst>
    </cfRule>
  </conditionalFormatting>
  <conditionalFormatting sqref="H8:H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{BEF4E087-9B56-42D4-8CC4-8AEB32810B30}</x14:id>
        </ext>
      </extLst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94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B8C102-5B0C-4E16-97BC-798690FF8A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H5:H6</xm:sqref>
        </x14:conditionalFormatting>
        <x14:conditionalFormatting xmlns:xm="http://schemas.microsoft.com/office/excel/2006/main">
          <x14:cfRule type="dataBar" id="{BEF4E087-9B56-42D4-8CC4-8AEB32810B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opLeftCell="A7" workbookViewId="0">
      <selection sqref="A1:H33"/>
    </sheetView>
  </sheetViews>
  <sheetFormatPr baseColWidth="10" defaultRowHeight="14.4" x14ac:dyDescent="0.3"/>
  <sheetData>
    <row r="1" spans="1:8" ht="14.4" customHeight="1" x14ac:dyDescent="0.55000000000000004">
      <c r="A1" s="37" t="s">
        <v>40</v>
      </c>
      <c r="B1" s="37"/>
      <c r="C1" s="37"/>
      <c r="D1" s="37"/>
      <c r="E1" s="37"/>
      <c r="F1" s="37"/>
      <c r="G1" s="37"/>
      <c r="H1" s="37"/>
    </row>
    <row r="2" spans="1:8" ht="14.4" customHeight="1" x14ac:dyDescent="0.55000000000000004">
      <c r="A2" s="37"/>
      <c r="B2" s="37"/>
      <c r="C2" s="37"/>
      <c r="D2" s="37"/>
      <c r="E2" s="37"/>
      <c r="F2" s="37"/>
      <c r="G2" s="37"/>
      <c r="H2" s="37"/>
    </row>
    <row r="3" spans="1:8" ht="13.2" customHeight="1" thickBot="1" x14ac:dyDescent="0.35">
      <c r="A3" s="38" t="s">
        <v>14</v>
      </c>
      <c r="B3" s="38"/>
      <c r="C3" s="38"/>
      <c r="D3" s="38"/>
      <c r="E3" s="38"/>
      <c r="F3" s="38"/>
      <c r="G3" s="38"/>
      <c r="H3" s="38"/>
    </row>
    <row r="4" spans="1:8" ht="15" thickBot="1" x14ac:dyDescent="0.35">
      <c r="A4" s="6"/>
      <c r="B4" s="6"/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6"/>
    </row>
    <row r="5" spans="1:8" ht="15" thickBot="1" x14ac:dyDescent="0.35">
      <c r="A5" s="35" t="s">
        <v>5</v>
      </c>
      <c r="B5" s="7" t="s">
        <v>19</v>
      </c>
      <c r="C5" s="8">
        <v>0</v>
      </c>
      <c r="D5" s="8">
        <v>2</v>
      </c>
      <c r="E5" s="8">
        <v>4</v>
      </c>
      <c r="F5" s="8">
        <v>1</v>
      </c>
      <c r="G5" s="8">
        <v>2</v>
      </c>
      <c r="H5" s="24">
        <f>(C5*0.5)+(D5*0.5)+(E5*1)+(F5*2)+(G5*3)</f>
        <v>13</v>
      </c>
    </row>
    <row r="6" spans="1:8" ht="15" thickBot="1" x14ac:dyDescent="0.35">
      <c r="A6" s="36"/>
      <c r="B6" s="7" t="s">
        <v>20</v>
      </c>
      <c r="C6" s="8">
        <v>3</v>
      </c>
      <c r="D6" s="8">
        <v>4</v>
      </c>
      <c r="E6" s="8">
        <v>13</v>
      </c>
      <c r="F6" s="8">
        <v>0</v>
      </c>
      <c r="G6" s="8">
        <v>0</v>
      </c>
      <c r="H6" s="23">
        <f>(C6*0.5)+(D6*0.5)+(E6*1)+(F6*2)+(G6*3)</f>
        <v>16.5</v>
      </c>
    </row>
    <row r="7" spans="1:8" ht="10.199999999999999" customHeight="1" thickBot="1" x14ac:dyDescent="0.35">
      <c r="A7" s="17"/>
      <c r="B7" s="18"/>
      <c r="C7" s="9"/>
      <c r="D7" s="9"/>
      <c r="E7" s="9"/>
      <c r="F7" s="9"/>
      <c r="G7" s="9"/>
      <c r="H7" s="6"/>
    </row>
    <row r="8" spans="1:8" ht="15" thickBot="1" x14ac:dyDescent="0.35">
      <c r="A8" s="35" t="s">
        <v>6</v>
      </c>
      <c r="B8" s="7" t="s">
        <v>19</v>
      </c>
      <c r="C8" s="2">
        <v>1</v>
      </c>
      <c r="D8" s="2">
        <v>1</v>
      </c>
      <c r="E8" s="2">
        <v>5</v>
      </c>
      <c r="F8" s="2">
        <v>1</v>
      </c>
      <c r="G8" s="2">
        <v>1</v>
      </c>
      <c r="H8" s="24">
        <f>(C8*0.5)+(D8*0.5)+(E8*1)+(F8*2)+(G8*3)</f>
        <v>11</v>
      </c>
    </row>
    <row r="9" spans="1:8" ht="15" thickBot="1" x14ac:dyDescent="0.35">
      <c r="A9" s="36"/>
      <c r="B9" s="7" t="s">
        <v>20</v>
      </c>
      <c r="C9" s="2">
        <v>4</v>
      </c>
      <c r="D9" s="2">
        <v>4</v>
      </c>
      <c r="E9" s="2">
        <v>15</v>
      </c>
      <c r="F9" s="2">
        <v>3</v>
      </c>
      <c r="G9" s="2">
        <v>0</v>
      </c>
      <c r="H9" s="23">
        <f>(C9*0.5)+(D9*0.5)+(E9*1)+(F9*2)+(G9*3)</f>
        <v>25</v>
      </c>
    </row>
    <row r="10" spans="1:8" ht="15" thickBot="1" x14ac:dyDescent="0.35">
      <c r="A10" s="6"/>
      <c r="B10" s="11"/>
      <c r="C10" s="11"/>
      <c r="D10" s="11"/>
      <c r="E10" s="11"/>
      <c r="F10" s="11"/>
      <c r="G10" s="11"/>
      <c r="H10" s="6"/>
    </row>
    <row r="11" spans="1:8" ht="15" thickBot="1" x14ac:dyDescent="0.35">
      <c r="A11" s="10"/>
      <c r="B11" s="12"/>
      <c r="C11" s="1" t="s">
        <v>0</v>
      </c>
      <c r="D11" s="1" t="s">
        <v>12</v>
      </c>
      <c r="E11" s="1" t="s">
        <v>2</v>
      </c>
      <c r="F11" s="1" t="s">
        <v>3</v>
      </c>
      <c r="G11" s="1" t="s">
        <v>4</v>
      </c>
      <c r="H11" s="6"/>
    </row>
    <row r="12" spans="1:8" ht="15" thickBot="1" x14ac:dyDescent="0.35">
      <c r="A12" s="39" t="s">
        <v>7</v>
      </c>
      <c r="B12" s="7" t="s">
        <v>19</v>
      </c>
      <c r="C12" s="2">
        <f>C5+C8</f>
        <v>1</v>
      </c>
      <c r="D12" s="2">
        <f t="shared" ref="D12:G13" si="0">D5+D8</f>
        <v>3</v>
      </c>
      <c r="E12" s="2">
        <f t="shared" si="0"/>
        <v>9</v>
      </c>
      <c r="F12" s="2">
        <f t="shared" si="0"/>
        <v>2</v>
      </c>
      <c r="G12" s="2">
        <f t="shared" si="0"/>
        <v>3</v>
      </c>
      <c r="H12" s="6"/>
    </row>
    <row r="13" spans="1:8" ht="15" thickBot="1" x14ac:dyDescent="0.35">
      <c r="A13" s="36"/>
      <c r="B13" s="7" t="s">
        <v>20</v>
      </c>
      <c r="C13" s="1">
        <f>C6+C9</f>
        <v>7</v>
      </c>
      <c r="D13" s="1">
        <f t="shared" si="0"/>
        <v>8</v>
      </c>
      <c r="E13" s="1">
        <f t="shared" si="0"/>
        <v>28</v>
      </c>
      <c r="F13" s="1">
        <f t="shared" si="0"/>
        <v>3</v>
      </c>
      <c r="G13" s="1">
        <f t="shared" si="0"/>
        <v>0</v>
      </c>
      <c r="H13" s="6"/>
    </row>
    <row r="14" spans="1:8" ht="15.6" thickBot="1" x14ac:dyDescent="0.35">
      <c r="A14" s="6"/>
      <c r="B14" s="13"/>
      <c r="C14" s="4" t="s">
        <v>8</v>
      </c>
      <c r="D14" s="3" t="s">
        <v>8</v>
      </c>
      <c r="E14" s="3" t="s">
        <v>9</v>
      </c>
      <c r="F14" s="3" t="s">
        <v>10</v>
      </c>
      <c r="G14" s="5" t="s">
        <v>11</v>
      </c>
      <c r="H14" s="19" t="s">
        <v>41</v>
      </c>
    </row>
    <row r="15" spans="1:8" ht="15.6" thickBot="1" x14ac:dyDescent="0.35">
      <c r="A15" s="35" t="s">
        <v>13</v>
      </c>
      <c r="B15" s="7" t="s">
        <v>19</v>
      </c>
      <c r="C15" s="14">
        <f>C12*0.5</f>
        <v>0.5</v>
      </c>
      <c r="D15" s="15">
        <f>D12*0.5</f>
        <v>1.5</v>
      </c>
      <c r="E15" s="15">
        <f>E12*1</f>
        <v>9</v>
      </c>
      <c r="F15" s="15">
        <f>F12*2</f>
        <v>4</v>
      </c>
      <c r="G15" s="16">
        <f>G12*3</f>
        <v>9</v>
      </c>
      <c r="H15" s="20">
        <f>C15+D15+E15+F15+G15</f>
        <v>24</v>
      </c>
    </row>
    <row r="16" spans="1:8" ht="15.6" thickBot="1" x14ac:dyDescent="0.35">
      <c r="A16" s="36"/>
      <c r="B16" s="7" t="s">
        <v>20</v>
      </c>
      <c r="C16" s="14">
        <f>C13*0.5</f>
        <v>3.5</v>
      </c>
      <c r="D16" s="15">
        <f>D13*0.5</f>
        <v>4</v>
      </c>
      <c r="E16" s="15">
        <f>E13*1</f>
        <v>28</v>
      </c>
      <c r="F16" s="15">
        <f>F13*2</f>
        <v>6</v>
      </c>
      <c r="G16" s="16">
        <f>G13*3</f>
        <v>0</v>
      </c>
      <c r="H16" s="21">
        <f>C16+D16+E16+F16+G16</f>
        <v>41.5</v>
      </c>
    </row>
  </sheetData>
  <mergeCells count="6">
    <mergeCell ref="A15:A16"/>
    <mergeCell ref="A1:H2"/>
    <mergeCell ref="A3:H3"/>
    <mergeCell ref="A5:A6"/>
    <mergeCell ref="A8:A9"/>
    <mergeCell ref="A12:A13"/>
  </mergeCells>
  <conditionalFormatting sqref="H5:H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{97761F59-C98D-49F9-9576-1DD019A49DB2}</x14:id>
        </ext>
      </extLst>
    </cfRule>
  </conditionalFormatting>
  <conditionalFormatting sqref="H8:H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{EFE75B91-5BB0-484A-881C-DD478E96DAD0}</x14:id>
        </ext>
      </extLst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94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761F59-C98D-49F9-9576-1DD019A49D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H5:H6</xm:sqref>
        </x14:conditionalFormatting>
        <x14:conditionalFormatting xmlns:xm="http://schemas.microsoft.com/office/excel/2006/main">
          <x14:cfRule type="dataBar" id="{EFE75B91-5BB0-484A-881C-DD478E96D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workbookViewId="0">
      <selection sqref="A1:H32"/>
    </sheetView>
  </sheetViews>
  <sheetFormatPr baseColWidth="10" defaultRowHeight="14.4" x14ac:dyDescent="0.3"/>
  <sheetData>
    <row r="1" spans="1:8" ht="14.4" customHeight="1" x14ac:dyDescent="0.55000000000000004">
      <c r="A1" s="37" t="s">
        <v>40</v>
      </c>
      <c r="B1" s="37"/>
      <c r="C1" s="37"/>
      <c r="D1" s="37"/>
      <c r="E1" s="37"/>
      <c r="F1" s="37"/>
      <c r="G1" s="37"/>
      <c r="H1" s="37"/>
    </row>
    <row r="2" spans="1:8" ht="14.4" customHeight="1" x14ac:dyDescent="0.55000000000000004">
      <c r="A2" s="37"/>
      <c r="B2" s="37"/>
      <c r="C2" s="37"/>
      <c r="D2" s="37"/>
      <c r="E2" s="37"/>
      <c r="F2" s="37"/>
      <c r="G2" s="37"/>
      <c r="H2" s="37"/>
    </row>
    <row r="3" spans="1:8" ht="13.2" customHeight="1" thickBot="1" x14ac:dyDescent="0.35">
      <c r="A3" s="38" t="s">
        <v>14</v>
      </c>
      <c r="B3" s="38"/>
      <c r="C3" s="38"/>
      <c r="D3" s="38"/>
      <c r="E3" s="38"/>
      <c r="F3" s="38"/>
      <c r="G3" s="38"/>
      <c r="H3" s="38"/>
    </row>
    <row r="4" spans="1:8" ht="15" thickBot="1" x14ac:dyDescent="0.35">
      <c r="A4" s="6"/>
      <c r="B4" s="6"/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6"/>
    </row>
    <row r="5" spans="1:8" ht="15" thickBot="1" x14ac:dyDescent="0.35">
      <c r="A5" s="35" t="s">
        <v>5</v>
      </c>
      <c r="B5" s="7" t="s">
        <v>19</v>
      </c>
      <c r="C5" s="8">
        <v>1</v>
      </c>
      <c r="D5" s="8">
        <v>2</v>
      </c>
      <c r="E5" s="8">
        <v>11</v>
      </c>
      <c r="F5" s="8">
        <v>1</v>
      </c>
      <c r="G5" s="8">
        <v>0</v>
      </c>
      <c r="H5" s="24">
        <f>(C5*0.5)+(D5*0.5)+(E5*1)+(F5*2)+(G5*3)</f>
        <v>14.5</v>
      </c>
    </row>
    <row r="6" spans="1:8" ht="15" thickBot="1" x14ac:dyDescent="0.35">
      <c r="A6" s="36"/>
      <c r="B6" s="7" t="s">
        <v>35</v>
      </c>
      <c r="C6" s="8">
        <v>1</v>
      </c>
      <c r="D6" s="8">
        <v>0</v>
      </c>
      <c r="E6" s="8">
        <v>10</v>
      </c>
      <c r="F6" s="8">
        <v>3</v>
      </c>
      <c r="G6" s="8">
        <v>2</v>
      </c>
      <c r="H6" s="23">
        <f>(C6*0.5)+(D6*0.5)+(E6*1)+(F6*2)+(G6*3)</f>
        <v>22.5</v>
      </c>
    </row>
    <row r="7" spans="1:8" ht="10.199999999999999" customHeight="1" thickBot="1" x14ac:dyDescent="0.35">
      <c r="A7" s="17"/>
      <c r="B7" s="18"/>
      <c r="C7" s="9"/>
      <c r="D7" s="9"/>
      <c r="E7" s="9"/>
      <c r="F7" s="9"/>
      <c r="G7" s="9"/>
      <c r="H7" s="6"/>
    </row>
    <row r="8" spans="1:8" ht="15" thickBot="1" x14ac:dyDescent="0.35">
      <c r="A8" s="35" t="s">
        <v>6</v>
      </c>
      <c r="B8" s="7" t="s">
        <v>19</v>
      </c>
      <c r="C8" s="2">
        <v>3</v>
      </c>
      <c r="D8" s="2">
        <v>2</v>
      </c>
      <c r="E8" s="2">
        <v>12</v>
      </c>
      <c r="F8" s="2">
        <v>1</v>
      </c>
      <c r="G8" s="2">
        <v>0</v>
      </c>
      <c r="H8" s="24">
        <f>(C8*0.5)+(D8*0.5)+(E8*1)+(F8*2)+(G8*3)</f>
        <v>16.5</v>
      </c>
    </row>
    <row r="9" spans="1:8" ht="15" thickBot="1" x14ac:dyDescent="0.35">
      <c r="A9" s="36"/>
      <c r="B9" s="7" t="s">
        <v>35</v>
      </c>
      <c r="C9" s="2">
        <v>1</v>
      </c>
      <c r="D9" s="2">
        <v>0</v>
      </c>
      <c r="E9" s="2">
        <v>8</v>
      </c>
      <c r="F9" s="2">
        <v>3</v>
      </c>
      <c r="G9" s="2">
        <v>2</v>
      </c>
      <c r="H9" s="23">
        <f>(C9*0.5)+(D9*0.5)+(E9*1)+(F9*2)+(G9*3)</f>
        <v>20.5</v>
      </c>
    </row>
    <row r="10" spans="1:8" ht="15" thickBot="1" x14ac:dyDescent="0.35">
      <c r="A10" s="6"/>
      <c r="B10" s="11"/>
      <c r="C10" s="11"/>
      <c r="D10" s="11"/>
      <c r="E10" s="11"/>
      <c r="F10" s="11"/>
      <c r="G10" s="11"/>
      <c r="H10" s="6"/>
    </row>
    <row r="11" spans="1:8" ht="15" thickBot="1" x14ac:dyDescent="0.35">
      <c r="A11" s="10"/>
      <c r="B11" s="12"/>
      <c r="C11" s="1" t="s">
        <v>0</v>
      </c>
      <c r="D11" s="1" t="s">
        <v>12</v>
      </c>
      <c r="E11" s="1" t="s">
        <v>2</v>
      </c>
      <c r="F11" s="1" t="s">
        <v>3</v>
      </c>
      <c r="G11" s="1" t="s">
        <v>4</v>
      </c>
      <c r="H11" s="6"/>
    </row>
    <row r="12" spans="1:8" ht="15" thickBot="1" x14ac:dyDescent="0.35">
      <c r="A12" s="39" t="s">
        <v>7</v>
      </c>
      <c r="B12" s="7" t="s">
        <v>19</v>
      </c>
      <c r="C12" s="2">
        <f>C5+C8</f>
        <v>4</v>
      </c>
      <c r="D12" s="2">
        <f t="shared" ref="D12:G13" si="0">D5+D8</f>
        <v>4</v>
      </c>
      <c r="E12" s="2">
        <f t="shared" si="0"/>
        <v>23</v>
      </c>
      <c r="F12" s="2">
        <f t="shared" si="0"/>
        <v>2</v>
      </c>
      <c r="G12" s="2">
        <f t="shared" si="0"/>
        <v>0</v>
      </c>
      <c r="H12" s="6"/>
    </row>
    <row r="13" spans="1:8" ht="15" thickBot="1" x14ac:dyDescent="0.35">
      <c r="A13" s="36"/>
      <c r="B13" s="10" t="s">
        <v>18</v>
      </c>
      <c r="C13" s="1">
        <f>C6+C9</f>
        <v>2</v>
      </c>
      <c r="D13" s="1">
        <f t="shared" si="0"/>
        <v>0</v>
      </c>
      <c r="E13" s="1">
        <f t="shared" si="0"/>
        <v>18</v>
      </c>
      <c r="F13" s="1">
        <f t="shared" si="0"/>
        <v>6</v>
      </c>
      <c r="G13" s="1">
        <f t="shared" si="0"/>
        <v>4</v>
      </c>
      <c r="H13" s="6"/>
    </row>
    <row r="14" spans="1:8" ht="15.6" thickBot="1" x14ac:dyDescent="0.35">
      <c r="A14" s="6"/>
      <c r="B14" s="13"/>
      <c r="C14" s="4" t="s">
        <v>8</v>
      </c>
      <c r="D14" s="3" t="s">
        <v>8</v>
      </c>
      <c r="E14" s="3" t="s">
        <v>9</v>
      </c>
      <c r="F14" s="3" t="s">
        <v>10</v>
      </c>
      <c r="G14" s="5" t="s">
        <v>11</v>
      </c>
      <c r="H14" s="19" t="s">
        <v>41</v>
      </c>
    </row>
    <row r="15" spans="1:8" ht="15.6" thickBot="1" x14ac:dyDescent="0.35">
      <c r="A15" s="35" t="s">
        <v>13</v>
      </c>
      <c r="B15" s="7" t="s">
        <v>19</v>
      </c>
      <c r="C15" s="14">
        <f>C12*0.5</f>
        <v>2</v>
      </c>
      <c r="D15" s="15">
        <f>D12*0.5</f>
        <v>2</v>
      </c>
      <c r="E15" s="15">
        <f>E12*1</f>
        <v>23</v>
      </c>
      <c r="F15" s="15">
        <f>F12*2</f>
        <v>4</v>
      </c>
      <c r="G15" s="16">
        <f>G12*3</f>
        <v>0</v>
      </c>
      <c r="H15" s="20">
        <f>C15+D15+E15+F15+G15</f>
        <v>31</v>
      </c>
    </row>
    <row r="16" spans="1:8" ht="15.6" thickBot="1" x14ac:dyDescent="0.35">
      <c r="A16" s="36"/>
      <c r="B16" s="7" t="s">
        <v>35</v>
      </c>
      <c r="C16" s="14">
        <f>C13*0.5</f>
        <v>1</v>
      </c>
      <c r="D16" s="15">
        <f>D13*0.5</f>
        <v>0</v>
      </c>
      <c r="E16" s="15">
        <f>E13*1</f>
        <v>18</v>
      </c>
      <c r="F16" s="15">
        <f>F13*2</f>
        <v>12</v>
      </c>
      <c r="G16" s="16">
        <f>G13*3</f>
        <v>12</v>
      </c>
      <c r="H16" s="21">
        <f>C16+D16+E16+F16+G16</f>
        <v>43</v>
      </c>
    </row>
  </sheetData>
  <mergeCells count="6">
    <mergeCell ref="A15:A16"/>
    <mergeCell ref="A1:H2"/>
    <mergeCell ref="A3:H3"/>
    <mergeCell ref="A5:A6"/>
    <mergeCell ref="A8:A9"/>
    <mergeCell ref="A12:A13"/>
  </mergeCells>
  <conditionalFormatting sqref="H5:H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{15F885A8-C2F0-4F1B-913A-CEFAECB75DED}</x14:id>
        </ext>
      </extLst>
    </cfRule>
  </conditionalFormatting>
  <conditionalFormatting sqref="H8:H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{3FA67B54-B6AC-4479-BBC1-621B5E2D1507}</x14:id>
        </ext>
      </extLst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94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F885A8-C2F0-4F1B-913A-CEFAECB75D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H5:H6</xm:sqref>
        </x14:conditionalFormatting>
        <x14:conditionalFormatting xmlns:xm="http://schemas.microsoft.com/office/excel/2006/main">
          <x14:cfRule type="dataBar" id="{3FA67B54-B6AC-4479-BBC1-621B5E2D15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opLeftCell="A8" workbookViewId="0">
      <selection sqref="A1:H32"/>
    </sheetView>
  </sheetViews>
  <sheetFormatPr baseColWidth="10" defaultRowHeight="14.4" x14ac:dyDescent="0.3"/>
  <sheetData>
    <row r="1" spans="1:8" ht="14.4" customHeight="1" x14ac:dyDescent="0.55000000000000004">
      <c r="A1" s="37" t="s">
        <v>40</v>
      </c>
      <c r="B1" s="37"/>
      <c r="C1" s="37"/>
      <c r="D1" s="37"/>
      <c r="E1" s="37"/>
      <c r="F1" s="37"/>
      <c r="G1" s="37"/>
      <c r="H1" s="37"/>
    </row>
    <row r="2" spans="1:8" ht="14.4" customHeight="1" x14ac:dyDescent="0.55000000000000004">
      <c r="A2" s="37"/>
      <c r="B2" s="37"/>
      <c r="C2" s="37"/>
      <c r="D2" s="37"/>
      <c r="E2" s="37"/>
      <c r="F2" s="37"/>
      <c r="G2" s="37"/>
      <c r="H2" s="37"/>
    </row>
    <row r="3" spans="1:8" ht="13.2" customHeight="1" thickBot="1" x14ac:dyDescent="0.35">
      <c r="A3" s="38" t="s">
        <v>14</v>
      </c>
      <c r="B3" s="38"/>
      <c r="C3" s="38"/>
      <c r="D3" s="38"/>
      <c r="E3" s="38"/>
      <c r="F3" s="38"/>
      <c r="G3" s="38"/>
      <c r="H3" s="38"/>
    </row>
    <row r="4" spans="1:8" ht="15" thickBot="1" x14ac:dyDescent="0.35">
      <c r="A4" s="6"/>
      <c r="B4" s="6"/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6"/>
    </row>
    <row r="5" spans="1:8" ht="15" thickBot="1" x14ac:dyDescent="0.35">
      <c r="A5" s="35" t="s">
        <v>5</v>
      </c>
      <c r="B5" s="7" t="s">
        <v>19</v>
      </c>
      <c r="C5" s="8">
        <v>1</v>
      </c>
      <c r="D5" s="8">
        <v>2</v>
      </c>
      <c r="E5" s="8">
        <v>6</v>
      </c>
      <c r="F5" s="8">
        <v>0</v>
      </c>
      <c r="G5" s="8">
        <v>1</v>
      </c>
      <c r="H5" s="24">
        <f>(C5*0.5)+(D5*0.5)+(E5*1)+(F5*2)+(G5*3)</f>
        <v>10.5</v>
      </c>
    </row>
    <row r="6" spans="1:8" ht="15" thickBot="1" x14ac:dyDescent="0.35">
      <c r="A6" s="36"/>
      <c r="B6" s="7" t="s">
        <v>36</v>
      </c>
      <c r="C6" s="8">
        <v>1</v>
      </c>
      <c r="D6" s="8">
        <v>1</v>
      </c>
      <c r="E6" s="8">
        <v>17</v>
      </c>
      <c r="F6" s="8">
        <v>0</v>
      </c>
      <c r="G6" s="8">
        <v>0</v>
      </c>
      <c r="H6" s="23">
        <f>(C6*0.5)+(D6*0.5)+(E6*1)+(F6*2)+(G6*3)</f>
        <v>18</v>
      </c>
    </row>
    <row r="7" spans="1:8" ht="10.199999999999999" customHeight="1" thickBot="1" x14ac:dyDescent="0.35">
      <c r="A7" s="17"/>
      <c r="B7" s="18"/>
      <c r="C7" s="9"/>
      <c r="D7" s="9"/>
      <c r="E7" s="9"/>
      <c r="F7" s="9"/>
      <c r="G7" s="9"/>
      <c r="H7" s="6"/>
    </row>
    <row r="8" spans="1:8" ht="15" thickBot="1" x14ac:dyDescent="0.35">
      <c r="A8" s="35" t="s">
        <v>6</v>
      </c>
      <c r="B8" s="7" t="s">
        <v>19</v>
      </c>
      <c r="C8" s="2">
        <v>2</v>
      </c>
      <c r="D8" s="2">
        <v>1</v>
      </c>
      <c r="E8" s="2">
        <v>6</v>
      </c>
      <c r="F8" s="2">
        <v>3</v>
      </c>
      <c r="G8" s="2">
        <v>0</v>
      </c>
      <c r="H8" s="24">
        <f>(C8*0.5)+(D8*0.5)+(E8*1)+(F8*2)+(G8*3)</f>
        <v>13.5</v>
      </c>
    </row>
    <row r="9" spans="1:8" ht="15" thickBot="1" x14ac:dyDescent="0.35">
      <c r="A9" s="36"/>
      <c r="B9" s="7" t="s">
        <v>36</v>
      </c>
      <c r="C9" s="2">
        <v>0</v>
      </c>
      <c r="D9" s="2">
        <v>1</v>
      </c>
      <c r="E9" s="2">
        <v>18</v>
      </c>
      <c r="F9" s="2">
        <v>0</v>
      </c>
      <c r="G9" s="2">
        <v>2</v>
      </c>
      <c r="H9" s="23">
        <f>(C9*0.5)+(D9*0.5)+(E9*1)+(F9*2)+(G9*3)</f>
        <v>24.5</v>
      </c>
    </row>
    <row r="10" spans="1:8" ht="15" thickBot="1" x14ac:dyDescent="0.35">
      <c r="A10" s="6"/>
      <c r="B10" s="11"/>
      <c r="C10" s="11"/>
      <c r="D10" s="11"/>
      <c r="E10" s="11"/>
      <c r="F10" s="11"/>
      <c r="G10" s="11"/>
      <c r="H10" s="6"/>
    </row>
    <row r="11" spans="1:8" ht="15" thickBot="1" x14ac:dyDescent="0.35">
      <c r="A11" s="10"/>
      <c r="B11" s="12"/>
      <c r="C11" s="1" t="s">
        <v>0</v>
      </c>
      <c r="D11" s="1" t="s">
        <v>12</v>
      </c>
      <c r="E11" s="1" t="s">
        <v>2</v>
      </c>
      <c r="F11" s="1" t="s">
        <v>3</v>
      </c>
      <c r="G11" s="1" t="s">
        <v>4</v>
      </c>
      <c r="H11" s="6"/>
    </row>
    <row r="12" spans="1:8" ht="15" thickBot="1" x14ac:dyDescent="0.35">
      <c r="A12" s="39" t="s">
        <v>7</v>
      </c>
      <c r="B12" s="7" t="s">
        <v>19</v>
      </c>
      <c r="C12" s="2">
        <f>C5+C8</f>
        <v>3</v>
      </c>
      <c r="D12" s="2">
        <f t="shared" ref="D12:G13" si="0">D5+D8</f>
        <v>3</v>
      </c>
      <c r="E12" s="2">
        <f t="shared" si="0"/>
        <v>12</v>
      </c>
      <c r="F12" s="2">
        <f t="shared" si="0"/>
        <v>3</v>
      </c>
      <c r="G12" s="2">
        <f t="shared" si="0"/>
        <v>1</v>
      </c>
      <c r="H12" s="6"/>
    </row>
    <row r="13" spans="1:8" ht="15" thickBot="1" x14ac:dyDescent="0.35">
      <c r="A13" s="36"/>
      <c r="B13" s="7" t="s">
        <v>17</v>
      </c>
      <c r="C13" s="1">
        <f>C6+C9</f>
        <v>1</v>
      </c>
      <c r="D13" s="1">
        <f t="shared" si="0"/>
        <v>2</v>
      </c>
      <c r="E13" s="1">
        <f t="shared" si="0"/>
        <v>35</v>
      </c>
      <c r="F13" s="1">
        <f t="shared" si="0"/>
        <v>0</v>
      </c>
      <c r="G13" s="1">
        <f t="shared" si="0"/>
        <v>2</v>
      </c>
      <c r="H13" s="6"/>
    </row>
    <row r="14" spans="1:8" ht="15.6" thickBot="1" x14ac:dyDescent="0.35">
      <c r="A14" s="6"/>
      <c r="B14" s="13"/>
      <c r="C14" s="4" t="s">
        <v>8</v>
      </c>
      <c r="D14" s="3" t="s">
        <v>8</v>
      </c>
      <c r="E14" s="3" t="s">
        <v>9</v>
      </c>
      <c r="F14" s="3" t="s">
        <v>10</v>
      </c>
      <c r="G14" s="5" t="s">
        <v>11</v>
      </c>
      <c r="H14" s="19" t="s">
        <v>41</v>
      </c>
    </row>
    <row r="15" spans="1:8" ht="15.6" thickBot="1" x14ac:dyDescent="0.35">
      <c r="A15" s="35" t="s">
        <v>13</v>
      </c>
      <c r="B15" s="7" t="s">
        <v>19</v>
      </c>
      <c r="C15" s="14">
        <f>C12*0.5</f>
        <v>1.5</v>
      </c>
      <c r="D15" s="15">
        <f>D12*0.5</f>
        <v>1.5</v>
      </c>
      <c r="E15" s="15">
        <f>E12*1</f>
        <v>12</v>
      </c>
      <c r="F15" s="15">
        <f>F12*2</f>
        <v>6</v>
      </c>
      <c r="G15" s="16">
        <f>G12*3</f>
        <v>3</v>
      </c>
      <c r="H15" s="20">
        <f>C15+D15+E15+F15+G15</f>
        <v>24</v>
      </c>
    </row>
    <row r="16" spans="1:8" ht="15.6" thickBot="1" x14ac:dyDescent="0.35">
      <c r="A16" s="36"/>
      <c r="B16" s="7" t="s">
        <v>36</v>
      </c>
      <c r="C16" s="14">
        <f>C13*0.5</f>
        <v>0.5</v>
      </c>
      <c r="D16" s="15">
        <f>D13*0.5</f>
        <v>1</v>
      </c>
      <c r="E16" s="15">
        <f>E13*1</f>
        <v>35</v>
      </c>
      <c r="F16" s="15">
        <f>F13*2</f>
        <v>0</v>
      </c>
      <c r="G16" s="16">
        <f>G13*3</f>
        <v>6</v>
      </c>
      <c r="H16" s="21">
        <f>C16+D16+E16+F16+G16</f>
        <v>42.5</v>
      </c>
    </row>
  </sheetData>
  <mergeCells count="6">
    <mergeCell ref="A15:A16"/>
    <mergeCell ref="A1:H2"/>
    <mergeCell ref="A3:H3"/>
    <mergeCell ref="A5:A6"/>
    <mergeCell ref="A8:A9"/>
    <mergeCell ref="A12:A13"/>
  </mergeCells>
  <conditionalFormatting sqref="H5:H6">
    <cfRule type="dataBar" priority="3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{FADB65F7-FDF0-45B4-88BF-6D82B53DE49F}</x14:id>
        </ext>
      </extLst>
    </cfRule>
  </conditionalFormatting>
  <conditionalFormatting sqref="H8:H9">
    <cfRule type="dataBar" priority="1">
      <dataBar>
        <cfvo type="min"/>
        <cfvo type="max"/>
        <color theme="0" tint="-0.34998626667073579"/>
      </dataBar>
      <extLst>
        <ext xmlns:x14="http://schemas.microsoft.com/office/spreadsheetml/2009/9/main" uri="{B025F937-C7B1-47D3-B67F-A62EFF666E3E}">
          <x14:id>{8DD0A55A-699D-44E3-9E51-11861F30F274}</x14:id>
        </ext>
      </extLst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94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DB65F7-FDF0-45B4-88BF-6D82B53DE4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H5:H6</xm:sqref>
        </x14:conditionalFormatting>
        <x14:conditionalFormatting xmlns:xm="http://schemas.microsoft.com/office/excel/2006/main">
          <x14:cfRule type="dataBar" id="{8DD0A55A-699D-44E3-9E51-11861F30F2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opLeftCell="A6" workbookViewId="0">
      <selection sqref="A1:H32"/>
    </sheetView>
  </sheetViews>
  <sheetFormatPr baseColWidth="10" defaultRowHeight="14.4" x14ac:dyDescent="0.3"/>
  <sheetData>
    <row r="1" spans="1:8" ht="14.4" customHeight="1" x14ac:dyDescent="0.55000000000000004">
      <c r="A1" s="37" t="s">
        <v>40</v>
      </c>
      <c r="B1" s="37"/>
      <c r="C1" s="37"/>
      <c r="D1" s="37"/>
      <c r="E1" s="37"/>
      <c r="F1" s="37"/>
      <c r="G1" s="37"/>
      <c r="H1" s="37"/>
    </row>
    <row r="2" spans="1:8" ht="14.4" customHeight="1" x14ac:dyDescent="0.55000000000000004">
      <c r="A2" s="37"/>
      <c r="B2" s="37"/>
      <c r="C2" s="37"/>
      <c r="D2" s="37"/>
      <c r="E2" s="37"/>
      <c r="F2" s="37"/>
      <c r="G2" s="37"/>
      <c r="H2" s="37"/>
    </row>
    <row r="3" spans="1:8" ht="13.2" customHeight="1" thickBot="1" x14ac:dyDescent="0.35">
      <c r="A3" s="38" t="s">
        <v>14</v>
      </c>
      <c r="B3" s="38"/>
      <c r="C3" s="38"/>
      <c r="D3" s="38"/>
      <c r="E3" s="38"/>
      <c r="F3" s="38"/>
      <c r="G3" s="38"/>
      <c r="H3" s="38"/>
    </row>
    <row r="4" spans="1:8" ht="15" thickBot="1" x14ac:dyDescent="0.35">
      <c r="A4" s="6"/>
      <c r="B4" s="6"/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6"/>
    </row>
    <row r="5" spans="1:8" ht="15" thickBot="1" x14ac:dyDescent="0.35">
      <c r="A5" s="35" t="s">
        <v>5</v>
      </c>
      <c r="B5" s="7" t="s">
        <v>19</v>
      </c>
      <c r="C5" s="8">
        <v>2</v>
      </c>
      <c r="D5" s="8">
        <v>2</v>
      </c>
      <c r="E5" s="8">
        <v>6</v>
      </c>
      <c r="F5" s="8">
        <v>2</v>
      </c>
      <c r="G5" s="8">
        <v>0</v>
      </c>
      <c r="H5" s="24">
        <f>(C5*0.5)+(D5*0.5)+(E5*1)+(F5*2)+(G5*3)</f>
        <v>12</v>
      </c>
    </row>
    <row r="6" spans="1:8" ht="15" thickBot="1" x14ac:dyDescent="0.35">
      <c r="A6" s="36"/>
      <c r="B6" s="7" t="s">
        <v>37</v>
      </c>
      <c r="C6" s="8">
        <v>3</v>
      </c>
      <c r="D6" s="8">
        <v>2</v>
      </c>
      <c r="E6" s="8">
        <v>8</v>
      </c>
      <c r="F6" s="8">
        <v>1</v>
      </c>
      <c r="G6" s="8">
        <v>1</v>
      </c>
      <c r="H6" s="23">
        <f>(C6*0.5)+(D6*0.5)+(E6*1)+(F6*2)+(G6*3)</f>
        <v>15.5</v>
      </c>
    </row>
    <row r="7" spans="1:8" ht="10.199999999999999" customHeight="1" thickBot="1" x14ac:dyDescent="0.35">
      <c r="A7" s="17"/>
      <c r="B7" s="18"/>
      <c r="C7" s="9"/>
      <c r="D7" s="9"/>
      <c r="E7" s="9"/>
      <c r="F7" s="9"/>
      <c r="G7" s="9"/>
      <c r="H7" s="6"/>
    </row>
    <row r="8" spans="1:8" ht="15" thickBot="1" x14ac:dyDescent="0.35">
      <c r="A8" s="35" t="s">
        <v>6</v>
      </c>
      <c r="B8" s="7" t="s">
        <v>19</v>
      </c>
      <c r="C8" s="2">
        <v>3</v>
      </c>
      <c r="D8" s="2">
        <v>0</v>
      </c>
      <c r="E8" s="2">
        <v>10</v>
      </c>
      <c r="F8" s="2">
        <v>5</v>
      </c>
      <c r="G8" s="2">
        <v>0</v>
      </c>
      <c r="H8" s="22">
        <f>(C8*0.5)+(D8*0.5)+(E8*1)+(F8*2)+(G8*3)</f>
        <v>21.5</v>
      </c>
    </row>
    <row r="9" spans="1:8" ht="15" thickBot="1" x14ac:dyDescent="0.35">
      <c r="A9" s="36"/>
      <c r="B9" s="7" t="s">
        <v>37</v>
      </c>
      <c r="C9" s="2">
        <v>0</v>
      </c>
      <c r="D9" s="2">
        <v>2</v>
      </c>
      <c r="E9" s="2">
        <v>9</v>
      </c>
      <c r="F9" s="2">
        <v>3</v>
      </c>
      <c r="G9" s="2">
        <v>0</v>
      </c>
      <c r="H9" s="24">
        <f>(C9*0.5)+(D9*0.5)+(E9*1)+(F9*2)+(G9*3)</f>
        <v>16</v>
      </c>
    </row>
    <row r="10" spans="1:8" ht="15" thickBot="1" x14ac:dyDescent="0.35">
      <c r="A10" s="6"/>
      <c r="B10" s="11"/>
      <c r="C10" s="11"/>
      <c r="D10" s="11"/>
      <c r="E10" s="11"/>
      <c r="F10" s="11"/>
      <c r="G10" s="11"/>
      <c r="H10" s="6"/>
    </row>
    <row r="11" spans="1:8" ht="15" thickBot="1" x14ac:dyDescent="0.35">
      <c r="A11" s="10"/>
      <c r="B11" s="12"/>
      <c r="C11" s="1" t="s">
        <v>0</v>
      </c>
      <c r="D11" s="1" t="s">
        <v>12</v>
      </c>
      <c r="E11" s="1" t="s">
        <v>2</v>
      </c>
      <c r="F11" s="1" t="s">
        <v>3</v>
      </c>
      <c r="G11" s="1" t="s">
        <v>4</v>
      </c>
      <c r="H11" s="6"/>
    </row>
    <row r="12" spans="1:8" ht="15" thickBot="1" x14ac:dyDescent="0.35">
      <c r="A12" s="39" t="s">
        <v>7</v>
      </c>
      <c r="B12" s="7" t="s">
        <v>19</v>
      </c>
      <c r="C12" s="2">
        <f>C5+C8</f>
        <v>5</v>
      </c>
      <c r="D12" s="2">
        <f t="shared" ref="D12:G13" si="0">D5+D8</f>
        <v>2</v>
      </c>
      <c r="E12" s="2">
        <f t="shared" si="0"/>
        <v>16</v>
      </c>
      <c r="F12" s="2">
        <f t="shared" si="0"/>
        <v>7</v>
      </c>
      <c r="G12" s="2">
        <f t="shared" si="0"/>
        <v>0</v>
      </c>
      <c r="H12" s="6"/>
    </row>
    <row r="13" spans="1:8" ht="15" thickBot="1" x14ac:dyDescent="0.35">
      <c r="A13" s="36"/>
      <c r="B13" s="10" t="s">
        <v>16</v>
      </c>
      <c r="C13" s="1">
        <f>C6+C9</f>
        <v>3</v>
      </c>
      <c r="D13" s="1">
        <f t="shared" si="0"/>
        <v>4</v>
      </c>
      <c r="E13" s="1">
        <f t="shared" si="0"/>
        <v>17</v>
      </c>
      <c r="F13" s="1">
        <f t="shared" si="0"/>
        <v>4</v>
      </c>
      <c r="G13" s="1">
        <f t="shared" si="0"/>
        <v>1</v>
      </c>
      <c r="H13" s="6"/>
    </row>
    <row r="14" spans="1:8" ht="15.6" thickBot="1" x14ac:dyDescent="0.35">
      <c r="A14" s="6"/>
      <c r="B14" s="13"/>
      <c r="C14" s="4" t="s">
        <v>8</v>
      </c>
      <c r="D14" s="3" t="s">
        <v>8</v>
      </c>
      <c r="E14" s="3" t="s">
        <v>9</v>
      </c>
      <c r="F14" s="3" t="s">
        <v>10</v>
      </c>
      <c r="G14" s="5" t="s">
        <v>11</v>
      </c>
      <c r="H14" s="19" t="s">
        <v>41</v>
      </c>
    </row>
    <row r="15" spans="1:8" ht="15.6" thickBot="1" x14ac:dyDescent="0.35">
      <c r="A15" s="35" t="s">
        <v>13</v>
      </c>
      <c r="B15" s="7" t="s">
        <v>19</v>
      </c>
      <c r="C15" s="14">
        <f>C12*0.5</f>
        <v>2.5</v>
      </c>
      <c r="D15" s="15">
        <f>D12*0.5</f>
        <v>1</v>
      </c>
      <c r="E15" s="15">
        <f>E12*1</f>
        <v>16</v>
      </c>
      <c r="F15" s="15">
        <f>F12*2</f>
        <v>14</v>
      </c>
      <c r="G15" s="16">
        <f>G12*3</f>
        <v>0</v>
      </c>
      <c r="H15" s="20">
        <f>C15+D15+E15+F15+G15</f>
        <v>33.5</v>
      </c>
    </row>
    <row r="16" spans="1:8" ht="15.6" thickBot="1" x14ac:dyDescent="0.35">
      <c r="A16" s="36"/>
      <c r="B16" s="7" t="s">
        <v>37</v>
      </c>
      <c r="C16" s="14">
        <f>C13*0.5</f>
        <v>1.5</v>
      </c>
      <c r="D16" s="15">
        <f>D13*0.5</f>
        <v>2</v>
      </c>
      <c r="E16" s="15">
        <f>E13*1</f>
        <v>17</v>
      </c>
      <c r="F16" s="15">
        <f>F13*2</f>
        <v>8</v>
      </c>
      <c r="G16" s="16">
        <f>G13*3</f>
        <v>3</v>
      </c>
      <c r="H16" s="21">
        <f>C16+D16+E16+F16+G16</f>
        <v>31.5</v>
      </c>
    </row>
  </sheetData>
  <mergeCells count="6">
    <mergeCell ref="A5:A6"/>
    <mergeCell ref="A8:A9"/>
    <mergeCell ref="A12:A13"/>
    <mergeCell ref="A15:A16"/>
    <mergeCell ref="A1:H2"/>
    <mergeCell ref="A3:H3"/>
  </mergeCells>
  <conditionalFormatting sqref="H5:H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{66BC3A51-32E1-42EA-B20D-307561FDB938}</x14:id>
        </ext>
      </extLst>
    </cfRule>
  </conditionalFormatting>
  <conditionalFormatting sqref="H8:H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{9C647C60-F9B4-4C59-8E0B-82C5A3687C95}</x14:id>
        </ext>
      </extLst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94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BC3A51-32E1-42EA-B20D-307561FDB9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H5:H6</xm:sqref>
        </x14:conditionalFormatting>
        <x14:conditionalFormatting xmlns:xm="http://schemas.microsoft.com/office/excel/2006/main">
          <x14:cfRule type="dataBar" id="{9C647C60-F9B4-4C59-8E0B-82C5A3687C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opLeftCell="A5" workbookViewId="0">
      <selection sqref="A1:H32"/>
    </sheetView>
  </sheetViews>
  <sheetFormatPr baseColWidth="10" defaultRowHeight="14.4" x14ac:dyDescent="0.3"/>
  <sheetData>
    <row r="1" spans="1:8" ht="14.4" customHeight="1" x14ac:dyDescent="0.55000000000000004">
      <c r="A1" s="37" t="s">
        <v>40</v>
      </c>
      <c r="B1" s="37"/>
      <c r="C1" s="37"/>
      <c r="D1" s="37"/>
      <c r="E1" s="37"/>
      <c r="F1" s="37"/>
      <c r="G1" s="37"/>
      <c r="H1" s="37"/>
    </row>
    <row r="2" spans="1:8" ht="14.4" customHeight="1" x14ac:dyDescent="0.55000000000000004">
      <c r="A2" s="37"/>
      <c r="B2" s="37"/>
      <c r="C2" s="37"/>
      <c r="D2" s="37"/>
      <c r="E2" s="37"/>
      <c r="F2" s="37"/>
      <c r="G2" s="37"/>
      <c r="H2" s="37"/>
    </row>
    <row r="3" spans="1:8" ht="16.2" thickBot="1" x14ac:dyDescent="0.35">
      <c r="A3" s="38" t="s">
        <v>14</v>
      </c>
      <c r="B3" s="38"/>
      <c r="C3" s="38"/>
      <c r="D3" s="38"/>
      <c r="E3" s="38"/>
      <c r="F3" s="38"/>
      <c r="G3" s="38"/>
      <c r="H3" s="38"/>
    </row>
    <row r="4" spans="1:8" ht="15" thickBot="1" x14ac:dyDescent="0.35">
      <c r="A4" s="6"/>
      <c r="B4" s="6"/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6"/>
    </row>
    <row r="5" spans="1:8" ht="15" thickBot="1" x14ac:dyDescent="0.35">
      <c r="A5" s="35" t="s">
        <v>5</v>
      </c>
      <c r="B5" s="7" t="s">
        <v>19</v>
      </c>
      <c r="C5" s="8">
        <v>0</v>
      </c>
      <c r="D5" s="8">
        <v>2</v>
      </c>
      <c r="E5" s="8">
        <v>3</v>
      </c>
      <c r="F5" s="8">
        <v>2</v>
      </c>
      <c r="G5" s="8">
        <v>0</v>
      </c>
      <c r="H5" s="24">
        <f>(C5*0.5)+(D5*0.5)+(E5*1)+(F5*2)+(G5*3)</f>
        <v>8</v>
      </c>
    </row>
    <row r="6" spans="1:8" ht="15" thickBot="1" x14ac:dyDescent="0.35">
      <c r="A6" s="36"/>
      <c r="B6" s="7" t="s">
        <v>38</v>
      </c>
      <c r="C6" s="8">
        <v>1</v>
      </c>
      <c r="D6" s="8">
        <v>1</v>
      </c>
      <c r="E6" s="8">
        <v>16</v>
      </c>
      <c r="F6" s="8">
        <v>0</v>
      </c>
      <c r="G6" s="8">
        <v>3</v>
      </c>
      <c r="H6" s="23">
        <f>(C6*0.5)+(D6*0.5)+(E6*1)+(F6*2)+(G6*3)</f>
        <v>26</v>
      </c>
    </row>
    <row r="7" spans="1:8" ht="10.199999999999999" customHeight="1" thickBot="1" x14ac:dyDescent="0.35">
      <c r="A7" s="17"/>
      <c r="B7" s="18"/>
      <c r="C7" s="9"/>
      <c r="D7" s="9"/>
      <c r="E7" s="9"/>
      <c r="F7" s="9"/>
      <c r="G7" s="9"/>
      <c r="H7" s="6"/>
    </row>
    <row r="8" spans="1:8" ht="15" thickBot="1" x14ac:dyDescent="0.35">
      <c r="A8" s="35" t="s">
        <v>6</v>
      </c>
      <c r="B8" s="7" t="s">
        <v>19</v>
      </c>
      <c r="C8" s="2">
        <v>1</v>
      </c>
      <c r="D8" s="2">
        <v>2</v>
      </c>
      <c r="E8" s="2">
        <v>6</v>
      </c>
      <c r="F8" s="2">
        <v>0</v>
      </c>
      <c r="G8" s="2">
        <v>0</v>
      </c>
      <c r="H8" s="24">
        <f>(C8*0.5)+(D8*0.5)+(E8*1)+(F8*2)+(G8*3)</f>
        <v>7.5</v>
      </c>
    </row>
    <row r="9" spans="1:8" ht="15" thickBot="1" x14ac:dyDescent="0.35">
      <c r="A9" s="36"/>
      <c r="B9" s="7" t="s">
        <v>38</v>
      </c>
      <c r="C9" s="2">
        <v>3</v>
      </c>
      <c r="D9" s="2">
        <v>1</v>
      </c>
      <c r="E9" s="2">
        <v>14</v>
      </c>
      <c r="F9" s="2">
        <v>4</v>
      </c>
      <c r="G9" s="2">
        <v>1</v>
      </c>
      <c r="H9" s="23">
        <f>(C9*0.5)+(D9*0.5)+(E9*1)+(F9*2)+(G9*3)</f>
        <v>27</v>
      </c>
    </row>
    <row r="10" spans="1:8" ht="15" thickBot="1" x14ac:dyDescent="0.35">
      <c r="A10" s="6"/>
      <c r="B10" s="11"/>
      <c r="C10" s="11"/>
      <c r="D10" s="11"/>
      <c r="E10" s="11"/>
      <c r="F10" s="11"/>
      <c r="G10" s="11"/>
      <c r="H10" s="6"/>
    </row>
    <row r="11" spans="1:8" ht="15" thickBot="1" x14ac:dyDescent="0.35">
      <c r="A11" s="10"/>
      <c r="B11" s="12"/>
      <c r="C11" s="1" t="s">
        <v>0</v>
      </c>
      <c r="D11" s="1" t="s">
        <v>12</v>
      </c>
      <c r="E11" s="1" t="s">
        <v>2</v>
      </c>
      <c r="F11" s="1" t="s">
        <v>3</v>
      </c>
      <c r="G11" s="1" t="s">
        <v>4</v>
      </c>
      <c r="H11" s="6"/>
    </row>
    <row r="12" spans="1:8" ht="15" thickBot="1" x14ac:dyDescent="0.35">
      <c r="A12" s="39" t="s">
        <v>7</v>
      </c>
      <c r="B12" s="7" t="s">
        <v>19</v>
      </c>
      <c r="C12" s="2">
        <f t="shared" ref="C12:G13" si="0">C5+C8</f>
        <v>1</v>
      </c>
      <c r="D12" s="2">
        <f t="shared" si="0"/>
        <v>4</v>
      </c>
      <c r="E12" s="2">
        <f t="shared" si="0"/>
        <v>9</v>
      </c>
      <c r="F12" s="2">
        <f t="shared" si="0"/>
        <v>2</v>
      </c>
      <c r="G12" s="2">
        <f t="shared" si="0"/>
        <v>0</v>
      </c>
      <c r="H12" s="6"/>
    </row>
    <row r="13" spans="1:8" ht="15" thickBot="1" x14ac:dyDescent="0.35">
      <c r="A13" s="36"/>
      <c r="B13" s="10" t="s">
        <v>15</v>
      </c>
      <c r="C13" s="1">
        <f t="shared" si="0"/>
        <v>4</v>
      </c>
      <c r="D13" s="1">
        <f t="shared" si="0"/>
        <v>2</v>
      </c>
      <c r="E13" s="1">
        <f t="shared" si="0"/>
        <v>30</v>
      </c>
      <c r="F13" s="1">
        <f t="shared" si="0"/>
        <v>4</v>
      </c>
      <c r="G13" s="1">
        <f t="shared" si="0"/>
        <v>4</v>
      </c>
      <c r="H13" s="6"/>
    </row>
    <row r="14" spans="1:8" ht="15.6" thickBot="1" x14ac:dyDescent="0.35">
      <c r="A14" s="6"/>
      <c r="B14" s="13"/>
      <c r="C14" s="4" t="s">
        <v>8</v>
      </c>
      <c r="D14" s="3" t="s">
        <v>8</v>
      </c>
      <c r="E14" s="3" t="s">
        <v>9</v>
      </c>
      <c r="F14" s="3" t="s">
        <v>10</v>
      </c>
      <c r="G14" s="5" t="s">
        <v>11</v>
      </c>
      <c r="H14" s="19" t="s">
        <v>41</v>
      </c>
    </row>
    <row r="15" spans="1:8" ht="15.6" thickBot="1" x14ac:dyDescent="0.35">
      <c r="A15" s="35" t="s">
        <v>13</v>
      </c>
      <c r="B15" s="7" t="s">
        <v>19</v>
      </c>
      <c r="C15" s="14">
        <f>C12*0.5</f>
        <v>0.5</v>
      </c>
      <c r="D15" s="15">
        <f>D12*0.5</f>
        <v>2</v>
      </c>
      <c r="E15" s="15">
        <f>E12*1</f>
        <v>9</v>
      </c>
      <c r="F15" s="15">
        <f>F12*2</f>
        <v>4</v>
      </c>
      <c r="G15" s="16">
        <f>G12*3</f>
        <v>0</v>
      </c>
      <c r="H15" s="20">
        <f>C15+D15+E15+F15+G15</f>
        <v>15.5</v>
      </c>
    </row>
    <row r="16" spans="1:8" ht="15.6" thickBot="1" x14ac:dyDescent="0.35">
      <c r="A16" s="36"/>
      <c r="B16" s="7" t="s">
        <v>38</v>
      </c>
      <c r="C16" s="14">
        <f>C13*0.5</f>
        <v>2</v>
      </c>
      <c r="D16" s="15">
        <f>D13*0.5</f>
        <v>1</v>
      </c>
      <c r="E16" s="15">
        <f>E13*1</f>
        <v>30</v>
      </c>
      <c r="F16" s="15">
        <f>F13*2</f>
        <v>8</v>
      </c>
      <c r="G16" s="16">
        <f>G13*3</f>
        <v>12</v>
      </c>
      <c r="H16" s="21">
        <f>C16+D16+E16+F16+G16</f>
        <v>53</v>
      </c>
    </row>
  </sheetData>
  <mergeCells count="6">
    <mergeCell ref="A12:A13"/>
    <mergeCell ref="A5:A6"/>
    <mergeCell ref="A8:A9"/>
    <mergeCell ref="A15:A16"/>
    <mergeCell ref="A1:H2"/>
    <mergeCell ref="A3:H3"/>
  </mergeCells>
  <conditionalFormatting sqref="H5:H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{898E3BBD-9C24-4ACD-A77E-4BAE580F2BE3}</x14:id>
        </ext>
      </extLst>
    </cfRule>
  </conditionalFormatting>
  <conditionalFormatting sqref="H8:H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{532BFD31-8652-4621-8101-0EFFDCF12381}</x14:id>
        </ext>
      </extLst>
    </cfRule>
  </conditionalFormatting>
  <pageMargins left="0.70866141732283472" right="0.70866141732283472" top="0.74803149606299213" bottom="0.74803149606299213" header="0.31496062992125984" footer="0.31496062992125984"/>
  <pageSetup paperSize="9" scale="94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8E3BBD-9C24-4ACD-A77E-4BAE580F2B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H5:H6</xm:sqref>
        </x14:conditionalFormatting>
        <x14:conditionalFormatting xmlns:xm="http://schemas.microsoft.com/office/excel/2006/main">
          <x14:cfRule type="dataBar" id="{532BFD31-8652-4621-8101-0EFFDCF12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8"/>
  <sheetViews>
    <sheetView tabSelected="1" workbookViewId="0">
      <selection activeCell="M15" sqref="A1:M15"/>
    </sheetView>
  </sheetViews>
  <sheetFormatPr baseColWidth="10" defaultRowHeight="14.4" x14ac:dyDescent="0.3"/>
  <cols>
    <col min="1" max="1" width="14.5546875" bestFit="1" customWidth="1"/>
  </cols>
  <sheetData>
    <row r="1" spans="1:13" ht="15" thickBot="1" x14ac:dyDescent="0.35">
      <c r="A1" s="42" t="s">
        <v>22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3" ht="22.2" thickBot="1" x14ac:dyDescent="0.45">
      <c r="A2" s="43" t="s">
        <v>33</v>
      </c>
      <c r="B2" s="44"/>
      <c r="C2" s="44"/>
      <c r="D2" s="44"/>
      <c r="E2" s="44"/>
      <c r="F2" s="45"/>
      <c r="H2" s="43" t="s">
        <v>39</v>
      </c>
      <c r="I2" s="44"/>
      <c r="J2" s="44"/>
      <c r="K2" s="44"/>
      <c r="L2" s="45"/>
    </row>
    <row r="3" spans="1:13" ht="18" thickBot="1" x14ac:dyDescent="0.35">
      <c r="A3" s="10"/>
      <c r="B3" s="29" t="s">
        <v>23</v>
      </c>
      <c r="C3" s="30" t="s">
        <v>24</v>
      </c>
      <c r="D3" s="29" t="s">
        <v>25</v>
      </c>
      <c r="E3" s="30" t="s">
        <v>3</v>
      </c>
      <c r="F3" s="29" t="s">
        <v>4</v>
      </c>
      <c r="G3" s="46" t="s">
        <v>34</v>
      </c>
      <c r="H3" s="29" t="s">
        <v>23</v>
      </c>
      <c r="I3" s="30" t="s">
        <v>24</v>
      </c>
      <c r="J3" s="29" t="s">
        <v>25</v>
      </c>
      <c r="K3" s="30" t="s">
        <v>3</v>
      </c>
      <c r="L3" s="29" t="s">
        <v>4</v>
      </c>
    </row>
    <row r="4" spans="1:13" ht="18" thickBot="1" x14ac:dyDescent="0.35">
      <c r="A4" s="31" t="s">
        <v>15</v>
      </c>
      <c r="B4" s="32">
        <f>vsVELEZ!C13</f>
        <v>4</v>
      </c>
      <c r="C4" s="32">
        <f>vsVELEZ!D13</f>
        <v>2</v>
      </c>
      <c r="D4" s="32">
        <f>vsVELEZ!E13</f>
        <v>30</v>
      </c>
      <c r="E4" s="32">
        <f>vsVELEZ!F13</f>
        <v>4</v>
      </c>
      <c r="F4" s="32">
        <f>vsVELEZ!G13</f>
        <v>4</v>
      </c>
      <c r="G4" s="47"/>
      <c r="H4" s="32">
        <f>vsVELEZ!C12</f>
        <v>1</v>
      </c>
      <c r="I4" s="32">
        <f>vsVELEZ!D12</f>
        <v>4</v>
      </c>
      <c r="J4" s="32">
        <f>vsVELEZ!E12</f>
        <v>9</v>
      </c>
      <c r="K4" s="32">
        <f>vsVELEZ!F12</f>
        <v>2</v>
      </c>
      <c r="L4" s="32">
        <f>vsVELEZ!G12</f>
        <v>0</v>
      </c>
      <c r="M4" s="31" t="s">
        <v>19</v>
      </c>
    </row>
    <row r="5" spans="1:13" ht="18" thickBot="1" x14ac:dyDescent="0.35">
      <c r="A5" s="31" t="s">
        <v>16</v>
      </c>
      <c r="B5" s="28">
        <f>vsCAH!C13</f>
        <v>3</v>
      </c>
      <c r="C5" s="28">
        <f>vsCAH!D13</f>
        <v>4</v>
      </c>
      <c r="D5" s="28">
        <f>vsCAH!E13</f>
        <v>17</v>
      </c>
      <c r="E5" s="28">
        <f>vsCAH!F13</f>
        <v>4</v>
      </c>
      <c r="F5" s="28">
        <f>vsCAH!G13</f>
        <v>1</v>
      </c>
      <c r="G5" s="47"/>
      <c r="H5" s="28">
        <f>vsCAH!C12</f>
        <v>5</v>
      </c>
      <c r="I5" s="28">
        <f>vsCAH!D12</f>
        <v>2</v>
      </c>
      <c r="J5" s="28">
        <f>vsCAH!E12</f>
        <v>16</v>
      </c>
      <c r="K5" s="28">
        <f>vsCAH!F12</f>
        <v>7</v>
      </c>
      <c r="L5" s="28">
        <f>vsCAH!G12</f>
        <v>0</v>
      </c>
      <c r="M5" s="31" t="s">
        <v>19</v>
      </c>
    </row>
    <row r="6" spans="1:13" ht="18" thickBot="1" x14ac:dyDescent="0.35">
      <c r="A6" s="31" t="s">
        <v>17</v>
      </c>
      <c r="B6" s="32">
        <f>vsCARC!C13</f>
        <v>1</v>
      </c>
      <c r="C6" s="32">
        <f>vsCARC!D13</f>
        <v>2</v>
      </c>
      <c r="D6" s="32">
        <f>vsCARC!E13</f>
        <v>35</v>
      </c>
      <c r="E6" s="32">
        <f>vsCARC!F13</f>
        <v>0</v>
      </c>
      <c r="F6" s="32">
        <f>vsCARC!G13</f>
        <v>2</v>
      </c>
      <c r="G6" s="47"/>
      <c r="H6" s="32">
        <f>vsCARC!C12</f>
        <v>3</v>
      </c>
      <c r="I6" s="32">
        <f>vsCARC!D12</f>
        <v>3</v>
      </c>
      <c r="J6" s="32">
        <f>vsCARC!E12</f>
        <v>12</v>
      </c>
      <c r="K6" s="32">
        <f>vsCARC!F12</f>
        <v>3</v>
      </c>
      <c r="L6" s="32">
        <f>vsCARC!G12</f>
        <v>1</v>
      </c>
      <c r="M6" s="31" t="s">
        <v>19</v>
      </c>
    </row>
    <row r="7" spans="1:13" ht="18" thickBot="1" x14ac:dyDescent="0.35">
      <c r="A7" s="31" t="s">
        <v>26</v>
      </c>
      <c r="B7" s="28">
        <f>vsCAI!C13</f>
        <v>2</v>
      </c>
      <c r="C7" s="28">
        <f>vsCAI!D13</f>
        <v>0</v>
      </c>
      <c r="D7" s="28">
        <f>vsCAI!E13</f>
        <v>18</v>
      </c>
      <c r="E7" s="28">
        <f>vsCAI!F13</f>
        <v>6</v>
      </c>
      <c r="F7" s="28">
        <f>vsCAI!G13</f>
        <v>4</v>
      </c>
      <c r="G7" s="47"/>
      <c r="H7" s="28">
        <f>vsCAI!C12</f>
        <v>4</v>
      </c>
      <c r="I7" s="28">
        <f>vsCAI!D12</f>
        <v>4</v>
      </c>
      <c r="J7" s="28">
        <f>vsCAI!E12</f>
        <v>23</v>
      </c>
      <c r="K7" s="28">
        <f>vsCAI!F12</f>
        <v>2</v>
      </c>
      <c r="L7" s="28">
        <f>vsCAI!G12</f>
        <v>0</v>
      </c>
      <c r="M7" s="31" t="s">
        <v>19</v>
      </c>
    </row>
    <row r="8" spans="1:13" ht="18" thickBot="1" x14ac:dyDescent="0.35">
      <c r="A8" s="31" t="s">
        <v>27</v>
      </c>
      <c r="B8" s="32">
        <f>vsCAS!C13</f>
        <v>7</v>
      </c>
      <c r="C8" s="32">
        <f>vsCAS!D13</f>
        <v>8</v>
      </c>
      <c r="D8" s="32">
        <f>vsCAS!E13</f>
        <v>28</v>
      </c>
      <c r="E8" s="32">
        <f>vsCAS!F13</f>
        <v>3</v>
      </c>
      <c r="F8" s="32">
        <f>vsCAS!G13</f>
        <v>0</v>
      </c>
      <c r="G8" s="47"/>
      <c r="H8" s="32">
        <f>vsCAS!C12</f>
        <v>1</v>
      </c>
      <c r="I8" s="32">
        <f>vsCAS!D12</f>
        <v>3</v>
      </c>
      <c r="J8" s="32">
        <f>vsCAS!E12</f>
        <v>9</v>
      </c>
      <c r="K8" s="32">
        <f>vsCAS!F12</f>
        <v>2</v>
      </c>
      <c r="L8" s="32">
        <f>vsCAS!G12</f>
        <v>3</v>
      </c>
      <c r="M8" s="31" t="s">
        <v>19</v>
      </c>
    </row>
    <row r="9" spans="1:13" ht="18" thickBot="1" x14ac:dyDescent="0.35">
      <c r="A9" s="31" t="s">
        <v>28</v>
      </c>
      <c r="B9" s="28">
        <f>vsCAA!C13</f>
        <v>9</v>
      </c>
      <c r="C9" s="28">
        <f>vsCAA!D13</f>
        <v>9</v>
      </c>
      <c r="D9" s="28">
        <f>vsCAA!E13</f>
        <v>24</v>
      </c>
      <c r="E9" s="28">
        <f>vsCAA!F13</f>
        <v>3</v>
      </c>
      <c r="F9" s="28">
        <f>vsCAA!G13</f>
        <v>0</v>
      </c>
      <c r="G9" s="47"/>
      <c r="H9" s="28">
        <f>vsCAA!C12</f>
        <v>0</v>
      </c>
      <c r="I9" s="28">
        <f>vsCAA!D12</f>
        <v>1</v>
      </c>
      <c r="J9" s="28">
        <f>vsCAA!E12</f>
        <v>12</v>
      </c>
      <c r="K9" s="28">
        <f>vsCAA!F12</f>
        <v>4</v>
      </c>
      <c r="L9" s="28">
        <f>vsCAA!G12</f>
        <v>1</v>
      </c>
      <c r="M9" s="31" t="s">
        <v>19</v>
      </c>
    </row>
    <row r="10" spans="1:13" s="25" customFormat="1" ht="18" thickBot="1" x14ac:dyDescent="0.35">
      <c r="A10" s="31" t="s">
        <v>21</v>
      </c>
      <c r="B10" s="32">
        <f>vsCAC!C$13</f>
        <v>1</v>
      </c>
      <c r="C10" s="32">
        <f>vsCAC!D$13</f>
        <v>0</v>
      </c>
      <c r="D10" s="32">
        <f>vsCAC!E$13</f>
        <v>16</v>
      </c>
      <c r="E10" s="32">
        <f>vsCAC!F$13</f>
        <v>1</v>
      </c>
      <c r="F10" s="32">
        <f>vsCAC!G$13</f>
        <v>2</v>
      </c>
      <c r="G10" s="48"/>
      <c r="H10" s="32">
        <f>vsCAC!C12</f>
        <v>4</v>
      </c>
      <c r="I10" s="32">
        <f>vsCAC!D12</f>
        <v>5</v>
      </c>
      <c r="J10" s="32">
        <f>vsCAC!E12</f>
        <v>20</v>
      </c>
      <c r="K10" s="32">
        <f>vsCAC!F12</f>
        <v>2</v>
      </c>
      <c r="L10" s="32">
        <f>vsCAC!G12</f>
        <v>1</v>
      </c>
      <c r="M10" s="31" t="s">
        <v>19</v>
      </c>
    </row>
    <row r="11" spans="1:13" ht="15" thickBot="1" x14ac:dyDescent="0.35">
      <c r="G11" s="40" t="s">
        <v>29</v>
      </c>
    </row>
    <row r="12" spans="1:13" ht="15.6" thickTop="1" thickBot="1" x14ac:dyDescent="0.35">
      <c r="A12" s="34"/>
      <c r="B12" s="33">
        <f>AVERAGE(B4:B10)</f>
        <v>3.8571428571428572</v>
      </c>
      <c r="C12" s="26">
        <f>AVERAGE(C4:C10)</f>
        <v>3.5714285714285716</v>
      </c>
      <c r="D12" s="26">
        <f>AVERAGE(D4:D10)</f>
        <v>24</v>
      </c>
      <c r="E12" s="26">
        <f>AVERAGE(E4:E10)</f>
        <v>3</v>
      </c>
      <c r="F12" s="27">
        <f>AVERAGE(F4:F10)</f>
        <v>1.8571428571428572</v>
      </c>
      <c r="G12" s="41"/>
      <c r="H12" s="26">
        <f>AVERAGE(H4:H10)</f>
        <v>2.5714285714285716</v>
      </c>
      <c r="I12" s="26">
        <f>AVERAGE(I4:I10)</f>
        <v>3.1428571428571428</v>
      </c>
      <c r="J12" s="26">
        <f>AVERAGE(J4:J10)</f>
        <v>14.428571428571429</v>
      </c>
      <c r="K12" s="26">
        <f>AVERAGE(K4:K10)</f>
        <v>3.1428571428571428</v>
      </c>
      <c r="L12" s="27">
        <f>AVERAGE(L4:L10)</f>
        <v>0.8571428571428571</v>
      </c>
    </row>
    <row r="13" spans="1:13" ht="15" thickTop="1" x14ac:dyDescent="0.3"/>
    <row r="14" spans="1:13" x14ac:dyDescent="0.3">
      <c r="A14" s="50" t="s">
        <v>42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</row>
    <row r="15" spans="1:13" x14ac:dyDescent="0.3">
      <c r="A15" s="50" t="s">
        <v>43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</row>
    <row r="16" spans="1:13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</row>
    <row r="17" spans="1:12" x14ac:dyDescent="0.3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</row>
    <row r="18" spans="1:12" x14ac:dyDescent="0.3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</row>
  </sheetData>
  <mergeCells count="9">
    <mergeCell ref="A15:L15"/>
    <mergeCell ref="A14:L14"/>
    <mergeCell ref="A16:L16"/>
    <mergeCell ref="A17:L18"/>
    <mergeCell ref="G11:G12"/>
    <mergeCell ref="A1:L1"/>
    <mergeCell ref="A2:F2"/>
    <mergeCell ref="H2:L2"/>
    <mergeCell ref="G3:G10"/>
  </mergeCells>
  <conditionalFormatting sqref="D4:D10">
    <cfRule type="iconSet" priority="10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:B10">
    <cfRule type="iconSet" priority="9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C4:C10">
    <cfRule type="iconSet" priority="8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E4:E10">
    <cfRule type="iconSet" priority="7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F4:F10">
    <cfRule type="iconSet" priority="6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H4:H10"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I4:I10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J4:J10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K4:K10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L4:L10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vsCAC</vt:lpstr>
      <vt:lpstr>vsCAA</vt:lpstr>
      <vt:lpstr>vsCAS</vt:lpstr>
      <vt:lpstr>vsCAI</vt:lpstr>
      <vt:lpstr>vsCARC</vt:lpstr>
      <vt:lpstr>vsCAH</vt:lpstr>
      <vt:lpstr>vsVELEZ</vt:lpstr>
      <vt:lpstr>Analisis</vt:lpstr>
    </vt:vector>
  </TitlesOfParts>
  <Company>Telefónica Argentina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admin_ntwks</dc:creator>
  <cp:lastModifiedBy>admin_ntwks</cp:lastModifiedBy>
  <cp:lastPrinted>2017-11-16T11:15:23Z</cp:lastPrinted>
  <dcterms:created xsi:type="dcterms:W3CDTF">2017-09-04T19:20:21Z</dcterms:created>
  <dcterms:modified xsi:type="dcterms:W3CDTF">2017-11-16T11:15:28Z</dcterms:modified>
</cp:coreProperties>
</file>