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esktop/Raw excel data_Figures/Li_PlosGenetics2019_Excel_Files/"/>
    </mc:Choice>
  </mc:AlternateContent>
  <xr:revisionPtr revIDLastSave="0" documentId="13_ncr:1_{07FE7AC7-3023-884F-ADCB-9C538D558D3C}" xr6:coauthVersionLast="40" xr6:coauthVersionMax="40" xr10:uidLastSave="{00000000-0000-0000-0000-000000000000}"/>
  <bookViews>
    <workbookView xWindow="-24280" yWindow="580" windowWidth="18000" windowHeight="12860" activeTab="6" xr2:uid="{08133CE9-FEA4-0147-B66C-24CACAB46C5E}"/>
  </bookViews>
  <sheets>
    <sheet name="Fig2A and C" sheetId="7" r:id="rId1"/>
    <sheet name="Fig 2D" sheetId="1" r:id="rId2"/>
    <sheet name="Fig 2E" sheetId="2" r:id="rId3"/>
    <sheet name="Fig2F" sheetId="3" r:id="rId4"/>
    <sheet name="Fig2G" sheetId="4" r:id="rId5"/>
    <sheet name="Fig2H" sheetId="5" r:id="rId6"/>
    <sheet name="Fig2I" sheetId="6" r:id="rId7"/>
  </sheets>
  <externalReferences>
    <externalReference r:id="rId8"/>
  </externalReferenc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8" i="7" l="1"/>
  <c r="E18" i="7"/>
  <c r="G18" i="7" s="1"/>
  <c r="C18" i="7"/>
  <c r="F18" i="7" s="1"/>
  <c r="P16" i="7"/>
  <c r="E16" i="7"/>
  <c r="G16" i="7" s="1"/>
  <c r="C16" i="7"/>
  <c r="F16" i="7" s="1"/>
  <c r="P14" i="7"/>
  <c r="E14" i="7"/>
  <c r="C14" i="7"/>
  <c r="P12" i="7"/>
  <c r="Q12" i="7" s="1"/>
  <c r="E12" i="7"/>
  <c r="C12" i="7"/>
  <c r="P10" i="7"/>
  <c r="G10" i="7"/>
  <c r="E10" i="7"/>
  <c r="C10" i="7"/>
  <c r="P8" i="7"/>
  <c r="F8" i="7"/>
  <c r="E8" i="7"/>
  <c r="C8" i="7"/>
  <c r="P6" i="7"/>
  <c r="Q14" i="7" s="1"/>
  <c r="G6" i="7"/>
  <c r="E6" i="7"/>
  <c r="C6" i="7"/>
  <c r="E4" i="7"/>
  <c r="G4" i="7" s="1"/>
  <c r="C4" i="7"/>
  <c r="E2" i="7"/>
  <c r="G8" i="7" s="1"/>
  <c r="C2" i="7"/>
  <c r="F2" i="7" s="1"/>
  <c r="Q8" i="7" l="1"/>
  <c r="F6" i="7"/>
  <c r="F10" i="7"/>
  <c r="F12" i="7"/>
  <c r="G14" i="7"/>
  <c r="S14" i="7" s="1"/>
  <c r="Q10" i="7"/>
  <c r="G2" i="7"/>
  <c r="G12" i="7"/>
  <c r="Q16" i="7"/>
  <c r="Q18" i="7"/>
  <c r="S8" i="7"/>
  <c r="S16" i="7"/>
  <c r="R18" i="7"/>
  <c r="J18" i="7"/>
  <c r="I18" i="7"/>
  <c r="H18" i="7"/>
  <c r="H2" i="7"/>
  <c r="I2" i="7"/>
  <c r="R10" i="7"/>
  <c r="J10" i="7"/>
  <c r="I10" i="7"/>
  <c r="H10" i="7"/>
  <c r="I6" i="7"/>
  <c r="H6" i="7"/>
  <c r="R12" i="7"/>
  <c r="J12" i="7"/>
  <c r="I12" i="7"/>
  <c r="H12" i="7"/>
  <c r="S12" i="7"/>
  <c r="S18" i="7"/>
  <c r="F4" i="7"/>
  <c r="Q6" i="7"/>
  <c r="S6" i="7" s="1"/>
  <c r="F14" i="7"/>
  <c r="J8" i="7"/>
  <c r="R8" i="7"/>
  <c r="S10" i="7"/>
  <c r="H8" i="7"/>
  <c r="H16" i="7"/>
  <c r="J16" i="7"/>
  <c r="R16" i="7"/>
  <c r="I8" i="7"/>
  <c r="I16" i="7"/>
  <c r="F15" i="1"/>
  <c r="U8" i="7" l="1"/>
  <c r="T8" i="7"/>
  <c r="H4" i="7"/>
  <c r="I4" i="7"/>
  <c r="U10" i="7"/>
  <c r="T10" i="7"/>
  <c r="U18" i="7"/>
  <c r="T18" i="7"/>
  <c r="U16" i="7"/>
  <c r="T16" i="7"/>
  <c r="H14" i="7"/>
  <c r="I14" i="7"/>
  <c r="R14" i="7"/>
  <c r="J14" i="7"/>
  <c r="U12" i="7"/>
  <c r="T12" i="7"/>
  <c r="R6" i="7"/>
  <c r="V18" i="7" l="1"/>
  <c r="V10" i="7"/>
  <c r="V12" i="7"/>
  <c r="V16" i="7"/>
  <c r="V14" i="7"/>
  <c r="U6" i="7"/>
  <c r="V8" i="7"/>
  <c r="T6" i="7"/>
  <c r="T14" i="7"/>
  <c r="U14" i="7"/>
</calcChain>
</file>

<file path=xl/sharedStrings.xml><?xml version="1.0" encoding="utf-8"?>
<sst xmlns="http://schemas.openxmlformats.org/spreadsheetml/2006/main" count="150" uniqueCount="43">
  <si>
    <t>NS</t>
  </si>
  <si>
    <t>**</t>
  </si>
  <si>
    <t>***</t>
  </si>
  <si>
    <t>WT</t>
  </si>
  <si>
    <t>S942A</t>
  </si>
  <si>
    <t>ZT</t>
  </si>
  <si>
    <t>Average</t>
  </si>
  <si>
    <t>SEM</t>
  </si>
  <si>
    <t>Sem</t>
  </si>
  <si>
    <t>Two-tailed t-test</t>
  </si>
  <si>
    <t>per mRNA</t>
  </si>
  <si>
    <t>tim mRNA</t>
  </si>
  <si>
    <t>*</t>
  </si>
  <si>
    <t>per(WT)</t>
  </si>
  <si>
    <t>per(S942A)</t>
  </si>
  <si>
    <t>t.test</t>
  </si>
  <si>
    <t>CT</t>
  </si>
  <si>
    <t>Genotypes</t>
  </si>
  <si>
    <t>per-luc - ren-luc (Rep1)</t>
  </si>
  <si>
    <t>avg (rep 1 luc)</t>
  </si>
  <si>
    <t>per-luc - ren-luc (rep2)</t>
  </si>
  <si>
    <t>avg (rep 2 luc)</t>
  </si>
  <si>
    <t>normlized to lowest value (rep1)</t>
  </si>
  <si>
    <t>normlized to lowest value (rep2)</t>
  </si>
  <si>
    <t>AVG (normalized luc)</t>
  </si>
  <si>
    <t>t test (compared to PER-WT)</t>
  </si>
  <si>
    <t>raw (rep1)</t>
  </si>
  <si>
    <t>raw (rep2)</t>
  </si>
  <si>
    <t>raw (rep1 and 2)</t>
  </si>
  <si>
    <t>set 1(use raw)</t>
  </si>
  <si>
    <t>luc (rep1) normalized to raw WB</t>
  </si>
  <si>
    <t>luc (rep2) normalized to raw WB</t>
  </si>
  <si>
    <t>average (normalized to rawWB avg)</t>
  </si>
  <si>
    <t>t test</t>
  </si>
  <si>
    <t>per-E-luc + ren-luc</t>
  </si>
  <si>
    <t>per-E-luc + ren-luc + Clk</t>
  </si>
  <si>
    <t>per-E-luc + ren-luc + Clk + 5ng Per</t>
  </si>
  <si>
    <t>per-E-luc + ren-luc + Clk + 5ng Per(S174A)</t>
  </si>
  <si>
    <t>per-E-luc + ren-luc + Clk + 5ng per(S691A)</t>
  </si>
  <si>
    <t>per-E-luc + ren-luc + Clk + 5ng per(S942A)</t>
  </si>
  <si>
    <t>per-E-luc + ren-luc + Clk + 5ng per(T951-954A)</t>
  </si>
  <si>
    <t>per-E-luc + ren-luc + Clk + 5ng per(S1072A)</t>
  </si>
  <si>
    <t>per-E-luc + ren-luc + Clk + 5ng per(T1082A)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</si>
</sst>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 applyFill="1" applyBorder="1"/>
    <xf numFmtId="0" fontId="4" fillId="0" borderId="0" xfId="0" applyFont="1"/>
    <xf numFmtId="0" fontId="5" fillId="0" borderId="0" xfId="1"/>
    <xf numFmtId="0" fontId="0" fillId="0" borderId="0" xfId="0" applyFill="1" applyBorder="1"/>
    <xf numFmtId="0" fontId="6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1012044-60C9-BE44-AD8F-54CE3FE4D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dk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dk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6-2E46-8BC0-FB2967DCAEDD}"/>
              </c:ext>
            </c:extLst>
          </c:dPt>
          <c:errBars>
            <c:errBarType val="both"/>
            <c:errValType val="cust"/>
            <c:noEndCap val="0"/>
            <c:plus>
              <c:numRef>
                <c:f>[1]Sheet1!$Y$5:$Y$18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0.94497753575347321</c:v>
                  </c:pt>
                  <c:pt idx="3">
                    <c:v>8.109226983212757</c:v>
                  </c:pt>
                  <c:pt idx="5">
                    <c:v>2.6395315542176156</c:v>
                  </c:pt>
                  <c:pt idx="7">
                    <c:v>2.3741453904616265</c:v>
                  </c:pt>
                  <c:pt idx="9">
                    <c:v>1.9794760018497113</c:v>
                  </c:pt>
                  <c:pt idx="11">
                    <c:v>3.9329049009428938</c:v>
                  </c:pt>
                  <c:pt idx="13">
                    <c:v>3.489310553910606</c:v>
                  </c:pt>
                </c:numCache>
              </c:numRef>
            </c:plus>
            <c:minus>
              <c:numRef>
                <c:f>[1]Sheet1!$Y$5:$Y$18</c:f>
                <c:numCache>
                  <c:formatCode>General</c:formatCode>
                  <c:ptCount val="14"/>
                  <c:pt idx="0">
                    <c:v>0</c:v>
                  </c:pt>
                  <c:pt idx="1">
                    <c:v>0.94497753575347321</c:v>
                  </c:pt>
                  <c:pt idx="3">
                    <c:v>8.109226983212757</c:v>
                  </c:pt>
                  <c:pt idx="5">
                    <c:v>2.6395315542176156</c:v>
                  </c:pt>
                  <c:pt idx="7">
                    <c:v>2.3741453904616265</c:v>
                  </c:pt>
                  <c:pt idx="9">
                    <c:v>1.9794760018497113</c:v>
                  </c:pt>
                  <c:pt idx="11">
                    <c:v>3.9329049009428938</c:v>
                  </c:pt>
                  <c:pt idx="13">
                    <c:v>3.489310553910606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[1]Sheet1!$X$5:$X$18</c:f>
              <c:numCache>
                <c:formatCode>General</c:formatCode>
                <c:ptCount val="14"/>
                <c:pt idx="0">
                  <c:v>0</c:v>
                </c:pt>
                <c:pt idx="1">
                  <c:v>125.53149259309978</c:v>
                </c:pt>
                <c:pt idx="3">
                  <c:v>117.65191366752282</c:v>
                </c:pt>
                <c:pt idx="5">
                  <c:v>53.54771222246363</c:v>
                </c:pt>
                <c:pt idx="7">
                  <c:v>13.329235422494467</c:v>
                </c:pt>
                <c:pt idx="9">
                  <c:v>29.659714037503331</c:v>
                </c:pt>
                <c:pt idx="11">
                  <c:v>56.565780369919587</c:v>
                </c:pt>
                <c:pt idx="13">
                  <c:v>74.767083835461563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16-2E46-8BC0-FB2967DC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overlap val="-27"/>
        <c:axId val="1523720272"/>
        <c:axId val="1506559584"/>
      </c:barChart>
      <c:catAx>
        <c:axId val="152372027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59584"/>
        <c:crosses val="autoZero"/>
        <c:auto val="1"/>
        <c:lblAlgn val="ctr"/>
        <c:lblOffset val="100"/>
        <c:noMultiLvlLbl val="0"/>
      </c:catAx>
      <c:valAx>
        <c:axId val="1506559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488950</xdr:colOff>
      <xdr:row>19</xdr:row>
      <xdr:rowOff>171450</xdr:rowOff>
    </xdr:from>
    <xdr:to>
      <xdr:col>20</xdr:col>
      <xdr:colOff>107950</xdr:colOff>
      <xdr:row>33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55E1-2D46-624D-B12C-B20067365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/Desktop/Pubs%20in%20progress/Ying_S942A_2017/Revision%20Dec2018/Figure%202%20statistics%20revision/per_luc_expt_S942paper_Dec19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X5">
            <v>0</v>
          </cell>
          <cell r="Y5">
            <v>0</v>
          </cell>
        </row>
        <row r="6">
          <cell r="X6">
            <v>125.53149259309978</v>
          </cell>
          <cell r="Y6">
            <v>0.94497753575347321</v>
          </cell>
        </row>
        <row r="8">
          <cell r="X8">
            <v>117.65191366752282</v>
          </cell>
          <cell r="Y8">
            <v>8.109226983212757</v>
          </cell>
        </row>
        <row r="10">
          <cell r="X10">
            <v>53.54771222246363</v>
          </cell>
          <cell r="Y10">
            <v>2.6395315542176156</v>
          </cell>
        </row>
        <row r="12">
          <cell r="X12">
            <v>13.329235422494467</v>
          </cell>
          <cell r="Y12">
            <v>2.3741453904616265</v>
          </cell>
        </row>
        <row r="14">
          <cell r="X14">
            <v>29.659714037503331</v>
          </cell>
          <cell r="Y14">
            <v>1.9794760018497113</v>
          </cell>
        </row>
        <row r="16">
          <cell r="X16">
            <v>56.565780369919587</v>
          </cell>
          <cell r="Y16">
            <v>3.9329049009428938</v>
          </cell>
        </row>
        <row r="18">
          <cell r="X18">
            <v>74.767083835461563</v>
          </cell>
          <cell r="Y18">
            <v>3.489310553910606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DF5E-046E-C24B-A2A2-CB9DCD097FED}">
  <dimension ref="A1:V19"/>
  <sheetViews>
    <sheetView workbookViewId="0">
      <selection activeCell="C10" sqref="A10:XFD10"/>
    </sheetView>
  </sheetViews>
  <sheetFormatPr baseColWidth="10" defaultRowHeight="16" x14ac:dyDescent="0.2"/>
  <cols>
    <col min="1" max="1" width="41.83203125" customWidth="1"/>
    <col min="2" max="2" width="19" customWidth="1"/>
    <col min="3" max="3" width="13.1640625" customWidth="1"/>
    <col min="4" max="4" width="16.5" customWidth="1"/>
    <col min="5" max="5" width="13.6640625" customWidth="1"/>
    <col min="6" max="6" width="13.1640625" customWidth="1"/>
    <col min="14" max="15" width="10.83203125" style="11"/>
  </cols>
  <sheetData>
    <row r="1" spans="1:22" x14ac:dyDescent="0.2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5" t="s">
        <v>24</v>
      </c>
      <c r="I1" s="5" t="s">
        <v>7</v>
      </c>
      <c r="J1" s="5" t="s">
        <v>25</v>
      </c>
      <c r="K1" s="6"/>
      <c r="L1" s="6"/>
      <c r="M1" s="7"/>
      <c r="N1" s="8" t="s">
        <v>26</v>
      </c>
      <c r="O1" s="8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7</v>
      </c>
      <c r="V1" s="9" t="s">
        <v>33</v>
      </c>
    </row>
    <row r="2" spans="1:22" x14ac:dyDescent="0.2">
      <c r="A2" s="10" t="s">
        <v>34</v>
      </c>
      <c r="B2" s="10">
        <v>1.1451659000000001</v>
      </c>
      <c r="C2">
        <f>AVERAGE(B2:B3)</f>
        <v>1.0957110000000001</v>
      </c>
      <c r="D2">
        <v>1.1023540999999999</v>
      </c>
      <c r="E2">
        <f>AVERAGE(D2:D3)</f>
        <v>1.1902179500000001</v>
      </c>
      <c r="F2">
        <f>C2/C2</f>
        <v>1</v>
      </c>
      <c r="G2">
        <f>E2/E2</f>
        <v>1</v>
      </c>
      <c r="H2">
        <f>AVERAGE(F2,G2)</f>
        <v>1</v>
      </c>
      <c r="I2">
        <f>STDEV(F2,G2)/SQRT(COUNT(F2,G2))</f>
        <v>0</v>
      </c>
    </row>
    <row r="3" spans="1:22" x14ac:dyDescent="0.2">
      <c r="A3" s="10"/>
      <c r="B3">
        <v>1.0462560999999999</v>
      </c>
      <c r="D3">
        <v>1.2780818</v>
      </c>
    </row>
    <row r="4" spans="1:22" x14ac:dyDescent="0.2">
      <c r="A4" s="10" t="s">
        <v>35</v>
      </c>
      <c r="B4">
        <v>983.44239000000005</v>
      </c>
      <c r="C4">
        <f>AVERAGE(B4:B5)</f>
        <v>927.60181</v>
      </c>
      <c r="D4">
        <v>951.03215</v>
      </c>
      <c r="E4">
        <f>AVERAGE(D4:D5)</f>
        <v>881.71543500000007</v>
      </c>
      <c r="F4">
        <f>C4/C2</f>
        <v>846.57524657505485</v>
      </c>
      <c r="G4">
        <f>E4/E2</f>
        <v>740.80166157803285</v>
      </c>
      <c r="H4">
        <f>AVERAGE(F4,G4)</f>
        <v>793.68845407654385</v>
      </c>
      <c r="I4">
        <f>STDEV(F4,G4)/SQRT(COUNT(F4,G4))</f>
        <v>52.886792498510992</v>
      </c>
    </row>
    <row r="5" spans="1:22" x14ac:dyDescent="0.2">
      <c r="A5" s="10"/>
      <c r="B5">
        <v>871.76122999999995</v>
      </c>
      <c r="D5">
        <v>812.39872000000003</v>
      </c>
      <c r="T5">
        <v>0</v>
      </c>
      <c r="U5">
        <v>0</v>
      </c>
    </row>
    <row r="6" spans="1:22" x14ac:dyDescent="0.2">
      <c r="A6" s="10" t="s">
        <v>36</v>
      </c>
      <c r="B6">
        <v>103.30745</v>
      </c>
      <c r="C6">
        <f>AVERAGE(B6:B7)</f>
        <v>136.51081500000001</v>
      </c>
      <c r="D6">
        <v>134.09190000000001</v>
      </c>
      <c r="E6">
        <f>AVERAGE(D6:D7)</f>
        <v>150.53456499999999</v>
      </c>
      <c r="F6">
        <f>C6/C2</f>
        <v>124.58651505734632</v>
      </c>
      <c r="G6">
        <f>E6/E2</f>
        <v>126.47647012885326</v>
      </c>
      <c r="H6">
        <f>AVERAGE(F6,G6)</f>
        <v>125.53149259309978</v>
      </c>
      <c r="I6">
        <f>STDEV(F6,G6)/SQRT(COUNT(F6,G6))</f>
        <v>0.94497753575347321</v>
      </c>
      <c r="N6" s="12">
        <v>8344530</v>
      </c>
      <c r="O6" s="12">
        <v>11203496</v>
      </c>
      <c r="P6">
        <f>AVERAGE(N6,O6)</f>
        <v>9774013</v>
      </c>
      <c r="Q6">
        <f>P6/P6</f>
        <v>1</v>
      </c>
      <c r="R6">
        <f>F6*Q6</f>
        <v>124.58651505734632</v>
      </c>
      <c r="S6">
        <f>G6*Q6</f>
        <v>126.47647012885326</v>
      </c>
      <c r="T6">
        <f>AVERAGE(R6:S6)</f>
        <v>125.53149259309978</v>
      </c>
      <c r="U6">
        <f>STDEV(R6,S6)/SQRT(COUNT(R6,S6))</f>
        <v>0.94497753575347321</v>
      </c>
    </row>
    <row r="7" spans="1:22" x14ac:dyDescent="0.2">
      <c r="A7" s="10"/>
      <c r="B7">
        <v>169.71418</v>
      </c>
      <c r="D7">
        <v>166.97722999999999</v>
      </c>
    </row>
    <row r="8" spans="1:22" x14ac:dyDescent="0.2">
      <c r="A8" s="10" t="s">
        <v>37</v>
      </c>
      <c r="B8">
        <v>121.1725</v>
      </c>
      <c r="C8">
        <f>AVERAGE(B8:B9)</f>
        <v>113.9045</v>
      </c>
      <c r="D8">
        <v>153.03278</v>
      </c>
      <c r="E8">
        <f>AVERAGE(D8:D9)</f>
        <v>142.047775</v>
      </c>
      <c r="F8">
        <f>C8/C2</f>
        <v>103.95487496246729</v>
      </c>
      <c r="G8">
        <f>E8/E2</f>
        <v>119.34601977730213</v>
      </c>
      <c r="H8">
        <f>AVERAGE(F8,G8)</f>
        <v>111.65044736988472</v>
      </c>
      <c r="I8">
        <f>STDEV(F8,G8)/SQRT(COUNT(F8,G8))</f>
        <v>7.6955724074174219</v>
      </c>
      <c r="J8">
        <f>_xlfn.T.TEST(F8:G8,F6:G6,2,2)</f>
        <v>0.21528793384145772</v>
      </c>
      <c r="N8" s="12">
        <v>2969961</v>
      </c>
      <c r="O8" s="12">
        <v>17628816</v>
      </c>
      <c r="P8">
        <f>AVERAGE(N8:O8)</f>
        <v>10299388.5</v>
      </c>
      <c r="Q8">
        <f>P8/P6</f>
        <v>1.0537522816881868</v>
      </c>
      <c r="R8">
        <f>F8*Q8</f>
        <v>109.54268668431007</v>
      </c>
      <c r="S8">
        <f>G8*Q8</f>
        <v>125.76114065073558</v>
      </c>
      <c r="T8">
        <f>AVERAGE(R8:S8)</f>
        <v>117.65191366752282</v>
      </c>
      <c r="U8">
        <f>STDEV(R8,S8)/SQRT(COUNT(R8,S8))</f>
        <v>8.109226983212757</v>
      </c>
      <c r="V8">
        <f>_xlfn.T.TEST(R6:S6,R8:S8,2,2)</f>
        <v>0.43629917279133335</v>
      </c>
    </row>
    <row r="9" spans="1:22" x14ac:dyDescent="0.2">
      <c r="A9" s="10"/>
      <c r="B9">
        <v>106.6365</v>
      </c>
      <c r="D9">
        <v>131.06277</v>
      </c>
    </row>
    <row r="10" spans="1:22" x14ac:dyDescent="0.2">
      <c r="A10" s="10" t="s">
        <v>38</v>
      </c>
      <c r="B10">
        <v>34.146909999999998</v>
      </c>
      <c r="C10">
        <f>AVERAGE(B10:B11)</f>
        <v>38.651853000000003</v>
      </c>
      <c r="D10">
        <v>51.141544000000003</v>
      </c>
      <c r="E10">
        <f>AVERAGE(D10:D11)</f>
        <v>46.339457500000002</v>
      </c>
      <c r="F10">
        <f>C10/C2</f>
        <v>35.275590917678109</v>
      </c>
      <c r="G10">
        <f>E10/E2</f>
        <v>38.93358985217791</v>
      </c>
      <c r="H10">
        <f>AVERAGE(F10,G10)</f>
        <v>37.104590384928009</v>
      </c>
      <c r="I10">
        <f>STDEV(F10,G10)/SQRT(COUNT(F10,G10))</f>
        <v>1.8289994672499004</v>
      </c>
      <c r="J10">
        <f>_xlfn.T.TEST(F10:G10,F6:G6,2,2)</f>
        <v>5.4157912872898129E-4</v>
      </c>
      <c r="N10" s="12">
        <v>5762932</v>
      </c>
      <c r="O10" s="12">
        <v>22447919</v>
      </c>
      <c r="P10">
        <f>AVERAGE(N10,O10)</f>
        <v>14105425.5</v>
      </c>
      <c r="Q10">
        <f>P10/P6</f>
        <v>1.4431559994855747</v>
      </c>
      <c r="R10">
        <f>F10*Q10</f>
        <v>50.908180668246011</v>
      </c>
      <c r="S10">
        <f>G10*Q10</f>
        <v>56.187243776681242</v>
      </c>
      <c r="T10">
        <f>AVERAGE(R10:S10)</f>
        <v>53.54771222246363</v>
      </c>
      <c r="U10">
        <f>STDEV(R10,S10)/SQRT(COUNT(R10,S10))</f>
        <v>2.6395315542176156</v>
      </c>
      <c r="V10">
        <f>_xlfn.T.TEST(R6:S6,R10:S10,2,2)</f>
        <v>1.5134653472841386E-3</v>
      </c>
    </row>
    <row r="11" spans="1:22" x14ac:dyDescent="0.2">
      <c r="A11" s="10"/>
      <c r="B11">
        <v>43.156796</v>
      </c>
      <c r="D11">
        <v>41.537371</v>
      </c>
    </row>
    <row r="12" spans="1:22" x14ac:dyDescent="0.2">
      <c r="A12" s="10" t="s">
        <v>39</v>
      </c>
      <c r="B12">
        <v>87.535810999999995</v>
      </c>
      <c r="C12">
        <f>AVERAGE(B12:B13)</f>
        <v>76.94800699999999</v>
      </c>
      <c r="D12">
        <v>57.220816999999997</v>
      </c>
      <c r="E12">
        <f>AVERAGE(D12:D13)</f>
        <v>58.311019999999999</v>
      </c>
      <c r="F12">
        <f>C12/C2</f>
        <v>70.226553352115644</v>
      </c>
      <c r="G12">
        <f>E12/E2</f>
        <v>48.991884217508229</v>
      </c>
      <c r="H12">
        <f>AVERAGE(F12,G12)</f>
        <v>59.609218784811937</v>
      </c>
      <c r="I12">
        <f>STDEV(F12,G12)/SQRT(COUNT(F12,G12))</f>
        <v>10.617334567303706</v>
      </c>
      <c r="J12">
        <f>_xlfn.T.TEST(F12:G12,F6:G6,2,2)</f>
        <v>2.5162650016990949E-2</v>
      </c>
      <c r="N12" s="12">
        <v>1826373</v>
      </c>
      <c r="O12" s="12">
        <v>2544767</v>
      </c>
      <c r="P12">
        <f>AVERAGE(N12,O12)</f>
        <v>2185570</v>
      </c>
      <c r="Q12">
        <f>P12/P6</f>
        <v>0.22361030213485494</v>
      </c>
      <c r="R12">
        <f>F12*Q12</f>
        <v>15.703380812956089</v>
      </c>
      <c r="S12">
        <f>G12*Q12</f>
        <v>10.955090032032846</v>
      </c>
      <c r="T12">
        <f>AVERAGE(R12:S12)</f>
        <v>13.329235422494467</v>
      </c>
      <c r="U12">
        <f>STDEV(R12,S12)/SQRT(COUNT(R12,S12))</f>
        <v>2.3741453904616265</v>
      </c>
      <c r="V12">
        <f>_xlfn.T.TEST(R6:S6,R12:S12,2,2)</f>
        <v>5.1825353814981604E-4</v>
      </c>
    </row>
    <row r="13" spans="1:22" x14ac:dyDescent="0.2">
      <c r="A13" s="10"/>
      <c r="B13">
        <v>66.360202999999998</v>
      </c>
      <c r="D13">
        <v>59.401223000000002</v>
      </c>
    </row>
    <row r="14" spans="1:22" x14ac:dyDescent="0.2">
      <c r="A14" s="10" t="s">
        <v>40</v>
      </c>
      <c r="B14">
        <v>182.42599000000001</v>
      </c>
      <c r="C14">
        <f>AVERAGE(B14:B15)</f>
        <v>163.33839499999999</v>
      </c>
      <c r="D14">
        <v>167.20955000000001</v>
      </c>
      <c r="E14">
        <f>AVERAGE(D14:D15)</f>
        <v>155.22555499999999</v>
      </c>
      <c r="F14">
        <f>C14/C2</f>
        <v>149.07069017286491</v>
      </c>
      <c r="G14">
        <f>E14/E2</f>
        <v>130.41775668061464</v>
      </c>
      <c r="H14">
        <f>AVERAGE(F14,G14)</f>
        <v>139.74422342673978</v>
      </c>
      <c r="I14">
        <f>STDEV(F14,G14)/SQRT(COUNT(F14,G14))</f>
        <v>9.3264667461251349</v>
      </c>
      <c r="J14">
        <f>_xlfn.T.TEST(F14:G14,F6:G6,2,2)</f>
        <v>0.26873767580354946</v>
      </c>
      <c r="N14" s="12">
        <v>1327094</v>
      </c>
      <c r="O14" s="11">
        <v>2821835</v>
      </c>
      <c r="P14">
        <f>AVERAGE(N14,O14)</f>
        <v>2074464.5</v>
      </c>
      <c r="Q14">
        <f>P14/P6</f>
        <v>0.21224286278317822</v>
      </c>
      <c r="R14">
        <f>F14*Q14</f>
        <v>31.639190039353043</v>
      </c>
      <c r="S14">
        <f>G14*Q14</f>
        <v>27.68023803565362</v>
      </c>
      <c r="T14">
        <f>AVERAGE(R14:S14)</f>
        <v>29.659714037503331</v>
      </c>
      <c r="U14">
        <f>STDEV(R14,S14)/SQRT(COUNT(R14,S14))</f>
        <v>1.9794760018497113</v>
      </c>
      <c r="V14">
        <f>_xlfn.T.TEST(R6:S6,R14:S14,2,2)</f>
        <v>5.2304702112588068E-4</v>
      </c>
    </row>
    <row r="15" spans="1:22" x14ac:dyDescent="0.2">
      <c r="A15" s="10"/>
      <c r="B15">
        <v>144.2508</v>
      </c>
      <c r="D15">
        <v>143.24155999999999</v>
      </c>
    </row>
    <row r="16" spans="1:22" x14ac:dyDescent="0.2">
      <c r="A16" s="10" t="s">
        <v>41</v>
      </c>
      <c r="B16">
        <v>45.851615000000002</v>
      </c>
      <c r="C16">
        <f>AVERAGE(B16:B17)</f>
        <v>55.547145999999998</v>
      </c>
      <c r="D16">
        <v>65.687406999999993</v>
      </c>
      <c r="E16">
        <f>AVERAGE(D16:D17)</f>
        <v>69.355525</v>
      </c>
      <c r="F16">
        <f>C16/C2</f>
        <v>50.695070141670563</v>
      </c>
      <c r="G16">
        <f>E16/E2</f>
        <v>58.27128132288712</v>
      </c>
      <c r="H16">
        <f>AVERAGE(F16,G16)</f>
        <v>54.483175732278838</v>
      </c>
      <c r="I16">
        <f>STDEV(F16,G16)/SQRT(COUNT(F16,G16))</f>
        <v>3.7881055906082781</v>
      </c>
      <c r="J16">
        <f>_xlfn.T.TEST(F16:G16,F6:G6,2,2)</f>
        <v>3.0060304442703126E-3</v>
      </c>
      <c r="N16" s="12">
        <v>5388009</v>
      </c>
      <c r="O16" s="12">
        <v>14907235</v>
      </c>
      <c r="P16">
        <f>AVERAGE(N16,O16)</f>
        <v>10147622</v>
      </c>
      <c r="Q16">
        <f>P16/P6</f>
        <v>1.0382247291874893</v>
      </c>
      <c r="R16">
        <f>F16*Q16</f>
        <v>52.632875468976692</v>
      </c>
      <c r="S16">
        <f>G16*Q16</f>
        <v>60.498685270862481</v>
      </c>
      <c r="T16">
        <f>AVERAGE(R16:S16)</f>
        <v>56.565780369919587</v>
      </c>
      <c r="U16">
        <f>STDEV(R16,S16)/SQRT(COUNT(R16,S16))</f>
        <v>3.9329049009428938</v>
      </c>
      <c r="V16">
        <f>_xlfn.T.TEST(R6:S6,R16:S16,2,2)</f>
        <v>3.4221752405906524E-3</v>
      </c>
    </row>
    <row r="17" spans="1:22" x14ac:dyDescent="0.2">
      <c r="A17" s="10"/>
      <c r="B17">
        <v>65.242677</v>
      </c>
      <c r="D17">
        <v>73.023643000000007</v>
      </c>
    </row>
    <row r="18" spans="1:22" x14ac:dyDescent="0.2">
      <c r="A18" s="10" t="s">
        <v>42</v>
      </c>
      <c r="B18">
        <v>81.747428999999997</v>
      </c>
      <c r="C18">
        <f>AVERAGE(B18:B19)</f>
        <v>81.945729999999998</v>
      </c>
      <c r="D18">
        <v>100.86089</v>
      </c>
      <c r="E18">
        <f>AVERAGE(D18:D19)</f>
        <v>97.728788000000009</v>
      </c>
      <c r="F18">
        <f>C18/C2</f>
        <v>74.787722309988666</v>
      </c>
      <c r="G18">
        <f>E18/E2</f>
        <v>82.109993383984843</v>
      </c>
      <c r="H18">
        <f>AVERAGE(F18,G18)</f>
        <v>78.448857846986755</v>
      </c>
      <c r="I18">
        <f>STDEV(F18,G18)/SQRT(COUNT(F18,G18))</f>
        <v>3.6611355369980885</v>
      </c>
      <c r="J18">
        <f>_xlfn.T.TEST(F18:G18,F6:G6,2,2)</f>
        <v>6.3876845435394238E-3</v>
      </c>
      <c r="N18" s="12">
        <v>6570678</v>
      </c>
      <c r="O18" s="12">
        <v>12059917</v>
      </c>
      <c r="P18">
        <f>AVERAGE(N18,O18)</f>
        <v>9315297.5</v>
      </c>
      <c r="Q18">
        <f>P18/P6</f>
        <v>0.95306784429282021</v>
      </c>
      <c r="R18">
        <f>F18*Q18</f>
        <v>71.277773281550949</v>
      </c>
      <c r="S18">
        <f>G18*Q18</f>
        <v>78.256394389372161</v>
      </c>
      <c r="T18">
        <f>AVERAGE(R18:S18)</f>
        <v>74.767083835461563</v>
      </c>
      <c r="U18">
        <f>STDEV(R18,S18)/SQRT(COUNT(R18,S18))</f>
        <v>3.489310553910606</v>
      </c>
      <c r="V18">
        <f>_xlfn.T.TEST(R6:S6,R18:S18,2,2)</f>
        <v>5.0328178107187206E-3</v>
      </c>
    </row>
    <row r="19" spans="1:22" x14ac:dyDescent="0.2">
      <c r="B19">
        <v>82.144030999999998</v>
      </c>
      <c r="D19">
        <v>94.596686000000005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E5F7-3E43-C640-9AE1-D88837E19527}">
  <dimension ref="A1:G21"/>
  <sheetViews>
    <sheetView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B2" s="13" t="s">
        <v>3</v>
      </c>
      <c r="C2" s="13"/>
      <c r="D2" s="13" t="s">
        <v>4</v>
      </c>
      <c r="E2" s="13"/>
    </row>
    <row r="3" spans="1:7" x14ac:dyDescent="0.2">
      <c r="A3" s="2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7" x14ac:dyDescent="0.2">
      <c r="A4" s="3">
        <v>0</v>
      </c>
      <c r="B4" s="1">
        <v>0.12602239000000001</v>
      </c>
      <c r="C4" s="1">
        <v>8.5401999999999995E-3</v>
      </c>
      <c r="D4" s="1">
        <v>0.11791724000000001</v>
      </c>
      <c r="E4" s="1">
        <v>7.4650899999999997E-3</v>
      </c>
      <c r="F4" s="1">
        <v>0.514369678</v>
      </c>
      <c r="G4" s="1" t="s">
        <v>0</v>
      </c>
    </row>
    <row r="5" spans="1:7" x14ac:dyDescent="0.2">
      <c r="A5" s="3">
        <v>4</v>
      </c>
      <c r="B5" s="1">
        <v>0.18635883</v>
      </c>
      <c r="C5" s="1">
        <v>3.6429019999999999E-2</v>
      </c>
      <c r="D5" s="1">
        <v>0.26458607000000001</v>
      </c>
      <c r="E5" s="1">
        <v>3.2055590000000002E-2</v>
      </c>
      <c r="F5" s="1">
        <v>0.18223034499999999</v>
      </c>
      <c r="G5" s="1" t="s">
        <v>0</v>
      </c>
    </row>
    <row r="6" spans="1:7" x14ac:dyDescent="0.2">
      <c r="A6" s="3">
        <v>8</v>
      </c>
      <c r="B6" s="1">
        <v>0.63218958000000003</v>
      </c>
      <c r="C6" s="1">
        <v>4.88192E-2</v>
      </c>
      <c r="D6" s="1">
        <v>0.49179676</v>
      </c>
      <c r="E6" s="1">
        <v>8.1341170000000004E-2</v>
      </c>
      <c r="F6" s="1">
        <v>0.21300101599999999</v>
      </c>
      <c r="G6" s="1" t="s">
        <v>0</v>
      </c>
    </row>
    <row r="7" spans="1:7" x14ac:dyDescent="0.2">
      <c r="A7" s="3">
        <v>12</v>
      </c>
      <c r="B7" s="1">
        <v>0.91962920999999997</v>
      </c>
      <c r="C7" s="1">
        <v>5.1015820000000003E-2</v>
      </c>
      <c r="D7" s="1">
        <v>0.62194632999999999</v>
      </c>
      <c r="E7" s="1">
        <v>4.9409139999999997E-2</v>
      </c>
      <c r="F7" s="1">
        <v>1.3789615E-2</v>
      </c>
      <c r="G7" s="1" t="s">
        <v>1</v>
      </c>
    </row>
    <row r="8" spans="1:7" x14ac:dyDescent="0.2">
      <c r="A8" s="3">
        <v>16</v>
      </c>
      <c r="B8" s="1">
        <v>0.98424743999999997</v>
      </c>
      <c r="C8" s="1">
        <v>1.5752559999999999E-2</v>
      </c>
      <c r="D8" s="1">
        <v>0.55258587999999997</v>
      </c>
      <c r="E8" s="1">
        <v>5.782379E-2</v>
      </c>
      <c r="F8" s="1">
        <v>1.9694259999999998E-3</v>
      </c>
      <c r="G8" s="1" t="s">
        <v>2</v>
      </c>
    </row>
    <row r="9" spans="1:7" x14ac:dyDescent="0.2">
      <c r="A9" s="3">
        <v>20</v>
      </c>
      <c r="B9" s="1">
        <v>0.28488657000000001</v>
      </c>
      <c r="C9" s="1">
        <v>6.9322579999999995E-2</v>
      </c>
      <c r="D9" s="1">
        <v>0.15147298000000001</v>
      </c>
      <c r="E9" s="1">
        <v>1.5819670000000001E-2</v>
      </c>
      <c r="F9" s="1">
        <v>0.13385286299999999</v>
      </c>
      <c r="G9" s="1" t="s">
        <v>0</v>
      </c>
    </row>
    <row r="10" spans="1:7" x14ac:dyDescent="0.2">
      <c r="A10" s="3">
        <v>24</v>
      </c>
      <c r="B10" s="1">
        <v>0.12602239000000001</v>
      </c>
      <c r="C10" s="1">
        <v>8.5401999999999995E-3</v>
      </c>
      <c r="D10" s="1">
        <v>0.11791724000000001</v>
      </c>
      <c r="E10" s="1">
        <v>7.4650899999999997E-3</v>
      </c>
      <c r="F10" s="1">
        <v>0.514369678</v>
      </c>
      <c r="G10" s="1" t="s">
        <v>0</v>
      </c>
    </row>
    <row r="12" spans="1:7" x14ac:dyDescent="0.2">
      <c r="A12" t="s">
        <v>11</v>
      </c>
    </row>
    <row r="13" spans="1:7" x14ac:dyDescent="0.2">
      <c r="B13" s="13" t="s">
        <v>3</v>
      </c>
      <c r="C13" s="13"/>
      <c r="D13" s="13" t="s">
        <v>4</v>
      </c>
      <c r="E13" s="13"/>
    </row>
    <row r="14" spans="1:7" x14ac:dyDescent="0.2">
      <c r="A14" s="2" t="s">
        <v>5</v>
      </c>
      <c r="B14" t="s">
        <v>6</v>
      </c>
      <c r="C14" t="s">
        <v>7</v>
      </c>
      <c r="D14" t="s">
        <v>6</v>
      </c>
      <c r="E14" t="s">
        <v>8</v>
      </c>
      <c r="F14" t="s">
        <v>9</v>
      </c>
    </row>
    <row r="15" spans="1:7" x14ac:dyDescent="0.2">
      <c r="A15" s="3">
        <v>0</v>
      </c>
      <c r="B15">
        <v>6.2630722506520964E-2</v>
      </c>
      <c r="C15">
        <v>1.1848760597442274E-3</v>
      </c>
      <c r="D15">
        <v>4.5993573631680156E-2</v>
      </c>
      <c r="E15">
        <v>1.7981168628506301E-3</v>
      </c>
      <c r="F15">
        <f>F21</f>
        <v>2.6695336287412929E-3</v>
      </c>
      <c r="G15" t="s">
        <v>0</v>
      </c>
    </row>
    <row r="16" spans="1:7" x14ac:dyDescent="0.2">
      <c r="A16" s="3">
        <v>4</v>
      </c>
      <c r="B16">
        <v>4.5537647660069472E-2</v>
      </c>
      <c r="C16">
        <v>2.5516126695822837E-3</v>
      </c>
      <c r="D16">
        <v>0.11193279651030887</v>
      </c>
      <c r="E16">
        <v>1.9929304610458529E-2</v>
      </c>
      <c r="F16">
        <v>7.7204311016558225E-2</v>
      </c>
      <c r="G16" t="s">
        <v>0</v>
      </c>
    </row>
    <row r="17" spans="1:7" x14ac:dyDescent="0.2">
      <c r="A17" s="3">
        <v>8</v>
      </c>
      <c r="B17">
        <v>0.41351776512794131</v>
      </c>
      <c r="C17">
        <v>2.1878189633468992E-2</v>
      </c>
      <c r="D17">
        <v>0.56164411168181383</v>
      </c>
      <c r="E17">
        <v>2.8531645262578183E-2</v>
      </c>
      <c r="F17">
        <v>1.668945049481391E-2</v>
      </c>
      <c r="G17" t="s">
        <v>1</v>
      </c>
    </row>
    <row r="18" spans="1:7" x14ac:dyDescent="0.2">
      <c r="A18" s="3">
        <v>12</v>
      </c>
      <c r="B18">
        <v>0.95995612964206556</v>
      </c>
      <c r="C18">
        <v>4.0043870357934441E-2</v>
      </c>
      <c r="D18">
        <v>0.84981238965738348</v>
      </c>
      <c r="E18">
        <v>2.0472846775877827E-2</v>
      </c>
      <c r="F18">
        <v>9.2366718083516416E-2</v>
      </c>
      <c r="G18" t="s">
        <v>0</v>
      </c>
    </row>
    <row r="19" spans="1:7" x14ac:dyDescent="0.2">
      <c r="A19" s="3">
        <v>16</v>
      </c>
      <c r="B19">
        <v>0.92124343106360129</v>
      </c>
      <c r="C19">
        <v>7.0097582321010876E-2</v>
      </c>
      <c r="D19">
        <v>0.80399692033363257</v>
      </c>
      <c r="E19">
        <v>4.9990918861023123E-2</v>
      </c>
      <c r="F19">
        <v>0.25191226835420227</v>
      </c>
      <c r="G19" t="s">
        <v>0</v>
      </c>
    </row>
    <row r="20" spans="1:7" x14ac:dyDescent="0.2">
      <c r="A20" s="3">
        <v>20</v>
      </c>
      <c r="B20">
        <v>0.49575292637183949</v>
      </c>
      <c r="C20">
        <v>6.4471265556189927E-2</v>
      </c>
      <c r="D20">
        <v>0.21734136791970091</v>
      </c>
      <c r="E20">
        <v>9.7315735654628817E-3</v>
      </c>
      <c r="F20">
        <v>4.6851670321489874E-2</v>
      </c>
      <c r="G20" t="s">
        <v>12</v>
      </c>
    </row>
    <row r="21" spans="1:7" x14ac:dyDescent="0.2">
      <c r="A21" s="3">
        <v>24</v>
      </c>
      <c r="B21">
        <v>6.2630722506520964E-2</v>
      </c>
      <c r="C21">
        <v>1.1848760597442274E-3</v>
      </c>
      <c r="D21">
        <v>4.5993573631680156E-2</v>
      </c>
      <c r="E21">
        <v>1.7981168628506301E-3</v>
      </c>
      <c r="F21">
        <v>2.6695336287412929E-3</v>
      </c>
      <c r="G21" t="s">
        <v>0</v>
      </c>
    </row>
  </sheetData>
  <mergeCells count="4">
    <mergeCell ref="B2:C2"/>
    <mergeCell ref="D2:E2"/>
    <mergeCell ref="B13:C13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C8D7-38CE-4742-B7FF-BB94D4AAE36E}">
  <dimension ref="A1:G21"/>
  <sheetViews>
    <sheetView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B2" s="13" t="s">
        <v>3</v>
      </c>
      <c r="C2" s="13"/>
      <c r="D2" s="13" t="s">
        <v>4</v>
      </c>
      <c r="E2" s="13"/>
    </row>
    <row r="3" spans="1:7" x14ac:dyDescent="0.2">
      <c r="A3" s="2" t="s">
        <v>16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7" x14ac:dyDescent="0.2">
      <c r="A4" s="3">
        <v>0</v>
      </c>
      <c r="B4">
        <v>0.34501373604840685</v>
      </c>
      <c r="C4">
        <v>7.3898513624016893E-2</v>
      </c>
      <c r="D4">
        <v>0.34695817217450764</v>
      </c>
      <c r="E4">
        <v>2.5909664506500268E-2</v>
      </c>
      <c r="F4">
        <v>0.98137966742688099</v>
      </c>
      <c r="G4" t="s">
        <v>0</v>
      </c>
    </row>
    <row r="5" spans="1:7" x14ac:dyDescent="0.2">
      <c r="A5" s="3">
        <v>4</v>
      </c>
      <c r="B5">
        <v>0.25095876143374507</v>
      </c>
      <c r="C5">
        <v>7.7627941260939876E-3</v>
      </c>
      <c r="D5">
        <v>0.31325151184410893</v>
      </c>
      <c r="E5">
        <v>3.8895110816966824E-2</v>
      </c>
      <c r="F5">
        <v>0.1913709295807243</v>
      </c>
      <c r="G5" t="s">
        <v>0</v>
      </c>
    </row>
    <row r="6" spans="1:7" x14ac:dyDescent="0.2">
      <c r="A6" s="3">
        <v>8</v>
      </c>
      <c r="B6">
        <v>0.71528942253370376</v>
      </c>
      <c r="C6">
        <v>6.6386477287968815E-2</v>
      </c>
      <c r="D6">
        <v>0.75562136561300819</v>
      </c>
      <c r="E6">
        <v>0.18019711683075226</v>
      </c>
      <c r="F6">
        <v>0.84391452679328094</v>
      </c>
      <c r="G6" t="s">
        <v>0</v>
      </c>
    </row>
    <row r="7" spans="1:7" x14ac:dyDescent="0.2">
      <c r="A7" s="3">
        <v>12</v>
      </c>
      <c r="B7">
        <v>0.92345555252572153</v>
      </c>
      <c r="C7">
        <v>7.6544447474278424E-2</v>
      </c>
      <c r="D7">
        <v>0.70350147765696847</v>
      </c>
      <c r="E7">
        <v>0.17289497135555365</v>
      </c>
      <c r="F7">
        <v>0.30938070289459396</v>
      </c>
      <c r="G7" t="s">
        <v>0</v>
      </c>
    </row>
    <row r="8" spans="1:7" x14ac:dyDescent="0.2">
      <c r="A8" s="3">
        <v>16</v>
      </c>
      <c r="B8">
        <v>0.56033190441649383</v>
      </c>
      <c r="C8">
        <v>5.9424680986829646E-2</v>
      </c>
      <c r="D8">
        <v>0.31487585536899743</v>
      </c>
      <c r="E8">
        <v>7.0069777078947695E-2</v>
      </c>
      <c r="F8">
        <v>5.5711837116395158E-2</v>
      </c>
      <c r="G8" t="s">
        <v>12</v>
      </c>
    </row>
    <row r="9" spans="1:7" x14ac:dyDescent="0.2">
      <c r="A9" s="3">
        <v>20</v>
      </c>
      <c r="B9">
        <v>0.36602865428949688</v>
      </c>
      <c r="C9">
        <v>6.3899702280714746E-2</v>
      </c>
      <c r="D9">
        <v>0.23786741218150553</v>
      </c>
      <c r="E9">
        <v>9.3426679957995529E-3</v>
      </c>
      <c r="F9">
        <v>0.11818309058849091</v>
      </c>
      <c r="G9" t="s">
        <v>0</v>
      </c>
    </row>
    <row r="10" spans="1:7" x14ac:dyDescent="0.2">
      <c r="A10" s="3">
        <v>24</v>
      </c>
      <c r="B10">
        <v>0.34501373604840685</v>
      </c>
      <c r="C10">
        <v>7.3898513624016893E-2</v>
      </c>
      <c r="D10">
        <v>0.34695817217450764</v>
      </c>
      <c r="E10">
        <v>2.5909664506500268E-2</v>
      </c>
      <c r="F10">
        <v>0.98137966742688099</v>
      </c>
      <c r="G10" t="s">
        <v>0</v>
      </c>
    </row>
    <row r="12" spans="1:7" x14ac:dyDescent="0.2">
      <c r="A12" t="s">
        <v>11</v>
      </c>
    </row>
    <row r="13" spans="1:7" x14ac:dyDescent="0.2">
      <c r="B13" s="13" t="s">
        <v>3</v>
      </c>
      <c r="C13" s="13"/>
      <c r="D13" s="13" t="s">
        <v>4</v>
      </c>
      <c r="E13" s="13"/>
    </row>
    <row r="14" spans="1:7" x14ac:dyDescent="0.2">
      <c r="A14" s="2" t="s">
        <v>16</v>
      </c>
      <c r="B14" t="s">
        <v>6</v>
      </c>
      <c r="C14" t="s">
        <v>7</v>
      </c>
      <c r="D14" t="s">
        <v>6</v>
      </c>
      <c r="E14" t="s">
        <v>8</v>
      </c>
      <c r="F14" t="s">
        <v>9</v>
      </c>
    </row>
    <row r="15" spans="1:7" x14ac:dyDescent="0.2">
      <c r="A15" s="3">
        <v>0</v>
      </c>
      <c r="B15">
        <v>0.28345175244135795</v>
      </c>
      <c r="C15">
        <v>2.9594689036390683E-2</v>
      </c>
      <c r="D15">
        <v>0.16220105601133081</v>
      </c>
      <c r="E15">
        <v>3.107483226163613E-2</v>
      </c>
      <c r="F15">
        <v>4.7560426310680221E-2</v>
      </c>
      <c r="G15" t="s">
        <v>0</v>
      </c>
    </row>
    <row r="16" spans="1:7" x14ac:dyDescent="0.2">
      <c r="A16" s="3">
        <v>4</v>
      </c>
      <c r="B16">
        <v>9.384474664934718E-2</v>
      </c>
      <c r="C16">
        <v>1.173915168928252E-2</v>
      </c>
      <c r="D16">
        <v>8.6945700544411544E-2</v>
      </c>
      <c r="E16">
        <v>1.7270680402177972E-2</v>
      </c>
      <c r="F16">
        <v>0.75769795790837147</v>
      </c>
      <c r="G16" t="s">
        <v>0</v>
      </c>
    </row>
    <row r="17" spans="1:7" x14ac:dyDescent="0.2">
      <c r="A17" s="3">
        <v>8</v>
      </c>
      <c r="B17">
        <v>0.3863960615165245</v>
      </c>
      <c r="C17">
        <v>4.2683302072776624E-2</v>
      </c>
      <c r="D17">
        <v>0.41712448047275141</v>
      </c>
      <c r="E17">
        <v>9.9989258099138029E-2</v>
      </c>
      <c r="F17">
        <v>0.79147408081504778</v>
      </c>
      <c r="G17" t="s">
        <v>0</v>
      </c>
    </row>
    <row r="18" spans="1:7" x14ac:dyDescent="0.2">
      <c r="A18" s="3">
        <v>12</v>
      </c>
      <c r="B18">
        <v>0.99932329335484893</v>
      </c>
      <c r="C18">
        <v>6.767066451509226E-4</v>
      </c>
      <c r="D18">
        <v>0.65724452252520327</v>
      </c>
      <c r="E18">
        <v>0.18848892215235466</v>
      </c>
      <c r="F18">
        <v>0.14373691305909075</v>
      </c>
      <c r="G18" t="s">
        <v>0</v>
      </c>
    </row>
    <row r="19" spans="1:7" x14ac:dyDescent="0.2">
      <c r="A19" s="3">
        <v>16</v>
      </c>
      <c r="B19">
        <v>0.86869880431490998</v>
      </c>
      <c r="C19">
        <v>3.3445061437600877E-2</v>
      </c>
      <c r="D19">
        <v>0.3016804527625655</v>
      </c>
      <c r="E19">
        <v>8.2790315522186853E-2</v>
      </c>
      <c r="F19">
        <v>3.1506054769927521E-3</v>
      </c>
      <c r="G19" t="s">
        <v>1</v>
      </c>
    </row>
    <row r="20" spans="1:7" x14ac:dyDescent="0.2">
      <c r="A20" s="3">
        <v>20</v>
      </c>
      <c r="B20">
        <v>0.50185546294204941</v>
      </c>
      <c r="C20">
        <v>2.9152964989513509E-2</v>
      </c>
      <c r="D20">
        <v>0.15402041194986374</v>
      </c>
      <c r="E20">
        <v>2.8236160844558999E-2</v>
      </c>
      <c r="F20">
        <v>1.0179209248357757E-3</v>
      </c>
      <c r="G20" t="s">
        <v>2</v>
      </c>
    </row>
    <row r="21" spans="1:7" x14ac:dyDescent="0.2">
      <c r="A21" s="3">
        <v>24</v>
      </c>
      <c r="B21">
        <v>0.28345175244135795</v>
      </c>
      <c r="C21">
        <v>2.9594689036390683E-2</v>
      </c>
      <c r="D21">
        <v>0.16220105601133081</v>
      </c>
      <c r="E21">
        <v>3.107483226163613E-2</v>
      </c>
      <c r="F21">
        <v>4.7560426310680221E-2</v>
      </c>
      <c r="G21" t="s">
        <v>0</v>
      </c>
    </row>
  </sheetData>
  <mergeCells count="4">
    <mergeCell ref="B2:C2"/>
    <mergeCell ref="D2:E2"/>
    <mergeCell ref="B13:C13"/>
    <mergeCell ref="D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69FC-A554-2B40-8E0E-C6E94D7319B4}">
  <dimension ref="A1:G8"/>
  <sheetViews>
    <sheetView workbookViewId="0">
      <selection activeCell="G9" sqref="G9"/>
    </sheetView>
  </sheetViews>
  <sheetFormatPr baseColWidth="10" defaultRowHeight="16" x14ac:dyDescent="0.2"/>
  <sheetData>
    <row r="1" spans="1:7" x14ac:dyDescent="0.2">
      <c r="B1" s="13" t="s">
        <v>13</v>
      </c>
      <c r="C1" s="13"/>
      <c r="D1" s="13" t="s">
        <v>14</v>
      </c>
      <c r="E1" s="13"/>
    </row>
    <row r="2" spans="1:7" x14ac:dyDescent="0.2">
      <c r="A2" s="2" t="s">
        <v>5</v>
      </c>
      <c r="B2" t="s">
        <v>6</v>
      </c>
      <c r="C2" t="s">
        <v>7</v>
      </c>
      <c r="D2" t="s">
        <v>6</v>
      </c>
      <c r="E2" t="s">
        <v>7</v>
      </c>
      <c r="F2" t="s">
        <v>15</v>
      </c>
    </row>
    <row r="3" spans="1:7" x14ac:dyDescent="0.2">
      <c r="A3">
        <v>4</v>
      </c>
      <c r="B3">
        <v>4.3710902144592077E-2</v>
      </c>
      <c r="C3">
        <v>2.8513537290291456E-2</v>
      </c>
      <c r="D3">
        <v>3.2156735669888296E-2</v>
      </c>
      <c r="E3">
        <v>2.3330036431394904E-2</v>
      </c>
      <c r="F3">
        <v>0.76948614588114594</v>
      </c>
      <c r="G3" t="s">
        <v>0</v>
      </c>
    </row>
    <row r="4" spans="1:7" x14ac:dyDescent="0.2">
      <c r="A4">
        <v>8</v>
      </c>
      <c r="B4">
        <v>5.3122334626340938E-2</v>
      </c>
      <c r="C4">
        <v>2.8284678198380556E-2</v>
      </c>
      <c r="D4">
        <v>9.7467192651152709E-2</v>
      </c>
      <c r="E4">
        <v>6.3954588633075057E-2</v>
      </c>
      <c r="F4">
        <v>0.56044809363422321</v>
      </c>
      <c r="G4" t="s">
        <v>0</v>
      </c>
    </row>
    <row r="5" spans="1:7" x14ac:dyDescent="0.2">
      <c r="A5">
        <v>12</v>
      </c>
      <c r="B5">
        <v>0.11714076372264161</v>
      </c>
      <c r="C5">
        <v>6.4648310238182682E-2</v>
      </c>
      <c r="D5">
        <v>0.12886089459715605</v>
      </c>
      <c r="E5">
        <v>4.2091987670909076E-2</v>
      </c>
      <c r="F5">
        <v>0.88660004342830212</v>
      </c>
      <c r="G5" t="s">
        <v>0</v>
      </c>
    </row>
    <row r="6" spans="1:7" x14ac:dyDescent="0.2">
      <c r="A6">
        <v>16</v>
      </c>
      <c r="B6">
        <v>0.44929492828652967</v>
      </c>
      <c r="C6">
        <v>7.8920986754554764E-2</v>
      </c>
      <c r="D6">
        <v>0.36665063439728662</v>
      </c>
      <c r="E6">
        <v>6.1333707350509428E-2</v>
      </c>
      <c r="F6">
        <v>0.45479688208266478</v>
      </c>
      <c r="G6" t="s">
        <v>0</v>
      </c>
    </row>
    <row r="7" spans="1:7" x14ac:dyDescent="0.2">
      <c r="A7">
        <v>20</v>
      </c>
      <c r="B7">
        <v>1</v>
      </c>
      <c r="C7">
        <v>0</v>
      </c>
      <c r="D7">
        <v>0.49658000466649438</v>
      </c>
      <c r="E7">
        <v>0.11379755590861845</v>
      </c>
      <c r="F7">
        <v>1.1476834445285744E-2</v>
      </c>
      <c r="G7" t="s">
        <v>1</v>
      </c>
    </row>
    <row r="8" spans="1:7" x14ac:dyDescent="0.2">
      <c r="A8">
        <v>24</v>
      </c>
      <c r="B8">
        <v>0.50909340487755284</v>
      </c>
      <c r="C8">
        <v>0.17369807126666423</v>
      </c>
      <c r="D8">
        <v>0.24028703267328599</v>
      </c>
      <c r="E8">
        <v>0.11892085536874122</v>
      </c>
      <c r="F8">
        <v>0.27071039844900657</v>
      </c>
      <c r="G8" t="s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5B1-2C5A-8B48-936D-B38D2D5934AA}">
  <dimension ref="A1:G8"/>
  <sheetViews>
    <sheetView workbookViewId="0">
      <selection activeCell="E22" sqref="E22"/>
    </sheetView>
  </sheetViews>
  <sheetFormatPr baseColWidth="10" defaultRowHeight="16" x14ac:dyDescent="0.2"/>
  <sheetData>
    <row r="1" spans="1:7" x14ac:dyDescent="0.2">
      <c r="B1" s="13" t="s">
        <v>13</v>
      </c>
      <c r="C1" s="13"/>
      <c r="D1" s="13" t="s">
        <v>14</v>
      </c>
      <c r="E1" s="13"/>
    </row>
    <row r="2" spans="1:7" x14ac:dyDescent="0.2">
      <c r="A2" s="2" t="s">
        <v>16</v>
      </c>
      <c r="B2" t="s">
        <v>6</v>
      </c>
      <c r="C2" t="s">
        <v>7</v>
      </c>
      <c r="D2" t="s">
        <v>6</v>
      </c>
      <c r="E2" t="s">
        <v>7</v>
      </c>
      <c r="F2" t="s">
        <v>15</v>
      </c>
    </row>
    <row r="3" spans="1:7" x14ac:dyDescent="0.2">
      <c r="A3">
        <v>4</v>
      </c>
      <c r="B3">
        <v>0.32654940339338789</v>
      </c>
      <c r="C3">
        <v>6.1518248346526298E-2</v>
      </c>
      <c r="D3">
        <v>8.5902306021571728E-2</v>
      </c>
      <c r="E3">
        <v>2.7507489621234262E-2</v>
      </c>
      <c r="F3">
        <v>0.22454891740215138</v>
      </c>
      <c r="G3" t="s">
        <v>0</v>
      </c>
    </row>
    <row r="4" spans="1:7" x14ac:dyDescent="0.2">
      <c r="A4">
        <v>8</v>
      </c>
      <c r="B4">
        <v>0.12546163296234802</v>
      </c>
      <c r="C4">
        <v>2.4279134577883194E-2</v>
      </c>
      <c r="D4">
        <v>0.12462195751349997</v>
      </c>
      <c r="E4">
        <v>7.122665164423117E-2</v>
      </c>
      <c r="F4">
        <v>0.86210287134993968</v>
      </c>
      <c r="G4" t="s">
        <v>0</v>
      </c>
    </row>
    <row r="5" spans="1:7" x14ac:dyDescent="0.2">
      <c r="A5">
        <v>12</v>
      </c>
      <c r="B5">
        <v>0.43975439831517482</v>
      </c>
      <c r="C5">
        <v>9.6067034697472534E-2</v>
      </c>
      <c r="D5">
        <v>0.75032509114056078</v>
      </c>
      <c r="E5">
        <v>9.2287869156298261E-2</v>
      </c>
      <c r="F5">
        <v>0.41894615788249362</v>
      </c>
      <c r="G5" t="s">
        <v>0</v>
      </c>
    </row>
    <row r="6" spans="1:7" x14ac:dyDescent="0.2">
      <c r="A6">
        <v>16</v>
      </c>
      <c r="B6">
        <v>0.90001938415616767</v>
      </c>
      <c r="C6">
        <v>9.9980615843832235E-2</v>
      </c>
      <c r="D6">
        <v>0.60327600912688362</v>
      </c>
      <c r="E6">
        <v>5.6269189147708232E-2</v>
      </c>
      <c r="F6">
        <v>1.5324181039241198E-2</v>
      </c>
      <c r="G6" t="s">
        <v>1</v>
      </c>
    </row>
    <row r="7" spans="1:7" x14ac:dyDescent="0.2">
      <c r="A7">
        <v>20</v>
      </c>
      <c r="B7">
        <v>0.72537720975785502</v>
      </c>
      <c r="C7">
        <v>0.27462279024214514</v>
      </c>
      <c r="D7">
        <v>0.42560052527424286</v>
      </c>
      <c r="E7">
        <v>0.23857723554370466</v>
      </c>
      <c r="F7">
        <v>0.10490435686758075</v>
      </c>
      <c r="G7" t="s">
        <v>0</v>
      </c>
    </row>
    <row r="8" spans="1:7" x14ac:dyDescent="0.2">
      <c r="A8">
        <v>24</v>
      </c>
      <c r="B8">
        <v>0.37783788492222753</v>
      </c>
      <c r="C8">
        <v>0.2504072867717792</v>
      </c>
      <c r="D8">
        <v>0.18733514831626388</v>
      </c>
      <c r="E8">
        <v>9.427479893438423E-2</v>
      </c>
      <c r="F8">
        <v>0.17288638127841396</v>
      </c>
      <c r="G8" t="s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F0EF-113A-CA42-8A8E-620EAA7022A2}">
  <dimension ref="A1:G9"/>
  <sheetViews>
    <sheetView workbookViewId="0">
      <selection activeCell="A3" sqref="A3:A9"/>
    </sheetView>
  </sheetViews>
  <sheetFormatPr baseColWidth="10" defaultRowHeight="16" x14ac:dyDescent="0.2"/>
  <sheetData>
    <row r="1" spans="1:7" x14ac:dyDescent="0.2">
      <c r="B1" s="13" t="s">
        <v>13</v>
      </c>
      <c r="C1" s="13"/>
      <c r="D1" s="13" t="s">
        <v>14</v>
      </c>
      <c r="E1" s="13"/>
    </row>
    <row r="2" spans="1:7" x14ac:dyDescent="0.2">
      <c r="A2" s="2" t="s">
        <v>16</v>
      </c>
      <c r="B2" t="s">
        <v>6</v>
      </c>
      <c r="C2" t="s">
        <v>7</v>
      </c>
      <c r="D2" t="s">
        <v>6</v>
      </c>
      <c r="E2" t="s">
        <v>7</v>
      </c>
      <c r="F2" t="s">
        <v>15</v>
      </c>
    </row>
    <row r="3" spans="1:7" x14ac:dyDescent="0.2">
      <c r="A3">
        <v>0</v>
      </c>
      <c r="B3">
        <v>0.19772351099518334</v>
      </c>
      <c r="C3">
        <v>2.3183254820165783E-2</v>
      </c>
      <c r="D3">
        <v>0.18962870044123994</v>
      </c>
      <c r="E3">
        <v>2.5116129723560289E-2</v>
      </c>
      <c r="F3">
        <v>0.82449515960536379</v>
      </c>
      <c r="G3" t="s">
        <v>0</v>
      </c>
    </row>
    <row r="4" spans="1:7" x14ac:dyDescent="0.2">
      <c r="A4">
        <v>4</v>
      </c>
      <c r="B4">
        <v>0.23471544468440739</v>
      </c>
      <c r="C4">
        <v>2.9181573976147755E-2</v>
      </c>
      <c r="D4">
        <v>0.15676484863948154</v>
      </c>
      <c r="E4">
        <v>4.9460042693238282E-2</v>
      </c>
      <c r="F4">
        <v>0.32592310874578662</v>
      </c>
      <c r="G4" t="s">
        <v>0</v>
      </c>
    </row>
    <row r="5" spans="1:7" x14ac:dyDescent="0.2">
      <c r="A5">
        <v>8</v>
      </c>
      <c r="B5">
        <v>0.22865693783118246</v>
      </c>
      <c r="C5">
        <v>7.8860363618683788E-2</v>
      </c>
      <c r="D5">
        <v>0.12521890221806428</v>
      </c>
      <c r="E5">
        <v>5.2700804575444493E-3</v>
      </c>
      <c r="F5">
        <v>0.31981375787459465</v>
      </c>
      <c r="G5" t="s">
        <v>0</v>
      </c>
    </row>
    <row r="6" spans="1:7" x14ac:dyDescent="0.2">
      <c r="A6">
        <v>12</v>
      </c>
      <c r="B6">
        <v>0.14879302519800247</v>
      </c>
      <c r="C6">
        <v>2.7597130889017878E-2</v>
      </c>
      <c r="D6">
        <v>0.24263443735856871</v>
      </c>
      <c r="E6">
        <v>5.8732572481690164E-2</v>
      </c>
      <c r="F6">
        <v>0.24871862882140611</v>
      </c>
      <c r="G6" t="s">
        <v>0</v>
      </c>
    </row>
    <row r="7" spans="1:7" x14ac:dyDescent="0.2">
      <c r="A7">
        <v>16</v>
      </c>
      <c r="B7">
        <v>1</v>
      </c>
      <c r="C7">
        <v>0</v>
      </c>
      <c r="D7">
        <v>0.48312240184224936</v>
      </c>
      <c r="E7">
        <v>0.10885172720826856</v>
      </c>
      <c r="F7">
        <v>4.1602166840462772E-2</v>
      </c>
      <c r="G7" t="s">
        <v>12</v>
      </c>
    </row>
    <row r="8" spans="1:7" x14ac:dyDescent="0.2">
      <c r="A8">
        <v>20</v>
      </c>
      <c r="B8">
        <v>0.42605420134581834</v>
      </c>
      <c r="C8">
        <v>1.2218057443026373E-2</v>
      </c>
      <c r="D8">
        <v>0.23401850918620137</v>
      </c>
      <c r="E8">
        <v>4.6578948826058425E-2</v>
      </c>
      <c r="F8">
        <v>4.6333398113237993E-2</v>
      </c>
      <c r="G8" t="s">
        <v>12</v>
      </c>
    </row>
    <row r="9" spans="1:7" x14ac:dyDescent="0.2">
      <c r="A9">
        <v>24</v>
      </c>
      <c r="B9">
        <v>0.19772351099518334</v>
      </c>
      <c r="C9">
        <v>2.3183254820165783E-2</v>
      </c>
      <c r="D9">
        <v>0.18962870044123994</v>
      </c>
      <c r="E9">
        <v>2.5116129723560289E-2</v>
      </c>
      <c r="F9">
        <v>0.82449515960536379</v>
      </c>
      <c r="G9" t="s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64A-BB81-FD46-9E29-84A096A39026}">
  <dimension ref="A1:G9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B1" s="13" t="s">
        <v>13</v>
      </c>
      <c r="C1" s="13"/>
      <c r="D1" s="13" t="s">
        <v>14</v>
      </c>
      <c r="E1" s="13"/>
    </row>
    <row r="2" spans="1:7" x14ac:dyDescent="0.2">
      <c r="A2" s="2" t="s">
        <v>16</v>
      </c>
      <c r="B2" t="s">
        <v>6</v>
      </c>
      <c r="C2" t="s">
        <v>7</v>
      </c>
      <c r="D2" t="s">
        <v>6</v>
      </c>
      <c r="E2" t="s">
        <v>7</v>
      </c>
      <c r="F2" t="s">
        <v>15</v>
      </c>
    </row>
    <row r="3" spans="1:7" x14ac:dyDescent="0.2">
      <c r="A3">
        <v>0</v>
      </c>
      <c r="B3">
        <v>0.25513360230895032</v>
      </c>
      <c r="C3">
        <v>2.7572685936072986E-2</v>
      </c>
      <c r="D3">
        <v>0.13889472414074716</v>
      </c>
      <c r="E3">
        <v>3.8081752219050975E-2</v>
      </c>
      <c r="F3">
        <v>6.8773550394899685E-2</v>
      </c>
      <c r="G3" t="s">
        <v>0</v>
      </c>
    </row>
    <row r="4" spans="1:7" x14ac:dyDescent="0.2">
      <c r="A4">
        <v>4</v>
      </c>
      <c r="B4">
        <v>7.6824661707487543E-2</v>
      </c>
      <c r="C4">
        <v>8.6698182571267428E-3</v>
      </c>
      <c r="D4">
        <v>6.6836364551503658E-2</v>
      </c>
      <c r="E4">
        <v>7.9179641348569533E-3</v>
      </c>
      <c r="F4">
        <v>0.48752562783047892</v>
      </c>
      <c r="G4" t="s">
        <v>0</v>
      </c>
    </row>
    <row r="5" spans="1:7" x14ac:dyDescent="0.2">
      <c r="A5">
        <v>8</v>
      </c>
      <c r="B5">
        <v>8.8324354636848901E-2</v>
      </c>
      <c r="C5">
        <v>2.2081655564630782E-2</v>
      </c>
      <c r="D5">
        <v>0.12074040405695528</v>
      </c>
      <c r="E5">
        <v>5.33640014063878E-2</v>
      </c>
      <c r="F5">
        <v>0.55504775450995358</v>
      </c>
      <c r="G5" t="s">
        <v>0</v>
      </c>
    </row>
    <row r="6" spans="1:7" x14ac:dyDescent="0.2">
      <c r="A6">
        <v>12</v>
      </c>
      <c r="B6">
        <v>8.9167161621878946E-2</v>
      </c>
      <c r="C6">
        <v>1.3674200045867902E-2</v>
      </c>
      <c r="D6">
        <v>0.29964979525965735</v>
      </c>
      <c r="E6">
        <v>0.10070499702307077</v>
      </c>
      <c r="F6">
        <v>0.10709836352377186</v>
      </c>
      <c r="G6" t="s">
        <v>0</v>
      </c>
    </row>
    <row r="7" spans="1:7" x14ac:dyDescent="0.2">
      <c r="A7">
        <v>16</v>
      </c>
      <c r="B7">
        <v>1</v>
      </c>
      <c r="C7">
        <v>4.5324665183683951E-17</v>
      </c>
      <c r="D7">
        <v>0.6281425746333037</v>
      </c>
      <c r="E7">
        <v>0.11123923290837791</v>
      </c>
      <c r="F7">
        <v>2.875907348401378E-2</v>
      </c>
      <c r="G7" t="s">
        <v>12</v>
      </c>
    </row>
    <row r="8" spans="1:7" x14ac:dyDescent="0.2">
      <c r="A8">
        <v>20</v>
      </c>
      <c r="B8">
        <v>0.67554186918159931</v>
      </c>
      <c r="C8">
        <v>3.0367757256555446E-2</v>
      </c>
      <c r="D8">
        <v>0.26789097876462042</v>
      </c>
      <c r="E8">
        <v>9.9300528320097017E-2</v>
      </c>
      <c r="F8">
        <v>1.7164309976887747E-2</v>
      </c>
      <c r="G8" t="s">
        <v>1</v>
      </c>
    </row>
    <row r="9" spans="1:7" x14ac:dyDescent="0.2">
      <c r="A9">
        <v>24</v>
      </c>
      <c r="B9">
        <v>0.25513360230895032</v>
      </c>
      <c r="C9">
        <v>2.7572685936072986E-2</v>
      </c>
      <c r="D9">
        <v>0.13889472414074716</v>
      </c>
      <c r="E9">
        <v>3.8081752219050975E-2</v>
      </c>
      <c r="F9">
        <v>6.8773550394899685E-2</v>
      </c>
      <c r="G9" t="s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Fig2A and C</vt:lpstr>
      <vt:lpstr>Fig 2D</vt:lpstr>
      <vt:lpstr>Fig 2E</vt:lpstr>
      <vt:lpstr>Fig2F</vt:lpstr>
      <vt:lpstr>Fig2G</vt:lpstr>
      <vt:lpstr>Fig2H</vt:lpstr>
      <vt:lpstr>Fig2I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Joanna Chiu</cp:lastModifiedBy>
  <dcterms:created xsi:type="dcterms:W3CDTF">2019-01-16T01:09:45Z</dcterms:created>
  <dcterms:modified xsi:type="dcterms:W3CDTF">2019-01-18T03:27:36Z</dcterms:modified>
</cp:coreProperties>
</file>