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30" windowWidth="9315" windowHeight="5415" activeTab="1"/>
  </bookViews>
  <sheets>
    <sheet name="PA" sheetId="5" r:id="rId1"/>
    <sheet name="PCD" sheetId="6" r:id="rId2"/>
    <sheet name="VV" sheetId="7" r:id="rId3"/>
    <sheet name="preventivo iniziale" sheetId="8" r:id="rId4"/>
  </sheets>
  <calcPr calcId="145621" iterateCount="105"/>
</workbook>
</file>

<file path=xl/calcChain.xml><?xml version="1.0" encoding="utf-8"?>
<calcChain xmlns="http://schemas.openxmlformats.org/spreadsheetml/2006/main">
  <c r="D197" i="5" l="1"/>
  <c r="C196" i="5"/>
  <c r="B196" i="5"/>
  <c r="C199" i="6"/>
  <c r="C198" i="6"/>
  <c r="B199" i="6"/>
  <c r="B198" i="6"/>
  <c r="AE183" i="6" l="1"/>
  <c r="AE182" i="6"/>
  <c r="Q192" i="6" l="1"/>
  <c r="W177" i="6"/>
  <c r="Q191" i="6"/>
  <c r="AE191" i="6" s="1"/>
  <c r="AG191" i="6" s="1"/>
  <c r="Q190" i="6"/>
  <c r="S190" i="6" s="1"/>
  <c r="Q189" i="6"/>
  <c r="S189" i="6" s="1"/>
  <c r="Q187" i="6"/>
  <c r="Q188" i="6"/>
  <c r="R175" i="6"/>
  <c r="S175" i="6"/>
  <c r="T175" i="6"/>
  <c r="U175" i="6"/>
  <c r="V175" i="6"/>
  <c r="Q175" i="6"/>
  <c r="B192" i="6"/>
  <c r="D192" i="6" s="1"/>
  <c r="B191" i="6"/>
  <c r="D191" i="6" s="1"/>
  <c r="B190" i="6"/>
  <c r="D190" i="6" s="1"/>
  <c r="B189" i="6"/>
  <c r="D189" i="6" s="1"/>
  <c r="S188" i="6"/>
  <c r="B188" i="6"/>
  <c r="D188" i="6" s="1"/>
  <c r="B187" i="6"/>
  <c r="D187" i="6" s="1"/>
  <c r="D193" i="6" s="1"/>
  <c r="R192" i="5"/>
  <c r="AF192" i="5"/>
  <c r="AH186" i="5"/>
  <c r="AF187" i="5"/>
  <c r="AF188" i="5"/>
  <c r="AH188" i="5" s="1"/>
  <c r="AF189" i="5"/>
  <c r="AH189" i="5" s="1"/>
  <c r="AF190" i="5"/>
  <c r="AF191" i="5"/>
  <c r="AF186" i="5"/>
  <c r="AH191" i="5"/>
  <c r="AH190" i="5"/>
  <c r="AH187" i="5"/>
  <c r="B192" i="5"/>
  <c r="B186" i="5"/>
  <c r="D186" i="5" s="1"/>
  <c r="B191" i="5"/>
  <c r="D191" i="5" s="1"/>
  <c r="B190" i="5"/>
  <c r="D190" i="5" s="1"/>
  <c r="B189" i="5"/>
  <c r="D189" i="5" s="1"/>
  <c r="B188" i="5"/>
  <c r="D188" i="5" s="1"/>
  <c r="B187" i="5"/>
  <c r="D187" i="5" s="1"/>
  <c r="B93" i="6"/>
  <c r="AI115" i="6"/>
  <c r="W97" i="6"/>
  <c r="U174" i="6"/>
  <c r="V170" i="6"/>
  <c r="W96" i="6"/>
  <c r="S192" i="6" l="1"/>
  <c r="Q193" i="6"/>
  <c r="AE188" i="6"/>
  <c r="AG188" i="6" s="1"/>
  <c r="AE190" i="6"/>
  <c r="AG190" i="6" s="1"/>
  <c r="AE192" i="6"/>
  <c r="AG192" i="6" s="1"/>
  <c r="S187" i="6"/>
  <c r="S191" i="6"/>
  <c r="AE187" i="6"/>
  <c r="AG187" i="6" s="1"/>
  <c r="AE189" i="6"/>
  <c r="AG189" i="6" s="1"/>
  <c r="B193" i="6"/>
  <c r="AE193" i="6" s="1"/>
  <c r="AH192" i="5"/>
  <c r="D192" i="5"/>
  <c r="U157" i="6"/>
  <c r="U155" i="6"/>
  <c r="AH130" i="6"/>
  <c r="AJ169" i="6"/>
  <c r="AG174" i="6"/>
  <c r="AG169" i="6"/>
  <c r="AG170" i="6"/>
  <c r="AG171" i="6"/>
  <c r="AE174" i="6"/>
  <c r="AE168" i="6"/>
  <c r="AK160" i="6"/>
  <c r="AI155" i="6"/>
  <c r="AI156" i="6"/>
  <c r="AI157" i="6"/>
  <c r="AI158" i="6"/>
  <c r="AI159" i="6"/>
  <c r="AI160" i="6"/>
  <c r="AI154" i="6"/>
  <c r="AF156" i="6"/>
  <c r="AF157" i="6"/>
  <c r="AF158" i="6"/>
  <c r="AF159" i="6"/>
  <c r="AF160" i="6"/>
  <c r="AF161" i="6"/>
  <c r="AF154" i="6"/>
  <c r="B47" i="6"/>
  <c r="D46" i="6"/>
  <c r="D45" i="6"/>
  <c r="B45" i="6"/>
  <c r="B44" i="6"/>
  <c r="D44" i="6" s="1"/>
  <c r="D43" i="6"/>
  <c r="B43" i="6"/>
  <c r="B42" i="6"/>
  <c r="D42" i="6" s="1"/>
  <c r="I37" i="6"/>
  <c r="F37" i="6"/>
  <c r="C37" i="6"/>
  <c r="L35" i="6"/>
  <c r="L34" i="6"/>
  <c r="L33" i="6"/>
  <c r="L31" i="6"/>
  <c r="L30" i="6"/>
  <c r="L29" i="6"/>
  <c r="L28" i="6"/>
  <c r="F22" i="6"/>
  <c r="E22" i="6"/>
  <c r="D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2" i="6" s="1"/>
  <c r="E170" i="6"/>
  <c r="E170" i="8"/>
  <c r="E169" i="6"/>
  <c r="E169" i="8"/>
  <c r="G174" i="6"/>
  <c r="G173" i="6"/>
  <c r="G172" i="6"/>
  <c r="G171" i="6"/>
  <c r="G170" i="6"/>
  <c r="G168" i="6"/>
  <c r="F174" i="6"/>
  <c r="F173" i="6"/>
  <c r="F172" i="6"/>
  <c r="F171" i="6"/>
  <c r="F170" i="6"/>
  <c r="F169" i="6"/>
  <c r="F168" i="6"/>
  <c r="F175" i="6" s="1"/>
  <c r="E174" i="6"/>
  <c r="E173" i="6"/>
  <c r="E172" i="6"/>
  <c r="E171" i="6"/>
  <c r="D168" i="6"/>
  <c r="E168" i="6"/>
  <c r="D173" i="6"/>
  <c r="D172" i="6"/>
  <c r="C174" i="6"/>
  <c r="C173" i="6"/>
  <c r="C172" i="6"/>
  <c r="C171" i="6"/>
  <c r="C170" i="6"/>
  <c r="C169" i="6"/>
  <c r="C168" i="6"/>
  <c r="B173" i="6"/>
  <c r="B172" i="6"/>
  <c r="B171" i="6"/>
  <c r="B170" i="6"/>
  <c r="B169" i="6"/>
  <c r="H161" i="6"/>
  <c r="H159" i="6"/>
  <c r="H158" i="6"/>
  <c r="H157" i="6"/>
  <c r="H156" i="6"/>
  <c r="H155" i="6"/>
  <c r="H154" i="6"/>
  <c r="D144" i="6"/>
  <c r="E137" i="6"/>
  <c r="D137" i="6"/>
  <c r="F136" i="6"/>
  <c r="F135" i="6"/>
  <c r="F134" i="6"/>
  <c r="B146" i="6" s="1"/>
  <c r="D146" i="6" s="1"/>
  <c r="F133" i="6"/>
  <c r="F132" i="6"/>
  <c r="F131" i="6"/>
  <c r="F130" i="6"/>
  <c r="F129" i="6"/>
  <c r="B147" i="6" s="1"/>
  <c r="D147" i="6" s="1"/>
  <c r="F128" i="6"/>
  <c r="B145" i="6" s="1"/>
  <c r="D145" i="6" s="1"/>
  <c r="F127" i="6"/>
  <c r="F126" i="6"/>
  <c r="F125" i="6"/>
  <c r="H114" i="6"/>
  <c r="H113" i="6"/>
  <c r="H111" i="6"/>
  <c r="H109" i="6"/>
  <c r="H107" i="6"/>
  <c r="H106" i="6"/>
  <c r="H104" i="6"/>
  <c r="D94" i="6"/>
  <c r="D93" i="6"/>
  <c r="E86" i="6"/>
  <c r="D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R105" i="6"/>
  <c r="AG68" i="6"/>
  <c r="S193" i="6" l="1"/>
  <c r="AG193" i="6"/>
  <c r="D97" i="6"/>
  <c r="B97" i="6"/>
  <c r="B92" i="6"/>
  <c r="B95" i="6"/>
  <c r="D95" i="6" s="1"/>
  <c r="D96" i="6"/>
  <c r="B96" i="6"/>
  <c r="B48" i="6"/>
  <c r="H116" i="6"/>
  <c r="H162" i="6"/>
  <c r="L37" i="6"/>
  <c r="B143" i="6"/>
  <c r="D143" i="6" s="1"/>
  <c r="F137" i="6"/>
  <c r="D175" i="6"/>
  <c r="H174" i="6"/>
  <c r="D47" i="6"/>
  <c r="D48" i="6" s="1"/>
  <c r="H171" i="6"/>
  <c r="B175" i="6"/>
  <c r="G175" i="6"/>
  <c r="H170" i="6"/>
  <c r="H168" i="6"/>
  <c r="H173" i="6"/>
  <c r="H172" i="6"/>
  <c r="E175" i="6"/>
  <c r="H169" i="6"/>
  <c r="B142" i="6"/>
  <c r="C175" i="6"/>
  <c r="F86" i="6"/>
  <c r="E177" i="6" s="1"/>
  <c r="AI161" i="6"/>
  <c r="AG134" i="6"/>
  <c r="AG135" i="6"/>
  <c r="AG133" i="6"/>
  <c r="AH131" i="6"/>
  <c r="AH132" i="6"/>
  <c r="AG128" i="6"/>
  <c r="AG129" i="6"/>
  <c r="AG127" i="6"/>
  <c r="AH125" i="6"/>
  <c r="AH126" i="6"/>
  <c r="AG124" i="6"/>
  <c r="AE144" i="6"/>
  <c r="AE179" i="6"/>
  <c r="U104" i="6"/>
  <c r="R110" i="6"/>
  <c r="B98" i="6" l="1"/>
  <c r="D92" i="6"/>
  <c r="D98" i="6" s="1"/>
  <c r="H177" i="6"/>
  <c r="D142" i="6"/>
  <c r="D148" i="6" s="1"/>
  <c r="B183" i="6" s="1"/>
  <c r="B148" i="6"/>
  <c r="T192" i="5"/>
  <c r="T187" i="5"/>
  <c r="T188" i="5"/>
  <c r="T189" i="5"/>
  <c r="T190" i="5"/>
  <c r="T191" i="5"/>
  <c r="T186" i="5"/>
  <c r="R191" i="5"/>
  <c r="R190" i="5"/>
  <c r="R189" i="5"/>
  <c r="R188" i="5"/>
  <c r="R187" i="5"/>
  <c r="R186" i="5"/>
  <c r="S154" i="5"/>
  <c r="Y114" i="5"/>
  <c r="Y104" i="5"/>
  <c r="B182" i="6" l="1"/>
  <c r="AG174" i="5"/>
  <c r="AH174" i="5"/>
  <c r="S174" i="5"/>
  <c r="T174" i="5"/>
  <c r="AM31" i="5"/>
  <c r="AM32" i="5"/>
  <c r="AM33" i="5"/>
  <c r="AM34" i="5"/>
  <c r="AM35" i="5"/>
  <c r="AM29" i="5"/>
  <c r="AM30" i="5"/>
  <c r="C174" i="5" l="1"/>
  <c r="D174" i="5"/>
  <c r="E174" i="5"/>
  <c r="F174" i="5"/>
  <c r="G174" i="5"/>
  <c r="B174" i="5"/>
  <c r="V154" i="5"/>
  <c r="AF179" i="5"/>
  <c r="B92" i="5"/>
  <c r="AF43" i="5"/>
  <c r="AF44" i="5"/>
  <c r="AF45" i="5"/>
  <c r="AF46" i="5"/>
  <c r="AF47" i="5"/>
  <c r="AF42" i="5"/>
  <c r="AM28" i="5"/>
  <c r="AM37" i="5" s="1"/>
  <c r="AJ29" i="5"/>
  <c r="AJ30" i="5"/>
  <c r="AJ31" i="5"/>
  <c r="AJ32" i="5"/>
  <c r="AJ33" i="5"/>
  <c r="AJ34" i="5"/>
  <c r="AJ35" i="5"/>
  <c r="AJ28" i="5"/>
  <c r="AG29" i="5"/>
  <c r="AG30" i="5"/>
  <c r="AP30" i="5" s="1"/>
  <c r="AG31" i="5"/>
  <c r="AG32" i="5"/>
  <c r="AG33" i="5"/>
  <c r="AG34" i="5"/>
  <c r="AG35" i="5"/>
  <c r="AG28" i="5"/>
  <c r="AI21" i="5"/>
  <c r="AI20" i="5"/>
  <c r="AI17" i="5"/>
  <c r="AJ18" i="5"/>
  <c r="AJ19" i="5"/>
  <c r="AJ15" i="5"/>
  <c r="AK15" i="5" s="1"/>
  <c r="AJ16" i="5"/>
  <c r="AJ14" i="5"/>
  <c r="AI13" i="5"/>
  <c r="AI14" i="5"/>
  <c r="AK12" i="5"/>
  <c r="AH7" i="5"/>
  <c r="AH8" i="5"/>
  <c r="AH9" i="5"/>
  <c r="AH10" i="5"/>
  <c r="AK10" i="5" s="1"/>
  <c r="AH11" i="5"/>
  <c r="AK11" i="5" s="1"/>
  <c r="AH12" i="5"/>
  <c r="AH6" i="5"/>
  <c r="AH46" i="5"/>
  <c r="AH44" i="5"/>
  <c r="AG37" i="5"/>
  <c r="AP35" i="5"/>
  <c r="AP33" i="5"/>
  <c r="AP31" i="5"/>
  <c r="AP29" i="5"/>
  <c r="AK21" i="5"/>
  <c r="AK20" i="5"/>
  <c r="AK19" i="5"/>
  <c r="AK18" i="5"/>
  <c r="AK17" i="5"/>
  <c r="AK16" i="5"/>
  <c r="AK14" i="5"/>
  <c r="AK13" i="5"/>
  <c r="AK9" i="5"/>
  <c r="AK8" i="5"/>
  <c r="AK7" i="5"/>
  <c r="AH45" i="5" l="1"/>
  <c r="AH42" i="5"/>
  <c r="AH47" i="5"/>
  <c r="AP34" i="5"/>
  <c r="AJ37" i="5"/>
  <c r="AP28" i="5"/>
  <c r="AH43" i="5"/>
  <c r="AI22" i="5"/>
  <c r="AJ22" i="5"/>
  <c r="AH22" i="5"/>
  <c r="AK6" i="5"/>
  <c r="AK22" i="5" s="1"/>
  <c r="B47" i="5"/>
  <c r="D47" i="5" s="1"/>
  <c r="D46" i="5"/>
  <c r="B45" i="5"/>
  <c r="D45" i="5" s="1"/>
  <c r="D44" i="5"/>
  <c r="B44" i="5"/>
  <c r="B43" i="5"/>
  <c r="B48" i="5" s="1"/>
  <c r="B42" i="5"/>
  <c r="D42" i="5" s="1"/>
  <c r="I37" i="5"/>
  <c r="F37" i="5"/>
  <c r="C37" i="5"/>
  <c r="L35" i="5"/>
  <c r="L34" i="5"/>
  <c r="L33" i="5"/>
  <c r="L31" i="5"/>
  <c r="L30" i="5"/>
  <c r="L29" i="5"/>
  <c r="L28" i="5"/>
  <c r="L37" i="5" s="1"/>
  <c r="F22" i="5"/>
  <c r="E22" i="5"/>
  <c r="D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AH48" i="5" l="1"/>
  <c r="AP37" i="5"/>
  <c r="AF48" i="5"/>
  <c r="G22" i="5"/>
  <c r="D43" i="5"/>
  <c r="D48" i="5" s="1"/>
  <c r="E173" i="5"/>
  <c r="E169" i="5"/>
  <c r="E168" i="5"/>
  <c r="H175" i="8"/>
  <c r="H177" i="8"/>
  <c r="C175" i="8"/>
  <c r="D175" i="8"/>
  <c r="E175" i="8"/>
  <c r="F175" i="8"/>
  <c r="G175" i="8"/>
  <c r="B175" i="8"/>
  <c r="B173" i="8"/>
  <c r="B172" i="8"/>
  <c r="B171" i="8"/>
  <c r="B170" i="8"/>
  <c r="B169" i="8"/>
  <c r="H169" i="8" s="1"/>
  <c r="C174" i="8"/>
  <c r="C173" i="8"/>
  <c r="C172" i="8"/>
  <c r="H172" i="8" s="1"/>
  <c r="C171" i="8"/>
  <c r="C170" i="8"/>
  <c r="C169" i="8"/>
  <c r="C168" i="8"/>
  <c r="D168" i="8"/>
  <c r="D172" i="8"/>
  <c r="D173" i="8"/>
  <c r="E174" i="8"/>
  <c r="E173" i="8"/>
  <c r="E172" i="8"/>
  <c r="E171" i="8"/>
  <c r="E170" i="7"/>
  <c r="E168" i="8"/>
  <c r="F174" i="8"/>
  <c r="F173" i="8"/>
  <c r="F172" i="8"/>
  <c r="F171" i="8"/>
  <c r="F170" i="8"/>
  <c r="F169" i="8"/>
  <c r="F168" i="8"/>
  <c r="G168" i="8"/>
  <c r="G170" i="8"/>
  <c r="G171" i="8"/>
  <c r="G172" i="8"/>
  <c r="G173" i="8"/>
  <c r="G174" i="8"/>
  <c r="E177" i="8"/>
  <c r="H174" i="8"/>
  <c r="H173" i="8"/>
  <c r="H171" i="8"/>
  <c r="H161" i="8"/>
  <c r="H159" i="8"/>
  <c r="H158" i="8"/>
  <c r="H157" i="8"/>
  <c r="H156" i="8"/>
  <c r="H155" i="8"/>
  <c r="H154" i="8"/>
  <c r="H162" i="8" s="1"/>
  <c r="B145" i="8"/>
  <c r="D145" i="8" s="1"/>
  <c r="D144" i="8"/>
  <c r="E136" i="8"/>
  <c r="D136" i="8"/>
  <c r="F135" i="8"/>
  <c r="F134" i="8"/>
  <c r="F133" i="8"/>
  <c r="B146" i="8" s="1"/>
  <c r="D146" i="8" s="1"/>
  <c r="F132" i="8"/>
  <c r="F131" i="8"/>
  <c r="F130" i="8"/>
  <c r="F129" i="8"/>
  <c r="B142" i="8" s="1"/>
  <c r="F128" i="8"/>
  <c r="B147" i="8" s="1"/>
  <c r="D147" i="8" s="1"/>
  <c r="F127" i="8"/>
  <c r="F126" i="8"/>
  <c r="F125" i="8"/>
  <c r="F124" i="8"/>
  <c r="F136" i="8" s="1"/>
  <c r="H115" i="8"/>
  <c r="H114" i="8"/>
  <c r="H112" i="8"/>
  <c r="H110" i="8"/>
  <c r="H108" i="8"/>
  <c r="H107" i="8"/>
  <c r="H105" i="8"/>
  <c r="H117" i="8" s="1"/>
  <c r="D95" i="8"/>
  <c r="B94" i="8"/>
  <c r="D94" i="8" s="1"/>
  <c r="D93" i="8"/>
  <c r="D99" i="8" s="1"/>
  <c r="B93" i="8"/>
  <c r="E87" i="8"/>
  <c r="D87" i="8"/>
  <c r="F86" i="8"/>
  <c r="F85" i="8"/>
  <c r="F84" i="8"/>
  <c r="F83" i="8"/>
  <c r="F82" i="8"/>
  <c r="F81" i="8"/>
  <c r="F80" i="8"/>
  <c r="F79" i="8"/>
  <c r="B96" i="8" s="1"/>
  <c r="D96" i="8" s="1"/>
  <c r="F78" i="8"/>
  <c r="F77" i="8"/>
  <c r="F76" i="8"/>
  <c r="F75" i="8"/>
  <c r="F74" i="8"/>
  <c r="F73" i="8"/>
  <c r="B97" i="8" s="1"/>
  <c r="D97" i="8" s="1"/>
  <c r="F72" i="8"/>
  <c r="F71" i="8"/>
  <c r="F70" i="8"/>
  <c r="F69" i="8"/>
  <c r="F68" i="8"/>
  <c r="F67" i="8"/>
  <c r="F66" i="8"/>
  <c r="F65" i="8"/>
  <c r="F64" i="8"/>
  <c r="F63" i="8"/>
  <c r="B98" i="8" s="1"/>
  <c r="D98" i="8" s="1"/>
  <c r="F62" i="8"/>
  <c r="F61" i="8"/>
  <c r="F60" i="8"/>
  <c r="F59" i="8"/>
  <c r="F87" i="8" s="1"/>
  <c r="B46" i="8"/>
  <c r="D46" i="8" s="1"/>
  <c r="D45" i="8"/>
  <c r="B44" i="8"/>
  <c r="D44" i="8" s="1"/>
  <c r="B43" i="8"/>
  <c r="D43" i="8" s="1"/>
  <c r="B42" i="8"/>
  <c r="D42" i="8" s="1"/>
  <c r="B41" i="8"/>
  <c r="D41" i="8" s="1"/>
  <c r="I36" i="8"/>
  <c r="F36" i="8"/>
  <c r="C36" i="8"/>
  <c r="L34" i="8"/>
  <c r="L33" i="8"/>
  <c r="L32" i="8"/>
  <c r="L30" i="8"/>
  <c r="L29" i="8"/>
  <c r="L28" i="8"/>
  <c r="L27" i="8"/>
  <c r="F21" i="8"/>
  <c r="E21" i="8"/>
  <c r="D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73" i="5"/>
  <c r="G172" i="5"/>
  <c r="G171" i="5"/>
  <c r="G170" i="5"/>
  <c r="G169" i="5"/>
  <c r="G167" i="5"/>
  <c r="F173" i="5"/>
  <c r="F172" i="5"/>
  <c r="F171" i="5"/>
  <c r="F170" i="5"/>
  <c r="F169" i="5"/>
  <c r="F168" i="5"/>
  <c r="F167" i="5"/>
  <c r="E172" i="5"/>
  <c r="E171" i="5"/>
  <c r="E170" i="5"/>
  <c r="E167" i="5"/>
  <c r="D172" i="5"/>
  <c r="D171" i="5"/>
  <c r="D167" i="5"/>
  <c r="C173" i="5"/>
  <c r="C172" i="5"/>
  <c r="C171" i="5"/>
  <c r="C170" i="5"/>
  <c r="C169" i="5"/>
  <c r="C168" i="5"/>
  <c r="B172" i="5"/>
  <c r="B171" i="5"/>
  <c r="B170" i="5"/>
  <c r="B169" i="5"/>
  <c r="B168" i="5"/>
  <c r="C167" i="5"/>
  <c r="D92" i="5"/>
  <c r="AH83" i="5"/>
  <c r="AH8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J70" i="5" s="1"/>
  <c r="AH71" i="5"/>
  <c r="AH72" i="5"/>
  <c r="AJ71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AH173" i="5"/>
  <c r="AH170" i="5"/>
  <c r="AH169" i="5"/>
  <c r="AH168" i="5"/>
  <c r="AK168" i="5"/>
  <c r="AF173" i="5"/>
  <c r="AF167" i="5"/>
  <c r="AJ154" i="5"/>
  <c r="AJ155" i="5"/>
  <c r="AJ157" i="5"/>
  <c r="AJ158" i="5"/>
  <c r="AJ159" i="5"/>
  <c r="AJ160" i="5"/>
  <c r="AJ153" i="5"/>
  <c r="AG158" i="5"/>
  <c r="AG159" i="5"/>
  <c r="AG160" i="5"/>
  <c r="AG153" i="5"/>
  <c r="AG155" i="5"/>
  <c r="AG156" i="5"/>
  <c r="AG157" i="5"/>
  <c r="H170" i="8" l="1"/>
  <c r="H168" i="8"/>
  <c r="B99" i="8"/>
  <c r="D142" i="8"/>
  <c r="D148" i="8" s="1"/>
  <c r="B148" i="8"/>
  <c r="B143" i="8"/>
  <c r="D143" i="8" s="1"/>
  <c r="L36" i="8"/>
  <c r="B47" i="8"/>
  <c r="G21" i="8"/>
  <c r="D47" i="8"/>
  <c r="AI104" i="6"/>
  <c r="AF104" i="6"/>
  <c r="AE94" i="6"/>
  <c r="AI105" i="6" l="1"/>
  <c r="AI106" i="6"/>
  <c r="AI107" i="6"/>
  <c r="AI111" i="6"/>
  <c r="AI113" i="6"/>
  <c r="AI114" i="6"/>
  <c r="AF105" i="6"/>
  <c r="AF106" i="6"/>
  <c r="AF108" i="6"/>
  <c r="AF109" i="6"/>
  <c r="AF110" i="6"/>
  <c r="AF111" i="6"/>
  <c r="AF112" i="6"/>
  <c r="AF113" i="6"/>
  <c r="AF115" i="6"/>
  <c r="AG83" i="6"/>
  <c r="AG8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72" i="6"/>
  <c r="AG70" i="6"/>
  <c r="AG72" i="6"/>
  <c r="AG71" i="6"/>
  <c r="AG59" i="6"/>
  <c r="AG60" i="6"/>
  <c r="AG62" i="6"/>
  <c r="AG63" i="6"/>
  <c r="AG64" i="6"/>
  <c r="AG66" i="6"/>
  <c r="AG67" i="6"/>
  <c r="AG58" i="6"/>
  <c r="AI109" i="6"/>
  <c r="B181" i="6" l="1"/>
  <c r="V97" i="5"/>
  <c r="X106" i="5"/>
  <c r="H106" i="5"/>
  <c r="X146" i="5"/>
  <c r="X142" i="5"/>
  <c r="V146" i="5"/>
  <c r="V145" i="5"/>
  <c r="V144" i="5"/>
  <c r="V142" i="5"/>
  <c r="W146" i="5"/>
  <c r="W142" i="5"/>
  <c r="W141" i="5"/>
  <c r="U146" i="5"/>
  <c r="U145" i="5"/>
  <c r="U144" i="5"/>
  <c r="U142" i="5"/>
  <c r="U141" i="5"/>
  <c r="X97" i="5"/>
  <c r="X96" i="5"/>
  <c r="X95" i="5"/>
  <c r="V96" i="5"/>
  <c r="V95" i="5"/>
  <c r="X93" i="5"/>
  <c r="V93" i="5"/>
  <c r="W97" i="5"/>
  <c r="W96" i="5"/>
  <c r="W95" i="5"/>
  <c r="W93" i="5"/>
  <c r="U97" i="5"/>
  <c r="U96" i="5"/>
  <c r="U95" i="5"/>
  <c r="U93" i="5"/>
  <c r="B184" i="6" l="1"/>
  <c r="U147" i="5"/>
  <c r="W147" i="5"/>
  <c r="F116" i="7"/>
  <c r="C114" i="7"/>
  <c r="H114" i="7" s="1"/>
  <c r="H113" i="7"/>
  <c r="H111" i="7"/>
  <c r="F110" i="7"/>
  <c r="H109" i="7"/>
  <c r="C107" i="7"/>
  <c r="C116" i="7" s="1"/>
  <c r="H106" i="7"/>
  <c r="H104" i="7"/>
  <c r="H97" i="7"/>
  <c r="G97" i="7"/>
  <c r="F97" i="7"/>
  <c r="E97" i="7"/>
  <c r="H96" i="7"/>
  <c r="G96" i="7"/>
  <c r="F96" i="7"/>
  <c r="E96" i="7"/>
  <c r="H95" i="7"/>
  <c r="G95" i="7"/>
  <c r="F95" i="7"/>
  <c r="E95" i="7"/>
  <c r="D94" i="7"/>
  <c r="H93" i="7"/>
  <c r="G93" i="7"/>
  <c r="F93" i="7"/>
  <c r="E93" i="7"/>
  <c r="D93" i="7"/>
  <c r="B93" i="7"/>
  <c r="H92" i="7"/>
  <c r="G92" i="7"/>
  <c r="F92" i="7"/>
  <c r="E92" i="7"/>
  <c r="B92" i="7"/>
  <c r="D92" i="7" s="1"/>
  <c r="E86" i="7"/>
  <c r="D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B96" i="7" s="1"/>
  <c r="D96" i="7" s="1"/>
  <c r="F71" i="7"/>
  <c r="F70" i="7"/>
  <c r="F68" i="7"/>
  <c r="F67" i="7"/>
  <c r="F66" i="7"/>
  <c r="F64" i="7"/>
  <c r="B95" i="7" s="1"/>
  <c r="F63" i="7"/>
  <c r="F62" i="7"/>
  <c r="B97" i="7" s="1"/>
  <c r="D97" i="7" s="1"/>
  <c r="F60" i="7"/>
  <c r="F59" i="7"/>
  <c r="F58" i="7"/>
  <c r="C160" i="7"/>
  <c r="C174" i="7" s="1"/>
  <c r="F155" i="7"/>
  <c r="F158" i="7"/>
  <c r="H158" i="7" s="1"/>
  <c r="H143" i="7"/>
  <c r="G170" i="7"/>
  <c r="F170" i="7"/>
  <c r="H147" i="7"/>
  <c r="F147" i="7"/>
  <c r="C194" i="7"/>
  <c r="D190" i="7"/>
  <c r="E190" i="7" s="1"/>
  <c r="G175" i="7"/>
  <c r="F175" i="7"/>
  <c r="E175" i="7"/>
  <c r="G174" i="7"/>
  <c r="F174" i="7"/>
  <c r="E174" i="7"/>
  <c r="D174" i="7"/>
  <c r="B174" i="7"/>
  <c r="G173" i="7"/>
  <c r="F173" i="7"/>
  <c r="E173" i="7"/>
  <c r="D173" i="7"/>
  <c r="C173" i="7"/>
  <c r="B173" i="7"/>
  <c r="G172" i="7"/>
  <c r="F172" i="7"/>
  <c r="C172" i="7"/>
  <c r="G171" i="7"/>
  <c r="F171" i="7"/>
  <c r="E171" i="7"/>
  <c r="C171" i="7"/>
  <c r="C170" i="7"/>
  <c r="G169" i="7"/>
  <c r="F169" i="7"/>
  <c r="E169" i="7"/>
  <c r="D169" i="7"/>
  <c r="C169" i="7"/>
  <c r="H162" i="7"/>
  <c r="H160" i="7"/>
  <c r="H159" i="7"/>
  <c r="H157" i="7"/>
  <c r="H155" i="7"/>
  <c r="C155" i="7"/>
  <c r="B170" i="7" s="1"/>
  <c r="H154" i="7"/>
  <c r="G147" i="7"/>
  <c r="E147" i="7"/>
  <c r="F146" i="7"/>
  <c r="E146" i="7"/>
  <c r="F145" i="7"/>
  <c r="E145" i="7"/>
  <c r="D144" i="7"/>
  <c r="G143" i="7"/>
  <c r="E143" i="7"/>
  <c r="H142" i="7"/>
  <c r="G142" i="7"/>
  <c r="F142" i="7"/>
  <c r="E142" i="7"/>
  <c r="E136" i="7"/>
  <c r="D136" i="7"/>
  <c r="F135" i="7"/>
  <c r="F134" i="7"/>
  <c r="F133" i="7"/>
  <c r="B146" i="7" s="1"/>
  <c r="D146" i="7" s="1"/>
  <c r="F132" i="7"/>
  <c r="F131" i="7"/>
  <c r="F130" i="7"/>
  <c r="F129" i="7"/>
  <c r="F128" i="7"/>
  <c r="F127" i="7"/>
  <c r="B145" i="7" s="1"/>
  <c r="D145" i="7" s="1"/>
  <c r="F126" i="7"/>
  <c r="F125" i="7"/>
  <c r="F124" i="7"/>
  <c r="E172" i="7"/>
  <c r="B47" i="7"/>
  <c r="D47" i="7" s="1"/>
  <c r="D46" i="7"/>
  <c r="D45" i="7"/>
  <c r="B45" i="7"/>
  <c r="B44" i="7"/>
  <c r="D44" i="7" s="1"/>
  <c r="D43" i="7"/>
  <c r="B43" i="7"/>
  <c r="B42" i="7"/>
  <c r="B48" i="7" s="1"/>
  <c r="I37" i="7"/>
  <c r="F37" i="7"/>
  <c r="C37" i="7"/>
  <c r="F22" i="7"/>
  <c r="E22" i="7"/>
  <c r="D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2" i="7" s="1"/>
  <c r="G8" i="7"/>
  <c r="G7" i="7"/>
  <c r="G6" i="7"/>
  <c r="W147" i="6"/>
  <c r="W143" i="6"/>
  <c r="W142" i="6"/>
  <c r="V147" i="6"/>
  <c r="V143" i="6"/>
  <c r="V142" i="6"/>
  <c r="U147" i="6"/>
  <c r="U146" i="6"/>
  <c r="U145" i="6"/>
  <c r="U143" i="6"/>
  <c r="T147" i="6"/>
  <c r="T146" i="6"/>
  <c r="T145" i="6"/>
  <c r="T143" i="6"/>
  <c r="T142" i="6"/>
  <c r="U97" i="6"/>
  <c r="T149" i="6" l="1"/>
  <c r="W149" i="6"/>
  <c r="V149" i="6"/>
  <c r="B98" i="7"/>
  <c r="D95" i="7"/>
  <c r="D98" i="7" s="1"/>
  <c r="F86" i="7"/>
  <c r="H107" i="7"/>
  <c r="H116" i="7" s="1"/>
  <c r="B171" i="7"/>
  <c r="F143" i="7"/>
  <c r="B143" i="7"/>
  <c r="D143" i="7" s="1"/>
  <c r="B172" i="7"/>
  <c r="H172" i="7" s="1"/>
  <c r="I109" i="7" s="1"/>
  <c r="H174" i="7"/>
  <c r="I113" i="7" s="1"/>
  <c r="H170" i="7"/>
  <c r="I106" i="7" s="1"/>
  <c r="H169" i="7"/>
  <c r="I104" i="7" s="1"/>
  <c r="H149" i="7"/>
  <c r="G149" i="7"/>
  <c r="E149" i="7"/>
  <c r="F149" i="7"/>
  <c r="H173" i="7"/>
  <c r="I111" i="7" s="1"/>
  <c r="H171" i="7"/>
  <c r="I107" i="7" s="1"/>
  <c r="H163" i="7"/>
  <c r="B147" i="7"/>
  <c r="D147" i="7" s="1"/>
  <c r="B142" i="7"/>
  <c r="D142" i="7" s="1"/>
  <c r="F136" i="7"/>
  <c r="C175" i="7"/>
  <c r="H175" i="7" s="1"/>
  <c r="I114" i="7" s="1"/>
  <c r="D42" i="7"/>
  <c r="D48" i="7" s="1"/>
  <c r="B181" i="7" s="1"/>
  <c r="D191" i="7" s="1"/>
  <c r="E191" i="7" s="1"/>
  <c r="U96" i="6"/>
  <c r="U95" i="6"/>
  <c r="T93" i="6"/>
  <c r="R114" i="6"/>
  <c r="W114" i="6" s="1"/>
  <c r="AK114" i="6" s="1"/>
  <c r="T97" i="6"/>
  <c r="T96" i="6"/>
  <c r="T95" i="6"/>
  <c r="T92" i="6"/>
  <c r="V97" i="6"/>
  <c r="V96" i="6"/>
  <c r="V95" i="6"/>
  <c r="W93" i="6"/>
  <c r="V93" i="6"/>
  <c r="V92" i="6"/>
  <c r="W92" i="6"/>
  <c r="U110" i="6"/>
  <c r="R107" i="6"/>
  <c r="W107" i="6" s="1"/>
  <c r="R155" i="6"/>
  <c r="AF155" i="6" s="1"/>
  <c r="T98" i="6" l="1"/>
  <c r="V98" i="6"/>
  <c r="W98" i="6"/>
  <c r="U142" i="6"/>
  <c r="U149" i="6" s="1"/>
  <c r="U93" i="6"/>
  <c r="AF114" i="6"/>
  <c r="U92" i="6"/>
  <c r="U98" i="6" s="1"/>
  <c r="AF107" i="6"/>
  <c r="W95" i="6"/>
  <c r="AI110" i="6"/>
  <c r="B182" i="7"/>
  <c r="D192" i="7" s="1"/>
  <c r="E192" i="7" s="1"/>
  <c r="D148" i="7"/>
  <c r="B183" i="7" s="1"/>
  <c r="B148" i="7"/>
  <c r="E176" i="7" s="1"/>
  <c r="H176" i="7"/>
  <c r="S169" i="5"/>
  <c r="AG169" i="5" s="1"/>
  <c r="V156" i="5"/>
  <c r="AG154" i="5"/>
  <c r="U92" i="5"/>
  <c r="U98" i="5" s="1"/>
  <c r="W92" i="5"/>
  <c r="U168" i="5"/>
  <c r="AI168" i="5" s="1"/>
  <c r="S168" i="5"/>
  <c r="AG168" i="5" s="1"/>
  <c r="W169" i="5"/>
  <c r="AK169" i="5" s="1"/>
  <c r="X141" i="5" l="1"/>
  <c r="X147" i="5" s="1"/>
  <c r="AJ156" i="5"/>
  <c r="V161" i="5"/>
  <c r="V141" i="5"/>
  <c r="V147" i="5" s="1"/>
  <c r="S161" i="5"/>
  <c r="R168" i="5"/>
  <c r="S107" i="5"/>
  <c r="V92" i="5" s="1"/>
  <c r="V98" i="5" s="1"/>
  <c r="V109" i="5"/>
  <c r="X92" i="5" s="1"/>
  <c r="X98" i="5" s="1"/>
  <c r="W98" i="5"/>
  <c r="U99" i="5" s="1"/>
  <c r="D193" i="7"/>
  <c r="B184" i="7"/>
  <c r="U116" i="6"/>
  <c r="R168" i="6"/>
  <c r="AF168" i="6" s="1"/>
  <c r="Q47" i="6"/>
  <c r="S47" i="6" s="1"/>
  <c r="S46" i="6"/>
  <c r="Q45" i="6"/>
  <c r="S45" i="6" s="1"/>
  <c r="Q44" i="6"/>
  <c r="S44" i="6" s="1"/>
  <c r="Q43" i="6"/>
  <c r="S43" i="6" s="1"/>
  <c r="Q42" i="6"/>
  <c r="X37" i="6"/>
  <c r="U37" i="6"/>
  <c r="R37" i="6"/>
  <c r="AA35" i="6"/>
  <c r="AA34" i="6"/>
  <c r="AA33" i="6"/>
  <c r="AA31" i="6"/>
  <c r="AA30" i="6"/>
  <c r="AA29" i="6"/>
  <c r="AA28" i="6"/>
  <c r="U22" i="6"/>
  <c r="T22" i="6"/>
  <c r="S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AF168" i="5" l="1"/>
  <c r="R174" i="5"/>
  <c r="AF174" i="5" s="1"/>
  <c r="AA37" i="6"/>
  <c r="Q48" i="6"/>
  <c r="V22" i="6"/>
  <c r="E193" i="7"/>
  <c r="D194" i="7"/>
  <c r="E194" i="7" s="1"/>
  <c r="S42" i="6"/>
  <c r="S48" i="6" s="1"/>
  <c r="Q180" i="6" s="1"/>
  <c r="AE180" i="6" s="1"/>
  <c r="T168" i="6"/>
  <c r="AH168" i="6" s="1"/>
  <c r="W113" i="6"/>
  <c r="AK113" i="6" s="1"/>
  <c r="W111" i="6"/>
  <c r="AK111" i="6" s="1"/>
  <c r="W109" i="6"/>
  <c r="AK109" i="6" s="1"/>
  <c r="AK107" i="6"/>
  <c r="W106" i="6"/>
  <c r="AK106" i="6" s="1"/>
  <c r="W104" i="6"/>
  <c r="AK104" i="6" s="1"/>
  <c r="R116" i="6"/>
  <c r="AI132" i="6" l="1"/>
  <c r="AI133" i="6"/>
  <c r="AI134" i="6"/>
  <c r="AI135" i="6"/>
  <c r="AI131" i="6"/>
  <c r="AI130" i="6"/>
  <c r="AI127" i="6"/>
  <c r="AI128" i="6"/>
  <c r="AI129" i="6"/>
  <c r="V174" i="6"/>
  <c r="AJ174" i="6" s="1"/>
  <c r="AI174" i="6"/>
  <c r="T174" i="6"/>
  <c r="AH174" i="6" s="1"/>
  <c r="R174" i="6"/>
  <c r="AF174" i="6" s="1"/>
  <c r="V173" i="6"/>
  <c r="AJ173" i="6" s="1"/>
  <c r="U173" i="6"/>
  <c r="AI173" i="6" s="1"/>
  <c r="T173" i="6"/>
  <c r="AH173" i="6" s="1"/>
  <c r="S173" i="6"/>
  <c r="AG173" i="6" s="1"/>
  <c r="R173" i="6"/>
  <c r="AF173" i="6" s="1"/>
  <c r="Q173" i="6"/>
  <c r="AE173" i="6" s="1"/>
  <c r="V172" i="6"/>
  <c r="AJ172" i="6" s="1"/>
  <c r="U172" i="6"/>
  <c r="AI172" i="6" s="1"/>
  <c r="T172" i="6"/>
  <c r="AH172" i="6" s="1"/>
  <c r="S172" i="6"/>
  <c r="AG172" i="6" s="1"/>
  <c r="R172" i="6"/>
  <c r="AF172" i="6" s="1"/>
  <c r="Q172" i="6"/>
  <c r="AE172" i="6" s="1"/>
  <c r="V171" i="6"/>
  <c r="AJ171" i="6" s="1"/>
  <c r="U171" i="6"/>
  <c r="AI171" i="6" s="1"/>
  <c r="T171" i="6"/>
  <c r="AH171" i="6" s="1"/>
  <c r="R171" i="6"/>
  <c r="AF171" i="6" s="1"/>
  <c r="Q171" i="6"/>
  <c r="AE171" i="6" s="1"/>
  <c r="AJ170" i="6"/>
  <c r="U170" i="6"/>
  <c r="AI170" i="6" s="1"/>
  <c r="T170" i="6"/>
  <c r="AH170" i="6" s="1"/>
  <c r="R170" i="6"/>
  <c r="AF170" i="6" s="1"/>
  <c r="Q170" i="6"/>
  <c r="AE170" i="6" s="1"/>
  <c r="U169" i="6"/>
  <c r="AI169" i="6" s="1"/>
  <c r="T169" i="6"/>
  <c r="AH169" i="6" s="1"/>
  <c r="R169" i="6"/>
  <c r="AF169" i="6" s="1"/>
  <c r="Q169" i="6"/>
  <c r="AE169" i="6" s="1"/>
  <c r="V168" i="6"/>
  <c r="AJ168" i="6" s="1"/>
  <c r="U168" i="6"/>
  <c r="AI168" i="6" s="1"/>
  <c r="S168" i="6"/>
  <c r="AG168" i="6" s="1"/>
  <c r="W161" i="6"/>
  <c r="AK161" i="6" s="1"/>
  <c r="W159" i="6"/>
  <c r="AK159" i="6" s="1"/>
  <c r="W158" i="6"/>
  <c r="AK158" i="6" s="1"/>
  <c r="W157" i="6"/>
  <c r="AK157" i="6" s="1"/>
  <c r="W156" i="6"/>
  <c r="AK156" i="6" s="1"/>
  <c r="W155" i="6"/>
  <c r="AK155" i="6" s="1"/>
  <c r="W154" i="6"/>
  <c r="AK154" i="6" s="1"/>
  <c r="S144" i="6"/>
  <c r="T137" i="6"/>
  <c r="S137" i="6"/>
  <c r="U136" i="6"/>
  <c r="U135" i="6"/>
  <c r="U134" i="6"/>
  <c r="Q146" i="6" s="1"/>
  <c r="U133" i="6"/>
  <c r="U132" i="6"/>
  <c r="U131" i="6"/>
  <c r="U130" i="6"/>
  <c r="U129" i="6"/>
  <c r="U128" i="6"/>
  <c r="Q145" i="6" s="1"/>
  <c r="U127" i="6"/>
  <c r="U126" i="6"/>
  <c r="U125" i="6"/>
  <c r="S94" i="6"/>
  <c r="Q93" i="6"/>
  <c r="Q92" i="6"/>
  <c r="T86" i="6"/>
  <c r="S86" i="6"/>
  <c r="U85" i="6"/>
  <c r="AI85" i="6" s="1"/>
  <c r="U84" i="6"/>
  <c r="AI84" i="6" s="1"/>
  <c r="U83" i="6"/>
  <c r="AI83" i="6" s="1"/>
  <c r="U82" i="6"/>
  <c r="AI82" i="6" s="1"/>
  <c r="U81" i="6"/>
  <c r="AI81" i="6" s="1"/>
  <c r="U80" i="6"/>
  <c r="AI80" i="6" s="1"/>
  <c r="U79" i="6"/>
  <c r="AI79" i="6" s="1"/>
  <c r="U78" i="6"/>
  <c r="AI78" i="6" s="1"/>
  <c r="U77" i="6"/>
  <c r="AI77" i="6" s="1"/>
  <c r="U76" i="6"/>
  <c r="AI76" i="6" s="1"/>
  <c r="U75" i="6"/>
  <c r="U74" i="6"/>
  <c r="AI74" i="6" s="1"/>
  <c r="U73" i="6"/>
  <c r="AI73" i="6" s="1"/>
  <c r="U72" i="6"/>
  <c r="AI72" i="6" s="1"/>
  <c r="U71" i="6"/>
  <c r="AI71" i="6" s="1"/>
  <c r="U70" i="6"/>
  <c r="AI70" i="6" s="1"/>
  <c r="U68" i="6"/>
  <c r="AI68" i="6" s="1"/>
  <c r="U67" i="6"/>
  <c r="AI67" i="6" s="1"/>
  <c r="U66" i="6"/>
  <c r="AI66" i="6" s="1"/>
  <c r="U64" i="6"/>
  <c r="AI64" i="6" s="1"/>
  <c r="U63" i="6"/>
  <c r="AI63" i="6" s="1"/>
  <c r="U62" i="6"/>
  <c r="AI62" i="6" s="1"/>
  <c r="U60" i="6"/>
  <c r="AI60" i="6" s="1"/>
  <c r="U59" i="6"/>
  <c r="AI59" i="6" s="1"/>
  <c r="U58" i="6"/>
  <c r="AI58" i="6" s="1"/>
  <c r="AG144" i="6"/>
  <c r="AI126" i="6"/>
  <c r="AG94" i="6"/>
  <c r="AH132" i="5"/>
  <c r="AH133" i="5"/>
  <c r="AH134" i="5"/>
  <c r="AH131" i="5"/>
  <c r="AI129" i="5"/>
  <c r="AI130" i="5"/>
  <c r="AH126" i="5"/>
  <c r="AH127" i="5"/>
  <c r="AH128" i="5"/>
  <c r="AI124" i="5"/>
  <c r="AI125" i="5"/>
  <c r="AH123" i="5"/>
  <c r="R42" i="5"/>
  <c r="T42" i="5" s="1"/>
  <c r="R47" i="5"/>
  <c r="T47" i="5" s="1"/>
  <c r="T46" i="5"/>
  <c r="R45" i="5"/>
  <c r="T45" i="5" s="1"/>
  <c r="R44" i="5"/>
  <c r="T44" i="5" s="1"/>
  <c r="R43" i="5"/>
  <c r="Y37" i="5"/>
  <c r="V37" i="5"/>
  <c r="S37" i="5"/>
  <c r="AB35" i="5"/>
  <c r="AB34" i="5"/>
  <c r="AB33" i="5"/>
  <c r="AB31" i="5"/>
  <c r="AB30" i="5"/>
  <c r="AB29" i="5"/>
  <c r="AB28" i="5"/>
  <c r="V22" i="5"/>
  <c r="U22" i="5"/>
  <c r="T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AJ105" i="5"/>
  <c r="AJ106" i="5"/>
  <c r="AJ107" i="5"/>
  <c r="AJ108" i="5"/>
  <c r="AJ109" i="5"/>
  <c r="AJ110" i="5"/>
  <c r="AJ111" i="5"/>
  <c r="AJ112" i="5"/>
  <c r="AJ113" i="5"/>
  <c r="AJ114" i="5"/>
  <c r="AJ115" i="5"/>
  <c r="AJ104" i="5"/>
  <c r="AG105" i="5"/>
  <c r="AG106" i="5"/>
  <c r="AG107" i="5"/>
  <c r="AG108" i="5"/>
  <c r="AG109" i="5"/>
  <c r="AG110" i="5"/>
  <c r="AG111" i="5"/>
  <c r="AG112" i="5"/>
  <c r="AG113" i="5"/>
  <c r="AG114" i="5"/>
  <c r="AG115" i="5"/>
  <c r="AG104" i="5"/>
  <c r="S93" i="6" l="1"/>
  <c r="AE93" i="6"/>
  <c r="AG93" i="6" s="1"/>
  <c r="AK171" i="6"/>
  <c r="AK172" i="6"/>
  <c r="AK173" i="6"/>
  <c r="AK168" i="6"/>
  <c r="Q96" i="6"/>
  <c r="AI75" i="6"/>
  <c r="S92" i="6"/>
  <c r="AE92" i="6"/>
  <c r="AG92" i="6" s="1"/>
  <c r="AK170" i="6"/>
  <c r="S145" i="6"/>
  <c r="AE145" i="6"/>
  <c r="AG145" i="6" s="1"/>
  <c r="AK169" i="6"/>
  <c r="S146" i="6"/>
  <c r="AE146" i="6"/>
  <c r="AG146" i="6" s="1"/>
  <c r="AK174" i="6"/>
  <c r="AH136" i="6"/>
  <c r="W174" i="6"/>
  <c r="W168" i="6"/>
  <c r="W169" i="6"/>
  <c r="R48" i="5"/>
  <c r="W22" i="5"/>
  <c r="AB37" i="5"/>
  <c r="W170" i="6"/>
  <c r="W173" i="6"/>
  <c r="AG136" i="6"/>
  <c r="W171" i="6"/>
  <c r="W172" i="6"/>
  <c r="AH86" i="6"/>
  <c r="AG86" i="6"/>
  <c r="Q147" i="6"/>
  <c r="Q95" i="6"/>
  <c r="Q143" i="6"/>
  <c r="Q142" i="6"/>
  <c r="W162" i="6"/>
  <c r="Q97" i="6"/>
  <c r="W116" i="6"/>
  <c r="U86" i="6"/>
  <c r="AI86" i="6" s="1"/>
  <c r="U137" i="6"/>
  <c r="AI125" i="6"/>
  <c r="AI124" i="6"/>
  <c r="T43" i="5"/>
  <c r="T48" i="5" s="1"/>
  <c r="T167" i="5"/>
  <c r="AH167" i="5" s="1"/>
  <c r="V58" i="5"/>
  <c r="AI72" i="5"/>
  <c r="AJ72" i="5" s="1"/>
  <c r="AH58" i="5"/>
  <c r="AH86" i="5" s="1"/>
  <c r="X111" i="6" l="1"/>
  <c r="X158" i="6"/>
  <c r="S142" i="6"/>
  <c r="AE142" i="6"/>
  <c r="AG142" i="6" s="1"/>
  <c r="S147" i="6"/>
  <c r="AE147" i="6"/>
  <c r="AG147" i="6" s="1"/>
  <c r="S143" i="6"/>
  <c r="AE143" i="6"/>
  <c r="AG143" i="6" s="1"/>
  <c r="X106" i="6"/>
  <c r="X155" i="6"/>
  <c r="X109" i="6"/>
  <c r="X157" i="6"/>
  <c r="X113" i="6"/>
  <c r="X159" i="6"/>
  <c r="X104" i="6"/>
  <c r="X154" i="6"/>
  <c r="X114" i="6"/>
  <c r="X161" i="6"/>
  <c r="X107" i="6"/>
  <c r="X156" i="6"/>
  <c r="AK175" i="6"/>
  <c r="S97" i="6"/>
  <c r="AE97" i="6"/>
  <c r="AG97" i="6" s="1"/>
  <c r="S96" i="6"/>
  <c r="AE96" i="6"/>
  <c r="AG96" i="6" s="1"/>
  <c r="S95" i="6"/>
  <c r="AE95" i="6"/>
  <c r="AG95" i="6" s="1"/>
  <c r="AK162" i="6"/>
  <c r="AK116" i="6"/>
  <c r="Q98" i="6"/>
  <c r="Q148" i="6"/>
  <c r="AI136" i="6"/>
  <c r="AI86" i="5"/>
  <c r="AL155" i="5"/>
  <c r="AL160" i="5"/>
  <c r="AJ133" i="5"/>
  <c r="AJ134" i="5"/>
  <c r="AJ131" i="5"/>
  <c r="AH135" i="5"/>
  <c r="AJ127" i="5"/>
  <c r="AJ123" i="5"/>
  <c r="AL106" i="5"/>
  <c r="AL111" i="5"/>
  <c r="AJ76" i="5"/>
  <c r="AJ78" i="5"/>
  <c r="AJ80" i="5"/>
  <c r="AJ82" i="5"/>
  <c r="AJ84" i="5"/>
  <c r="AJ63" i="5"/>
  <c r="AJ67" i="5"/>
  <c r="AL157" i="5"/>
  <c r="AH143" i="5"/>
  <c r="AJ132" i="5"/>
  <c r="AF145" i="5" s="1"/>
  <c r="AH145" i="5" s="1"/>
  <c r="AJ130" i="5"/>
  <c r="AL109" i="5"/>
  <c r="AL104" i="5"/>
  <c r="AH94" i="5"/>
  <c r="AF93" i="5"/>
  <c r="AH93" i="5" s="1"/>
  <c r="AJ85" i="5"/>
  <c r="AJ83" i="5"/>
  <c r="AJ81" i="5"/>
  <c r="AJ79" i="5"/>
  <c r="AJ77" i="5"/>
  <c r="AJ75" i="5"/>
  <c r="AJ73" i="5"/>
  <c r="AJ69" i="5"/>
  <c r="AJ68" i="5"/>
  <c r="AJ66" i="5"/>
  <c r="AJ65" i="5"/>
  <c r="AJ64" i="5"/>
  <c r="AJ62" i="5"/>
  <c r="AJ61" i="5"/>
  <c r="AJ60" i="5"/>
  <c r="AJ59" i="5"/>
  <c r="AJ58" i="5"/>
  <c r="R92" i="5"/>
  <c r="T92" i="5" s="1"/>
  <c r="R179" i="5"/>
  <c r="W173" i="5"/>
  <c r="AK173" i="5" s="1"/>
  <c r="V173" i="5"/>
  <c r="AJ173" i="5" s="1"/>
  <c r="U173" i="5"/>
  <c r="AI173" i="5" s="1"/>
  <c r="S173" i="5"/>
  <c r="AG173" i="5" s="1"/>
  <c r="W172" i="5"/>
  <c r="AK172" i="5" s="1"/>
  <c r="V172" i="5"/>
  <c r="AJ172" i="5" s="1"/>
  <c r="U172" i="5"/>
  <c r="AI172" i="5" s="1"/>
  <c r="T172" i="5"/>
  <c r="AH172" i="5" s="1"/>
  <c r="S172" i="5"/>
  <c r="AG172" i="5" s="1"/>
  <c r="R172" i="5"/>
  <c r="AF172" i="5" s="1"/>
  <c r="W171" i="5"/>
  <c r="AK171" i="5" s="1"/>
  <c r="V171" i="5"/>
  <c r="AJ171" i="5" s="1"/>
  <c r="U171" i="5"/>
  <c r="AI171" i="5" s="1"/>
  <c r="T171" i="5"/>
  <c r="AH171" i="5" s="1"/>
  <c r="S171" i="5"/>
  <c r="AG171" i="5" s="1"/>
  <c r="R171" i="5"/>
  <c r="AF171" i="5" s="1"/>
  <c r="W170" i="5"/>
  <c r="AK170" i="5" s="1"/>
  <c r="V170" i="5"/>
  <c r="AJ170" i="5" s="1"/>
  <c r="U170" i="5"/>
  <c r="AI170" i="5" s="1"/>
  <c r="S170" i="5"/>
  <c r="AG170" i="5" s="1"/>
  <c r="R170" i="5"/>
  <c r="AF170" i="5" s="1"/>
  <c r="V169" i="5"/>
  <c r="AJ169" i="5" s="1"/>
  <c r="U169" i="5"/>
  <c r="AI169" i="5" s="1"/>
  <c r="R169" i="5"/>
  <c r="AF169" i="5" s="1"/>
  <c r="V168" i="5"/>
  <c r="W167" i="5"/>
  <c r="V167" i="5"/>
  <c r="AJ167" i="5" s="1"/>
  <c r="U167" i="5"/>
  <c r="S167" i="5"/>
  <c r="AG167" i="5" s="1"/>
  <c r="X160" i="5"/>
  <c r="X158" i="5"/>
  <c r="X157" i="5"/>
  <c r="X156" i="5"/>
  <c r="X155" i="5"/>
  <c r="X154" i="5"/>
  <c r="X153" i="5"/>
  <c r="T143" i="5"/>
  <c r="U135" i="5"/>
  <c r="T135" i="5"/>
  <c r="V134" i="5"/>
  <c r="V133" i="5"/>
  <c r="V132" i="5"/>
  <c r="R145" i="5" s="1"/>
  <c r="T145" i="5" s="1"/>
  <c r="V131" i="5"/>
  <c r="V130" i="5"/>
  <c r="V129" i="5"/>
  <c r="V128" i="5"/>
  <c r="V127" i="5"/>
  <c r="V126" i="5"/>
  <c r="R144" i="5" s="1"/>
  <c r="T144" i="5" s="1"/>
  <c r="V125" i="5"/>
  <c r="V124" i="5"/>
  <c r="V123" i="5"/>
  <c r="X114" i="5"/>
  <c r="X113" i="5"/>
  <c r="X111" i="5"/>
  <c r="X109" i="5"/>
  <c r="X107" i="5"/>
  <c r="X104" i="5"/>
  <c r="T94" i="5"/>
  <c r="R93" i="5"/>
  <c r="T93" i="5" s="1"/>
  <c r="U86" i="5"/>
  <c r="T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H107" i="5"/>
  <c r="H158" i="5"/>
  <c r="H154" i="5"/>
  <c r="H155" i="5"/>
  <c r="H156" i="5"/>
  <c r="H157" i="5"/>
  <c r="H160" i="5"/>
  <c r="H153" i="5"/>
  <c r="D135" i="5"/>
  <c r="E135" i="5"/>
  <c r="S148" i="6" l="1"/>
  <c r="Q182" i="6" s="1"/>
  <c r="AG148" i="6"/>
  <c r="T177" i="6"/>
  <c r="AH175" i="6" s="1"/>
  <c r="AG98" i="6"/>
  <c r="AE98" i="6"/>
  <c r="S98" i="6"/>
  <c r="AJ168" i="5"/>
  <c r="V174" i="5"/>
  <c r="AJ174" i="5" s="1"/>
  <c r="AK167" i="5"/>
  <c r="W174" i="5"/>
  <c r="AK174" i="5" s="1"/>
  <c r="AI167" i="5"/>
  <c r="U174" i="5"/>
  <c r="AI174" i="5" s="1"/>
  <c r="R141" i="5"/>
  <c r="R96" i="5"/>
  <c r="T96" i="5" s="1"/>
  <c r="X168" i="5"/>
  <c r="Y154" i="5" s="1"/>
  <c r="Y106" i="5" s="1"/>
  <c r="AE148" i="6"/>
  <c r="AL172" i="5"/>
  <c r="AL153" i="5"/>
  <c r="X171" i="5"/>
  <c r="Y157" i="5" s="1"/>
  <c r="Y111" i="5" s="1"/>
  <c r="AL154" i="5"/>
  <c r="X169" i="5"/>
  <c r="Y155" i="5" s="1"/>
  <c r="Y107" i="5" s="1"/>
  <c r="X172" i="5"/>
  <c r="Y158" i="5" s="1"/>
  <c r="Y113" i="5" s="1"/>
  <c r="X173" i="5"/>
  <c r="Y160" i="5" s="1"/>
  <c r="X170" i="5"/>
  <c r="Y156" i="5" s="1"/>
  <c r="Y109" i="5" s="1"/>
  <c r="X167" i="5"/>
  <c r="Y153" i="5" s="1"/>
  <c r="AL156" i="5"/>
  <c r="H172" i="5"/>
  <c r="H168" i="5"/>
  <c r="H170" i="5"/>
  <c r="H167" i="5"/>
  <c r="H171" i="5"/>
  <c r="R97" i="5"/>
  <c r="T97" i="5" s="1"/>
  <c r="H173" i="5"/>
  <c r="R95" i="5"/>
  <c r="T95" i="5" s="1"/>
  <c r="AJ126" i="5"/>
  <c r="AF144" i="5" s="1"/>
  <c r="AH144" i="5" s="1"/>
  <c r="AL170" i="5"/>
  <c r="AI135" i="5"/>
  <c r="AJ129" i="5"/>
  <c r="AF146" i="5" s="1"/>
  <c r="AH146" i="5" s="1"/>
  <c r="AL114" i="5"/>
  <c r="AL113" i="5"/>
  <c r="AL158" i="5"/>
  <c r="AJ128" i="5"/>
  <c r="AJ125" i="5"/>
  <c r="AJ124" i="5"/>
  <c r="AL168" i="5"/>
  <c r="AL107" i="5"/>
  <c r="AL171" i="5"/>
  <c r="AF97" i="5"/>
  <c r="AH97" i="5" s="1"/>
  <c r="AJ74" i="5"/>
  <c r="AJ86" i="5" s="1"/>
  <c r="AF95" i="5"/>
  <c r="AH95" i="5" s="1"/>
  <c r="AF96" i="5"/>
  <c r="AH96" i="5" s="1"/>
  <c r="AF92" i="5"/>
  <c r="AH92" i="5" s="1"/>
  <c r="X161" i="5"/>
  <c r="H169" i="5"/>
  <c r="X116" i="5"/>
  <c r="V86" i="5"/>
  <c r="R142" i="5"/>
  <c r="T142" i="5" s="1"/>
  <c r="R146" i="5"/>
  <c r="T146" i="5" s="1"/>
  <c r="T141" i="5"/>
  <c r="V135" i="5"/>
  <c r="H161" i="5"/>
  <c r="D143" i="5"/>
  <c r="F134" i="5"/>
  <c r="F133" i="5"/>
  <c r="F132" i="5"/>
  <c r="B145" i="5" s="1"/>
  <c r="D145" i="5" s="1"/>
  <c r="F131" i="5"/>
  <c r="F130" i="5"/>
  <c r="F129" i="5"/>
  <c r="F128" i="5"/>
  <c r="F127" i="5"/>
  <c r="F126" i="5"/>
  <c r="B144" i="5" s="1"/>
  <c r="F125" i="5"/>
  <c r="F124" i="5"/>
  <c r="F123" i="5"/>
  <c r="Q181" i="6" l="1"/>
  <c r="AE181" i="6" s="1"/>
  <c r="AL167" i="5"/>
  <c r="T98" i="5"/>
  <c r="R180" i="5" s="1"/>
  <c r="X174" i="5"/>
  <c r="AL169" i="5"/>
  <c r="AL161" i="5"/>
  <c r="R147" i="5"/>
  <c r="AL116" i="5"/>
  <c r="R98" i="5"/>
  <c r="AL173" i="5"/>
  <c r="AF141" i="5"/>
  <c r="AH141" i="5" s="1"/>
  <c r="AJ135" i="5"/>
  <c r="AF142" i="5"/>
  <c r="AH142" i="5" s="1"/>
  <c r="AH98" i="5"/>
  <c r="AF98" i="5"/>
  <c r="T147" i="5"/>
  <c r="R181" i="5" s="1"/>
  <c r="H175" i="5"/>
  <c r="B141" i="5"/>
  <c r="D141" i="5" s="1"/>
  <c r="B142" i="5"/>
  <c r="D142" i="5" s="1"/>
  <c r="B146" i="5"/>
  <c r="D146" i="5" s="1"/>
  <c r="F135" i="5"/>
  <c r="D144" i="5"/>
  <c r="H114" i="5"/>
  <c r="H113" i="5"/>
  <c r="H109" i="5"/>
  <c r="H111" i="5"/>
  <c r="H104" i="5"/>
  <c r="D86" i="5"/>
  <c r="E86" i="5"/>
  <c r="Q183" i="6" l="1"/>
  <c r="AL175" i="5"/>
  <c r="R182" i="5"/>
  <c r="U175" i="5"/>
  <c r="AI175" i="5" s="1"/>
  <c r="AF147" i="5"/>
  <c r="AH147" i="5"/>
  <c r="H116" i="5"/>
  <c r="E175" i="5" s="1"/>
  <c r="D147" i="5"/>
  <c r="B181" i="5" s="1"/>
  <c r="AF181" i="5" s="1"/>
  <c r="B147" i="5"/>
  <c r="B93" i="5"/>
  <c r="D93" i="5" s="1"/>
  <c r="D94" i="5"/>
  <c r="F85" i="5"/>
  <c r="B96" i="5" l="1"/>
  <c r="D96" i="5" s="1"/>
  <c r="B95" i="5"/>
  <c r="D95" i="5" s="1"/>
  <c r="F86" i="5"/>
  <c r="B97" i="5"/>
  <c r="D97" i="5" s="1"/>
  <c r="B179" i="5"/>
  <c r="B98" i="5" l="1"/>
  <c r="D98" i="5"/>
  <c r="B180" i="5" l="1"/>
  <c r="AF180" i="5" l="1"/>
  <c r="AF182" i="5" s="1"/>
  <c r="B182" i="5"/>
</calcChain>
</file>

<file path=xl/sharedStrings.xml><?xml version="1.0" encoding="utf-8"?>
<sst xmlns="http://schemas.openxmlformats.org/spreadsheetml/2006/main" count="2452" uniqueCount="117">
  <si>
    <t>Ambiente di Progettazione</t>
  </si>
  <si>
    <t>Amministratore</t>
  </si>
  <si>
    <t>Responsabile</t>
  </si>
  <si>
    <t>Progettista</t>
  </si>
  <si>
    <t xml:space="preserve">            Verifica 1</t>
  </si>
  <si>
    <t>Verificatore</t>
  </si>
  <si>
    <t xml:space="preserve">            Verifica 2</t>
  </si>
  <si>
    <t>Stesura Definizione di Prodotto</t>
  </si>
  <si>
    <t>Codifica 1</t>
  </si>
  <si>
    <t>Programmatore</t>
  </si>
  <si>
    <t>Codifica 2</t>
  </si>
  <si>
    <t xml:space="preserve">        Manuale Utente</t>
  </si>
  <si>
    <t xml:space="preserve">     Aggiornamento PdQ</t>
  </si>
  <si>
    <t xml:space="preserve">     Aggiornamento PdP</t>
  </si>
  <si>
    <t>Totale</t>
  </si>
  <si>
    <t>Analista</t>
  </si>
  <si>
    <t>Pardis</t>
  </si>
  <si>
    <t>Agostino</t>
  </si>
  <si>
    <t>Valentino</t>
  </si>
  <si>
    <t>Marco</t>
  </si>
  <si>
    <t>Giacomo</t>
  </si>
  <si>
    <t>1,4,6,9,16</t>
  </si>
  <si>
    <t>12,14,16,17</t>
  </si>
  <si>
    <t>14,15,16</t>
  </si>
  <si>
    <t>Id Attività</t>
  </si>
  <si>
    <t>Attività</t>
  </si>
  <si>
    <t>Aggiornamento Manuale Utente (v2)</t>
  </si>
  <si>
    <t>Aggiornamento PdQ (v4)</t>
  </si>
  <si>
    <t xml:space="preserve">       Verifica PdQ (v4)</t>
  </si>
  <si>
    <t>Codifica Antecedente Collaudo</t>
  </si>
  <si>
    <t xml:space="preserve">             Verifica </t>
  </si>
  <si>
    <t>Ruolo</t>
  </si>
  <si>
    <t>Aggiornamento NdP (v2)</t>
  </si>
  <si>
    <t>Verifica NdP</t>
  </si>
  <si>
    <t>AdR - Stesura di verifica</t>
  </si>
  <si>
    <t>AdR- Verifica</t>
  </si>
  <si>
    <t>ST - Progettazione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</si>
  <si>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</si>
  <si>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</si>
  <si>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</si>
  <si>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</si>
  <si>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</si>
  <si>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</si>
  <si>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Ore Sottofase 1</t>
  </si>
  <si>
    <t>Ore Sottofase 2</t>
  </si>
  <si>
    <t>Ore Sottofase 3</t>
  </si>
  <si>
    <t>Ore Totali</t>
  </si>
  <si>
    <t>Progettazione Architetturale</t>
  </si>
  <si>
    <t>Ore per attività</t>
  </si>
  <si>
    <t>TOTALE</t>
  </si>
  <si>
    <t>Ore per ruolo-persona</t>
  </si>
  <si>
    <t>Membro</t>
  </si>
  <si>
    <t>Sottofase 1</t>
  </si>
  <si>
    <t>Ore</t>
  </si>
  <si>
    <t>Sottofase2</t>
  </si>
  <si>
    <t>Sottofase3</t>
  </si>
  <si>
    <t>Jessica</t>
  </si>
  <si>
    <t>Mary</t>
  </si>
  <si>
    <t>1, 4, 7</t>
  </si>
  <si>
    <t>9,10, 13</t>
  </si>
  <si>
    <t>1, 3</t>
  </si>
  <si>
    <t xml:space="preserve"> Progettista</t>
  </si>
  <si>
    <t>11, 14</t>
  </si>
  <si>
    <t>TOTALE ORE PERSONA</t>
  </si>
  <si>
    <t>TOTALE ORE PER FASE</t>
  </si>
  <si>
    <t>TOT ORE</t>
  </si>
  <si>
    <t>COSTO PER RUOLO</t>
  </si>
  <si>
    <t>€ all'ora</t>
  </si>
  <si>
    <t>Totale costo</t>
  </si>
  <si>
    <t>PROGETTAZIONE IN DETTAGLIO E CODIFICA</t>
  </si>
  <si>
    <t xml:space="preserve">    Verifica Definizione di Prodotto</t>
  </si>
  <si>
    <t>PREVENTIVO INIZIALE</t>
  </si>
  <si>
    <t>ATTIVITA'/ORE PER COMPONENTE</t>
  </si>
  <si>
    <t>VERIFICA E VALIDAZIONE</t>
  </si>
  <si>
    <t>Verifica Manuale Utente (v2)</t>
  </si>
  <si>
    <t>3,6,12</t>
  </si>
  <si>
    <t>Ambiente di Progettazione - VV 1</t>
  </si>
  <si>
    <t>Ambiente di Progettazione  - VV 2</t>
  </si>
  <si>
    <t>ProgetDettaglio - Progettazione 1</t>
  </si>
  <si>
    <t>ProgettDettaglio - Verifica 1</t>
  </si>
  <si>
    <t>ProgettDettaglio - Progettazione 2</t>
  </si>
  <si>
    <t>ProgettDettaglio - Verifica2</t>
  </si>
  <si>
    <t>ORE TOTALI PER MEMBRO</t>
  </si>
  <si>
    <t>totale delle ore delle varie fasi</t>
  </si>
  <si>
    <t>COSTO DEL PROGETTO</t>
  </si>
  <si>
    <t>PA</t>
  </si>
  <si>
    <t>AN</t>
  </si>
  <si>
    <t>PDC</t>
  </si>
  <si>
    <t>VV</t>
  </si>
  <si>
    <t>PREVENTIVO FINALE</t>
  </si>
  <si>
    <t>Ore per Attività</t>
  </si>
  <si>
    <t>DIFFERENZA DELLE ORE</t>
  </si>
  <si>
    <t>VERIFICA E VALIDAZIONE -PREVENTIVO A FINIRE</t>
  </si>
  <si>
    <t>PROGETTAZIONE DI DETTAGLIO E CODIFICA - CONSUNTIVO</t>
  </si>
  <si>
    <t>VERIFICA E VALIDAZIONE - PREVENTIVO A FINIRE</t>
  </si>
  <si>
    <t>totale differenza</t>
  </si>
  <si>
    <t>nuovo preventivo</t>
  </si>
  <si>
    <t>12,13,14</t>
  </si>
  <si>
    <t>sotto</t>
  </si>
  <si>
    <t>sopra</t>
  </si>
  <si>
    <t>Fase 2</t>
  </si>
  <si>
    <t>Fase 1</t>
  </si>
  <si>
    <t>tot fase</t>
  </si>
  <si>
    <t>tot</t>
  </si>
  <si>
    <t>fase 1</t>
  </si>
  <si>
    <t>fase2</t>
  </si>
  <si>
    <t>fase1</t>
  </si>
  <si>
    <t>proge</t>
  </si>
  <si>
    <t>totale</t>
  </si>
  <si>
    <t>Budget preventivato</t>
  </si>
  <si>
    <t>Budget speso</t>
  </si>
  <si>
    <t>Badget totale</t>
  </si>
  <si>
    <t>RP</t>
  </si>
  <si>
    <t>RQ</t>
  </si>
  <si>
    <t>Budget totale</t>
  </si>
  <si>
    <t>Badget preventivato</t>
  </si>
  <si>
    <t>Badget speso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</si>
</sst>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&quot;€&quot;\ #,##0.00"/>
    <numFmt numFmtId="165" formatCode="_-[$€-410]\ * #,##0.00_-;\-[$€-410]\ * #,##0.00_-;_-[$€-410]\ 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CC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9B4EE"/>
        <bgColor indexed="64"/>
      </patternFill>
    </fill>
    <fill>
      <patternFill patternType="solid">
        <fgColor rgb="FF8076FE"/>
        <bgColor indexed="64"/>
      </patternFill>
    </fill>
    <fill>
      <patternFill patternType="solid">
        <fgColor rgb="FFFD5235"/>
        <bgColor indexed="64"/>
      </patternFill>
    </fill>
    <fill>
      <patternFill patternType="solid">
        <fgColor rgb="FFC103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/>
      <right/>
      <top/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  <xf numFmtId="0" fontId="2" fillId="0" borderId="0"/>
    <xf numFmtId="0" fontId="2" fillId="3" borderId="3"/>
    <xf numFmtId="0" fontId="2" fillId="6" borderId="3"/>
    <xf numFmtId="0" fontId="2" fillId="4" borderId="3"/>
    <xf numFmtId="0" fontId="2" fillId="5" borderId="3"/>
    <xf numFmtId="0" fontId="2" fillId="7" borderId="3"/>
    <xf numFmtId="0" fontId="2" fillId="8" borderId="3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44" fontId="2" fillId="0" borderId="0" applyFont="0" applyFill="0" applyBorder="0" applyAlignment="0" applyProtection="0"/>
  </cellStyleXfs>
  <cellXfs count="158">
    <xf numFmtId="0" fontId="0" fillId="0" borderId="0" xfId="0"/>
    <xf numFmtId="0" fontId="2" fillId="7" borderId="3" xfId="9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6" applyFont="1" applyBorder="1" applyAlignment="1">
      <alignment horizontal="center"/>
    </xf>
    <xf numFmtId="0" fontId="3" fillId="0" borderId="1" xfId="1" applyAlignment="1">
      <alignment horizontal="center"/>
    </xf>
    <xf numFmtId="0" fontId="2" fillId="0" borderId="10" xfId="4" applyBorder="1" applyAlignment="1">
      <alignment horizontal="center"/>
    </xf>
    <xf numFmtId="0" fontId="2" fillId="0" borderId="11" xfId="4" applyBorder="1" applyAlignment="1">
      <alignment horizontal="center"/>
    </xf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7" xfId="4" applyBorder="1" applyAlignment="1">
      <alignment horizontal="center"/>
    </xf>
    <xf numFmtId="0" fontId="2" fillId="0" borderId="3" xfId="4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2" xfId="2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3" applyFont="1" applyBorder="1" applyAlignment="1">
      <alignment horizontal="center"/>
    </xf>
    <xf numFmtId="44" fontId="0" fillId="0" borderId="0" xfId="13" applyFont="1"/>
    <xf numFmtId="4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8" borderId="3" xfId="10" applyFont="1" applyAlignment="1">
      <alignment horizontal="center"/>
    </xf>
    <xf numFmtId="0" fontId="0" fillId="7" borderId="3" xfId="9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0" fontId="2" fillId="7" borderId="3" xfId="9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5" borderId="3" xfId="8" applyBorder="1" applyAlignment="1">
      <alignment horizontal="center"/>
    </xf>
    <xf numFmtId="0" fontId="2" fillId="8" borderId="3" xfId="1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5" fillId="10" borderId="0" xfId="11" applyAlignment="1">
      <alignment horizontal="center"/>
    </xf>
    <xf numFmtId="0" fontId="2" fillId="2" borderId="3" xfId="3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11" borderId="0" xfId="12" applyAlignment="1"/>
    <xf numFmtId="0" fontId="5" fillId="10" borderId="0" xfId="11" applyAlignment="1"/>
    <xf numFmtId="0" fontId="2" fillId="3" borderId="3" xfId="5"/>
    <xf numFmtId="0" fontId="2" fillId="6" borderId="3" xfId="6"/>
    <xf numFmtId="0" fontId="2" fillId="4" borderId="3" xfId="7"/>
    <xf numFmtId="0" fontId="2" fillId="5" borderId="3" xfId="8"/>
    <xf numFmtId="0" fontId="2" fillId="8" borderId="3" xfId="1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2" fillId="7" borderId="3" xfId="9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3" xfId="3" applyBorder="1" applyAlignment="1">
      <alignment horizontal="center"/>
    </xf>
    <xf numFmtId="0" fontId="2" fillId="2" borderId="3" xfId="3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5" applyFont="1" applyAlignment="1">
      <alignment horizontal="center"/>
    </xf>
    <xf numFmtId="0" fontId="0" fillId="8" borderId="3" xfId="10" applyFont="1"/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2" fillId="3" borderId="13" xfId="5" applyBorder="1" applyAlignment="1">
      <alignment horizontal="center"/>
    </xf>
    <xf numFmtId="0" fontId="2" fillId="3" borderId="15" xfId="5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7" borderId="13" xfId="9" applyBorder="1" applyAlignment="1">
      <alignment horizontal="center"/>
    </xf>
    <xf numFmtId="0" fontId="2" fillId="7" borderId="15" xfId="9" applyBorder="1" applyAlignment="1">
      <alignment horizontal="center"/>
    </xf>
    <xf numFmtId="0" fontId="2" fillId="2" borderId="13" xfId="3" applyBorder="1" applyAlignment="1">
      <alignment horizontal="center"/>
    </xf>
    <xf numFmtId="0" fontId="2" fillId="2" borderId="15" xfId="3" applyBorder="1" applyAlignment="1">
      <alignment horizontal="center"/>
    </xf>
    <xf numFmtId="0" fontId="2" fillId="6" borderId="13" xfId="6" applyBorder="1" applyAlignment="1">
      <alignment horizontal="center"/>
    </xf>
    <xf numFmtId="0" fontId="2" fillId="6" borderId="15" xfId="6" applyBorder="1" applyAlignment="1">
      <alignment horizontal="center"/>
    </xf>
    <xf numFmtId="0" fontId="2" fillId="4" borderId="13" xfId="7" applyBorder="1" applyAlignment="1">
      <alignment horizontal="center"/>
    </xf>
    <xf numFmtId="0" fontId="2" fillId="4" borderId="15" xfId="7" applyBorder="1" applyAlignment="1">
      <alignment horizontal="center"/>
    </xf>
    <xf numFmtId="0" fontId="2" fillId="5" borderId="13" xfId="8" applyBorder="1" applyAlignment="1">
      <alignment horizontal="center"/>
    </xf>
    <xf numFmtId="0" fontId="2" fillId="5" borderId="15" xfId="8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5" xfId="1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5" fillId="10" borderId="0" xfId="11" applyAlignment="1">
      <alignment horizontal="center"/>
    </xf>
    <xf numFmtId="0" fontId="2" fillId="8" borderId="3" xfId="10" applyBorder="1" applyAlignment="1">
      <alignment horizontal="center"/>
    </xf>
    <xf numFmtId="0" fontId="2" fillId="5" borderId="3" xfId="8" applyBorder="1" applyAlignment="1">
      <alignment horizontal="center"/>
    </xf>
    <xf numFmtId="0" fontId="2" fillId="7" borderId="3" xfId="9" applyBorder="1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</cellXfs>
  <cellStyles count="14">
    <cellStyle name="40% - Colore 5" xfId="3" builtinId="47"/>
    <cellStyle name="Cella collegata" xfId="1" builtinId="24"/>
    <cellStyle name="Normale" xfId="0" builtinId="0"/>
    <cellStyle name="Stile 1" xfId="4"/>
    <cellStyle name="StileAgo" xfId="7"/>
    <cellStyle name="StileGiacomo" xfId="9"/>
    <cellStyle name="StileJe" xfId="6"/>
    <cellStyle name="StileMary" xfId="8"/>
    <cellStyle name="StilePardis" xfId="10"/>
    <cellStyle name="StileValentino" xfId="5"/>
    <cellStyle name="Totale" xfId="2" builtinId="25"/>
    <cellStyle name="Valore non valido" xfId="12" builtinId="27"/>
    <cellStyle name="Valore valido" xfId="11" builtinId="26"/>
    <cellStyle name="Valuta" xfId="13" builtinId="4"/>
  </cellStyles>
  <dxfs count="0"/>
  <tableStyles count="0" defaultTableStyle="TableStyleMedium9" defaultPivotStyle="PivotStyleLight16"/>
  <colors>
    <mruColors>
      <color rgb="FF6DFB99"/>
      <color rgb="FF74C8E2"/>
      <color rgb="FF50B9DA"/>
      <color rgb="FFC9B4EE"/>
      <color rgb="FF66FFFF"/>
      <color rgb="FF6459F1"/>
      <color rgb="FFED6565"/>
      <color rgb="FF5526AA"/>
      <color rgb="FF8076FE"/>
      <color rgb="FFC103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98477623075606"/>
          <c:y val="0.10612164603684894"/>
          <c:w val="0.7457308901717129"/>
          <c:h val="0.4825627565785046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PA!$A$196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invertIfNegative val="0"/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PA!$B$196:$D$196</c:f>
              <c:numCache>
                <c:formatCode>_-[$€-410]\ * #,##0.00_-;\-[$€-410]\ * #,##0.00_-;_-[$€-410]\ * "-"??_-;_-@_-</c:formatCode>
                <c:ptCount val="3"/>
                <c:pt idx="0">
                  <c:v>3939</c:v>
                </c:pt>
                <c:pt idx="1">
                  <c:v>4159</c:v>
                </c:pt>
              </c:numCache>
            </c:numRef>
          </c:val>
        </c:ser>
        <c:ser>
          <c:idx val="1"/>
          <c:order val="1"/>
          <c:tx>
            <c:strRef>
              <c:f>PA!$A$197</c:f>
              <c:strCache>
                <c:ptCount val="1"/>
              </c:strCache>
            </c:strRef>
          </c:tx>
          <c:spPr>
            <a:solidFill>
              <a:srgbClr val="74C8E2"/>
            </a:solidFill>
          </c:spPr>
          <c:invertIfNegative val="0"/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PA!$B$197:$D$197</c:f>
              <c:numCache>
                <c:formatCode>General</c:formatCode>
                <c:ptCount val="3"/>
                <c:pt idx="2" formatCode="_-[$€-410]\ * #,##0.00_-;\-[$€-410]\ * #,##0.00_-;_-[$€-410]\ * &quot;-&quot;??_-;_-@_-">
                  <c:v>13390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00192"/>
        <c:axId val="79801728"/>
      </c:barChart>
      <c:catAx>
        <c:axId val="79800192"/>
        <c:scaling>
          <c:orientation val="minMax"/>
        </c:scaling>
        <c:delete val="0"/>
        <c:axPos val="l"/>
        <c:majorTickMark val="out"/>
        <c:minorTickMark val="none"/>
        <c:tickLblPos val="nextTo"/>
        <c:crossAx val="79801728"/>
        <c:crosses val="autoZero"/>
        <c:auto val="1"/>
        <c:lblAlgn val="ctr"/>
        <c:lblOffset val="100"/>
        <c:noMultiLvlLbl val="0"/>
      </c:catAx>
      <c:valAx>
        <c:axId val="79801728"/>
        <c:scaling>
          <c:orientation val="minMax"/>
          <c:max val="14000"/>
        </c:scaling>
        <c:delete val="0"/>
        <c:axPos val="b"/>
        <c:majorGridlines/>
        <c:numFmt formatCode="_-[$€-410]\ * #,##0.00_-;\-[$€-410]\ * #,##0.00_-;_-[$€-410]\ * &quot;-&quot;??_-;_-@_-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79800192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0.93755095593844628"/>
          <c:y val="0.10267468045784214"/>
          <c:w val="4.7084127288186291E-2"/>
          <c:h val="9.5110655546754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40748031496061"/>
          <c:y val="0.12657767176693277"/>
          <c:w val="0.56423629852183976"/>
          <c:h val="0.56459159472535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PCD!$A$198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invertIfNegative val="0"/>
          <c:cat>
            <c:strRef>
              <c:f>PCD!$B$196:$D$197</c:f>
              <c:strCache>
                <c:ptCount val="3"/>
                <c:pt idx="0">
                  <c:v>Budget preventivato</c:v>
                </c:pt>
                <c:pt idx="1">
                  <c:v>Budget speso</c:v>
                </c:pt>
                <c:pt idx="2">
                  <c:v>Badget totale</c:v>
                </c:pt>
              </c:strCache>
            </c:strRef>
          </c:cat>
          <c:val>
            <c:numRef>
              <c:f>PCD!$B$198:$D$198</c:f>
              <c:numCache>
                <c:formatCode>_-[$€-410]\ * #,##0.00_-;\-[$€-410]\ * #,##0.00_-;_-[$€-410]\ * "-"??_-;_-@_-</c:formatCode>
                <c:ptCount val="3"/>
                <c:pt idx="0">
                  <c:v>3939</c:v>
                </c:pt>
                <c:pt idx="1">
                  <c:v>4159</c:v>
                </c:pt>
              </c:numCache>
            </c:numRef>
          </c:val>
        </c:ser>
        <c:ser>
          <c:idx val="1"/>
          <c:order val="1"/>
          <c:tx>
            <c:strRef>
              <c:f>PCD!$A$199</c:f>
              <c:strCache>
                <c:ptCount val="1"/>
                <c:pt idx="0">
                  <c:v>RQ</c:v>
                </c:pt>
              </c:strCache>
            </c:strRef>
          </c:tx>
          <c:spPr>
            <a:solidFill>
              <a:srgbClr val="C9B4EE"/>
            </a:solidFill>
          </c:spPr>
          <c:invertIfNegative val="0"/>
          <c:cat>
            <c:strRef>
              <c:f>PCD!$B$196:$D$197</c:f>
              <c:strCache>
                <c:ptCount val="3"/>
                <c:pt idx="0">
                  <c:v>Budget preventivato</c:v>
                </c:pt>
                <c:pt idx="1">
                  <c:v>Budget speso</c:v>
                </c:pt>
                <c:pt idx="2">
                  <c:v>Badget totale</c:v>
                </c:pt>
              </c:strCache>
            </c:strRef>
          </c:cat>
          <c:val>
            <c:numRef>
              <c:f>PCD!$B$199:$D$199</c:f>
              <c:numCache>
                <c:formatCode>_-[$€-410]\ * #,##0.00_-;\-[$€-410]\ * #,##0.00_-;_-[$€-410]\ * "-"??_-;_-@_-</c:formatCode>
                <c:ptCount val="3"/>
                <c:pt idx="0">
                  <c:v>6814</c:v>
                </c:pt>
                <c:pt idx="1">
                  <c:v>6681</c:v>
                </c:pt>
              </c:numCache>
            </c:numRef>
          </c:val>
        </c:ser>
        <c:ser>
          <c:idx val="2"/>
          <c:order val="2"/>
          <c:tx>
            <c:strRef>
              <c:f>PCD!$A$200</c:f>
              <c:strCache>
                <c:ptCount val="1"/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rgbClr val="74C8E2"/>
              </a:solidFill>
            </c:spPr>
          </c:dPt>
          <c:cat>
            <c:strRef>
              <c:f>PCD!$B$196:$D$197</c:f>
              <c:strCache>
                <c:ptCount val="3"/>
                <c:pt idx="0">
                  <c:v>Budget preventivato</c:v>
                </c:pt>
                <c:pt idx="1">
                  <c:v>Budget speso</c:v>
                </c:pt>
                <c:pt idx="2">
                  <c:v>Badget totale</c:v>
                </c:pt>
              </c:strCache>
            </c:strRef>
          </c:cat>
          <c:val>
            <c:numRef>
              <c:f>PCD!$B$200:$D$200</c:f>
              <c:numCache>
                <c:formatCode>General</c:formatCode>
                <c:ptCount val="3"/>
                <c:pt idx="2" formatCode="_-[$€-410]\ * #,##0.00_-;\-[$€-410]\ * #,##0.00_-;_-[$€-410]\ * &quot;-&quot;??_-;_-@_-">
                  <c:v>13390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4480"/>
        <c:axId val="46566400"/>
      </c:barChart>
      <c:catAx>
        <c:axId val="46564480"/>
        <c:scaling>
          <c:orientation val="minMax"/>
        </c:scaling>
        <c:delete val="0"/>
        <c:axPos val="l"/>
        <c:majorTickMark val="out"/>
        <c:minorTickMark val="none"/>
        <c:tickLblPos val="nextTo"/>
        <c:crossAx val="46566400"/>
        <c:crosses val="autoZero"/>
        <c:auto val="1"/>
        <c:lblAlgn val="ctr"/>
        <c:lblOffset val="100"/>
        <c:noMultiLvlLbl val="0"/>
      </c:catAx>
      <c:valAx>
        <c:axId val="46566400"/>
        <c:scaling>
          <c:orientation val="minMax"/>
          <c:max val="14000"/>
        </c:scaling>
        <c:delete val="0"/>
        <c:axPos val="b"/>
        <c:majorGridlines/>
        <c:numFmt formatCode="_-[$€-410]\ * #,##0.00_-;\-[$€-410]\ * #,##0.00_-;_-[$€-410]\ * &quot;-&quot;??_-;_-@_-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46564480"/>
        <c:crosses val="autoZero"/>
        <c:crossBetween val="between"/>
        <c:majorUnit val="500"/>
      </c:valAx>
    </c:plotArea>
    <c:legend>
      <c:legendPos val="tr"/>
      <c:layout>
        <c:manualLayout>
          <c:xMode val="edge"/>
          <c:yMode val="edge"/>
          <c:x val="0.88138902145582698"/>
          <c:y val="0.13845853605648692"/>
          <c:w val="4.465435467327989E-2"/>
          <c:h val="0.109002940897448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191</xdr:row>
      <xdr:rowOff>114299</xdr:rowOff>
    </xdr:from>
    <xdr:to>
      <xdr:col>6</xdr:col>
      <xdr:colOff>514350</xdr:colOff>
      <xdr:row>216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203</xdr:row>
      <xdr:rowOff>114301</xdr:rowOff>
    </xdr:from>
    <xdr:to>
      <xdr:col>7</xdr:col>
      <xdr:colOff>371475</xdr:colOff>
      <xdr:row>232</xdr:row>
      <xdr:rowOff>114301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7"/>
  <sheetViews>
    <sheetView topLeftCell="B191" zoomScaleNormal="100" workbookViewId="0">
      <selection activeCell="I200" sqref="I200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6.85546875" bestFit="1" customWidth="1"/>
    <col min="4" max="4" width="16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10" max="11" width="4.85546875" customWidth="1"/>
    <col min="12" max="12" width="20.7109375" bestFit="1" customWidth="1"/>
    <col min="13" max="15" width="4.85546875" customWidth="1"/>
    <col min="16" max="16" width="4.140625" customWidth="1"/>
    <col min="17" max="17" width="23.28515625" bestFit="1" customWidth="1"/>
    <col min="18" max="18" width="34.140625" bestFit="1" customWidth="1"/>
    <col min="19" max="19" width="15.140625" bestFit="1" customWidth="1"/>
    <col min="20" max="20" width="14.7109375" bestFit="1" customWidth="1"/>
    <col min="21" max="21" width="15.140625" bestFit="1" customWidth="1"/>
    <col min="22" max="22" width="15" bestFit="1" customWidth="1"/>
    <col min="23" max="23" width="11.5703125" bestFit="1" customWidth="1"/>
    <col min="24" max="24" width="20.7109375" bestFit="1" customWidth="1"/>
    <col min="26" max="26" width="3.42578125" customWidth="1"/>
    <col min="28" max="28" width="23.28515625" bestFit="1" customWidth="1"/>
    <col min="29" max="29" width="3.42578125" customWidth="1"/>
    <col min="30" max="30" width="8.28515625" customWidth="1"/>
    <col min="31" max="31" width="14.7109375" bestFit="1" customWidth="1"/>
    <col min="32" max="32" width="34.140625" bestFit="1" customWidth="1"/>
    <col min="33" max="33" width="28.7109375" bestFit="1" customWidth="1"/>
    <col min="34" max="34" width="14.7109375" bestFit="1" customWidth="1"/>
    <col min="35" max="35" width="15.140625" bestFit="1" customWidth="1"/>
    <col min="36" max="36" width="15" bestFit="1" customWidth="1"/>
    <col min="37" max="37" width="11.5703125" bestFit="1" customWidth="1"/>
    <col min="38" max="38" width="20.7109375" bestFit="1" customWidth="1"/>
    <col min="42" max="42" width="20.7109375" bestFit="1" customWidth="1"/>
  </cols>
  <sheetData>
    <row r="1" spans="1:42" x14ac:dyDescent="0.25">
      <c r="A1" s="130" t="s">
        <v>47</v>
      </c>
      <c r="B1" s="130"/>
      <c r="C1" s="91"/>
      <c r="M1" s="29"/>
      <c r="N1" s="29"/>
      <c r="O1" s="29"/>
      <c r="P1" s="29"/>
      <c r="Q1" s="130" t="s">
        <v>47</v>
      </c>
      <c r="R1" s="130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130" t="s">
        <v>47</v>
      </c>
      <c r="AF1" s="130"/>
      <c r="AG1" s="96"/>
      <c r="AH1" s="96"/>
      <c r="AI1" s="96"/>
      <c r="AJ1" s="96"/>
      <c r="AK1" s="96"/>
      <c r="AL1" s="96"/>
      <c r="AM1" s="96"/>
      <c r="AN1" s="96"/>
      <c r="AO1" s="96"/>
      <c r="AP1" s="96"/>
    </row>
    <row r="2" spans="1:42" x14ac:dyDescent="0.25">
      <c r="A2" s="91"/>
      <c r="B2" s="91"/>
      <c r="C2" s="91"/>
      <c r="M2" s="29"/>
      <c r="N2" s="29"/>
      <c r="O2" s="25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5"/>
      <c r="AD2" s="29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</row>
    <row r="3" spans="1:42" x14ac:dyDescent="0.25">
      <c r="A3" s="130" t="s">
        <v>48</v>
      </c>
      <c r="B3" s="130"/>
      <c r="I3" s="84"/>
      <c r="J3" s="84"/>
      <c r="K3" s="84"/>
      <c r="L3" s="84"/>
      <c r="M3" s="29"/>
      <c r="N3" s="29"/>
      <c r="O3" s="25"/>
      <c r="P3" s="29"/>
      <c r="Q3" s="130" t="s">
        <v>48</v>
      </c>
      <c r="R3" s="130"/>
      <c r="S3" s="29"/>
      <c r="T3" s="29"/>
      <c r="U3" s="29"/>
      <c r="V3" s="29"/>
      <c r="W3" s="29"/>
      <c r="X3" s="29"/>
      <c r="Y3" s="29"/>
      <c r="Z3" s="29"/>
      <c r="AA3" s="29"/>
      <c r="AB3" s="29"/>
      <c r="AC3" s="25"/>
      <c r="AD3" s="29"/>
      <c r="AE3" s="130" t="s">
        <v>48</v>
      </c>
      <c r="AF3" s="130"/>
      <c r="AG3" s="96"/>
      <c r="AH3" s="96"/>
      <c r="AI3" s="96"/>
      <c r="AJ3" s="96"/>
      <c r="AK3" s="96"/>
      <c r="AL3" s="96"/>
      <c r="AM3" s="96"/>
      <c r="AN3" s="96"/>
      <c r="AO3" s="96"/>
      <c r="AP3" s="96"/>
    </row>
    <row r="4" spans="1:42" x14ac:dyDescent="0.25">
      <c r="A4" s="91"/>
      <c r="B4" s="91"/>
      <c r="I4" s="84"/>
      <c r="J4" s="84"/>
      <c r="K4" s="84"/>
      <c r="L4" s="84"/>
      <c r="M4" s="29"/>
      <c r="N4" s="29"/>
      <c r="O4" s="25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5"/>
      <c r="AD4" s="29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</row>
    <row r="5" spans="1:42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91"/>
      <c r="I5" s="91"/>
      <c r="J5" s="91"/>
      <c r="K5" s="91"/>
      <c r="L5" s="91"/>
      <c r="M5" s="29"/>
      <c r="N5" s="29"/>
      <c r="O5" s="25"/>
      <c r="P5" s="29"/>
      <c r="Q5" s="10" t="s">
        <v>24</v>
      </c>
      <c r="R5" s="10" t="s">
        <v>25</v>
      </c>
      <c r="S5" s="10" t="s">
        <v>31</v>
      </c>
      <c r="T5" s="10" t="s">
        <v>43</v>
      </c>
      <c r="U5" s="10" t="s">
        <v>44</v>
      </c>
      <c r="V5" s="10" t="s">
        <v>45</v>
      </c>
      <c r="W5" s="10" t="s">
        <v>46</v>
      </c>
      <c r="X5" s="29"/>
      <c r="Y5" s="29"/>
      <c r="Z5" s="29"/>
      <c r="AA5" s="29"/>
      <c r="AB5" s="29"/>
      <c r="AC5" s="25"/>
      <c r="AD5" s="29"/>
      <c r="AE5" s="10" t="s">
        <v>24</v>
      </c>
      <c r="AF5" s="10" t="s">
        <v>25</v>
      </c>
      <c r="AG5" s="10" t="s">
        <v>31</v>
      </c>
      <c r="AH5" s="10" t="s">
        <v>43</v>
      </c>
      <c r="AI5" s="10" t="s">
        <v>44</v>
      </c>
      <c r="AJ5" s="10" t="s">
        <v>45</v>
      </c>
      <c r="AK5" s="10" t="s">
        <v>46</v>
      </c>
      <c r="AL5" s="96"/>
      <c r="AM5" s="96"/>
      <c r="AN5" s="96"/>
      <c r="AO5" s="96"/>
      <c r="AP5" s="96"/>
    </row>
    <row r="6" spans="1:42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91"/>
      <c r="I6" s="91"/>
      <c r="J6" s="91"/>
      <c r="K6" s="91"/>
      <c r="L6" s="91"/>
      <c r="M6" s="29"/>
      <c r="N6" s="29"/>
      <c r="O6" s="25"/>
      <c r="P6" s="29"/>
      <c r="Q6" s="11">
        <v>1</v>
      </c>
      <c r="R6" s="12" t="s">
        <v>0</v>
      </c>
      <c r="S6" s="13" t="s">
        <v>1</v>
      </c>
      <c r="T6" s="13">
        <v>4</v>
      </c>
      <c r="U6" s="13"/>
      <c r="V6" s="13"/>
      <c r="W6" s="13">
        <f>SUM(T6:V6)</f>
        <v>4</v>
      </c>
      <c r="X6" s="29"/>
      <c r="Y6" s="29"/>
      <c r="Z6" s="29"/>
      <c r="AA6" s="29"/>
      <c r="AB6" s="29"/>
      <c r="AC6" s="25"/>
      <c r="AD6" s="29"/>
      <c r="AE6" s="11">
        <v>1</v>
      </c>
      <c r="AF6" s="12" t="s">
        <v>0</v>
      </c>
      <c r="AG6" s="13" t="s">
        <v>1</v>
      </c>
      <c r="AH6" s="13">
        <f>T6-D6</f>
        <v>0</v>
      </c>
      <c r="AI6" s="13"/>
      <c r="AJ6" s="13"/>
      <c r="AK6" s="13">
        <f>SUM(AH6:AJ6)</f>
        <v>0</v>
      </c>
      <c r="AL6" s="96"/>
      <c r="AM6" s="96"/>
      <c r="AN6" s="96"/>
      <c r="AO6" s="96"/>
      <c r="AP6" s="96"/>
    </row>
    <row r="7" spans="1:42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91"/>
      <c r="I7" s="91"/>
      <c r="J7" s="91"/>
      <c r="K7" s="91"/>
      <c r="L7" s="91"/>
      <c r="M7" s="29"/>
      <c r="N7" s="29"/>
      <c r="O7" s="25"/>
      <c r="P7" s="29"/>
      <c r="Q7" s="14"/>
      <c r="R7" s="15"/>
      <c r="S7" s="16" t="s">
        <v>2</v>
      </c>
      <c r="T7" s="16">
        <v>1</v>
      </c>
      <c r="U7" s="16"/>
      <c r="V7" s="16"/>
      <c r="W7" s="16">
        <f t="shared" ref="W7:W21" si="1">SUM(T7:V7)</f>
        <v>1</v>
      </c>
      <c r="X7" s="29"/>
      <c r="Y7" s="29"/>
      <c r="Z7" s="29"/>
      <c r="AA7" s="29"/>
      <c r="AB7" s="29"/>
      <c r="AC7" s="25"/>
      <c r="AD7" s="29"/>
      <c r="AE7" s="14"/>
      <c r="AF7" s="15"/>
      <c r="AG7" s="16" t="s">
        <v>2</v>
      </c>
      <c r="AH7" s="13">
        <f t="shared" ref="AH7:AJ21" si="2">T7-D7</f>
        <v>0</v>
      </c>
      <c r="AI7" s="16"/>
      <c r="AJ7" s="16"/>
      <c r="AK7" s="16">
        <f t="shared" ref="AK7:AK21" si="3">SUM(AH7:AJ7)</f>
        <v>0</v>
      </c>
      <c r="AL7" s="96"/>
      <c r="AM7" s="96"/>
      <c r="AN7" s="96"/>
      <c r="AO7" s="96"/>
      <c r="AP7" s="96"/>
    </row>
    <row r="8" spans="1:42" x14ac:dyDescent="0.25">
      <c r="A8" s="90">
        <v>3</v>
      </c>
      <c r="B8" s="90" t="s">
        <v>32</v>
      </c>
      <c r="C8" s="90" t="s">
        <v>1</v>
      </c>
      <c r="D8" s="90">
        <v>3</v>
      </c>
      <c r="E8" s="90"/>
      <c r="F8" s="90"/>
      <c r="G8" s="90">
        <f t="shared" si="0"/>
        <v>3</v>
      </c>
      <c r="H8" s="91"/>
      <c r="I8" s="91"/>
      <c r="J8" s="91"/>
      <c r="K8" s="91"/>
      <c r="L8" s="91"/>
      <c r="M8" s="29"/>
      <c r="N8" s="29"/>
      <c r="O8" s="25"/>
      <c r="P8" s="29"/>
      <c r="Q8" s="28">
        <v>3</v>
      </c>
      <c r="R8" s="28" t="s">
        <v>32</v>
      </c>
      <c r="S8" s="28" t="s">
        <v>1</v>
      </c>
      <c r="T8" s="28">
        <v>3</v>
      </c>
      <c r="U8" s="28"/>
      <c r="V8" s="28"/>
      <c r="W8" s="28">
        <f t="shared" si="1"/>
        <v>3</v>
      </c>
      <c r="X8" s="29"/>
      <c r="Y8" s="29"/>
      <c r="Z8" s="29"/>
      <c r="AA8" s="29"/>
      <c r="AB8" s="29"/>
      <c r="AC8" s="25"/>
      <c r="AD8" s="29"/>
      <c r="AE8" s="97">
        <v>3</v>
      </c>
      <c r="AF8" s="97" t="s">
        <v>32</v>
      </c>
      <c r="AG8" s="97" t="s">
        <v>1</v>
      </c>
      <c r="AH8" s="13">
        <f t="shared" si="2"/>
        <v>0</v>
      </c>
      <c r="AI8" s="97"/>
      <c r="AJ8" s="97"/>
      <c r="AK8" s="97">
        <f t="shared" si="3"/>
        <v>0</v>
      </c>
      <c r="AL8" s="96"/>
      <c r="AM8" s="96"/>
      <c r="AN8" s="96"/>
      <c r="AO8" s="96"/>
      <c r="AP8" s="96"/>
    </row>
    <row r="9" spans="1:42" x14ac:dyDescent="0.25">
      <c r="A9" s="90">
        <v>4</v>
      </c>
      <c r="B9" s="90" t="s">
        <v>33</v>
      </c>
      <c r="C9" s="90" t="s">
        <v>2</v>
      </c>
      <c r="D9" s="90">
        <v>1</v>
      </c>
      <c r="E9" s="90"/>
      <c r="F9" s="90"/>
      <c r="G9" s="90">
        <f t="shared" si="0"/>
        <v>1</v>
      </c>
      <c r="H9" s="91"/>
      <c r="I9" s="91"/>
      <c r="J9" s="91"/>
      <c r="K9" s="91"/>
      <c r="L9" s="91"/>
      <c r="M9" s="29"/>
      <c r="N9" s="29"/>
      <c r="O9" s="25"/>
      <c r="P9" s="29"/>
      <c r="Q9" s="28">
        <v>4</v>
      </c>
      <c r="R9" s="28" t="s">
        <v>33</v>
      </c>
      <c r="S9" s="28" t="s">
        <v>2</v>
      </c>
      <c r="T9" s="28">
        <v>1</v>
      </c>
      <c r="U9" s="28"/>
      <c r="V9" s="28"/>
      <c r="W9" s="28">
        <f t="shared" si="1"/>
        <v>1</v>
      </c>
      <c r="X9" s="29"/>
      <c r="Y9" s="29"/>
      <c r="Z9" s="29"/>
      <c r="AA9" s="29"/>
      <c r="AB9" s="29"/>
      <c r="AC9" s="25"/>
      <c r="AD9" s="29"/>
      <c r="AE9" s="97">
        <v>4</v>
      </c>
      <c r="AF9" s="97" t="s">
        <v>33</v>
      </c>
      <c r="AG9" s="97" t="s">
        <v>2</v>
      </c>
      <c r="AH9" s="13">
        <f t="shared" si="2"/>
        <v>0</v>
      </c>
      <c r="AI9" s="97"/>
      <c r="AJ9" s="97"/>
      <c r="AK9" s="97">
        <f t="shared" si="3"/>
        <v>0</v>
      </c>
      <c r="AL9" s="96"/>
      <c r="AM9" s="96"/>
      <c r="AN9" s="96"/>
      <c r="AO9" s="96"/>
      <c r="AP9" s="96"/>
    </row>
    <row r="10" spans="1:42" x14ac:dyDescent="0.25">
      <c r="A10" s="90">
        <v>6</v>
      </c>
      <c r="B10" s="90" t="s">
        <v>34</v>
      </c>
      <c r="C10" s="90" t="s">
        <v>15</v>
      </c>
      <c r="D10" s="90">
        <v>30</v>
      </c>
      <c r="E10" s="90"/>
      <c r="F10" s="90"/>
      <c r="G10" s="90">
        <f t="shared" si="0"/>
        <v>30</v>
      </c>
      <c r="H10" s="91"/>
      <c r="I10" s="91"/>
      <c r="J10" s="91"/>
      <c r="K10" s="91"/>
      <c r="L10" s="91"/>
      <c r="M10" s="29"/>
      <c r="N10" s="29"/>
      <c r="O10" s="25"/>
      <c r="P10" s="29"/>
      <c r="Q10" s="28">
        <v>6</v>
      </c>
      <c r="R10" s="28" t="s">
        <v>34</v>
      </c>
      <c r="S10" s="28" t="s">
        <v>15</v>
      </c>
      <c r="T10" s="28">
        <v>30</v>
      </c>
      <c r="U10" s="28"/>
      <c r="V10" s="28"/>
      <c r="W10" s="28">
        <f t="shared" si="1"/>
        <v>30</v>
      </c>
      <c r="X10" s="29"/>
      <c r="Y10" s="29"/>
      <c r="Z10" s="29"/>
      <c r="AA10" s="29"/>
      <c r="AB10" s="29"/>
      <c r="AC10" s="25"/>
      <c r="AD10" s="29"/>
      <c r="AE10" s="97">
        <v>6</v>
      </c>
      <c r="AF10" s="97" t="s">
        <v>34</v>
      </c>
      <c r="AG10" s="97" t="s">
        <v>15</v>
      </c>
      <c r="AH10" s="13">
        <f t="shared" si="2"/>
        <v>0</v>
      </c>
      <c r="AI10" s="97"/>
      <c r="AJ10" s="97"/>
      <c r="AK10" s="97">
        <f t="shared" si="3"/>
        <v>0</v>
      </c>
      <c r="AL10" s="96"/>
      <c r="AM10" s="96"/>
      <c r="AN10" s="96"/>
      <c r="AO10" s="96"/>
      <c r="AP10" s="96"/>
    </row>
    <row r="11" spans="1:42" x14ac:dyDescent="0.25">
      <c r="A11" s="33">
        <v>7</v>
      </c>
      <c r="B11" s="33" t="s">
        <v>35</v>
      </c>
      <c r="C11" s="90" t="s">
        <v>5</v>
      </c>
      <c r="D11" s="90">
        <v>10</v>
      </c>
      <c r="E11" s="90"/>
      <c r="F11" s="90"/>
      <c r="G11" s="90">
        <f t="shared" si="0"/>
        <v>10</v>
      </c>
      <c r="H11" s="91"/>
      <c r="I11" s="91"/>
      <c r="J11" s="91"/>
      <c r="K11" s="91"/>
      <c r="L11" s="91"/>
      <c r="M11" s="29"/>
      <c r="N11" s="29"/>
      <c r="O11" s="25"/>
      <c r="P11" s="29"/>
      <c r="Q11" s="33">
        <v>7</v>
      </c>
      <c r="R11" s="33" t="s">
        <v>35</v>
      </c>
      <c r="S11" s="28" t="s">
        <v>5</v>
      </c>
      <c r="T11" s="28">
        <v>10</v>
      </c>
      <c r="U11" s="28"/>
      <c r="V11" s="28"/>
      <c r="W11" s="28">
        <f t="shared" si="1"/>
        <v>10</v>
      </c>
      <c r="X11" s="29"/>
      <c r="Y11" s="29"/>
      <c r="Z11" s="29"/>
      <c r="AA11" s="29"/>
      <c r="AB11" s="29"/>
      <c r="AC11" s="25"/>
      <c r="AD11" s="29"/>
      <c r="AE11" s="33">
        <v>7</v>
      </c>
      <c r="AF11" s="33" t="s">
        <v>35</v>
      </c>
      <c r="AG11" s="97" t="s">
        <v>5</v>
      </c>
      <c r="AH11" s="13">
        <f t="shared" si="2"/>
        <v>0</v>
      </c>
      <c r="AI11" s="97"/>
      <c r="AJ11" s="97"/>
      <c r="AK11" s="97">
        <f t="shared" si="3"/>
        <v>0</v>
      </c>
      <c r="AL11" s="96"/>
      <c r="AM11" s="96"/>
      <c r="AN11" s="96"/>
      <c r="AO11" s="96"/>
      <c r="AP11" s="96"/>
    </row>
    <row r="12" spans="1:42" x14ac:dyDescent="0.25">
      <c r="A12" s="34"/>
      <c r="B12" s="34"/>
      <c r="C12" s="17" t="s">
        <v>2</v>
      </c>
      <c r="D12" s="90">
        <v>3</v>
      </c>
      <c r="E12" s="90"/>
      <c r="F12" s="90"/>
      <c r="G12" s="90">
        <f t="shared" si="0"/>
        <v>3</v>
      </c>
      <c r="H12" s="91"/>
      <c r="I12" s="91"/>
      <c r="J12" s="91"/>
      <c r="K12" s="91"/>
      <c r="L12" s="91"/>
      <c r="M12" s="29"/>
      <c r="N12" s="29"/>
      <c r="O12" s="25"/>
      <c r="P12" s="29"/>
      <c r="Q12" s="34"/>
      <c r="R12" s="34"/>
      <c r="S12" s="17" t="s">
        <v>2</v>
      </c>
      <c r="T12" s="28">
        <v>3</v>
      </c>
      <c r="U12" s="28"/>
      <c r="V12" s="28"/>
      <c r="W12" s="28">
        <f t="shared" si="1"/>
        <v>3</v>
      </c>
      <c r="X12" s="29"/>
      <c r="Y12" s="29"/>
      <c r="Z12" s="29"/>
      <c r="AA12" s="29"/>
      <c r="AB12" s="29"/>
      <c r="AC12" s="25"/>
      <c r="AD12" s="29"/>
      <c r="AE12" s="34"/>
      <c r="AF12" s="34"/>
      <c r="AG12" s="17" t="s">
        <v>2</v>
      </c>
      <c r="AH12" s="13">
        <f t="shared" si="2"/>
        <v>0</v>
      </c>
      <c r="AI12" s="13"/>
      <c r="AJ12" s="97"/>
      <c r="AK12" s="97">
        <f t="shared" si="3"/>
        <v>0</v>
      </c>
      <c r="AL12" s="96"/>
      <c r="AM12" s="96"/>
      <c r="AN12" s="96"/>
      <c r="AO12" s="96"/>
      <c r="AP12" s="96"/>
    </row>
    <row r="13" spans="1:42" x14ac:dyDescent="0.25">
      <c r="A13" s="90">
        <v>9</v>
      </c>
      <c r="B13" s="90" t="s">
        <v>36</v>
      </c>
      <c r="C13" s="90" t="s">
        <v>3</v>
      </c>
      <c r="D13" s="90"/>
      <c r="E13" s="90">
        <v>48</v>
      </c>
      <c r="F13" s="90"/>
      <c r="G13" s="90">
        <f t="shared" si="0"/>
        <v>48</v>
      </c>
      <c r="H13" s="91"/>
      <c r="I13" s="91"/>
      <c r="J13" s="91"/>
      <c r="K13" s="91"/>
      <c r="L13" s="91"/>
      <c r="M13" s="29"/>
      <c r="N13" s="29"/>
      <c r="O13" s="25"/>
      <c r="P13" s="29"/>
      <c r="Q13" s="28">
        <v>9</v>
      </c>
      <c r="R13" s="28" t="s">
        <v>36</v>
      </c>
      <c r="S13" s="28" t="s">
        <v>3</v>
      </c>
      <c r="T13" s="28"/>
      <c r="U13" s="28">
        <v>48</v>
      </c>
      <c r="V13" s="28"/>
      <c r="W13" s="28">
        <f t="shared" si="1"/>
        <v>48</v>
      </c>
      <c r="X13" s="29"/>
      <c r="Y13" s="29"/>
      <c r="Z13" s="29"/>
      <c r="AA13" s="29"/>
      <c r="AB13" s="29"/>
      <c r="AC13" s="25"/>
      <c r="AD13" s="29"/>
      <c r="AE13" s="97">
        <v>9</v>
      </c>
      <c r="AF13" s="97" t="s">
        <v>36</v>
      </c>
      <c r="AG13" s="97" t="s">
        <v>3</v>
      </c>
      <c r="AH13" s="97"/>
      <c r="AI13" s="13">
        <f t="shared" si="2"/>
        <v>0</v>
      </c>
      <c r="AJ13" s="97"/>
      <c r="AK13" s="97">
        <f t="shared" si="3"/>
        <v>0</v>
      </c>
      <c r="AL13" s="96"/>
      <c r="AM13" s="96"/>
      <c r="AN13" s="96"/>
      <c r="AO13" s="96"/>
      <c r="AP13" s="96"/>
    </row>
    <row r="14" spans="1:42" x14ac:dyDescent="0.25">
      <c r="A14" s="90">
        <v>10</v>
      </c>
      <c r="B14" s="90" t="s">
        <v>37</v>
      </c>
      <c r="C14" s="90" t="s">
        <v>3</v>
      </c>
      <c r="D14" s="90"/>
      <c r="E14" s="90">
        <v>6</v>
      </c>
      <c r="F14" s="90">
        <v>28</v>
      </c>
      <c r="G14" s="90">
        <f t="shared" si="0"/>
        <v>34</v>
      </c>
      <c r="H14" s="91"/>
      <c r="I14" s="91"/>
      <c r="J14" s="91"/>
      <c r="K14" s="91"/>
      <c r="L14" s="91"/>
      <c r="M14" s="29"/>
      <c r="N14" s="29"/>
      <c r="O14" s="25"/>
      <c r="P14" s="29"/>
      <c r="Q14" s="28">
        <v>10</v>
      </c>
      <c r="R14" s="28" t="s">
        <v>37</v>
      </c>
      <c r="S14" s="28" t="s">
        <v>3</v>
      </c>
      <c r="T14" s="28"/>
      <c r="U14" s="28">
        <v>6</v>
      </c>
      <c r="V14" s="28">
        <v>28</v>
      </c>
      <c r="W14" s="28">
        <f t="shared" si="1"/>
        <v>34</v>
      </c>
      <c r="X14" s="29"/>
      <c r="Y14" s="29"/>
      <c r="Z14" s="29"/>
      <c r="AA14" s="29"/>
      <c r="AB14" s="29"/>
      <c r="AC14" s="25"/>
      <c r="AD14" s="29"/>
      <c r="AE14" s="97">
        <v>10</v>
      </c>
      <c r="AF14" s="97" t="s">
        <v>37</v>
      </c>
      <c r="AG14" s="97" t="s">
        <v>3</v>
      </c>
      <c r="AH14" s="97"/>
      <c r="AI14" s="13">
        <f t="shared" si="2"/>
        <v>0</v>
      </c>
      <c r="AJ14" s="13">
        <f t="shared" si="2"/>
        <v>0</v>
      </c>
      <c r="AK14" s="97">
        <f t="shared" si="3"/>
        <v>0</v>
      </c>
      <c r="AL14" s="96"/>
      <c r="AM14" s="96"/>
      <c r="AN14" s="96"/>
      <c r="AO14" s="96"/>
      <c r="AP14" s="96"/>
    </row>
    <row r="15" spans="1:42" x14ac:dyDescent="0.25">
      <c r="A15" s="33">
        <v>11</v>
      </c>
      <c r="B15" s="33" t="s">
        <v>38</v>
      </c>
      <c r="C15" s="90" t="s">
        <v>5</v>
      </c>
      <c r="D15" s="90"/>
      <c r="E15" s="90"/>
      <c r="F15" s="90">
        <v>12</v>
      </c>
      <c r="G15" s="90">
        <f t="shared" si="0"/>
        <v>12</v>
      </c>
      <c r="H15" s="91"/>
      <c r="I15" s="91"/>
      <c r="J15" s="91"/>
      <c r="K15" s="91"/>
      <c r="L15" s="91"/>
      <c r="M15" s="29"/>
      <c r="N15" s="29"/>
      <c r="O15" s="25"/>
      <c r="P15" s="29"/>
      <c r="Q15" s="33">
        <v>11</v>
      </c>
      <c r="R15" s="33" t="s">
        <v>38</v>
      </c>
      <c r="S15" s="28" t="s">
        <v>5</v>
      </c>
      <c r="T15" s="28"/>
      <c r="U15" s="28"/>
      <c r="V15" s="28">
        <v>12</v>
      </c>
      <c r="W15" s="28">
        <f t="shared" si="1"/>
        <v>12</v>
      </c>
      <c r="X15" s="29"/>
      <c r="Y15" s="29"/>
      <c r="Z15" s="29"/>
      <c r="AA15" s="29"/>
      <c r="AB15" s="29"/>
      <c r="AC15" s="25"/>
      <c r="AD15" s="29"/>
      <c r="AE15" s="33">
        <v>11</v>
      </c>
      <c r="AF15" s="33" t="s">
        <v>38</v>
      </c>
      <c r="AG15" s="97" t="s">
        <v>5</v>
      </c>
      <c r="AH15" s="97"/>
      <c r="AI15" s="97"/>
      <c r="AJ15" s="13">
        <f t="shared" si="2"/>
        <v>0</v>
      </c>
      <c r="AK15" s="97">
        <f t="shared" si="3"/>
        <v>0</v>
      </c>
      <c r="AL15" s="96"/>
      <c r="AM15" s="96"/>
      <c r="AN15" s="96"/>
      <c r="AO15" s="96"/>
      <c r="AP15" s="96"/>
    </row>
    <row r="16" spans="1:42" x14ac:dyDescent="0.25">
      <c r="A16" s="34"/>
      <c r="B16" s="34"/>
      <c r="C16" s="90" t="s">
        <v>2</v>
      </c>
      <c r="D16" s="90"/>
      <c r="E16" s="90"/>
      <c r="F16" s="90">
        <v>5</v>
      </c>
      <c r="G16" s="90">
        <f t="shared" si="0"/>
        <v>5</v>
      </c>
      <c r="H16" s="91"/>
      <c r="I16" s="91"/>
      <c r="J16" s="91"/>
      <c r="K16" s="91"/>
      <c r="L16" s="91"/>
      <c r="M16" s="29"/>
      <c r="N16" s="29"/>
      <c r="O16" s="25"/>
      <c r="P16" s="29"/>
      <c r="Q16" s="34"/>
      <c r="R16" s="34"/>
      <c r="S16" s="28" t="s">
        <v>2</v>
      </c>
      <c r="T16" s="28"/>
      <c r="U16" s="28"/>
      <c r="V16" s="28">
        <v>5</v>
      </c>
      <c r="W16" s="28">
        <f t="shared" si="1"/>
        <v>5</v>
      </c>
      <c r="X16" s="29"/>
      <c r="Y16" s="29"/>
      <c r="Z16" s="29"/>
      <c r="AA16" s="29"/>
      <c r="AB16" s="29"/>
      <c r="AC16" s="25"/>
      <c r="AD16" s="29"/>
      <c r="AE16" s="34"/>
      <c r="AF16" s="34"/>
      <c r="AG16" s="97" t="s">
        <v>2</v>
      </c>
      <c r="AH16" s="97"/>
      <c r="AI16" s="97"/>
      <c r="AJ16" s="13">
        <f t="shared" si="2"/>
        <v>0</v>
      </c>
      <c r="AK16" s="97">
        <f t="shared" si="3"/>
        <v>0</v>
      </c>
      <c r="AL16" s="96"/>
      <c r="AM16" s="96"/>
      <c r="AN16" s="96"/>
      <c r="AO16" s="96"/>
      <c r="AP16" s="96"/>
    </row>
    <row r="17" spans="1:42" x14ac:dyDescent="0.25">
      <c r="A17" s="90">
        <v>13</v>
      </c>
      <c r="B17" s="90" t="s">
        <v>39</v>
      </c>
      <c r="C17" s="90" t="s">
        <v>3</v>
      </c>
      <c r="D17" s="90"/>
      <c r="E17" s="90">
        <v>5</v>
      </c>
      <c r="F17" s="90"/>
      <c r="G17" s="90">
        <f t="shared" si="0"/>
        <v>5</v>
      </c>
      <c r="H17" s="91"/>
      <c r="I17" s="91"/>
      <c r="J17" s="91"/>
      <c r="K17" s="91"/>
      <c r="L17" s="91"/>
      <c r="M17" s="29"/>
      <c r="N17" s="29"/>
      <c r="O17" s="25"/>
      <c r="P17" s="29"/>
      <c r="Q17" s="28">
        <v>13</v>
      </c>
      <c r="R17" s="28" t="s">
        <v>39</v>
      </c>
      <c r="S17" s="28" t="s">
        <v>3</v>
      </c>
      <c r="T17" s="28"/>
      <c r="U17" s="28">
        <v>15</v>
      </c>
      <c r="V17" s="28"/>
      <c r="W17" s="28">
        <f t="shared" si="1"/>
        <v>15</v>
      </c>
      <c r="X17" s="29"/>
      <c r="Y17" s="29"/>
      <c r="Z17" s="29"/>
      <c r="AA17" s="29"/>
      <c r="AB17" s="29"/>
      <c r="AC17" s="25"/>
      <c r="AD17" s="29"/>
      <c r="AE17" s="97">
        <v>13</v>
      </c>
      <c r="AF17" s="97" t="s">
        <v>39</v>
      </c>
      <c r="AG17" s="97" t="s">
        <v>3</v>
      </c>
      <c r="AH17" s="97"/>
      <c r="AI17" s="13">
        <f t="shared" si="2"/>
        <v>10</v>
      </c>
      <c r="AJ17" s="13"/>
      <c r="AK17" s="97">
        <f t="shared" si="3"/>
        <v>10</v>
      </c>
      <c r="AL17" s="96"/>
      <c r="AM17" s="96"/>
      <c r="AN17" s="96"/>
      <c r="AO17" s="96"/>
      <c r="AP17" s="96"/>
    </row>
    <row r="18" spans="1:42" x14ac:dyDescent="0.25">
      <c r="A18" s="33">
        <v>14</v>
      </c>
      <c r="B18" s="33" t="s">
        <v>40</v>
      </c>
      <c r="C18" s="90" t="s">
        <v>5</v>
      </c>
      <c r="D18" s="90"/>
      <c r="E18" s="90"/>
      <c r="F18" s="90">
        <v>9</v>
      </c>
      <c r="G18" s="90">
        <f t="shared" si="0"/>
        <v>9</v>
      </c>
      <c r="H18" s="91"/>
      <c r="I18" s="91"/>
      <c r="J18" s="91"/>
      <c r="K18" s="91"/>
      <c r="L18" s="91"/>
      <c r="M18" s="29"/>
      <c r="N18" s="29"/>
      <c r="O18" s="25"/>
      <c r="P18" s="29"/>
      <c r="Q18" s="33">
        <v>14</v>
      </c>
      <c r="R18" s="33" t="s">
        <v>40</v>
      </c>
      <c r="S18" s="28" t="s">
        <v>5</v>
      </c>
      <c r="T18" s="28"/>
      <c r="U18" s="28"/>
      <c r="V18" s="28">
        <v>9</v>
      </c>
      <c r="W18" s="28">
        <f t="shared" si="1"/>
        <v>9</v>
      </c>
      <c r="X18" s="29"/>
      <c r="Y18" s="29"/>
      <c r="Z18" s="29"/>
      <c r="AA18" s="29"/>
      <c r="AB18" s="29"/>
      <c r="AC18" s="25"/>
      <c r="AD18" s="29"/>
      <c r="AE18" s="33">
        <v>14</v>
      </c>
      <c r="AF18" s="33" t="s">
        <v>40</v>
      </c>
      <c r="AG18" s="97" t="s">
        <v>5</v>
      </c>
      <c r="AH18" s="97"/>
      <c r="AI18" s="97"/>
      <c r="AJ18" s="13">
        <f t="shared" si="2"/>
        <v>0</v>
      </c>
      <c r="AK18" s="97">
        <f t="shared" si="3"/>
        <v>0</v>
      </c>
      <c r="AL18" s="96"/>
      <c r="AM18" s="96"/>
      <c r="AN18" s="96"/>
      <c r="AO18" s="96"/>
      <c r="AP18" s="96"/>
    </row>
    <row r="19" spans="1:42" x14ac:dyDescent="0.25">
      <c r="A19" s="34"/>
      <c r="B19" s="34"/>
      <c r="C19" s="90" t="s">
        <v>2</v>
      </c>
      <c r="D19" s="90"/>
      <c r="E19" s="90"/>
      <c r="F19" s="90">
        <v>3</v>
      </c>
      <c r="G19" s="90">
        <f t="shared" si="0"/>
        <v>3</v>
      </c>
      <c r="H19" s="91"/>
      <c r="I19" s="91"/>
      <c r="J19" s="91"/>
      <c r="K19" s="91"/>
      <c r="L19" s="91"/>
      <c r="M19" s="29"/>
      <c r="N19" s="29"/>
      <c r="O19" s="25"/>
      <c r="P19" s="29"/>
      <c r="Q19" s="34"/>
      <c r="R19" s="34"/>
      <c r="S19" s="28" t="s">
        <v>2</v>
      </c>
      <c r="T19" s="28"/>
      <c r="U19" s="28"/>
      <c r="V19" s="28">
        <v>3</v>
      </c>
      <c r="W19" s="28">
        <f t="shared" si="1"/>
        <v>3</v>
      </c>
      <c r="X19" s="29"/>
      <c r="Y19" s="29"/>
      <c r="Z19" s="29"/>
      <c r="AA19" s="29"/>
      <c r="AB19" s="29"/>
      <c r="AC19" s="25"/>
      <c r="AD19" s="29"/>
      <c r="AE19" s="34"/>
      <c r="AF19" s="34"/>
      <c r="AG19" s="97" t="s">
        <v>2</v>
      </c>
      <c r="AH19" s="97"/>
      <c r="AI19" s="97"/>
      <c r="AJ19" s="13">
        <f t="shared" si="2"/>
        <v>0</v>
      </c>
      <c r="AK19" s="97">
        <f t="shared" si="3"/>
        <v>0</v>
      </c>
      <c r="AL19" s="96"/>
      <c r="AM19" s="96"/>
      <c r="AN19" s="96"/>
      <c r="AO19" s="96"/>
      <c r="AP19" s="96"/>
    </row>
    <row r="20" spans="1:42" x14ac:dyDescent="0.25">
      <c r="A20" s="90">
        <v>16</v>
      </c>
      <c r="B20" s="90" t="s">
        <v>41</v>
      </c>
      <c r="C20" s="90" t="s">
        <v>2</v>
      </c>
      <c r="D20" s="90"/>
      <c r="E20" s="90">
        <v>4</v>
      </c>
      <c r="F20" s="90"/>
      <c r="G20" s="90">
        <f t="shared" si="0"/>
        <v>4</v>
      </c>
      <c r="H20" s="91"/>
      <c r="I20" s="91"/>
      <c r="J20" s="91"/>
      <c r="K20" s="91"/>
      <c r="L20" s="91"/>
      <c r="M20" s="29"/>
      <c r="N20" s="29"/>
      <c r="O20" s="25"/>
      <c r="P20" s="29"/>
      <c r="Q20" s="28">
        <v>16</v>
      </c>
      <c r="R20" s="28" t="s">
        <v>41</v>
      </c>
      <c r="S20" s="28" t="s">
        <v>2</v>
      </c>
      <c r="T20" s="28"/>
      <c r="U20" s="28">
        <v>4</v>
      </c>
      <c r="V20" s="28"/>
      <c r="W20" s="28">
        <f t="shared" si="1"/>
        <v>4</v>
      </c>
      <c r="X20" s="29"/>
      <c r="Y20" s="29"/>
      <c r="Z20" s="29"/>
      <c r="AA20" s="29"/>
      <c r="AB20" s="29"/>
      <c r="AC20" s="25"/>
      <c r="AD20" s="29"/>
      <c r="AE20" s="97">
        <v>16</v>
      </c>
      <c r="AF20" s="97" t="s">
        <v>41</v>
      </c>
      <c r="AG20" s="97" t="s">
        <v>2</v>
      </c>
      <c r="AH20" s="97"/>
      <c r="AI20" s="13">
        <f t="shared" si="2"/>
        <v>0</v>
      </c>
      <c r="AJ20" s="13"/>
      <c r="AK20" s="97">
        <f t="shared" si="3"/>
        <v>0</v>
      </c>
      <c r="AL20" s="96"/>
      <c r="AM20" s="96"/>
      <c r="AN20" s="96"/>
      <c r="AO20" s="96"/>
      <c r="AP20" s="96"/>
    </row>
    <row r="21" spans="1:42" x14ac:dyDescent="0.25">
      <c r="A21" s="90">
        <v>17</v>
      </c>
      <c r="B21" s="90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91"/>
      <c r="I21" s="91"/>
      <c r="J21" s="91"/>
      <c r="K21" s="91"/>
      <c r="L21" s="91"/>
      <c r="M21" s="29"/>
      <c r="N21" s="29"/>
      <c r="O21" s="25"/>
      <c r="P21" s="29"/>
      <c r="Q21" s="28">
        <v>17</v>
      </c>
      <c r="R21" s="28" t="s">
        <v>42</v>
      </c>
      <c r="S21" s="18" t="s">
        <v>1</v>
      </c>
      <c r="T21" s="18"/>
      <c r="U21" s="18">
        <v>8</v>
      </c>
      <c r="V21" s="18"/>
      <c r="W21" s="18">
        <f t="shared" si="1"/>
        <v>8</v>
      </c>
      <c r="X21" s="29"/>
      <c r="Y21" s="29"/>
      <c r="Z21" s="29"/>
      <c r="AA21" s="29"/>
      <c r="AB21" s="29"/>
      <c r="AC21" s="25"/>
      <c r="AD21" s="29"/>
      <c r="AE21" s="97">
        <v>17</v>
      </c>
      <c r="AF21" s="97" t="s">
        <v>42</v>
      </c>
      <c r="AG21" s="18" t="s">
        <v>1</v>
      </c>
      <c r="AH21" s="18"/>
      <c r="AI21" s="13">
        <f t="shared" si="2"/>
        <v>0</v>
      </c>
      <c r="AJ21" s="18"/>
      <c r="AK21" s="18">
        <f t="shared" si="3"/>
        <v>0</v>
      </c>
      <c r="AL21" s="96"/>
      <c r="AM21" s="96"/>
      <c r="AN21" s="96"/>
      <c r="AO21" s="96"/>
      <c r="AP21" s="96"/>
    </row>
    <row r="22" spans="1:42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71</v>
      </c>
      <c r="F22" s="20">
        <f>SUM(F13:F21)</f>
        <v>57</v>
      </c>
      <c r="G22" s="20">
        <f>SUM(G6:G21)</f>
        <v>180</v>
      </c>
      <c r="H22" s="91"/>
      <c r="I22" s="91"/>
      <c r="J22" s="91"/>
      <c r="K22" s="91"/>
      <c r="L22" s="91"/>
      <c r="M22" s="29"/>
      <c r="N22" s="29"/>
      <c r="O22" s="25"/>
      <c r="P22" s="29"/>
      <c r="Q22" s="19" t="s">
        <v>49</v>
      </c>
      <c r="R22" s="19"/>
      <c r="S22" s="20"/>
      <c r="T22" s="20">
        <f>SUM(T6:T21)</f>
        <v>52</v>
      </c>
      <c r="U22" s="20">
        <f>SUM(U13:U21)</f>
        <v>81</v>
      </c>
      <c r="V22" s="20">
        <f>SUM(V13:V21)</f>
        <v>57</v>
      </c>
      <c r="W22" s="20">
        <f>SUM(W6:W21)</f>
        <v>190</v>
      </c>
      <c r="X22" s="29"/>
      <c r="Y22" s="29"/>
      <c r="Z22" s="29"/>
      <c r="AA22" s="29"/>
      <c r="AB22" s="29"/>
      <c r="AC22" s="25"/>
      <c r="AD22" s="29"/>
      <c r="AE22" s="19" t="s">
        <v>49</v>
      </c>
      <c r="AF22" s="19"/>
      <c r="AG22" s="20"/>
      <c r="AH22" s="20">
        <f>SUM(AH6:AH21)</f>
        <v>0</v>
      </c>
      <c r="AI22" s="20">
        <f>SUM(AI13:AI21)</f>
        <v>10</v>
      </c>
      <c r="AJ22" s="20">
        <f>SUM(AJ13:AJ21)</f>
        <v>0</v>
      </c>
      <c r="AK22" s="20">
        <f>SUM(AK6:AK21)</f>
        <v>10</v>
      </c>
      <c r="AL22" s="96"/>
      <c r="AM22" s="96"/>
      <c r="AN22" s="96"/>
      <c r="AO22" s="96"/>
      <c r="AP22" s="96"/>
    </row>
    <row r="23" spans="1:42" ht="15.75" thickTop="1" x14ac:dyDescent="0.25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29"/>
      <c r="N23" s="29"/>
      <c r="O23" s="25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5"/>
      <c r="AD23" s="29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</row>
    <row r="24" spans="1:42" x14ac:dyDescent="0.25">
      <c r="A24" s="130" t="s">
        <v>50</v>
      </c>
      <c r="B24" s="130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29"/>
      <c r="N24" s="29"/>
      <c r="O24" s="25"/>
      <c r="P24" s="29"/>
      <c r="Q24" s="130" t="s">
        <v>50</v>
      </c>
      <c r="R24" s="130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5"/>
      <c r="AD24" s="29"/>
      <c r="AE24" s="130" t="s">
        <v>50</v>
      </c>
      <c r="AF24" s="130"/>
      <c r="AG24" s="96"/>
      <c r="AH24" s="96"/>
      <c r="AI24" s="96"/>
      <c r="AJ24" s="96"/>
      <c r="AK24" s="96"/>
      <c r="AL24" s="96"/>
      <c r="AM24" s="96"/>
      <c r="AN24" s="96"/>
      <c r="AO24" s="96"/>
      <c r="AP24" s="96"/>
    </row>
    <row r="25" spans="1:42" x14ac:dyDescent="0.25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29"/>
      <c r="N25" s="29"/>
      <c r="O25" s="25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5"/>
      <c r="AD25" s="29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</row>
    <row r="26" spans="1:42" x14ac:dyDescent="0.25">
      <c r="A26" s="33" t="s">
        <v>51</v>
      </c>
      <c r="B26" s="131" t="s">
        <v>52</v>
      </c>
      <c r="C26" s="131"/>
      <c r="D26" s="131"/>
      <c r="E26" s="131" t="s">
        <v>54</v>
      </c>
      <c r="F26" s="131"/>
      <c r="G26" s="131"/>
      <c r="H26" s="132" t="s">
        <v>55</v>
      </c>
      <c r="I26" s="133"/>
      <c r="J26" s="133"/>
      <c r="K26" s="134"/>
      <c r="L26" s="90" t="s">
        <v>63</v>
      </c>
      <c r="M26" s="29"/>
      <c r="N26" s="29"/>
      <c r="O26" s="25"/>
      <c r="P26" s="29"/>
      <c r="Q26" s="33" t="s">
        <v>51</v>
      </c>
      <c r="R26" s="131" t="s">
        <v>52</v>
      </c>
      <c r="S26" s="131"/>
      <c r="T26" s="131"/>
      <c r="U26" s="131" t="s">
        <v>54</v>
      </c>
      <c r="V26" s="131"/>
      <c r="W26" s="131"/>
      <c r="X26" s="132" t="s">
        <v>55</v>
      </c>
      <c r="Y26" s="133"/>
      <c r="Z26" s="133"/>
      <c r="AA26" s="134"/>
      <c r="AB26" s="28" t="s">
        <v>63</v>
      </c>
      <c r="AC26" s="25"/>
      <c r="AD26" s="29"/>
      <c r="AE26" s="33" t="s">
        <v>51</v>
      </c>
      <c r="AF26" s="131" t="s">
        <v>52</v>
      </c>
      <c r="AG26" s="131"/>
      <c r="AH26" s="131"/>
      <c r="AI26" s="131" t="s">
        <v>54</v>
      </c>
      <c r="AJ26" s="131"/>
      <c r="AK26" s="131"/>
      <c r="AL26" s="132" t="s">
        <v>55</v>
      </c>
      <c r="AM26" s="133"/>
      <c r="AN26" s="133"/>
      <c r="AO26" s="134"/>
      <c r="AP26" s="97" t="s">
        <v>63</v>
      </c>
    </row>
    <row r="27" spans="1:42" x14ac:dyDescent="0.25">
      <c r="A27" s="34"/>
      <c r="B27" s="90" t="s">
        <v>31</v>
      </c>
      <c r="C27" s="90" t="s">
        <v>53</v>
      </c>
      <c r="D27" s="90" t="s">
        <v>24</v>
      </c>
      <c r="E27" s="90" t="s">
        <v>31</v>
      </c>
      <c r="F27" s="90" t="s">
        <v>53</v>
      </c>
      <c r="G27" s="90" t="s">
        <v>24</v>
      </c>
      <c r="H27" s="90" t="s">
        <v>31</v>
      </c>
      <c r="I27" s="90" t="s">
        <v>53</v>
      </c>
      <c r="J27" s="132" t="s">
        <v>24</v>
      </c>
      <c r="K27" s="133"/>
      <c r="L27" s="90"/>
      <c r="M27" s="29"/>
      <c r="N27" s="29"/>
      <c r="O27" s="25"/>
      <c r="P27" s="29"/>
      <c r="Q27" s="34"/>
      <c r="R27" s="28" t="s">
        <v>31</v>
      </c>
      <c r="S27" s="28" t="s">
        <v>53</v>
      </c>
      <c r="T27" s="28" t="s">
        <v>24</v>
      </c>
      <c r="U27" s="28" t="s">
        <v>31</v>
      </c>
      <c r="V27" s="28" t="s">
        <v>53</v>
      </c>
      <c r="W27" s="28" t="s">
        <v>24</v>
      </c>
      <c r="X27" s="28" t="s">
        <v>31</v>
      </c>
      <c r="Y27" s="28" t="s">
        <v>53</v>
      </c>
      <c r="Z27" s="132" t="s">
        <v>24</v>
      </c>
      <c r="AA27" s="133"/>
      <c r="AB27" s="28"/>
      <c r="AC27" s="25"/>
      <c r="AD27" s="29"/>
      <c r="AE27" s="34"/>
      <c r="AF27" s="97" t="s">
        <v>31</v>
      </c>
      <c r="AG27" s="97" t="s">
        <v>53</v>
      </c>
      <c r="AH27" s="97" t="s">
        <v>24</v>
      </c>
      <c r="AI27" s="97" t="s">
        <v>31</v>
      </c>
      <c r="AJ27" s="97" t="s">
        <v>53</v>
      </c>
      <c r="AK27" s="97" t="s">
        <v>24</v>
      </c>
      <c r="AL27" s="97" t="s">
        <v>31</v>
      </c>
      <c r="AM27" s="97" t="s">
        <v>53</v>
      </c>
      <c r="AN27" s="132" t="s">
        <v>24</v>
      </c>
      <c r="AO27" s="133"/>
      <c r="AP27" s="97"/>
    </row>
    <row r="28" spans="1:42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35">
        <v>11</v>
      </c>
      <c r="K28" s="136"/>
      <c r="L28" s="90">
        <f>C28+F28+I28</f>
        <v>22</v>
      </c>
      <c r="M28" s="29"/>
      <c r="N28" s="29"/>
      <c r="O28" s="25"/>
      <c r="P28" s="29"/>
      <c r="Q28" s="1" t="s">
        <v>20</v>
      </c>
      <c r="R28" s="1" t="s">
        <v>15</v>
      </c>
      <c r="S28" s="1">
        <v>8</v>
      </c>
      <c r="T28" s="1">
        <v>6</v>
      </c>
      <c r="U28" s="1" t="s">
        <v>3</v>
      </c>
      <c r="V28" s="1">
        <v>10</v>
      </c>
      <c r="W28" s="1">
        <v>9.1</v>
      </c>
      <c r="X28" s="1" t="s">
        <v>5</v>
      </c>
      <c r="Y28" s="1">
        <v>4</v>
      </c>
      <c r="Z28" s="135">
        <v>11</v>
      </c>
      <c r="AA28" s="136"/>
      <c r="AB28" s="28">
        <f>S28+V28+Y28</f>
        <v>22</v>
      </c>
      <c r="AC28" s="25"/>
      <c r="AD28" s="29"/>
      <c r="AE28" s="1" t="s">
        <v>20</v>
      </c>
      <c r="AF28" s="1" t="s">
        <v>15</v>
      </c>
      <c r="AG28" s="1">
        <f>S28-C28</f>
        <v>0</v>
      </c>
      <c r="AH28" s="1">
        <v>6</v>
      </c>
      <c r="AI28" s="1" t="s">
        <v>3</v>
      </c>
      <c r="AJ28" s="1">
        <f>V28-F28</f>
        <v>0</v>
      </c>
      <c r="AK28" s="1">
        <v>9.1</v>
      </c>
      <c r="AL28" s="1" t="s">
        <v>5</v>
      </c>
      <c r="AM28" s="1">
        <f>Y28-I28</f>
        <v>0</v>
      </c>
      <c r="AN28" s="135">
        <v>11</v>
      </c>
      <c r="AO28" s="136"/>
      <c r="AP28" s="97">
        <f>AG28+AJ28+AM28</f>
        <v>0</v>
      </c>
    </row>
    <row r="29" spans="1:42" x14ac:dyDescent="0.25">
      <c r="A29" s="94" t="s">
        <v>19</v>
      </c>
      <c r="B29" s="94" t="s">
        <v>2</v>
      </c>
      <c r="C29" s="94">
        <v>5</v>
      </c>
      <c r="D29" s="94" t="s">
        <v>58</v>
      </c>
      <c r="E29" s="94" t="s">
        <v>3</v>
      </c>
      <c r="F29" s="94">
        <v>14</v>
      </c>
      <c r="G29" s="94" t="s">
        <v>59</v>
      </c>
      <c r="H29" s="94" t="s">
        <v>3</v>
      </c>
      <c r="I29" s="94">
        <v>8</v>
      </c>
      <c r="J29" s="137">
        <v>10</v>
      </c>
      <c r="K29" s="138"/>
      <c r="L29" s="90">
        <f t="shared" ref="L29:L30" si="4">C29+F29+I29</f>
        <v>27</v>
      </c>
      <c r="M29" s="29"/>
      <c r="N29" s="29"/>
      <c r="O29" s="25"/>
      <c r="P29" s="29"/>
      <c r="Q29" s="2" t="s">
        <v>19</v>
      </c>
      <c r="R29" s="2" t="s">
        <v>2</v>
      </c>
      <c r="S29" s="2">
        <v>5</v>
      </c>
      <c r="T29" s="48" t="s">
        <v>58</v>
      </c>
      <c r="U29" s="2" t="s">
        <v>3</v>
      </c>
      <c r="V29" s="2">
        <v>19</v>
      </c>
      <c r="W29" s="2" t="s">
        <v>59</v>
      </c>
      <c r="X29" s="2" t="s">
        <v>3</v>
      </c>
      <c r="Y29" s="2">
        <v>8</v>
      </c>
      <c r="Z29" s="137">
        <v>10</v>
      </c>
      <c r="AA29" s="138"/>
      <c r="AB29" s="28">
        <f t="shared" ref="AB29:AB30" si="5">S29+V29+Y29</f>
        <v>32</v>
      </c>
      <c r="AC29" s="25"/>
      <c r="AD29" s="29"/>
      <c r="AE29" s="101" t="s">
        <v>19</v>
      </c>
      <c r="AF29" s="101" t="s">
        <v>2</v>
      </c>
      <c r="AG29" s="101">
        <f t="shared" ref="AG29:AG35" si="6">S29-C29</f>
        <v>0</v>
      </c>
      <c r="AH29" s="101" t="s">
        <v>58</v>
      </c>
      <c r="AI29" s="101" t="s">
        <v>3</v>
      </c>
      <c r="AJ29" s="101">
        <f t="shared" ref="AJ29:AJ35" si="7">V29-F29</f>
        <v>5</v>
      </c>
      <c r="AK29" s="105" t="s">
        <v>59</v>
      </c>
      <c r="AL29" s="105" t="s">
        <v>3</v>
      </c>
      <c r="AM29" s="105">
        <f t="shared" ref="AM29:AM35" si="8">Y29-I29</f>
        <v>0</v>
      </c>
      <c r="AN29" s="137">
        <v>10</v>
      </c>
      <c r="AO29" s="138"/>
      <c r="AP29" s="103">
        <f t="shared" ref="AP29:AP30" si="9">AG29+AJ29+AM29</f>
        <v>5</v>
      </c>
    </row>
    <row r="30" spans="1:42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5</v>
      </c>
      <c r="G30" s="3">
        <v>13</v>
      </c>
      <c r="H30" s="3" t="s">
        <v>3</v>
      </c>
      <c r="I30" s="3">
        <v>14</v>
      </c>
      <c r="J30" s="128">
        <v>10</v>
      </c>
      <c r="K30" s="129"/>
      <c r="L30" s="90">
        <f t="shared" si="4"/>
        <v>26</v>
      </c>
      <c r="M30" s="29"/>
      <c r="N30" s="29"/>
      <c r="O30" s="25"/>
      <c r="P30" s="29"/>
      <c r="Q30" s="3" t="s">
        <v>18</v>
      </c>
      <c r="R30" s="3" t="s">
        <v>1</v>
      </c>
      <c r="S30" s="3">
        <v>7</v>
      </c>
      <c r="T30" s="3" t="s">
        <v>60</v>
      </c>
      <c r="U30" s="3" t="s">
        <v>3</v>
      </c>
      <c r="V30" s="3">
        <v>10</v>
      </c>
      <c r="W30" s="3">
        <v>13</v>
      </c>
      <c r="X30" s="3" t="s">
        <v>3</v>
      </c>
      <c r="Y30" s="3">
        <v>14</v>
      </c>
      <c r="Z30" s="128">
        <v>10</v>
      </c>
      <c r="AA30" s="129"/>
      <c r="AB30" s="28">
        <f t="shared" si="5"/>
        <v>31</v>
      </c>
      <c r="AC30" s="25"/>
      <c r="AD30" s="29"/>
      <c r="AE30" s="3" t="s">
        <v>18</v>
      </c>
      <c r="AF30" s="79" t="s">
        <v>1</v>
      </c>
      <c r="AG30" s="79">
        <f t="shared" si="6"/>
        <v>0</v>
      </c>
      <c r="AH30" s="79" t="s">
        <v>60</v>
      </c>
      <c r="AI30" s="79" t="s">
        <v>3</v>
      </c>
      <c r="AJ30" s="79">
        <f t="shared" si="7"/>
        <v>5</v>
      </c>
      <c r="AK30" s="3">
        <v>13</v>
      </c>
      <c r="AL30" s="3" t="s">
        <v>3</v>
      </c>
      <c r="AM30" s="3">
        <f t="shared" si="8"/>
        <v>0</v>
      </c>
      <c r="AN30" s="128">
        <v>10</v>
      </c>
      <c r="AO30" s="129"/>
      <c r="AP30" s="103">
        <f t="shared" si="9"/>
        <v>5</v>
      </c>
    </row>
    <row r="31" spans="1:42" x14ac:dyDescent="0.25">
      <c r="A31" s="92" t="s">
        <v>56</v>
      </c>
      <c r="B31" s="92" t="s">
        <v>5</v>
      </c>
      <c r="C31" s="92">
        <v>5</v>
      </c>
      <c r="D31" s="92">
        <v>7</v>
      </c>
      <c r="E31" s="92" t="s">
        <v>61</v>
      </c>
      <c r="F31" s="92">
        <v>16</v>
      </c>
      <c r="G31" s="92">
        <v>9.1</v>
      </c>
      <c r="H31" s="4" t="s">
        <v>3</v>
      </c>
      <c r="I31" s="4">
        <v>6</v>
      </c>
      <c r="J31" s="139">
        <v>10</v>
      </c>
      <c r="K31" s="140"/>
      <c r="L31" s="90">
        <f>C31+F31+I31+I32</f>
        <v>27</v>
      </c>
      <c r="M31" s="29"/>
      <c r="N31" s="29"/>
      <c r="O31" s="25"/>
      <c r="P31" s="29"/>
      <c r="Q31" s="31" t="s">
        <v>56</v>
      </c>
      <c r="R31" s="31" t="s">
        <v>5</v>
      </c>
      <c r="S31" s="31">
        <v>5</v>
      </c>
      <c r="T31" s="31">
        <v>7</v>
      </c>
      <c r="U31" s="31" t="s">
        <v>61</v>
      </c>
      <c r="V31" s="31">
        <v>16</v>
      </c>
      <c r="W31" s="31">
        <v>9.1</v>
      </c>
      <c r="X31" s="4" t="s">
        <v>3</v>
      </c>
      <c r="Y31" s="4">
        <v>6</v>
      </c>
      <c r="Z31" s="139">
        <v>10</v>
      </c>
      <c r="AA31" s="140"/>
      <c r="AB31" s="28">
        <f>S31+V31+Y31+Y32</f>
        <v>27</v>
      </c>
      <c r="AC31" s="25"/>
      <c r="AD31" s="29"/>
      <c r="AE31" s="99" t="s">
        <v>56</v>
      </c>
      <c r="AF31" s="80" t="s">
        <v>5</v>
      </c>
      <c r="AG31" s="80">
        <f t="shared" si="6"/>
        <v>0</v>
      </c>
      <c r="AH31" s="80">
        <v>7</v>
      </c>
      <c r="AI31" s="80" t="s">
        <v>61</v>
      </c>
      <c r="AJ31" s="80">
        <f t="shared" si="7"/>
        <v>0</v>
      </c>
      <c r="AK31" s="4">
        <v>9.1</v>
      </c>
      <c r="AL31" s="4" t="s">
        <v>3</v>
      </c>
      <c r="AM31" s="4">
        <f>Y31-I31</f>
        <v>0</v>
      </c>
      <c r="AN31" s="124">
        <v>10</v>
      </c>
      <c r="AO31" s="124"/>
      <c r="AP31" s="103">
        <f>AG31+AJ31+AM31+AM32</f>
        <v>0</v>
      </c>
    </row>
    <row r="32" spans="1:42" x14ac:dyDescent="0.25">
      <c r="A32" s="93"/>
      <c r="B32" s="93"/>
      <c r="C32" s="93"/>
      <c r="D32" s="93"/>
      <c r="E32" s="93"/>
      <c r="F32" s="93"/>
      <c r="G32" s="93"/>
      <c r="H32" s="4" t="s">
        <v>1</v>
      </c>
      <c r="I32" s="4">
        <v>0</v>
      </c>
      <c r="J32" s="139">
        <v>0</v>
      </c>
      <c r="K32" s="140"/>
      <c r="L32" s="90"/>
      <c r="M32" s="29"/>
      <c r="N32" s="29"/>
      <c r="O32" s="25"/>
      <c r="P32" s="29"/>
      <c r="Q32" s="32"/>
      <c r="R32" s="32"/>
      <c r="S32" s="32"/>
      <c r="T32" s="32"/>
      <c r="U32" s="32"/>
      <c r="V32" s="32"/>
      <c r="W32" s="32"/>
      <c r="X32" s="4" t="s">
        <v>1</v>
      </c>
      <c r="Y32" s="4">
        <v>0</v>
      </c>
      <c r="Z32" s="139">
        <v>0</v>
      </c>
      <c r="AA32" s="140"/>
      <c r="AB32" s="28"/>
      <c r="AC32" s="25"/>
      <c r="AD32" s="29"/>
      <c r="AE32" s="100"/>
      <c r="AF32" s="80"/>
      <c r="AG32" s="80">
        <f t="shared" si="6"/>
        <v>0</v>
      </c>
      <c r="AH32" s="80"/>
      <c r="AI32" s="80"/>
      <c r="AJ32" s="80">
        <f t="shared" si="7"/>
        <v>0</v>
      </c>
      <c r="AK32" s="4"/>
      <c r="AL32" s="4" t="s">
        <v>1</v>
      </c>
      <c r="AM32" s="4">
        <f t="shared" si="8"/>
        <v>0</v>
      </c>
      <c r="AN32" s="124">
        <v>0</v>
      </c>
      <c r="AO32" s="124"/>
      <c r="AP32" s="103"/>
    </row>
    <row r="33" spans="1:42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141" t="s">
        <v>62</v>
      </c>
      <c r="K33" s="142"/>
      <c r="L33" s="90">
        <f t="shared" ref="L33:L35" si="10">C33+F33+I33</f>
        <v>28</v>
      </c>
      <c r="M33" s="29"/>
      <c r="N33" s="29"/>
      <c r="O33" s="25"/>
      <c r="P33" s="29"/>
      <c r="Q33" s="5" t="s">
        <v>17</v>
      </c>
      <c r="R33" s="5" t="s">
        <v>15</v>
      </c>
      <c r="S33" s="5">
        <v>12</v>
      </c>
      <c r="T33" s="5">
        <v>6</v>
      </c>
      <c r="U33" s="5" t="s">
        <v>1</v>
      </c>
      <c r="V33" s="5">
        <v>8</v>
      </c>
      <c r="W33" s="5">
        <v>17</v>
      </c>
      <c r="X33" s="5" t="s">
        <v>2</v>
      </c>
      <c r="Y33" s="5">
        <v>8</v>
      </c>
      <c r="Z33" s="141" t="s">
        <v>62</v>
      </c>
      <c r="AA33" s="142"/>
      <c r="AB33" s="28">
        <f t="shared" ref="AB33:AB35" si="11">S33+V33+Y33</f>
        <v>28</v>
      </c>
      <c r="AC33" s="25"/>
      <c r="AD33" s="29"/>
      <c r="AE33" s="5" t="s">
        <v>17</v>
      </c>
      <c r="AF33" s="81" t="s">
        <v>15</v>
      </c>
      <c r="AG33" s="81">
        <f t="shared" si="6"/>
        <v>0</v>
      </c>
      <c r="AH33" s="81">
        <v>6</v>
      </c>
      <c r="AI33" s="81" t="s">
        <v>1</v>
      </c>
      <c r="AJ33" s="81">
        <f t="shared" si="7"/>
        <v>0</v>
      </c>
      <c r="AK33" s="5">
        <v>17</v>
      </c>
      <c r="AL33" s="5" t="s">
        <v>2</v>
      </c>
      <c r="AM33" s="5">
        <f t="shared" si="8"/>
        <v>0</v>
      </c>
      <c r="AN33" s="125" t="s">
        <v>62</v>
      </c>
      <c r="AO33" s="125"/>
      <c r="AP33" s="103">
        <f t="shared" ref="AP33:AP35" si="12">AG33+AJ33+AM33</f>
        <v>0</v>
      </c>
    </row>
    <row r="34" spans="1:42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143">
        <v>11.14</v>
      </c>
      <c r="K34" s="144"/>
      <c r="L34" s="90">
        <f t="shared" si="10"/>
        <v>27</v>
      </c>
      <c r="M34" s="29"/>
      <c r="N34" s="29"/>
      <c r="O34" s="25"/>
      <c r="P34" s="29"/>
      <c r="Q34" s="6" t="s">
        <v>57</v>
      </c>
      <c r="R34" s="6" t="s">
        <v>15</v>
      </c>
      <c r="S34" s="6">
        <v>10</v>
      </c>
      <c r="T34" s="6">
        <v>6</v>
      </c>
      <c r="U34" s="6" t="s">
        <v>2</v>
      </c>
      <c r="V34" s="6">
        <v>4</v>
      </c>
      <c r="W34" s="6">
        <v>16</v>
      </c>
      <c r="X34" s="6" t="s">
        <v>5</v>
      </c>
      <c r="Y34" s="6">
        <v>13</v>
      </c>
      <c r="Z34" s="143">
        <v>11.14</v>
      </c>
      <c r="AA34" s="144"/>
      <c r="AB34" s="28">
        <f t="shared" si="11"/>
        <v>27</v>
      </c>
      <c r="AC34" s="25"/>
      <c r="AD34" s="29"/>
      <c r="AE34" s="6" t="s">
        <v>57</v>
      </c>
      <c r="AF34" s="82" t="s">
        <v>15</v>
      </c>
      <c r="AG34" s="82">
        <f t="shared" si="6"/>
        <v>0</v>
      </c>
      <c r="AH34" s="82">
        <v>6</v>
      </c>
      <c r="AI34" s="82" t="s">
        <v>2</v>
      </c>
      <c r="AJ34" s="82">
        <f t="shared" si="7"/>
        <v>0</v>
      </c>
      <c r="AK34" s="6">
        <v>16</v>
      </c>
      <c r="AL34" s="6" t="s">
        <v>5</v>
      </c>
      <c r="AM34" s="6">
        <f t="shared" si="8"/>
        <v>0</v>
      </c>
      <c r="AN34" s="126">
        <v>11.14</v>
      </c>
      <c r="AO34" s="126"/>
      <c r="AP34" s="103">
        <f t="shared" si="12"/>
        <v>0</v>
      </c>
    </row>
    <row r="35" spans="1:42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145">
        <v>14</v>
      </c>
      <c r="K35" s="146"/>
      <c r="L35" s="90">
        <f t="shared" si="10"/>
        <v>23</v>
      </c>
      <c r="M35" s="29"/>
      <c r="N35" s="29"/>
      <c r="O35" s="25"/>
      <c r="P35" s="29"/>
      <c r="Q35" s="7" t="s">
        <v>16</v>
      </c>
      <c r="R35" s="7" t="s">
        <v>5</v>
      </c>
      <c r="S35" s="7">
        <v>5</v>
      </c>
      <c r="T35" s="7">
        <v>7</v>
      </c>
      <c r="U35" s="7" t="s">
        <v>3</v>
      </c>
      <c r="V35" s="7">
        <v>14</v>
      </c>
      <c r="W35" s="7">
        <v>9.1</v>
      </c>
      <c r="X35" s="7" t="s">
        <v>5</v>
      </c>
      <c r="Y35" s="7">
        <v>4</v>
      </c>
      <c r="Z35" s="145">
        <v>14</v>
      </c>
      <c r="AA35" s="146"/>
      <c r="AB35" s="28">
        <f t="shared" si="11"/>
        <v>23</v>
      </c>
      <c r="AC35" s="25"/>
      <c r="AD35" s="29"/>
      <c r="AE35" s="7" t="s">
        <v>16</v>
      </c>
      <c r="AF35" s="7" t="s">
        <v>5</v>
      </c>
      <c r="AG35" s="83">
        <f t="shared" si="6"/>
        <v>0</v>
      </c>
      <c r="AH35" s="83">
        <v>7</v>
      </c>
      <c r="AI35" s="83" t="s">
        <v>3</v>
      </c>
      <c r="AJ35" s="83">
        <f t="shared" si="7"/>
        <v>0</v>
      </c>
      <c r="AK35" s="7">
        <v>9.1</v>
      </c>
      <c r="AL35" s="7" t="s">
        <v>5</v>
      </c>
      <c r="AM35" s="7">
        <f t="shared" si="8"/>
        <v>0</v>
      </c>
      <c r="AN35" s="127">
        <v>14</v>
      </c>
      <c r="AO35" s="127"/>
      <c r="AP35" s="103">
        <f t="shared" si="12"/>
        <v>0</v>
      </c>
    </row>
    <row r="36" spans="1:42" x14ac:dyDescent="0.25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29"/>
      <c r="N36" s="29"/>
      <c r="O36" s="25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96"/>
      <c r="AF36" s="96"/>
      <c r="AG36" s="96"/>
      <c r="AH36" s="96"/>
      <c r="AI36" s="96"/>
      <c r="AJ36" s="96"/>
      <c r="AK36" s="102"/>
      <c r="AL36" s="102"/>
      <c r="AM36" s="102"/>
      <c r="AN36" s="102"/>
      <c r="AO36" s="102"/>
      <c r="AP36" s="102"/>
    </row>
    <row r="37" spans="1:42" x14ac:dyDescent="0.25">
      <c r="A37" s="130" t="s">
        <v>64</v>
      </c>
      <c r="B37" s="130"/>
      <c r="C37" s="91">
        <f>SUM(C28:C36)</f>
        <v>52</v>
      </c>
      <c r="D37" s="91"/>
      <c r="E37" s="91"/>
      <c r="F37" s="91">
        <f>SUM(F28:F36)</f>
        <v>71</v>
      </c>
      <c r="G37" s="91"/>
      <c r="H37" s="91"/>
      <c r="I37" s="91">
        <f>SUM(I28:I36)</f>
        <v>57</v>
      </c>
      <c r="J37" s="91"/>
      <c r="K37" s="91" t="s">
        <v>65</v>
      </c>
      <c r="L37" s="23">
        <f>SUM(L28:L35)</f>
        <v>180</v>
      </c>
      <c r="M37" s="23" t="s">
        <v>65</v>
      </c>
      <c r="N37" s="29"/>
      <c r="O37" s="25"/>
      <c r="P37" s="29"/>
      <c r="Q37" s="130" t="s">
        <v>64</v>
      </c>
      <c r="R37" s="130"/>
      <c r="S37" s="29">
        <f>SUM(S28:S36)</f>
        <v>52</v>
      </c>
      <c r="T37" s="29"/>
      <c r="U37" s="29"/>
      <c r="V37" s="29">
        <f>SUM(V28:V36)</f>
        <v>81</v>
      </c>
      <c r="W37" s="29"/>
      <c r="X37" s="29"/>
      <c r="Y37" s="29">
        <f>SUM(Y28:Y36)</f>
        <v>57</v>
      </c>
      <c r="Z37" s="29"/>
      <c r="AA37" s="29" t="s">
        <v>65</v>
      </c>
      <c r="AB37" s="23">
        <f>SUM(AB28:AB35)</f>
        <v>190</v>
      </c>
      <c r="AC37" s="25"/>
      <c r="AD37" s="29"/>
      <c r="AE37" s="130" t="s">
        <v>64</v>
      </c>
      <c r="AF37" s="130"/>
      <c r="AG37" s="96">
        <f>SUM(AG28:AG36)</f>
        <v>0</v>
      </c>
      <c r="AH37" s="96"/>
      <c r="AI37" s="96"/>
      <c r="AJ37" s="96">
        <f>SUM(AJ28:AJ36)</f>
        <v>10</v>
      </c>
      <c r="AK37" s="96"/>
      <c r="AL37" s="96"/>
      <c r="AM37" s="96">
        <f>SUM(AM28:AM36)</f>
        <v>0</v>
      </c>
      <c r="AN37" s="96"/>
      <c r="AO37" s="96" t="s">
        <v>65</v>
      </c>
      <c r="AP37" s="23">
        <f>SUM(AP28:AP35)</f>
        <v>10</v>
      </c>
    </row>
    <row r="38" spans="1:42" x14ac:dyDescent="0.25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29"/>
      <c r="N38" s="29"/>
      <c r="O38" s="25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</row>
    <row r="39" spans="1:42" x14ac:dyDescent="0.25">
      <c r="A39" s="130" t="s">
        <v>66</v>
      </c>
      <c r="B39" s="13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29"/>
      <c r="N39" s="29"/>
      <c r="O39" s="25"/>
      <c r="P39" s="29"/>
      <c r="Q39" s="130" t="s">
        <v>66</v>
      </c>
      <c r="R39" s="130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130" t="s">
        <v>66</v>
      </c>
      <c r="AF39" s="130"/>
      <c r="AG39" s="96"/>
      <c r="AH39" s="96"/>
      <c r="AI39" s="96"/>
      <c r="AJ39" s="96"/>
      <c r="AK39" s="96"/>
      <c r="AL39" s="96"/>
      <c r="AM39" s="96"/>
      <c r="AN39" s="96"/>
      <c r="AO39" s="96"/>
      <c r="AP39" s="96"/>
    </row>
    <row r="40" spans="1:42" x14ac:dyDescent="0.25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29"/>
      <c r="N40" s="29"/>
      <c r="O40" s="25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</row>
    <row r="41" spans="1:42" x14ac:dyDescent="0.25">
      <c r="A41" s="90" t="s">
        <v>31</v>
      </c>
      <c r="B41" s="90" t="s">
        <v>46</v>
      </c>
      <c r="C41" s="90" t="s">
        <v>67</v>
      </c>
      <c r="D41" s="90" t="s">
        <v>68</v>
      </c>
      <c r="E41" s="91"/>
      <c r="F41" s="91"/>
      <c r="G41" s="91"/>
      <c r="H41" s="91"/>
      <c r="I41" s="91"/>
      <c r="J41" s="91"/>
      <c r="K41" s="91"/>
      <c r="L41" s="91"/>
      <c r="M41" s="29"/>
      <c r="N41" s="29"/>
      <c r="O41" s="25"/>
      <c r="P41" s="29"/>
      <c r="Q41" s="28" t="s">
        <v>31</v>
      </c>
      <c r="R41" s="28" t="s">
        <v>46</v>
      </c>
      <c r="S41" s="28" t="s">
        <v>67</v>
      </c>
      <c r="T41" s="28" t="s">
        <v>68</v>
      </c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97" t="s">
        <v>31</v>
      </c>
      <c r="AF41" s="97" t="s">
        <v>46</v>
      </c>
      <c r="AG41" s="97" t="s">
        <v>67</v>
      </c>
      <c r="AH41" s="97" t="s">
        <v>68</v>
      </c>
      <c r="AI41" s="96"/>
      <c r="AJ41" s="96"/>
      <c r="AK41" s="96"/>
      <c r="AL41" s="96"/>
      <c r="AM41" s="96"/>
      <c r="AN41" s="96"/>
      <c r="AO41" s="96"/>
      <c r="AP41" s="96"/>
    </row>
    <row r="42" spans="1:42" x14ac:dyDescent="0.25">
      <c r="A42" s="90" t="s">
        <v>2</v>
      </c>
      <c r="B42" s="90">
        <f>C29+F34+I33</f>
        <v>17</v>
      </c>
      <c r="C42" s="90">
        <v>30</v>
      </c>
      <c r="D42" s="21">
        <f>B42*C42</f>
        <v>510</v>
      </c>
      <c r="E42" s="91"/>
      <c r="F42" s="91"/>
      <c r="G42" s="91"/>
      <c r="H42" s="91"/>
      <c r="I42" s="91"/>
      <c r="J42" s="91"/>
      <c r="K42" s="91"/>
      <c r="L42" s="91"/>
      <c r="M42" s="29"/>
      <c r="N42" s="29"/>
      <c r="O42" s="25"/>
      <c r="P42" s="29"/>
      <c r="Q42" s="28" t="s">
        <v>2</v>
      </c>
      <c r="R42" s="28">
        <f>S29+V34+Y33</f>
        <v>17</v>
      </c>
      <c r="S42" s="28">
        <v>30</v>
      </c>
      <c r="T42" s="21">
        <f>R42*S42</f>
        <v>510</v>
      </c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97" t="s">
        <v>2</v>
      </c>
      <c r="AF42" s="97">
        <f>R42-B42</f>
        <v>0</v>
      </c>
      <c r="AG42" s="97">
        <v>30</v>
      </c>
      <c r="AH42" s="21">
        <f>AF42*AG42</f>
        <v>0</v>
      </c>
      <c r="AI42" s="96"/>
      <c r="AJ42" s="96"/>
      <c r="AK42" s="96"/>
      <c r="AL42" s="96"/>
      <c r="AM42" s="96"/>
      <c r="AN42" s="96"/>
      <c r="AO42" s="96"/>
      <c r="AP42" s="96"/>
    </row>
    <row r="43" spans="1:42" x14ac:dyDescent="0.25">
      <c r="A43" s="90" t="s">
        <v>1</v>
      </c>
      <c r="B43" s="90">
        <f>C30+F33+I32</f>
        <v>15</v>
      </c>
      <c r="C43" s="90">
        <v>20</v>
      </c>
      <c r="D43" s="21">
        <f t="shared" ref="D43:D47" si="13">B43*C43</f>
        <v>300</v>
      </c>
      <c r="E43" s="91"/>
      <c r="F43" s="91"/>
      <c r="G43" s="91"/>
      <c r="H43" s="91"/>
      <c r="I43" s="91"/>
      <c r="J43" s="91"/>
      <c r="K43" s="91"/>
      <c r="L43" s="91"/>
      <c r="M43" s="29"/>
      <c r="N43" s="29"/>
      <c r="O43" s="25"/>
      <c r="P43" s="29"/>
      <c r="Q43" s="28" t="s">
        <v>1</v>
      </c>
      <c r="R43" s="28">
        <f>S30+V33+Y32</f>
        <v>15</v>
      </c>
      <c r="S43" s="28">
        <v>20</v>
      </c>
      <c r="T43" s="21">
        <f t="shared" ref="T43:T47" si="14">R43*S43</f>
        <v>300</v>
      </c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97" t="s">
        <v>1</v>
      </c>
      <c r="AF43" s="97">
        <f t="shared" ref="AF43:AF47" si="15">R43-B43</f>
        <v>0</v>
      </c>
      <c r="AG43" s="97">
        <v>20</v>
      </c>
      <c r="AH43" s="21">
        <f t="shared" ref="AH43:AH47" si="16">AF43*AG43</f>
        <v>0</v>
      </c>
      <c r="AI43" s="96"/>
      <c r="AJ43" s="96"/>
      <c r="AK43" s="96"/>
      <c r="AL43" s="96"/>
      <c r="AM43" s="96"/>
      <c r="AN43" s="96"/>
      <c r="AO43" s="96"/>
      <c r="AP43" s="96"/>
    </row>
    <row r="44" spans="1:42" x14ac:dyDescent="0.25">
      <c r="A44" s="90" t="s">
        <v>15</v>
      </c>
      <c r="B44" s="90">
        <f>C28+C33+C34</f>
        <v>30</v>
      </c>
      <c r="C44" s="90">
        <v>25</v>
      </c>
      <c r="D44" s="21">
        <f t="shared" si="13"/>
        <v>750</v>
      </c>
      <c r="E44" s="91"/>
      <c r="F44" s="91"/>
      <c r="G44" s="91"/>
      <c r="H44" s="91"/>
      <c r="I44" s="91"/>
      <c r="J44" s="91"/>
      <c r="K44" s="91"/>
      <c r="L44" s="91"/>
      <c r="M44" s="29"/>
      <c r="N44" s="29"/>
      <c r="O44" s="25"/>
      <c r="P44" s="29"/>
      <c r="Q44" s="28" t="s">
        <v>15</v>
      </c>
      <c r="R44" s="28">
        <f>S28+S33+S34</f>
        <v>30</v>
      </c>
      <c r="S44" s="28">
        <v>25</v>
      </c>
      <c r="T44" s="21">
        <f t="shared" si="14"/>
        <v>750</v>
      </c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97" t="s">
        <v>15</v>
      </c>
      <c r="AF44" s="97">
        <f t="shared" si="15"/>
        <v>0</v>
      </c>
      <c r="AG44" s="97">
        <v>25</v>
      </c>
      <c r="AH44" s="21">
        <f t="shared" si="16"/>
        <v>0</v>
      </c>
      <c r="AI44" s="96"/>
      <c r="AJ44" s="96"/>
      <c r="AK44" s="96"/>
      <c r="AL44" s="96"/>
      <c r="AM44" s="96"/>
      <c r="AN44" s="96"/>
      <c r="AO44" s="96"/>
      <c r="AP44" s="96"/>
    </row>
    <row r="45" spans="1:42" x14ac:dyDescent="0.25">
      <c r="A45" s="90" t="s">
        <v>3</v>
      </c>
      <c r="B45" s="90">
        <f>F28+F29+F30+F31+F35+I29+I30+I31</f>
        <v>87</v>
      </c>
      <c r="C45" s="90">
        <v>22</v>
      </c>
      <c r="D45" s="21">
        <f t="shared" si="13"/>
        <v>1914</v>
      </c>
      <c r="E45" s="91"/>
      <c r="F45" s="91"/>
      <c r="G45" s="91"/>
      <c r="H45" s="91"/>
      <c r="I45" s="91"/>
      <c r="J45" s="91"/>
      <c r="K45" s="91"/>
      <c r="L45" s="91"/>
      <c r="M45" s="29"/>
      <c r="N45" s="29"/>
      <c r="O45" s="25"/>
      <c r="P45" s="29"/>
      <c r="Q45" s="28" t="s">
        <v>3</v>
      </c>
      <c r="R45" s="28">
        <f>V28+V29+V30+V31+V35+Y29+Y30+Y31</f>
        <v>97</v>
      </c>
      <c r="S45" s="28">
        <v>22</v>
      </c>
      <c r="T45" s="21">
        <f t="shared" si="14"/>
        <v>2134</v>
      </c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97" t="s">
        <v>3</v>
      </c>
      <c r="AF45" s="97">
        <f t="shared" si="15"/>
        <v>10</v>
      </c>
      <c r="AG45" s="97">
        <v>22</v>
      </c>
      <c r="AH45" s="21">
        <f t="shared" si="16"/>
        <v>220</v>
      </c>
      <c r="AI45" s="96"/>
      <c r="AJ45" s="96"/>
      <c r="AK45" s="96"/>
      <c r="AL45" s="96"/>
      <c r="AM45" s="96"/>
      <c r="AN45" s="96"/>
      <c r="AO45" s="96"/>
      <c r="AP45" s="96"/>
    </row>
    <row r="46" spans="1:42" x14ac:dyDescent="0.25">
      <c r="A46" s="90" t="s">
        <v>9</v>
      </c>
      <c r="B46" s="90">
        <v>0</v>
      </c>
      <c r="C46" s="90">
        <v>15</v>
      </c>
      <c r="D46" s="21">
        <f t="shared" si="13"/>
        <v>0</v>
      </c>
      <c r="E46" s="91"/>
      <c r="F46" s="91"/>
      <c r="G46" s="91"/>
      <c r="H46" s="91"/>
      <c r="I46" s="91"/>
      <c r="J46" s="91"/>
      <c r="K46" s="91"/>
      <c r="L46" s="91"/>
      <c r="M46" s="29"/>
      <c r="N46" s="29"/>
      <c r="O46" s="25"/>
      <c r="P46" s="29"/>
      <c r="Q46" s="28" t="s">
        <v>9</v>
      </c>
      <c r="R46" s="28">
        <v>0</v>
      </c>
      <c r="S46" s="28">
        <v>15</v>
      </c>
      <c r="T46" s="21">
        <f t="shared" si="14"/>
        <v>0</v>
      </c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97" t="s">
        <v>9</v>
      </c>
      <c r="AF46" s="97">
        <f t="shared" si="15"/>
        <v>0</v>
      </c>
      <c r="AG46" s="97">
        <v>15</v>
      </c>
      <c r="AH46" s="21">
        <f t="shared" si="16"/>
        <v>0</v>
      </c>
      <c r="AI46" s="96"/>
      <c r="AJ46" s="96"/>
      <c r="AK46" s="96"/>
      <c r="AL46" s="96"/>
      <c r="AM46" s="96"/>
      <c r="AN46" s="96"/>
      <c r="AO46" s="96"/>
      <c r="AP46" s="96"/>
    </row>
    <row r="47" spans="1:42" x14ac:dyDescent="0.25">
      <c r="A47" s="90" t="s">
        <v>5</v>
      </c>
      <c r="B47" s="90">
        <f>C35+I28+I34+I35+C31</f>
        <v>31</v>
      </c>
      <c r="C47" s="90">
        <v>15</v>
      </c>
      <c r="D47" s="21">
        <f t="shared" si="13"/>
        <v>465</v>
      </c>
      <c r="E47" s="91"/>
      <c r="F47" s="91"/>
      <c r="G47" s="91"/>
      <c r="H47" s="91"/>
      <c r="I47" s="91"/>
      <c r="J47" s="91"/>
      <c r="K47" s="91"/>
      <c r="L47" s="91"/>
      <c r="M47" s="29"/>
      <c r="N47" s="29"/>
      <c r="O47" s="25"/>
      <c r="P47" s="29"/>
      <c r="Q47" s="28" t="s">
        <v>5</v>
      </c>
      <c r="R47" s="28">
        <f>S35+Y28+Y34+Y35+S31</f>
        <v>31</v>
      </c>
      <c r="S47" s="28">
        <v>15</v>
      </c>
      <c r="T47" s="21">
        <f t="shared" si="14"/>
        <v>465</v>
      </c>
      <c r="U47" s="29"/>
      <c r="V47" s="29"/>
      <c r="W47" s="29"/>
      <c r="X47" s="29"/>
      <c r="Y47" s="29"/>
      <c r="Z47" s="29"/>
      <c r="AA47" s="29"/>
      <c r="AB47" s="29"/>
      <c r="AC47" s="25"/>
      <c r="AD47" s="29"/>
      <c r="AE47" s="97" t="s">
        <v>5</v>
      </c>
      <c r="AF47" s="97">
        <f t="shared" si="15"/>
        <v>0</v>
      </c>
      <c r="AG47" s="97">
        <v>15</v>
      </c>
      <c r="AH47" s="21">
        <f t="shared" si="16"/>
        <v>0</v>
      </c>
      <c r="AI47" s="96"/>
      <c r="AJ47" s="96"/>
      <c r="AK47" s="96"/>
      <c r="AL47" s="96"/>
      <c r="AM47" s="96"/>
      <c r="AN47" s="96"/>
      <c r="AO47" s="96"/>
      <c r="AP47" s="96"/>
    </row>
    <row r="48" spans="1:42" x14ac:dyDescent="0.25">
      <c r="A48" s="90" t="s">
        <v>14</v>
      </c>
      <c r="B48" s="90">
        <f>SUM(B42:B47)</f>
        <v>180</v>
      </c>
      <c r="C48" s="90"/>
      <c r="D48" s="21">
        <f>SUM(D42:D47)</f>
        <v>3939</v>
      </c>
      <c r="E48" s="91"/>
      <c r="F48" s="91"/>
      <c r="G48" s="91"/>
      <c r="H48" s="91"/>
      <c r="I48" s="91"/>
      <c r="J48" s="91"/>
      <c r="K48" s="91"/>
      <c r="L48" s="91"/>
      <c r="M48" s="29"/>
      <c r="N48" s="29"/>
      <c r="O48" s="25"/>
      <c r="P48" s="29"/>
      <c r="Q48" s="28" t="s">
        <v>14</v>
      </c>
      <c r="R48" s="28">
        <f>SUM(R42:R47)</f>
        <v>190</v>
      </c>
      <c r="S48" s="28"/>
      <c r="T48" s="21">
        <f>SUM(T42:T47)</f>
        <v>4159</v>
      </c>
      <c r="U48" s="29"/>
      <c r="V48" s="29"/>
      <c r="W48" s="29"/>
      <c r="X48" s="29"/>
      <c r="Y48" s="29"/>
      <c r="Z48" s="29"/>
      <c r="AA48" s="29"/>
      <c r="AB48" s="29"/>
      <c r="AC48" s="25"/>
      <c r="AD48" s="29"/>
      <c r="AE48" s="97" t="s">
        <v>14</v>
      </c>
      <c r="AF48" s="97">
        <f>SUM(AF42:AF47)</f>
        <v>10</v>
      </c>
      <c r="AG48" s="97"/>
      <c r="AH48" s="21">
        <f>SUM(AH42:AH47)</f>
        <v>220</v>
      </c>
      <c r="AI48" s="96"/>
      <c r="AJ48" s="96"/>
      <c r="AK48" s="96"/>
      <c r="AL48" s="96"/>
      <c r="AM48" s="96"/>
      <c r="AN48" s="96"/>
      <c r="AO48" s="96"/>
      <c r="AP48" s="96"/>
    </row>
    <row r="49" spans="1:4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5"/>
      <c r="P49" s="2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5"/>
      <c r="AD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5">
      <c r="A50" s="130" t="s">
        <v>71</v>
      </c>
      <c r="B50" s="130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5"/>
      <c r="P50" s="26"/>
      <c r="Q50" s="29" t="s">
        <v>89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5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5"/>
      <c r="P51" s="26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5"/>
      <c r="AD51" s="29"/>
      <c r="AE51" s="29" t="s">
        <v>91</v>
      </c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5">
      <c r="A52" s="22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/>
      <c r="P52" s="26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5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5">
      <c r="A53" s="130" t="s">
        <v>69</v>
      </c>
      <c r="B53" s="130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5"/>
      <c r="P53" s="26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5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5"/>
      <c r="P54" s="26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5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5">
      <c r="A55" s="29" t="s">
        <v>48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5"/>
      <c r="P55" s="26"/>
      <c r="Q55" s="29" t="s">
        <v>90</v>
      </c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5"/>
      <c r="AD55" s="29"/>
      <c r="AE55" s="29" t="s">
        <v>90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5"/>
      <c r="P56" s="26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5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29"/>
      <c r="H57" s="29"/>
      <c r="I57" s="29"/>
      <c r="J57" s="29"/>
      <c r="K57" s="29"/>
      <c r="L57" s="29"/>
      <c r="M57" s="29"/>
      <c r="N57" s="29"/>
      <c r="O57" s="25"/>
      <c r="P57" s="26"/>
      <c r="Q57" s="10" t="s">
        <v>24</v>
      </c>
      <c r="R57" s="10" t="s">
        <v>25</v>
      </c>
      <c r="S57" s="10" t="s">
        <v>31</v>
      </c>
      <c r="T57" s="10" t="s">
        <v>43</v>
      </c>
      <c r="U57" s="10" t="s">
        <v>44</v>
      </c>
      <c r="V57" s="10" t="s">
        <v>46</v>
      </c>
      <c r="W57" s="29"/>
      <c r="X57" s="29"/>
      <c r="Y57" s="29"/>
      <c r="Z57" s="29"/>
      <c r="AA57" s="29"/>
      <c r="AB57" s="29"/>
      <c r="AC57" s="25"/>
      <c r="AD57" s="29"/>
      <c r="AE57" s="10" t="s">
        <v>24</v>
      </c>
      <c r="AF57" s="10" t="s">
        <v>25</v>
      </c>
      <c r="AG57" s="10" t="s">
        <v>31</v>
      </c>
      <c r="AH57" s="10" t="s">
        <v>43</v>
      </c>
      <c r="AI57" s="10" t="s">
        <v>44</v>
      </c>
      <c r="AJ57" s="10" t="s">
        <v>46</v>
      </c>
      <c r="AK57" s="29"/>
      <c r="AL57" s="29"/>
      <c r="AM57" s="29"/>
      <c r="AN57" s="29"/>
      <c r="AO57" s="29"/>
    </row>
    <row r="58" spans="1:41" ht="15.75" thickTop="1" x14ac:dyDescent="0.25">
      <c r="A58" s="29">
        <v>1</v>
      </c>
      <c r="B58" s="29" t="s">
        <v>0</v>
      </c>
      <c r="C58" s="29" t="s">
        <v>1</v>
      </c>
      <c r="D58" s="84">
        <v>9</v>
      </c>
      <c r="E58" s="84"/>
      <c r="F58" s="84">
        <f>SUM(D58:E58)</f>
        <v>9</v>
      </c>
      <c r="G58" s="29"/>
      <c r="H58" s="29"/>
      <c r="I58" s="29"/>
      <c r="J58" s="29"/>
      <c r="K58" s="29"/>
      <c r="L58" s="29"/>
      <c r="M58" s="29"/>
      <c r="N58" s="29"/>
      <c r="O58" s="25"/>
      <c r="P58" s="26"/>
      <c r="Q58" s="29">
        <v>1</v>
      </c>
      <c r="R58" s="29" t="s">
        <v>0</v>
      </c>
      <c r="S58" s="29" t="s">
        <v>1</v>
      </c>
      <c r="T58" s="84">
        <v>7</v>
      </c>
      <c r="U58" s="84"/>
      <c r="V58" s="29">
        <f t="shared" ref="V58:V85" si="17">SUM(T58:U58)</f>
        <v>7</v>
      </c>
      <c r="W58" s="29"/>
      <c r="X58" s="29"/>
      <c r="Y58" s="29"/>
      <c r="Z58" s="29"/>
      <c r="AA58" s="29"/>
      <c r="AB58" s="29"/>
      <c r="AC58" s="25"/>
      <c r="AD58" s="29"/>
      <c r="AE58" s="29">
        <v>1</v>
      </c>
      <c r="AF58" s="29" t="s">
        <v>0</v>
      </c>
      <c r="AG58" s="29" t="s">
        <v>1</v>
      </c>
      <c r="AH58" s="29">
        <f t="shared" ref="AH58:AH72" si="18">T58-D58</f>
        <v>-2</v>
      </c>
      <c r="AI58" s="29"/>
      <c r="AJ58" s="29">
        <f>SUM(AH58:AI58)</f>
        <v>-2</v>
      </c>
      <c r="AK58" s="29"/>
      <c r="AL58" s="29"/>
      <c r="AM58" s="29"/>
      <c r="AN58" s="29"/>
      <c r="AO58" s="29"/>
    </row>
    <row r="59" spans="1:41" x14ac:dyDescent="0.25">
      <c r="A59" s="29"/>
      <c r="B59" s="29"/>
      <c r="C59" s="29" t="s">
        <v>2</v>
      </c>
      <c r="D59" s="84">
        <v>2</v>
      </c>
      <c r="E59" s="84"/>
      <c r="F59" s="84">
        <f t="shared" ref="F59:F82" si="19">SUM(D59:E59)</f>
        <v>2</v>
      </c>
      <c r="G59" s="29"/>
      <c r="H59" s="29"/>
      <c r="I59" s="29"/>
      <c r="J59" s="29"/>
      <c r="K59" s="29"/>
      <c r="L59" s="29"/>
      <c r="M59" s="29"/>
      <c r="N59" s="29"/>
      <c r="O59" s="25"/>
      <c r="P59" s="26"/>
      <c r="Q59" s="29"/>
      <c r="R59" s="29"/>
      <c r="S59" s="29" t="s">
        <v>2</v>
      </c>
      <c r="T59" s="84">
        <v>2</v>
      </c>
      <c r="U59" s="84"/>
      <c r="V59" s="29">
        <f t="shared" si="17"/>
        <v>2</v>
      </c>
      <c r="W59" s="29"/>
      <c r="X59" s="29"/>
      <c r="Y59" s="29"/>
      <c r="Z59" s="29"/>
      <c r="AA59" s="29"/>
      <c r="AB59" s="29"/>
      <c r="AC59" s="25"/>
      <c r="AD59" s="29"/>
      <c r="AE59" s="29"/>
      <c r="AF59" s="29"/>
      <c r="AG59" s="29" t="s">
        <v>2</v>
      </c>
      <c r="AH59" s="84">
        <f t="shared" si="18"/>
        <v>0</v>
      </c>
      <c r="AI59" s="29"/>
      <c r="AJ59" s="29">
        <f t="shared" ref="AJ59:AJ85" si="20">SUM(AH59:AI59)</f>
        <v>0</v>
      </c>
      <c r="AK59" s="29"/>
      <c r="AL59" s="29"/>
      <c r="AM59" s="29"/>
      <c r="AN59" s="29"/>
      <c r="AO59" s="29"/>
    </row>
    <row r="60" spans="1:41" x14ac:dyDescent="0.25">
      <c r="A60" s="29">
        <v>3</v>
      </c>
      <c r="B60" s="29" t="s">
        <v>78</v>
      </c>
      <c r="C60" s="29" t="s">
        <v>3</v>
      </c>
      <c r="D60" s="84">
        <v>55</v>
      </c>
      <c r="E60" s="84"/>
      <c r="F60" s="84">
        <f t="shared" si="19"/>
        <v>55</v>
      </c>
      <c r="G60" s="29"/>
      <c r="H60" s="29"/>
      <c r="I60" s="29"/>
      <c r="J60" s="29"/>
      <c r="K60" s="29"/>
      <c r="L60" s="29"/>
      <c r="M60" s="29"/>
      <c r="N60" s="29"/>
      <c r="O60" s="25"/>
      <c r="P60" s="26"/>
      <c r="Q60" s="29">
        <v>3</v>
      </c>
      <c r="R60" s="29" t="s">
        <v>78</v>
      </c>
      <c r="S60" s="29" t="s">
        <v>3</v>
      </c>
      <c r="T60" s="84">
        <v>53</v>
      </c>
      <c r="U60" s="84"/>
      <c r="V60" s="29">
        <f t="shared" si="17"/>
        <v>53</v>
      </c>
      <c r="W60" s="29"/>
      <c r="X60" s="29"/>
      <c r="Y60" s="29"/>
      <c r="Z60" s="29"/>
      <c r="AA60" s="29"/>
      <c r="AB60" s="29"/>
      <c r="AC60" s="25"/>
      <c r="AD60" s="29"/>
      <c r="AE60" s="29">
        <v>3</v>
      </c>
      <c r="AF60" s="29" t="s">
        <v>78</v>
      </c>
      <c r="AG60" s="29" t="s">
        <v>3</v>
      </c>
      <c r="AH60" s="84">
        <f t="shared" si="18"/>
        <v>-2</v>
      </c>
      <c r="AI60" s="29"/>
      <c r="AJ60" s="29">
        <f t="shared" si="20"/>
        <v>-2</v>
      </c>
      <c r="AK60" s="29"/>
      <c r="AL60" s="29"/>
      <c r="AM60" s="29"/>
      <c r="AN60" s="29"/>
      <c r="AO60" s="29"/>
    </row>
    <row r="61" spans="1:41" x14ac:dyDescent="0.25">
      <c r="A61" s="29">
        <v>4</v>
      </c>
      <c r="B61" s="29" t="s">
        <v>79</v>
      </c>
      <c r="C61" s="29"/>
      <c r="E61" s="84"/>
      <c r="F61" s="84">
        <f t="shared" si="19"/>
        <v>0</v>
      </c>
      <c r="G61" s="29"/>
      <c r="H61" s="29"/>
      <c r="I61" s="29"/>
      <c r="J61" s="29"/>
      <c r="K61" s="29"/>
      <c r="L61" s="29"/>
      <c r="M61" s="29"/>
      <c r="N61" s="29"/>
      <c r="O61" s="25"/>
      <c r="P61" s="26"/>
      <c r="Q61" s="29">
        <v>4</v>
      </c>
      <c r="R61" s="29" t="s">
        <v>79</v>
      </c>
      <c r="S61" s="29"/>
      <c r="T61" s="84"/>
      <c r="U61" s="84"/>
      <c r="V61" s="29">
        <f t="shared" si="17"/>
        <v>0</v>
      </c>
      <c r="W61" s="29"/>
      <c r="X61" s="29"/>
      <c r="Y61" s="29"/>
      <c r="Z61" s="29"/>
      <c r="AA61" s="29"/>
      <c r="AB61" s="29"/>
      <c r="AC61" s="25"/>
      <c r="AD61" s="29"/>
      <c r="AE61" s="29">
        <v>4</v>
      </c>
      <c r="AF61" s="29" t="s">
        <v>79</v>
      </c>
      <c r="AG61" s="29"/>
      <c r="AH61" s="84">
        <f t="shared" si="18"/>
        <v>0</v>
      </c>
      <c r="AI61" s="29"/>
      <c r="AJ61" s="29">
        <f t="shared" si="20"/>
        <v>0</v>
      </c>
      <c r="AK61" s="29"/>
      <c r="AL61" s="29"/>
      <c r="AM61" s="29"/>
      <c r="AN61" s="29"/>
      <c r="AO61" s="29"/>
    </row>
    <row r="62" spans="1:41" x14ac:dyDescent="0.25">
      <c r="A62" s="29"/>
      <c r="B62" s="22"/>
      <c r="C62" s="29" t="s">
        <v>5</v>
      </c>
      <c r="D62" s="84">
        <v>27</v>
      </c>
      <c r="E62" s="84"/>
      <c r="F62" s="84">
        <f t="shared" si="19"/>
        <v>27</v>
      </c>
      <c r="G62" s="29"/>
      <c r="H62" s="29"/>
      <c r="I62" s="29"/>
      <c r="J62" s="29"/>
      <c r="K62" s="29"/>
      <c r="L62" s="29"/>
      <c r="M62" s="29"/>
      <c r="N62" s="29"/>
      <c r="O62" s="25"/>
      <c r="P62" s="26"/>
      <c r="Q62" s="29"/>
      <c r="R62" s="22"/>
      <c r="S62" s="29" t="s">
        <v>5</v>
      </c>
      <c r="T62" s="84">
        <v>28</v>
      </c>
      <c r="U62" s="84"/>
      <c r="V62" s="29">
        <f t="shared" si="17"/>
        <v>28</v>
      </c>
      <c r="W62" s="29"/>
      <c r="X62" s="29"/>
      <c r="Y62" s="29"/>
      <c r="Z62" s="29"/>
      <c r="AA62" s="29"/>
      <c r="AB62" s="29"/>
      <c r="AC62" s="25"/>
      <c r="AD62" s="29"/>
      <c r="AE62" s="29"/>
      <c r="AF62" s="22"/>
      <c r="AG62" s="29" t="s">
        <v>5</v>
      </c>
      <c r="AH62" s="84">
        <f t="shared" si="18"/>
        <v>1</v>
      </c>
      <c r="AI62" s="29"/>
      <c r="AJ62" s="29">
        <f t="shared" si="20"/>
        <v>1</v>
      </c>
      <c r="AK62" s="29"/>
      <c r="AL62" s="29"/>
      <c r="AM62" s="29"/>
      <c r="AN62" s="29"/>
      <c r="AO62" s="29"/>
    </row>
    <row r="63" spans="1:41" x14ac:dyDescent="0.25">
      <c r="A63" s="29"/>
      <c r="B63" s="29"/>
      <c r="C63" s="29" t="s">
        <v>2</v>
      </c>
      <c r="D63" s="84">
        <v>2</v>
      </c>
      <c r="E63" s="84"/>
      <c r="F63" s="84">
        <f t="shared" si="19"/>
        <v>2</v>
      </c>
      <c r="G63" s="29"/>
      <c r="H63" s="29"/>
      <c r="I63" s="29"/>
      <c r="J63" s="29"/>
      <c r="K63" s="29"/>
      <c r="L63" s="29"/>
      <c r="M63" s="29"/>
      <c r="N63" s="29"/>
      <c r="O63" s="25"/>
      <c r="P63" s="26"/>
      <c r="Q63" s="29"/>
      <c r="R63" s="29"/>
      <c r="S63" s="29" t="s">
        <v>2</v>
      </c>
      <c r="T63" s="84">
        <v>2</v>
      </c>
      <c r="U63" s="84"/>
      <c r="V63" s="29">
        <f t="shared" si="17"/>
        <v>2</v>
      </c>
      <c r="W63" s="29"/>
      <c r="X63" s="29"/>
      <c r="Y63" s="29"/>
      <c r="Z63" s="29"/>
      <c r="AA63" s="29"/>
      <c r="AB63" s="29"/>
      <c r="AC63" s="25"/>
      <c r="AD63" s="29"/>
      <c r="AE63" s="29"/>
      <c r="AF63" s="29"/>
      <c r="AG63" s="29" t="s">
        <v>2</v>
      </c>
      <c r="AH63" s="84">
        <f t="shared" si="18"/>
        <v>0</v>
      </c>
      <c r="AI63" s="29"/>
      <c r="AJ63" s="29">
        <f t="shared" si="20"/>
        <v>0</v>
      </c>
      <c r="AK63" s="29"/>
      <c r="AL63" s="29"/>
      <c r="AM63" s="29"/>
      <c r="AN63" s="29"/>
      <c r="AO63" s="29"/>
    </row>
    <row r="64" spans="1:41" x14ac:dyDescent="0.25">
      <c r="A64" s="29">
        <v>5</v>
      </c>
      <c r="B64" s="29" t="s">
        <v>80</v>
      </c>
      <c r="C64" s="29" t="s">
        <v>3</v>
      </c>
      <c r="D64" s="84">
        <v>33</v>
      </c>
      <c r="E64" s="84"/>
      <c r="F64" s="84">
        <f t="shared" si="19"/>
        <v>33</v>
      </c>
      <c r="G64" s="29"/>
      <c r="H64" s="29"/>
      <c r="I64" s="29"/>
      <c r="J64" s="29"/>
      <c r="K64" s="29"/>
      <c r="L64" s="29"/>
      <c r="M64" s="29"/>
      <c r="N64" s="29"/>
      <c r="O64" s="25"/>
      <c r="P64" s="26"/>
      <c r="Q64" s="29">
        <v>5</v>
      </c>
      <c r="R64" s="29" t="s">
        <v>80</v>
      </c>
      <c r="S64" s="29" t="s">
        <v>3</v>
      </c>
      <c r="T64" s="84">
        <v>33</v>
      </c>
      <c r="U64" s="84"/>
      <c r="V64" s="29">
        <f t="shared" si="17"/>
        <v>33</v>
      </c>
      <c r="W64" s="29"/>
      <c r="X64" s="29"/>
      <c r="Y64" s="29"/>
      <c r="Z64" s="29"/>
      <c r="AA64" s="29"/>
      <c r="AB64" s="29"/>
      <c r="AC64" s="25"/>
      <c r="AD64" s="29"/>
      <c r="AE64" s="29">
        <v>5</v>
      </c>
      <c r="AF64" s="29" t="s">
        <v>80</v>
      </c>
      <c r="AG64" s="29" t="s">
        <v>3</v>
      </c>
      <c r="AH64" s="84">
        <f t="shared" si="18"/>
        <v>0</v>
      </c>
      <c r="AI64" s="29"/>
      <c r="AJ64" s="29">
        <f t="shared" si="20"/>
        <v>0</v>
      </c>
      <c r="AK64" s="29"/>
      <c r="AL64" s="29"/>
      <c r="AM64" s="29"/>
      <c r="AN64" s="29"/>
      <c r="AO64" s="29"/>
    </row>
    <row r="65" spans="1:41" x14ac:dyDescent="0.25">
      <c r="A65" s="29">
        <v>6</v>
      </c>
      <c r="B65" s="29" t="s">
        <v>81</v>
      </c>
      <c r="C65" s="29"/>
      <c r="E65" s="84"/>
      <c r="F65" s="84">
        <f t="shared" si="19"/>
        <v>0</v>
      </c>
      <c r="G65" s="29"/>
      <c r="H65" s="29"/>
      <c r="I65" s="29"/>
      <c r="J65" s="29"/>
      <c r="K65" s="29"/>
      <c r="L65" s="29"/>
      <c r="M65" s="29"/>
      <c r="N65" s="29"/>
      <c r="O65" s="25"/>
      <c r="P65" s="26"/>
      <c r="Q65" s="29">
        <v>6</v>
      </c>
      <c r="R65" s="29" t="s">
        <v>81</v>
      </c>
      <c r="S65" s="29"/>
      <c r="T65" s="84"/>
      <c r="U65" s="84"/>
      <c r="V65" s="29">
        <f t="shared" si="17"/>
        <v>0</v>
      </c>
      <c r="W65" s="29"/>
      <c r="X65" s="29"/>
      <c r="Y65" s="29"/>
      <c r="Z65" s="29"/>
      <c r="AA65" s="29"/>
      <c r="AB65" s="29"/>
      <c r="AC65" s="25"/>
      <c r="AD65" s="29"/>
      <c r="AE65" s="29">
        <v>6</v>
      </c>
      <c r="AF65" s="29" t="s">
        <v>81</v>
      </c>
      <c r="AG65" s="29"/>
      <c r="AH65" s="84">
        <f t="shared" si="18"/>
        <v>0</v>
      </c>
      <c r="AI65" s="29"/>
      <c r="AJ65" s="29">
        <f t="shared" si="20"/>
        <v>0</v>
      </c>
      <c r="AK65" s="29"/>
      <c r="AL65" s="29"/>
      <c r="AM65" s="29"/>
      <c r="AN65" s="29"/>
      <c r="AO65" s="29"/>
    </row>
    <row r="66" spans="1:41" x14ac:dyDescent="0.25">
      <c r="A66" s="29"/>
      <c r="B66" s="29"/>
      <c r="C66" s="29" t="s">
        <v>5</v>
      </c>
      <c r="D66" s="84">
        <v>13</v>
      </c>
      <c r="E66" s="84"/>
      <c r="F66" s="84">
        <f>SUM(D66:E66)</f>
        <v>13</v>
      </c>
      <c r="G66" s="29"/>
      <c r="H66" s="29"/>
      <c r="I66" s="29"/>
      <c r="J66" s="29"/>
      <c r="K66" s="29"/>
      <c r="L66" s="29"/>
      <c r="M66" s="29"/>
      <c r="N66" s="29"/>
      <c r="O66" s="25"/>
      <c r="P66" s="26"/>
      <c r="Q66" s="29"/>
      <c r="R66" s="29"/>
      <c r="S66" s="29" t="s">
        <v>5</v>
      </c>
      <c r="T66" s="29">
        <v>13</v>
      </c>
      <c r="U66" s="29"/>
      <c r="V66" s="29">
        <f t="shared" si="17"/>
        <v>13</v>
      </c>
      <c r="W66" s="29"/>
      <c r="X66" s="29"/>
      <c r="Y66" s="29"/>
      <c r="Z66" s="29"/>
      <c r="AA66" s="29"/>
      <c r="AB66" s="29"/>
      <c r="AC66" s="25"/>
      <c r="AD66" s="29"/>
      <c r="AE66" s="29"/>
      <c r="AF66" s="29"/>
      <c r="AG66" s="29" t="s">
        <v>5</v>
      </c>
      <c r="AH66" s="84">
        <f t="shared" si="18"/>
        <v>0</v>
      </c>
      <c r="AI66" s="29"/>
      <c r="AJ66" s="29">
        <f t="shared" si="20"/>
        <v>0</v>
      </c>
      <c r="AK66" s="29"/>
      <c r="AL66" s="29"/>
      <c r="AM66" s="29"/>
      <c r="AN66" s="29"/>
      <c r="AO66" s="29"/>
    </row>
    <row r="67" spans="1:41" x14ac:dyDescent="0.25">
      <c r="A67" s="29"/>
      <c r="B67" s="29"/>
      <c r="C67" s="29" t="s">
        <v>2</v>
      </c>
      <c r="D67" s="84">
        <v>3</v>
      </c>
      <c r="E67" s="84"/>
      <c r="F67" s="84">
        <f t="shared" si="19"/>
        <v>3</v>
      </c>
      <c r="G67" s="29"/>
      <c r="H67" s="29"/>
      <c r="I67" s="29"/>
      <c r="J67" s="29"/>
      <c r="K67" s="29"/>
      <c r="L67" s="29"/>
      <c r="M67" s="29"/>
      <c r="N67" s="29"/>
      <c r="O67" s="25"/>
      <c r="P67" s="26"/>
      <c r="Q67" s="29"/>
      <c r="R67" s="29"/>
      <c r="S67" s="29" t="s">
        <v>2</v>
      </c>
      <c r="T67" s="29">
        <v>2</v>
      </c>
      <c r="U67" s="29"/>
      <c r="V67" s="29">
        <f t="shared" si="17"/>
        <v>2</v>
      </c>
      <c r="W67" s="29"/>
      <c r="X67" s="29"/>
      <c r="Y67" s="29"/>
      <c r="Z67" s="29"/>
      <c r="AA67" s="29"/>
      <c r="AB67" s="29"/>
      <c r="AC67" s="25"/>
      <c r="AD67" s="29"/>
      <c r="AE67" s="29"/>
      <c r="AF67" s="29"/>
      <c r="AG67" s="29" t="s">
        <v>2</v>
      </c>
      <c r="AH67" s="84">
        <f t="shared" si="18"/>
        <v>-1</v>
      </c>
      <c r="AI67" s="29"/>
      <c r="AJ67" s="29">
        <f t="shared" si="20"/>
        <v>-1</v>
      </c>
      <c r="AK67" s="29"/>
      <c r="AL67" s="29"/>
      <c r="AM67" s="29"/>
      <c r="AN67" s="29"/>
      <c r="AO67" s="29"/>
    </row>
    <row r="68" spans="1:41" x14ac:dyDescent="0.25">
      <c r="A68" s="29">
        <v>8</v>
      </c>
      <c r="B68" s="29" t="s">
        <v>7</v>
      </c>
      <c r="C68" s="29" t="s">
        <v>3</v>
      </c>
      <c r="D68" s="84">
        <v>14</v>
      </c>
      <c r="E68" s="84"/>
      <c r="F68" s="84">
        <f t="shared" si="19"/>
        <v>14</v>
      </c>
      <c r="G68" s="29"/>
      <c r="H68" s="29"/>
      <c r="I68" s="29"/>
      <c r="J68" s="29"/>
      <c r="K68" s="29"/>
      <c r="L68" s="29"/>
      <c r="M68" s="29"/>
      <c r="N68" s="29"/>
      <c r="O68" s="25"/>
      <c r="P68" s="26"/>
      <c r="Q68" s="29">
        <v>8</v>
      </c>
      <c r="R68" s="29" t="s">
        <v>7</v>
      </c>
      <c r="S68" s="29" t="s">
        <v>3</v>
      </c>
      <c r="T68" s="29">
        <v>14</v>
      </c>
      <c r="U68" s="29"/>
      <c r="V68" s="29">
        <f t="shared" si="17"/>
        <v>14</v>
      </c>
      <c r="W68" s="29"/>
      <c r="X68" s="29"/>
      <c r="Y68" s="29"/>
      <c r="Z68" s="29"/>
      <c r="AA68" s="29"/>
      <c r="AB68" s="29"/>
      <c r="AC68" s="25"/>
      <c r="AD68" s="29"/>
      <c r="AE68" s="29">
        <v>8</v>
      </c>
      <c r="AF68" s="29" t="s">
        <v>7</v>
      </c>
      <c r="AG68" s="29" t="s">
        <v>3</v>
      </c>
      <c r="AH68" s="84">
        <f t="shared" si="18"/>
        <v>0</v>
      </c>
      <c r="AI68" s="29"/>
      <c r="AJ68" s="29">
        <f t="shared" si="20"/>
        <v>0</v>
      </c>
      <c r="AK68" s="29"/>
      <c r="AL68" s="29"/>
      <c r="AM68" s="29"/>
      <c r="AN68" s="29"/>
      <c r="AO68" s="29"/>
    </row>
    <row r="69" spans="1:41" x14ac:dyDescent="0.25">
      <c r="A69" s="29">
        <v>9</v>
      </c>
      <c r="B69" s="29" t="s">
        <v>70</v>
      </c>
      <c r="C69" s="29"/>
      <c r="E69" s="84"/>
      <c r="F69" s="84">
        <f t="shared" si="19"/>
        <v>0</v>
      </c>
      <c r="G69" s="29"/>
      <c r="H69" s="29"/>
      <c r="I69" s="29"/>
      <c r="J69" s="29"/>
      <c r="K69" s="29"/>
      <c r="L69" s="29"/>
      <c r="M69" s="29"/>
      <c r="N69" s="29"/>
      <c r="O69" s="25"/>
      <c r="P69" s="26"/>
      <c r="Q69" s="29">
        <v>9</v>
      </c>
      <c r="R69" s="29" t="s">
        <v>70</v>
      </c>
      <c r="S69" s="29"/>
      <c r="T69" s="29"/>
      <c r="U69" s="29"/>
      <c r="V69" s="29">
        <f t="shared" si="17"/>
        <v>0</v>
      </c>
      <c r="W69" s="29"/>
      <c r="X69" s="29"/>
      <c r="Y69" s="29"/>
      <c r="Z69" s="29"/>
      <c r="AA69" s="29"/>
      <c r="AB69" s="29"/>
      <c r="AC69" s="25"/>
      <c r="AD69" s="29"/>
      <c r="AE69" s="29">
        <v>9</v>
      </c>
      <c r="AF69" s="29" t="s">
        <v>70</v>
      </c>
      <c r="AG69" s="29"/>
      <c r="AH69" s="84">
        <f t="shared" si="18"/>
        <v>0</v>
      </c>
      <c r="AI69" s="29"/>
      <c r="AJ69" s="29">
        <f t="shared" si="20"/>
        <v>0</v>
      </c>
      <c r="AK69" s="29"/>
      <c r="AL69" s="29"/>
      <c r="AM69" s="29"/>
      <c r="AN69" s="29"/>
      <c r="AO69" s="29"/>
    </row>
    <row r="70" spans="1:41" x14ac:dyDescent="0.25">
      <c r="A70" s="29"/>
      <c r="B70" s="29"/>
      <c r="C70" s="29" t="s">
        <v>5</v>
      </c>
      <c r="D70" s="84">
        <v>6</v>
      </c>
      <c r="E70" s="84"/>
      <c r="F70" s="84">
        <f>SUM(D70:E70)</f>
        <v>6</v>
      </c>
      <c r="G70" s="29"/>
      <c r="H70" s="29"/>
      <c r="I70" s="29"/>
      <c r="J70" s="29"/>
      <c r="K70" s="29"/>
      <c r="L70" s="29"/>
      <c r="M70" s="29"/>
      <c r="N70" s="29"/>
      <c r="O70" s="25"/>
      <c r="P70" s="26"/>
      <c r="Q70" s="29"/>
      <c r="R70" s="29"/>
      <c r="S70" s="29" t="s">
        <v>5</v>
      </c>
      <c r="T70" s="29">
        <v>6</v>
      </c>
      <c r="U70" s="29"/>
      <c r="V70" s="29">
        <f t="shared" si="17"/>
        <v>6</v>
      </c>
      <c r="W70" s="29"/>
      <c r="X70" s="29"/>
      <c r="Y70" s="29"/>
      <c r="Z70" s="29"/>
      <c r="AA70" s="29"/>
      <c r="AB70" s="29"/>
      <c r="AC70" s="25"/>
      <c r="AD70" s="29"/>
      <c r="AE70" s="29"/>
      <c r="AF70" s="29"/>
      <c r="AG70" s="29" t="s">
        <v>5</v>
      </c>
      <c r="AH70" s="84">
        <f t="shared" si="18"/>
        <v>0</v>
      </c>
      <c r="AI70" s="29"/>
      <c r="AJ70" s="29">
        <f>SUM(AH70:AI70)</f>
        <v>0</v>
      </c>
      <c r="AK70" s="29"/>
      <c r="AL70" s="29"/>
      <c r="AM70" s="29"/>
      <c r="AN70" s="29"/>
      <c r="AO70" s="29"/>
    </row>
    <row r="71" spans="1:41" x14ac:dyDescent="0.25">
      <c r="A71" s="29"/>
      <c r="B71" s="29"/>
      <c r="C71" s="29" t="s">
        <v>2</v>
      </c>
      <c r="D71" s="84">
        <v>2</v>
      </c>
      <c r="E71" s="84"/>
      <c r="F71" s="84">
        <f>SUM(D71:E71)</f>
        <v>2</v>
      </c>
      <c r="G71" s="29"/>
      <c r="H71" s="29"/>
      <c r="I71" s="29"/>
      <c r="J71" s="29"/>
      <c r="K71" s="29"/>
      <c r="L71" s="29"/>
      <c r="M71" s="29"/>
      <c r="N71" s="29"/>
      <c r="O71" s="25"/>
      <c r="P71" s="26"/>
      <c r="Q71" s="29"/>
      <c r="R71" s="29"/>
      <c r="S71" s="29" t="s">
        <v>2</v>
      </c>
      <c r="T71" s="29">
        <v>2</v>
      </c>
      <c r="U71" s="29"/>
      <c r="V71" s="29">
        <f t="shared" si="17"/>
        <v>2</v>
      </c>
      <c r="W71" s="29"/>
      <c r="X71" s="29"/>
      <c r="Y71" s="29"/>
      <c r="Z71" s="29"/>
      <c r="AA71" s="29"/>
      <c r="AB71" s="29"/>
      <c r="AC71" s="25"/>
      <c r="AD71" s="29"/>
      <c r="AE71" s="29"/>
      <c r="AF71" s="29"/>
      <c r="AG71" s="29" t="s">
        <v>2</v>
      </c>
      <c r="AH71" s="84">
        <f t="shared" si="18"/>
        <v>0</v>
      </c>
      <c r="AI71" s="29"/>
      <c r="AJ71" s="84">
        <f t="shared" ref="AJ71:AJ72" si="21">SUM(AH71:AI71)</f>
        <v>0</v>
      </c>
      <c r="AK71" s="29"/>
      <c r="AL71" s="29"/>
      <c r="AM71" s="29"/>
      <c r="AN71" s="29"/>
      <c r="AO71" s="29"/>
    </row>
    <row r="72" spans="1:41" x14ac:dyDescent="0.25">
      <c r="A72" s="29">
        <v>11</v>
      </c>
      <c r="B72" s="29" t="s">
        <v>8</v>
      </c>
      <c r="C72" s="29" t="s">
        <v>9</v>
      </c>
      <c r="D72" s="84">
        <v>35</v>
      </c>
      <c r="E72" s="84">
        <v>22</v>
      </c>
      <c r="F72" s="84">
        <f>SUM(D72:E72)</f>
        <v>57</v>
      </c>
      <c r="G72" s="29"/>
      <c r="H72" s="29"/>
      <c r="I72" s="29"/>
      <c r="J72" s="29"/>
      <c r="K72" s="29"/>
      <c r="L72" s="29"/>
      <c r="M72" s="29"/>
      <c r="N72" s="29"/>
      <c r="O72" s="25"/>
      <c r="P72" s="26"/>
      <c r="Q72" s="29">
        <v>11</v>
      </c>
      <c r="R72" s="29" t="s">
        <v>8</v>
      </c>
      <c r="S72" s="29" t="s">
        <v>9</v>
      </c>
      <c r="T72" s="29">
        <v>35</v>
      </c>
      <c r="U72" s="29">
        <v>22</v>
      </c>
      <c r="V72" s="29">
        <f t="shared" si="17"/>
        <v>57</v>
      </c>
      <c r="W72" s="29"/>
      <c r="X72" s="29"/>
      <c r="Y72" s="29"/>
      <c r="Z72" s="29"/>
      <c r="AA72" s="29"/>
      <c r="AB72" s="29"/>
      <c r="AC72" s="25"/>
      <c r="AD72" s="29"/>
      <c r="AE72" s="29">
        <v>11</v>
      </c>
      <c r="AF72" s="29" t="s">
        <v>8</v>
      </c>
      <c r="AG72" s="29" t="s">
        <v>9</v>
      </c>
      <c r="AH72" s="84">
        <f t="shared" si="18"/>
        <v>0</v>
      </c>
      <c r="AI72" s="29">
        <f t="shared" ref="AI72:AI85" si="22">U72-E72</f>
        <v>0</v>
      </c>
      <c r="AJ72" s="84">
        <f t="shared" si="21"/>
        <v>0</v>
      </c>
      <c r="AK72" s="29"/>
      <c r="AL72" s="29"/>
      <c r="AM72" s="29"/>
      <c r="AN72" s="29"/>
      <c r="AO72" s="29"/>
    </row>
    <row r="73" spans="1:41" x14ac:dyDescent="0.25">
      <c r="A73" s="29">
        <v>12</v>
      </c>
      <c r="B73" s="29" t="s">
        <v>4</v>
      </c>
      <c r="C73" s="29" t="s">
        <v>5</v>
      </c>
      <c r="D73" s="84"/>
      <c r="E73" s="84">
        <v>30</v>
      </c>
      <c r="F73" s="84">
        <f t="shared" si="19"/>
        <v>30</v>
      </c>
      <c r="G73" s="29"/>
      <c r="H73" s="29"/>
      <c r="I73" s="29"/>
      <c r="J73" s="29"/>
      <c r="K73" s="29"/>
      <c r="L73" s="29"/>
      <c r="M73" s="29"/>
      <c r="N73" s="29"/>
      <c r="O73" s="25"/>
      <c r="P73" s="26"/>
      <c r="Q73" s="29">
        <v>12</v>
      </c>
      <c r="R73" s="29" t="s">
        <v>4</v>
      </c>
      <c r="S73" s="29" t="s">
        <v>5</v>
      </c>
      <c r="T73" s="29"/>
      <c r="U73" s="29">
        <v>29</v>
      </c>
      <c r="V73" s="29">
        <f t="shared" si="17"/>
        <v>29</v>
      </c>
      <c r="W73" s="29"/>
      <c r="X73" s="29"/>
      <c r="Y73" s="29"/>
      <c r="Z73" s="29"/>
      <c r="AA73" s="29"/>
      <c r="AB73" s="29"/>
      <c r="AC73" s="25"/>
      <c r="AD73" s="29"/>
      <c r="AE73" s="29">
        <v>12</v>
      </c>
      <c r="AF73" s="29" t="s">
        <v>4</v>
      </c>
      <c r="AG73" s="29" t="s">
        <v>5</v>
      </c>
      <c r="AH73" s="29"/>
      <c r="AI73" s="84">
        <f t="shared" si="22"/>
        <v>-1</v>
      </c>
      <c r="AJ73" s="29">
        <f t="shared" si="20"/>
        <v>-1</v>
      </c>
      <c r="AK73" s="29"/>
      <c r="AL73" s="29"/>
      <c r="AM73" s="29"/>
      <c r="AN73" s="29"/>
      <c r="AO73" s="29"/>
    </row>
    <row r="74" spans="1:41" x14ac:dyDescent="0.25">
      <c r="A74" s="29"/>
      <c r="B74" s="29"/>
      <c r="C74" s="29" t="s">
        <v>2</v>
      </c>
      <c r="D74" s="84"/>
      <c r="E74" s="84">
        <v>2</v>
      </c>
      <c r="F74" s="84">
        <f t="shared" si="19"/>
        <v>2</v>
      </c>
      <c r="G74" s="29"/>
      <c r="H74" s="29"/>
      <c r="I74" s="29"/>
      <c r="J74" s="29"/>
      <c r="K74" s="29"/>
      <c r="L74" s="29"/>
      <c r="M74" s="29"/>
      <c r="N74" s="29"/>
      <c r="O74" s="25"/>
      <c r="P74" s="26"/>
      <c r="Q74" s="29"/>
      <c r="R74" s="29"/>
      <c r="S74" s="29" t="s">
        <v>2</v>
      </c>
      <c r="T74" s="29"/>
      <c r="U74" s="29">
        <v>2</v>
      </c>
      <c r="V74" s="29">
        <f t="shared" si="17"/>
        <v>2</v>
      </c>
      <c r="W74" s="29"/>
      <c r="X74" s="29"/>
      <c r="Y74" s="29"/>
      <c r="Z74" s="29"/>
      <c r="AA74" s="29"/>
      <c r="AB74" s="29"/>
      <c r="AC74" s="25"/>
      <c r="AD74" s="29"/>
      <c r="AE74" s="29"/>
      <c r="AF74" s="29"/>
      <c r="AG74" s="29" t="s">
        <v>2</v>
      </c>
      <c r="AH74" s="29"/>
      <c r="AI74" s="84">
        <f t="shared" si="22"/>
        <v>0</v>
      </c>
      <c r="AJ74" s="29">
        <f t="shared" si="20"/>
        <v>0</v>
      </c>
      <c r="AK74" s="29"/>
      <c r="AL74" s="29"/>
      <c r="AM74" s="29"/>
      <c r="AN74" s="29"/>
      <c r="AO74" s="29"/>
    </row>
    <row r="75" spans="1:41" x14ac:dyDescent="0.25">
      <c r="A75" s="29">
        <v>13</v>
      </c>
      <c r="B75" s="29" t="s">
        <v>10</v>
      </c>
      <c r="C75" s="29" t="s">
        <v>9</v>
      </c>
      <c r="D75" s="84"/>
      <c r="E75" s="84">
        <v>44</v>
      </c>
      <c r="F75" s="84">
        <f t="shared" si="19"/>
        <v>44</v>
      </c>
      <c r="G75" s="29"/>
      <c r="H75" s="29"/>
      <c r="I75" s="29"/>
      <c r="J75" s="29"/>
      <c r="K75" s="29"/>
      <c r="L75" s="29"/>
      <c r="M75" s="29"/>
      <c r="N75" s="29"/>
      <c r="O75" s="25"/>
      <c r="P75" s="26"/>
      <c r="Q75" s="29">
        <v>13</v>
      </c>
      <c r="R75" s="29" t="s">
        <v>10</v>
      </c>
      <c r="S75" s="29" t="s">
        <v>9</v>
      </c>
      <c r="T75" s="29"/>
      <c r="U75" s="29">
        <v>44</v>
      </c>
      <c r="V75" s="29">
        <f t="shared" si="17"/>
        <v>44</v>
      </c>
      <c r="W75" s="29"/>
      <c r="X75" s="29"/>
      <c r="Y75" s="29"/>
      <c r="Z75" s="29"/>
      <c r="AA75" s="29"/>
      <c r="AB75" s="29"/>
      <c r="AC75" s="25"/>
      <c r="AD75" s="29"/>
      <c r="AE75" s="29">
        <v>13</v>
      </c>
      <c r="AF75" s="29" t="s">
        <v>10</v>
      </c>
      <c r="AG75" s="29" t="s">
        <v>9</v>
      </c>
      <c r="AH75" s="29"/>
      <c r="AI75" s="84">
        <f t="shared" si="22"/>
        <v>0</v>
      </c>
      <c r="AJ75" s="29">
        <f t="shared" si="20"/>
        <v>0</v>
      </c>
      <c r="AK75" s="29"/>
      <c r="AL75" s="29"/>
      <c r="AM75" s="29"/>
      <c r="AN75" s="29"/>
      <c r="AO75" s="29"/>
    </row>
    <row r="76" spans="1:41" x14ac:dyDescent="0.25">
      <c r="A76" s="29">
        <v>14</v>
      </c>
      <c r="B76" s="29" t="s">
        <v>6</v>
      </c>
      <c r="C76" s="29" t="s">
        <v>5</v>
      </c>
      <c r="D76" s="84"/>
      <c r="E76" s="84">
        <v>14</v>
      </c>
      <c r="F76" s="84">
        <f t="shared" si="19"/>
        <v>14</v>
      </c>
      <c r="G76" s="29"/>
      <c r="H76" s="29"/>
      <c r="I76" s="29"/>
      <c r="J76" s="29"/>
      <c r="K76" s="29"/>
      <c r="L76" s="29"/>
      <c r="M76" s="29"/>
      <c r="N76" s="29"/>
      <c r="O76" s="25"/>
      <c r="P76" s="26"/>
      <c r="Q76" s="29">
        <v>14</v>
      </c>
      <c r="R76" s="29" t="s">
        <v>6</v>
      </c>
      <c r="S76" s="29" t="s">
        <v>5</v>
      </c>
      <c r="T76" s="29"/>
      <c r="U76" s="29">
        <v>17</v>
      </c>
      <c r="V76" s="29">
        <f t="shared" si="17"/>
        <v>17</v>
      </c>
      <c r="W76" s="29"/>
      <c r="X76" s="29"/>
      <c r="Y76" s="29"/>
      <c r="Z76" s="29"/>
      <c r="AA76" s="29"/>
      <c r="AB76" s="29"/>
      <c r="AC76" s="25"/>
      <c r="AD76" s="29"/>
      <c r="AE76" s="29">
        <v>14</v>
      </c>
      <c r="AF76" s="29" t="s">
        <v>6</v>
      </c>
      <c r="AG76" s="29" t="s">
        <v>5</v>
      </c>
      <c r="AH76" s="29"/>
      <c r="AI76" s="84">
        <f t="shared" si="22"/>
        <v>3</v>
      </c>
      <c r="AJ76" s="29">
        <f t="shared" si="20"/>
        <v>3</v>
      </c>
      <c r="AK76" s="29"/>
      <c r="AL76" s="29"/>
      <c r="AM76" s="29"/>
      <c r="AN76" s="29"/>
      <c r="AO76" s="29"/>
    </row>
    <row r="77" spans="1:41" x14ac:dyDescent="0.25">
      <c r="A77" s="29"/>
      <c r="B77" s="29"/>
      <c r="C77" s="29" t="s">
        <v>2</v>
      </c>
      <c r="D77" s="84"/>
      <c r="E77" s="84">
        <v>3</v>
      </c>
      <c r="F77" s="84">
        <f t="shared" si="19"/>
        <v>3</v>
      </c>
      <c r="G77" s="29"/>
      <c r="H77" s="29"/>
      <c r="I77" s="29"/>
      <c r="J77" s="29"/>
      <c r="K77" s="29"/>
      <c r="L77" s="29"/>
      <c r="M77" s="29"/>
      <c r="N77" s="29"/>
      <c r="O77" s="25"/>
      <c r="P77" s="26"/>
      <c r="Q77" s="29"/>
      <c r="R77" s="29"/>
      <c r="S77" s="29" t="s">
        <v>2</v>
      </c>
      <c r="T77" s="29"/>
      <c r="U77" s="29">
        <v>3</v>
      </c>
      <c r="V77" s="29">
        <f t="shared" si="17"/>
        <v>3</v>
      </c>
      <c r="W77" s="29"/>
      <c r="X77" s="29"/>
      <c r="Y77" s="29"/>
      <c r="Z77" s="29"/>
      <c r="AA77" s="29"/>
      <c r="AB77" s="29"/>
      <c r="AC77" s="25"/>
      <c r="AD77" s="29"/>
      <c r="AE77" s="29"/>
      <c r="AF77" s="29"/>
      <c r="AG77" s="29" t="s">
        <v>2</v>
      </c>
      <c r="AH77" s="29"/>
      <c r="AI77" s="84">
        <f t="shared" si="22"/>
        <v>0</v>
      </c>
      <c r="AJ77" s="29">
        <f t="shared" si="20"/>
        <v>0</v>
      </c>
      <c r="AK77" s="29"/>
      <c r="AL77" s="29"/>
      <c r="AM77" s="29"/>
      <c r="AN77" s="29"/>
      <c r="AO77" s="29"/>
    </row>
    <row r="78" spans="1:41" x14ac:dyDescent="0.25">
      <c r="A78" s="29">
        <v>15</v>
      </c>
      <c r="B78" s="29" t="s">
        <v>11</v>
      </c>
      <c r="C78" s="29" t="s">
        <v>3</v>
      </c>
      <c r="D78" s="84"/>
      <c r="E78" s="84">
        <v>15</v>
      </c>
      <c r="F78" s="84">
        <f t="shared" si="19"/>
        <v>15</v>
      </c>
      <c r="G78" s="29"/>
      <c r="H78" s="29"/>
      <c r="I78" s="29"/>
      <c r="J78" s="29"/>
      <c r="K78" s="29"/>
      <c r="L78" s="29"/>
      <c r="M78" s="29"/>
      <c r="N78" s="29"/>
      <c r="O78" s="25"/>
      <c r="P78" s="26"/>
      <c r="Q78" s="29">
        <v>15</v>
      </c>
      <c r="R78" s="29" t="s">
        <v>11</v>
      </c>
      <c r="S78" s="29" t="s">
        <v>3</v>
      </c>
      <c r="T78" s="29"/>
      <c r="U78" s="29">
        <v>14</v>
      </c>
      <c r="V78" s="29">
        <f t="shared" si="17"/>
        <v>14</v>
      </c>
      <c r="W78" s="29"/>
      <c r="X78" s="29"/>
      <c r="Y78" s="29"/>
      <c r="Z78" s="29"/>
      <c r="AA78" s="29"/>
      <c r="AB78" s="29"/>
      <c r="AC78" s="25"/>
      <c r="AD78" s="29"/>
      <c r="AE78" s="29">
        <v>15</v>
      </c>
      <c r="AF78" s="29" t="s">
        <v>11</v>
      </c>
      <c r="AG78" s="29" t="s">
        <v>3</v>
      </c>
      <c r="AH78" s="29"/>
      <c r="AI78" s="84">
        <f t="shared" si="22"/>
        <v>-1</v>
      </c>
      <c r="AJ78" s="29">
        <f t="shared" si="20"/>
        <v>-1</v>
      </c>
      <c r="AK78" s="29"/>
      <c r="AL78" s="29"/>
      <c r="AM78" s="29"/>
      <c r="AN78" s="29"/>
      <c r="AO78" s="29"/>
    </row>
    <row r="79" spans="1:41" x14ac:dyDescent="0.25">
      <c r="A79" s="29"/>
      <c r="B79" s="29"/>
      <c r="C79" s="29" t="s">
        <v>5</v>
      </c>
      <c r="E79" s="84">
        <v>7</v>
      </c>
      <c r="F79" s="84">
        <f t="shared" si="19"/>
        <v>7</v>
      </c>
      <c r="G79" s="29"/>
      <c r="H79" s="29"/>
      <c r="I79" s="29"/>
      <c r="J79" s="29"/>
      <c r="K79" s="29"/>
      <c r="L79" s="29"/>
      <c r="M79" s="29"/>
      <c r="N79" s="29"/>
      <c r="O79" s="25"/>
      <c r="P79" s="26"/>
      <c r="Q79" s="29"/>
      <c r="R79" s="29"/>
      <c r="S79" s="29" t="s">
        <v>5</v>
      </c>
      <c r="T79" s="29"/>
      <c r="U79" s="29">
        <v>7</v>
      </c>
      <c r="V79" s="29">
        <f t="shared" si="17"/>
        <v>7</v>
      </c>
      <c r="W79" s="29"/>
      <c r="X79" s="29"/>
      <c r="Y79" s="29"/>
      <c r="Z79" s="29"/>
      <c r="AA79" s="29"/>
      <c r="AB79" s="29"/>
      <c r="AC79" s="25"/>
      <c r="AD79" s="29"/>
      <c r="AE79" s="29"/>
      <c r="AF79" s="29"/>
      <c r="AG79" s="29" t="s">
        <v>5</v>
      </c>
      <c r="AH79" s="29"/>
      <c r="AI79" s="84">
        <f t="shared" si="22"/>
        <v>0</v>
      </c>
      <c r="AJ79" s="29">
        <f t="shared" si="20"/>
        <v>0</v>
      </c>
      <c r="AK79" s="29"/>
      <c r="AL79" s="29"/>
      <c r="AM79" s="29"/>
      <c r="AN79" s="29"/>
      <c r="AO79" s="29"/>
    </row>
    <row r="80" spans="1:41" x14ac:dyDescent="0.25">
      <c r="A80" s="29"/>
      <c r="B80" s="29"/>
      <c r="C80" s="29" t="s">
        <v>1</v>
      </c>
      <c r="E80" s="84">
        <v>9</v>
      </c>
      <c r="F80" s="84">
        <f t="shared" si="19"/>
        <v>9</v>
      </c>
      <c r="G80" s="29"/>
      <c r="H80" s="29"/>
      <c r="I80" s="29"/>
      <c r="J80" s="29"/>
      <c r="K80" s="29"/>
      <c r="L80" s="29"/>
      <c r="M80" s="29"/>
      <c r="N80" s="29"/>
      <c r="O80" s="25"/>
      <c r="P80" s="26"/>
      <c r="Q80" s="29"/>
      <c r="R80" s="29"/>
      <c r="S80" s="29" t="s">
        <v>1</v>
      </c>
      <c r="T80" s="29"/>
      <c r="U80" s="29">
        <v>7</v>
      </c>
      <c r="V80" s="29">
        <f t="shared" si="17"/>
        <v>7</v>
      </c>
      <c r="W80" s="29"/>
      <c r="X80" s="29"/>
      <c r="Y80" s="29"/>
      <c r="Z80" s="29"/>
      <c r="AA80" s="29"/>
      <c r="AB80" s="29"/>
      <c r="AC80" s="25"/>
      <c r="AD80" s="29"/>
      <c r="AE80" s="29"/>
      <c r="AF80" s="29"/>
      <c r="AG80" s="29" t="s">
        <v>1</v>
      </c>
      <c r="AH80" s="29"/>
      <c r="AI80" s="84">
        <f t="shared" si="22"/>
        <v>-2</v>
      </c>
      <c r="AJ80" s="29">
        <f t="shared" si="20"/>
        <v>-2</v>
      </c>
      <c r="AK80" s="29"/>
      <c r="AL80" s="29"/>
      <c r="AM80" s="29"/>
      <c r="AN80" s="29"/>
      <c r="AO80" s="29"/>
    </row>
    <row r="81" spans="1:41" x14ac:dyDescent="0.25">
      <c r="A81" s="29"/>
      <c r="B81" s="29"/>
      <c r="C81" s="29" t="s">
        <v>2</v>
      </c>
      <c r="E81" s="84">
        <v>3</v>
      </c>
      <c r="F81" s="84">
        <f t="shared" si="19"/>
        <v>3</v>
      </c>
      <c r="G81" s="29"/>
      <c r="H81" s="29"/>
      <c r="I81" s="29"/>
      <c r="J81" s="29"/>
      <c r="K81" s="29"/>
      <c r="L81" s="29"/>
      <c r="M81" s="29"/>
      <c r="N81" s="29"/>
      <c r="O81" s="25"/>
      <c r="P81" s="26"/>
      <c r="Q81" s="29"/>
      <c r="R81" s="29"/>
      <c r="S81" s="29" t="s">
        <v>2</v>
      </c>
      <c r="T81" s="29"/>
      <c r="U81" s="29">
        <v>3</v>
      </c>
      <c r="V81" s="29">
        <f t="shared" si="17"/>
        <v>3</v>
      </c>
      <c r="W81" s="29"/>
      <c r="X81" s="29"/>
      <c r="Y81" s="29"/>
      <c r="Z81" s="29"/>
      <c r="AA81" s="29"/>
      <c r="AB81" s="29"/>
      <c r="AC81" s="25"/>
      <c r="AD81" s="29"/>
      <c r="AE81" s="29"/>
      <c r="AF81" s="29"/>
      <c r="AG81" s="29" t="s">
        <v>2</v>
      </c>
      <c r="AH81" s="29"/>
      <c r="AI81" s="84">
        <f t="shared" si="22"/>
        <v>0</v>
      </c>
      <c r="AJ81" s="29">
        <f t="shared" si="20"/>
        <v>0</v>
      </c>
      <c r="AK81" s="29"/>
      <c r="AL81" s="29"/>
      <c r="AM81" s="29"/>
      <c r="AN81" s="29"/>
      <c r="AO81" s="29"/>
    </row>
    <row r="82" spans="1:41" x14ac:dyDescent="0.25">
      <c r="A82" s="29">
        <v>16</v>
      </c>
      <c r="B82" s="29" t="s">
        <v>12</v>
      </c>
      <c r="C82" s="29" t="s">
        <v>5</v>
      </c>
      <c r="D82" s="84">
        <v>2</v>
      </c>
      <c r="E82" s="84">
        <v>2</v>
      </c>
      <c r="F82" s="84">
        <f t="shared" si="19"/>
        <v>4</v>
      </c>
      <c r="G82" s="29"/>
      <c r="H82" s="29"/>
      <c r="I82" s="29"/>
      <c r="J82" s="29"/>
      <c r="K82" s="29"/>
      <c r="L82" s="29"/>
      <c r="M82" s="29"/>
      <c r="N82" s="29"/>
      <c r="O82" s="25"/>
      <c r="P82" s="26"/>
      <c r="Q82" s="29">
        <v>16</v>
      </c>
      <c r="R82" s="29" t="s">
        <v>12</v>
      </c>
      <c r="S82" s="29" t="s">
        <v>5</v>
      </c>
      <c r="T82" s="29">
        <v>2</v>
      </c>
      <c r="U82" s="29">
        <v>2</v>
      </c>
      <c r="V82" s="29">
        <f t="shared" si="17"/>
        <v>4</v>
      </c>
      <c r="W82" s="29"/>
      <c r="X82" s="29"/>
      <c r="Y82" s="29"/>
      <c r="Z82" s="29"/>
      <c r="AA82" s="29"/>
      <c r="AB82" s="29"/>
      <c r="AC82" s="25"/>
      <c r="AD82" s="29"/>
      <c r="AE82" s="29">
        <v>16</v>
      </c>
      <c r="AF82" s="29" t="s">
        <v>12</v>
      </c>
      <c r="AG82" s="29" t="s">
        <v>5</v>
      </c>
      <c r="AH82" s="84">
        <f>T82-D82</f>
        <v>0</v>
      </c>
      <c r="AI82" s="84">
        <f t="shared" si="22"/>
        <v>0</v>
      </c>
      <c r="AJ82" s="29">
        <f t="shared" si="20"/>
        <v>0</v>
      </c>
      <c r="AK82" s="29"/>
      <c r="AL82" s="29"/>
      <c r="AM82" s="29"/>
      <c r="AN82" s="29"/>
      <c r="AO82" s="29"/>
    </row>
    <row r="83" spans="1:41" x14ac:dyDescent="0.25">
      <c r="A83" s="29"/>
      <c r="B83" s="29"/>
      <c r="C83" s="29" t="s">
        <v>2</v>
      </c>
      <c r="D83" s="84">
        <v>2</v>
      </c>
      <c r="E83" s="84">
        <v>4</v>
      </c>
      <c r="F83" s="84">
        <f>SUM(D83:E83)</f>
        <v>6</v>
      </c>
      <c r="G83" s="29"/>
      <c r="H83" s="29"/>
      <c r="I83" s="29"/>
      <c r="J83" s="29"/>
      <c r="K83" s="29"/>
      <c r="L83" s="29"/>
      <c r="M83" s="29"/>
      <c r="N83" s="29"/>
      <c r="O83" s="25"/>
      <c r="P83" s="26"/>
      <c r="Q83" s="29"/>
      <c r="R83" s="29"/>
      <c r="S83" s="29" t="s">
        <v>2</v>
      </c>
      <c r="T83" s="29">
        <v>2</v>
      </c>
      <c r="U83" s="29">
        <v>3</v>
      </c>
      <c r="V83" s="29">
        <f t="shared" si="17"/>
        <v>5</v>
      </c>
      <c r="W83" s="29"/>
      <c r="X83" s="29"/>
      <c r="Y83" s="29"/>
      <c r="Z83" s="29"/>
      <c r="AA83" s="29"/>
      <c r="AB83" s="29"/>
      <c r="AC83" s="25"/>
      <c r="AD83" s="29"/>
      <c r="AE83" s="29"/>
      <c r="AF83" s="29"/>
      <c r="AG83" s="29" t="s">
        <v>2</v>
      </c>
      <c r="AH83" s="84">
        <f>T83-D83</f>
        <v>0</v>
      </c>
      <c r="AI83" s="84">
        <f t="shared" si="22"/>
        <v>-1</v>
      </c>
      <c r="AJ83" s="29">
        <f t="shared" si="20"/>
        <v>-1</v>
      </c>
      <c r="AK83" s="29"/>
      <c r="AL83" s="29"/>
      <c r="AM83" s="29"/>
      <c r="AN83" s="29"/>
      <c r="AO83" s="29"/>
    </row>
    <row r="84" spans="1:41" x14ac:dyDescent="0.25">
      <c r="A84" s="29">
        <v>17</v>
      </c>
      <c r="B84" s="29" t="s">
        <v>13</v>
      </c>
      <c r="C84" s="29" t="s">
        <v>2</v>
      </c>
      <c r="D84" s="84"/>
      <c r="E84" s="84">
        <v>4</v>
      </c>
      <c r="F84" s="84">
        <f>SUM(D84:E84)</f>
        <v>4</v>
      </c>
      <c r="G84" s="29"/>
      <c r="H84" s="29"/>
      <c r="I84" s="29"/>
      <c r="J84" s="29"/>
      <c r="K84" s="29"/>
      <c r="L84" s="29"/>
      <c r="M84" s="29"/>
      <c r="N84" s="29"/>
      <c r="O84" s="25"/>
      <c r="P84" s="26"/>
      <c r="Q84" s="29">
        <v>17</v>
      </c>
      <c r="R84" s="29" t="s">
        <v>13</v>
      </c>
      <c r="S84" s="29" t="s">
        <v>2</v>
      </c>
      <c r="T84" s="29"/>
      <c r="U84" s="29">
        <v>3</v>
      </c>
      <c r="V84" s="29">
        <f t="shared" si="17"/>
        <v>3</v>
      </c>
      <c r="W84" s="29"/>
      <c r="X84" s="29"/>
      <c r="Y84" s="29"/>
      <c r="Z84" s="29"/>
      <c r="AA84" s="29"/>
      <c r="AB84" s="29"/>
      <c r="AC84" s="25"/>
      <c r="AD84" s="29"/>
      <c r="AE84" s="29">
        <v>17</v>
      </c>
      <c r="AF84" s="29" t="s">
        <v>13</v>
      </c>
      <c r="AG84" s="29" t="s">
        <v>2</v>
      </c>
      <c r="AH84" s="29"/>
      <c r="AI84" s="84">
        <f t="shared" si="22"/>
        <v>-1</v>
      </c>
      <c r="AJ84" s="29">
        <f t="shared" si="20"/>
        <v>-1</v>
      </c>
      <c r="AK84" s="29"/>
      <c r="AL84" s="29"/>
      <c r="AM84" s="29"/>
      <c r="AN84" s="29"/>
      <c r="AO84" s="29"/>
    </row>
    <row r="85" spans="1:41" x14ac:dyDescent="0.25">
      <c r="A85" s="29"/>
      <c r="B85" s="29"/>
      <c r="C85" s="29" t="s">
        <v>1</v>
      </c>
      <c r="D85" s="84"/>
      <c r="E85" s="84">
        <v>2</v>
      </c>
      <c r="F85" s="29">
        <f>SUM(D85:E85)</f>
        <v>2</v>
      </c>
      <c r="G85" s="29"/>
      <c r="H85" s="29"/>
      <c r="I85" s="29"/>
      <c r="J85" s="29"/>
      <c r="K85" s="29"/>
      <c r="L85" s="29"/>
      <c r="M85" s="29"/>
      <c r="N85" s="29"/>
      <c r="O85" s="25"/>
      <c r="P85" s="26"/>
      <c r="Q85" s="29"/>
      <c r="R85" s="29"/>
      <c r="S85" s="29" t="s">
        <v>1</v>
      </c>
      <c r="T85" s="29"/>
      <c r="U85" s="29">
        <v>2</v>
      </c>
      <c r="V85" s="29">
        <f t="shared" si="17"/>
        <v>2</v>
      </c>
      <c r="W85" s="29"/>
      <c r="X85" s="29"/>
      <c r="Y85" s="29"/>
      <c r="Z85" s="29"/>
      <c r="AA85" s="29"/>
      <c r="AB85" s="29"/>
      <c r="AC85" s="25"/>
      <c r="AD85" s="29"/>
      <c r="AE85" s="29"/>
      <c r="AF85" s="29"/>
      <c r="AG85" s="29" t="s">
        <v>1</v>
      </c>
      <c r="AH85" s="29"/>
      <c r="AI85" s="84">
        <f t="shared" si="22"/>
        <v>0</v>
      </c>
      <c r="AJ85" s="29">
        <f t="shared" si="20"/>
        <v>0</v>
      </c>
      <c r="AK85" s="29"/>
      <c r="AL85" s="29"/>
      <c r="AM85" s="29"/>
      <c r="AN85" s="29"/>
      <c r="AO85" s="29"/>
    </row>
    <row r="86" spans="1:41" x14ac:dyDescent="0.25">
      <c r="A86" s="29" t="s">
        <v>49</v>
      </c>
      <c r="B86" s="29"/>
      <c r="C86" s="22"/>
      <c r="D86" s="29">
        <f>SUM(D58:D85)</f>
        <v>205</v>
      </c>
      <c r="E86" s="29">
        <f t="shared" ref="E86" si="23">SUM(E58:E85)</f>
        <v>161</v>
      </c>
      <c r="F86" s="29">
        <f>SUM(F58:F85)</f>
        <v>366</v>
      </c>
      <c r="G86" s="29"/>
      <c r="H86" s="29"/>
      <c r="I86" s="29"/>
      <c r="J86" s="29"/>
      <c r="K86" s="29"/>
      <c r="L86" s="29"/>
      <c r="M86" s="29"/>
      <c r="N86" s="29"/>
      <c r="O86" s="25"/>
      <c r="P86" s="26"/>
      <c r="Q86" s="29" t="s">
        <v>49</v>
      </c>
      <c r="R86" s="29"/>
      <c r="S86" s="22"/>
      <c r="T86" s="29">
        <f t="shared" ref="T86:U86" si="24">SUM(T58:T85)</f>
        <v>201</v>
      </c>
      <c r="U86" s="29">
        <f t="shared" si="24"/>
        <v>158</v>
      </c>
      <c r="V86" s="29">
        <f>SUM(V58:V85)</f>
        <v>359</v>
      </c>
      <c r="W86" s="29"/>
      <c r="X86" s="29"/>
      <c r="Y86" s="29"/>
      <c r="Z86" s="29"/>
      <c r="AA86" s="29"/>
      <c r="AB86" s="29"/>
      <c r="AC86" s="25"/>
      <c r="AD86" s="29"/>
      <c r="AE86" s="29" t="s">
        <v>49</v>
      </c>
      <c r="AF86" s="29"/>
      <c r="AG86" s="22"/>
      <c r="AH86" s="29">
        <f>SUM(AH58:AH85)</f>
        <v>-4</v>
      </c>
      <c r="AI86" s="29">
        <f t="shared" ref="AI86:AJ86" si="25">SUM(AI58:AI85)</f>
        <v>-3</v>
      </c>
      <c r="AJ86" s="29">
        <f t="shared" si="25"/>
        <v>-7</v>
      </c>
      <c r="AK86" s="29"/>
      <c r="AL86" s="29"/>
      <c r="AM86" s="29"/>
      <c r="AN86" s="29"/>
      <c r="AO86" s="29"/>
    </row>
    <row r="87" spans="1:4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5"/>
      <c r="P87" s="26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5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5"/>
      <c r="P88" s="26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5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5">
      <c r="A89" s="29" t="s">
        <v>66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5"/>
      <c r="P89" s="26"/>
      <c r="Q89" s="29" t="s">
        <v>66</v>
      </c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5"/>
      <c r="AD89" s="29"/>
      <c r="AE89" s="29" t="s">
        <v>66</v>
      </c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5"/>
      <c r="P90" s="26"/>
      <c r="Q90" s="29"/>
      <c r="R90" s="29"/>
      <c r="S90" s="29"/>
      <c r="T90" s="29"/>
      <c r="U90" s="130" t="s">
        <v>104</v>
      </c>
      <c r="V90" s="130"/>
      <c r="W90" s="130" t="s">
        <v>105</v>
      </c>
      <c r="X90" s="130"/>
      <c r="Y90" s="29"/>
      <c r="Z90" s="29"/>
      <c r="AA90" s="29"/>
      <c r="AB90" s="29"/>
      <c r="AC90" s="25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5">
      <c r="A91" s="28" t="s">
        <v>31</v>
      </c>
      <c r="B91" s="28" t="s">
        <v>46</v>
      </c>
      <c r="C91" s="28" t="s">
        <v>67</v>
      </c>
      <c r="D91" s="28" t="s">
        <v>68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5"/>
      <c r="P91" s="26"/>
      <c r="Q91" s="28" t="s">
        <v>31</v>
      </c>
      <c r="R91" s="28" t="s">
        <v>46</v>
      </c>
      <c r="S91" s="28" t="s">
        <v>67</v>
      </c>
      <c r="T91" s="28" t="s">
        <v>68</v>
      </c>
      <c r="U91" s="29" t="s">
        <v>99</v>
      </c>
      <c r="V91" s="52" t="s">
        <v>98</v>
      </c>
      <c r="W91" s="29" t="s">
        <v>99</v>
      </c>
      <c r="X91" s="29" t="s">
        <v>98</v>
      </c>
      <c r="Y91" s="29"/>
      <c r="Z91" s="29"/>
      <c r="AA91" s="29"/>
      <c r="AB91" s="29"/>
      <c r="AC91" s="25"/>
      <c r="AD91" s="29"/>
      <c r="AE91" s="28" t="s">
        <v>31</v>
      </c>
      <c r="AF91" s="28" t="s">
        <v>46</v>
      </c>
      <c r="AG91" s="28" t="s">
        <v>67</v>
      </c>
      <c r="AH91" s="28" t="s">
        <v>68</v>
      </c>
      <c r="AI91" s="29"/>
      <c r="AJ91" s="29"/>
      <c r="AK91" s="29"/>
      <c r="AL91" s="29"/>
      <c r="AM91" s="29"/>
      <c r="AN91" s="29"/>
      <c r="AO91" s="29"/>
    </row>
    <row r="92" spans="1:41" x14ac:dyDescent="0.25">
      <c r="A92" s="28" t="s">
        <v>2</v>
      </c>
      <c r="B92" s="28">
        <f>F59+F63+F71+F74+F77+F81+F83+F84+F67</f>
        <v>27</v>
      </c>
      <c r="C92" s="28">
        <v>30</v>
      </c>
      <c r="D92" s="21">
        <f t="shared" ref="D92:D97" si="26">B92*C92</f>
        <v>810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5"/>
      <c r="P92" s="26"/>
      <c r="Q92" s="28" t="s">
        <v>2</v>
      </c>
      <c r="R92" s="28">
        <f>T59+T63+T67+T71+U74+U77+U81+T83+U83+U84</f>
        <v>24</v>
      </c>
      <c r="S92" s="28">
        <v>30</v>
      </c>
      <c r="T92" s="21">
        <f>R92*S92</f>
        <v>720</v>
      </c>
      <c r="U92" s="29">
        <f>T59+T63+T71+T67+T83</f>
        <v>10</v>
      </c>
      <c r="V92">
        <f>S107</f>
        <v>10</v>
      </c>
      <c r="W92" s="29">
        <f>U84+U83+U81+U77+U74</f>
        <v>14</v>
      </c>
      <c r="X92" s="29">
        <f>V109</f>
        <v>14</v>
      </c>
      <c r="Y92" s="29"/>
      <c r="Z92" s="29"/>
      <c r="AA92" s="29"/>
      <c r="AB92" s="29"/>
      <c r="AC92" s="25"/>
      <c r="AD92" s="29"/>
      <c r="AE92" s="28" t="s">
        <v>2</v>
      </c>
      <c r="AF92" s="28">
        <f>AH59+AH63+AH67+AH71+AI74+AI77+AI81+AH83+AI83+AI84</f>
        <v>-3</v>
      </c>
      <c r="AG92" s="28">
        <v>30</v>
      </c>
      <c r="AH92" s="21">
        <f>AF92*AG92</f>
        <v>-90</v>
      </c>
      <c r="AI92" s="29"/>
      <c r="AJ92" s="29"/>
      <c r="AK92" s="29"/>
      <c r="AL92" s="29"/>
      <c r="AM92" s="29"/>
      <c r="AN92" s="29"/>
      <c r="AO92" s="29"/>
    </row>
    <row r="93" spans="1:41" x14ac:dyDescent="0.25">
      <c r="A93" s="28" t="s">
        <v>1</v>
      </c>
      <c r="B93" s="28">
        <f>E85+E80+D58</f>
        <v>20</v>
      </c>
      <c r="C93" s="28">
        <v>20</v>
      </c>
      <c r="D93" s="21">
        <f t="shared" si="26"/>
        <v>400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5"/>
      <c r="P93" s="26"/>
      <c r="Q93" s="28" t="s">
        <v>1</v>
      </c>
      <c r="R93" s="28">
        <f>U85+U80+T58</f>
        <v>16</v>
      </c>
      <c r="S93" s="28">
        <v>20</v>
      </c>
      <c r="T93" s="21">
        <f t="shared" ref="T93:T97" si="27">R93*S93</f>
        <v>320</v>
      </c>
      <c r="U93" s="29">
        <f>T58</f>
        <v>7</v>
      </c>
      <c r="V93">
        <f>S114</f>
        <v>7</v>
      </c>
      <c r="W93" s="29">
        <f>U80+U85</f>
        <v>9</v>
      </c>
      <c r="X93" s="29">
        <f>V104</f>
        <v>9</v>
      </c>
      <c r="Y93" s="29"/>
      <c r="Z93" s="29"/>
      <c r="AA93" s="29"/>
      <c r="AB93" s="29"/>
      <c r="AC93" s="25"/>
      <c r="AD93" s="29"/>
      <c r="AE93" s="28" t="s">
        <v>1</v>
      </c>
      <c r="AF93" s="28">
        <f>AI85+AI80+AH58</f>
        <v>-4</v>
      </c>
      <c r="AG93" s="28">
        <v>20</v>
      </c>
      <c r="AH93" s="21">
        <f t="shared" ref="AH93:AH97" si="28">AF93*AG93</f>
        <v>-80</v>
      </c>
      <c r="AI93" s="29"/>
      <c r="AJ93" s="29"/>
      <c r="AK93" s="29"/>
      <c r="AL93" s="29"/>
      <c r="AM93" s="29"/>
      <c r="AN93" s="29"/>
      <c r="AO93" s="29"/>
    </row>
    <row r="94" spans="1:41" x14ac:dyDescent="0.25">
      <c r="A94" s="28" t="s">
        <v>15</v>
      </c>
      <c r="B94" s="28">
        <v>0</v>
      </c>
      <c r="C94" s="28">
        <v>25</v>
      </c>
      <c r="D94" s="21">
        <f t="shared" si="2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5"/>
      <c r="P94" s="26"/>
      <c r="Q94" s="28" t="s">
        <v>15</v>
      </c>
      <c r="R94" s="28">
        <v>0</v>
      </c>
      <c r="S94" s="28">
        <v>25</v>
      </c>
      <c r="T94" s="21">
        <f t="shared" si="27"/>
        <v>0</v>
      </c>
      <c r="U94" s="29"/>
      <c r="W94" s="29"/>
      <c r="X94" s="29"/>
      <c r="Y94" s="29"/>
      <c r="Z94" s="29"/>
      <c r="AA94" s="29"/>
      <c r="AB94" s="29"/>
      <c r="AC94" s="25"/>
      <c r="AD94" s="29"/>
      <c r="AE94" s="28" t="s">
        <v>15</v>
      </c>
      <c r="AF94" s="28">
        <v>0</v>
      </c>
      <c r="AG94" s="28">
        <v>25</v>
      </c>
      <c r="AH94" s="21">
        <f t="shared" si="28"/>
        <v>0</v>
      </c>
      <c r="AI94" s="29"/>
      <c r="AJ94" s="29"/>
      <c r="AK94" s="29"/>
      <c r="AL94" s="29"/>
      <c r="AM94" s="29"/>
      <c r="AN94" s="29"/>
      <c r="AO94" s="29"/>
    </row>
    <row r="95" spans="1:41" x14ac:dyDescent="0.25">
      <c r="A95" s="28" t="s">
        <v>3</v>
      </c>
      <c r="B95" s="28">
        <f>F60+F64+F68+F78</f>
        <v>117</v>
      </c>
      <c r="C95" s="28">
        <v>22</v>
      </c>
      <c r="D95" s="21">
        <f t="shared" si="26"/>
        <v>2574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5"/>
      <c r="P95" s="26"/>
      <c r="Q95" s="28" t="s">
        <v>3</v>
      </c>
      <c r="R95" s="28">
        <f>V60+V64+V68+V78</f>
        <v>114</v>
      </c>
      <c r="S95" s="28">
        <v>22</v>
      </c>
      <c r="T95" s="21">
        <f t="shared" si="27"/>
        <v>2508</v>
      </c>
      <c r="U95" s="29">
        <f>T60+T64+T68</f>
        <v>100</v>
      </c>
      <c r="V95">
        <f>S104+S106+S110+S113</f>
        <v>100</v>
      </c>
      <c r="W95" s="29">
        <f>U78</f>
        <v>14</v>
      </c>
      <c r="X95" s="29">
        <f>V110</f>
        <v>14</v>
      </c>
      <c r="Y95" s="29"/>
      <c r="Z95" s="29"/>
      <c r="AA95" s="29"/>
      <c r="AB95" s="29"/>
      <c r="AC95" s="25"/>
      <c r="AD95" s="29"/>
      <c r="AE95" s="28" t="s">
        <v>3</v>
      </c>
      <c r="AF95" s="28">
        <f>AJ60+AJ64+AJ68+AJ78</f>
        <v>-3</v>
      </c>
      <c r="AG95" s="28">
        <v>22</v>
      </c>
      <c r="AH95" s="21">
        <f t="shared" si="28"/>
        <v>-66</v>
      </c>
      <c r="AI95" s="29"/>
      <c r="AJ95" s="29"/>
      <c r="AK95" s="29"/>
      <c r="AL95" s="29"/>
      <c r="AM95" s="29"/>
      <c r="AN95" s="29"/>
      <c r="AO95" s="29"/>
    </row>
    <row r="96" spans="1:41" x14ac:dyDescent="0.25">
      <c r="A96" s="28" t="s">
        <v>9</v>
      </c>
      <c r="B96" s="28">
        <f>F72+F75</f>
        <v>101</v>
      </c>
      <c r="C96" s="28">
        <v>15</v>
      </c>
      <c r="D96" s="21">
        <f t="shared" si="26"/>
        <v>1515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5"/>
      <c r="P96" s="26"/>
      <c r="Q96" s="28" t="s">
        <v>9</v>
      </c>
      <c r="R96" s="28">
        <f>V72+V75</f>
        <v>101</v>
      </c>
      <c r="S96" s="28">
        <v>15</v>
      </c>
      <c r="T96" s="21">
        <f t="shared" si="27"/>
        <v>1515</v>
      </c>
      <c r="U96" s="29">
        <f>T72</f>
        <v>35</v>
      </c>
      <c r="V96">
        <f>S108+S109+S111</f>
        <v>35</v>
      </c>
      <c r="W96" s="29">
        <f>U72+U75</f>
        <v>66</v>
      </c>
      <c r="X96" s="29">
        <f>V106+V107+V113</f>
        <v>66</v>
      </c>
      <c r="Y96" s="29"/>
      <c r="Z96" s="29"/>
      <c r="AA96" s="29"/>
      <c r="AB96" s="29"/>
      <c r="AC96" s="25"/>
      <c r="AD96" s="29"/>
      <c r="AE96" s="28" t="s">
        <v>9</v>
      </c>
      <c r="AF96" s="28">
        <f>AJ72+AJ75</f>
        <v>0</v>
      </c>
      <c r="AG96" s="28">
        <v>15</v>
      </c>
      <c r="AH96" s="21">
        <f t="shared" si="28"/>
        <v>0</v>
      </c>
      <c r="AI96" s="29"/>
      <c r="AJ96" s="29"/>
      <c r="AK96" s="29"/>
      <c r="AL96" s="29"/>
      <c r="AM96" s="29"/>
      <c r="AN96" s="29"/>
      <c r="AO96" s="29"/>
    </row>
    <row r="97" spans="1:41" x14ac:dyDescent="0.25">
      <c r="A97" s="28" t="s">
        <v>5</v>
      </c>
      <c r="B97" s="28">
        <f>F62+F66+F70+F73+F76+F79+F82</f>
        <v>101</v>
      </c>
      <c r="C97" s="28">
        <v>15</v>
      </c>
      <c r="D97" s="21">
        <f t="shared" si="26"/>
        <v>1515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5"/>
      <c r="P97" s="26"/>
      <c r="Q97" s="28" t="s">
        <v>5</v>
      </c>
      <c r="R97" s="28">
        <f>V62+V66+V70+V73+V76+V79+V82</f>
        <v>104</v>
      </c>
      <c r="S97" s="28">
        <v>15</v>
      </c>
      <c r="T97" s="21">
        <f t="shared" si="27"/>
        <v>1560</v>
      </c>
      <c r="U97" s="29">
        <f>T62+T66+T70+T82</f>
        <v>49</v>
      </c>
      <c r="V97">
        <f>S105+S112+S115</f>
        <v>49</v>
      </c>
      <c r="W97" s="29">
        <f>U73+U76+U79+U82</f>
        <v>55</v>
      </c>
      <c r="X97" s="29">
        <f>V105+V111+V114</f>
        <v>55</v>
      </c>
      <c r="Y97" s="29"/>
      <c r="Z97" s="29"/>
      <c r="AA97" s="29"/>
      <c r="AB97" s="29"/>
      <c r="AC97" s="25"/>
      <c r="AD97" s="29"/>
      <c r="AE97" s="28" t="s">
        <v>5</v>
      </c>
      <c r="AF97" s="28">
        <f>AJ62+AJ66+AJ70+AJ73+AJ76+AJ79+AJ82</f>
        <v>3</v>
      </c>
      <c r="AG97" s="28">
        <v>15</v>
      </c>
      <c r="AH97" s="21">
        <f t="shared" si="28"/>
        <v>45</v>
      </c>
      <c r="AI97" s="29"/>
      <c r="AJ97" s="29"/>
      <c r="AK97" s="29"/>
      <c r="AL97" s="29"/>
      <c r="AM97" s="29"/>
      <c r="AN97" s="29"/>
      <c r="AO97" s="29"/>
    </row>
    <row r="98" spans="1:41" x14ac:dyDescent="0.25">
      <c r="A98" s="28" t="s">
        <v>14</v>
      </c>
      <c r="B98" s="28">
        <f>SUM(B92:B97)</f>
        <v>366</v>
      </c>
      <c r="C98" s="28"/>
      <c r="D98" s="21">
        <f>SUM(D92:D97)</f>
        <v>6814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5"/>
      <c r="P98" s="26"/>
      <c r="Q98" s="28" t="s">
        <v>14</v>
      </c>
      <c r="R98" s="28">
        <f>SUM(R92:R97)</f>
        <v>359</v>
      </c>
      <c r="S98" s="28"/>
      <c r="T98" s="21">
        <f>SUM(T92:T97)</f>
        <v>6623</v>
      </c>
      <c r="U98" s="29">
        <f>SUM(U92:U97)</f>
        <v>201</v>
      </c>
      <c r="V98">
        <f>SUM(V92:V97)</f>
        <v>201</v>
      </c>
      <c r="W98" s="60">
        <f>SUM(W92:W97)</f>
        <v>158</v>
      </c>
      <c r="X98" s="29">
        <f>SUM(X92:X97)</f>
        <v>158</v>
      </c>
      <c r="Y98" s="29"/>
      <c r="Z98" s="29"/>
      <c r="AA98" s="29"/>
      <c r="AB98" s="29"/>
      <c r="AC98" s="25"/>
      <c r="AD98" s="29"/>
      <c r="AE98" s="28" t="s">
        <v>14</v>
      </c>
      <c r="AF98" s="28">
        <f>SUM(AF92:AF97)</f>
        <v>-7</v>
      </c>
      <c r="AG98" s="28"/>
      <c r="AH98" s="21">
        <f>SUM(AH92:AH97)</f>
        <v>-191</v>
      </c>
      <c r="AI98" s="29"/>
      <c r="AJ98" s="29"/>
      <c r="AK98" s="29"/>
      <c r="AL98" s="29"/>
      <c r="AM98" s="29"/>
      <c r="AN98" s="29"/>
      <c r="AO98" s="29"/>
    </row>
    <row r="99" spans="1:4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5"/>
      <c r="P99" s="26"/>
      <c r="Q99" s="29"/>
      <c r="R99" s="29"/>
      <c r="S99" s="29"/>
      <c r="T99" s="29" t="s">
        <v>103</v>
      </c>
      <c r="U99">
        <f>U98+W98</f>
        <v>359</v>
      </c>
      <c r="V99" s="29"/>
      <c r="W99" s="29"/>
      <c r="X99" s="29"/>
      <c r="Y99" s="29"/>
      <c r="Z99" s="29"/>
      <c r="AA99" s="29"/>
      <c r="AB99" s="29"/>
      <c r="AC99" s="25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5">
      <c r="A100" s="130" t="s">
        <v>72</v>
      </c>
      <c r="B100" s="130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5"/>
      <c r="P100" s="26"/>
      <c r="Q100" s="130" t="s">
        <v>72</v>
      </c>
      <c r="R100" s="130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5"/>
      <c r="AD100" s="29"/>
      <c r="AE100" s="29" t="s">
        <v>72</v>
      </c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5"/>
      <c r="P101" s="26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5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5">
      <c r="A102" s="33" t="s">
        <v>51</v>
      </c>
      <c r="B102" s="131" t="s">
        <v>52</v>
      </c>
      <c r="C102" s="131"/>
      <c r="D102" s="131"/>
      <c r="E102" s="131" t="s">
        <v>54</v>
      </c>
      <c r="F102" s="131"/>
      <c r="G102" s="131"/>
      <c r="H102" s="28" t="s">
        <v>63</v>
      </c>
      <c r="I102" s="29"/>
      <c r="J102" s="29"/>
      <c r="K102" s="29"/>
      <c r="L102" s="29"/>
      <c r="M102" s="29"/>
      <c r="N102" s="29"/>
      <c r="O102" s="25"/>
      <c r="P102" s="26"/>
      <c r="Q102" s="33" t="s">
        <v>51</v>
      </c>
      <c r="R102" s="131" t="s">
        <v>52</v>
      </c>
      <c r="S102" s="131"/>
      <c r="T102" s="131"/>
      <c r="U102" s="131" t="s">
        <v>54</v>
      </c>
      <c r="V102" s="131"/>
      <c r="W102" s="131"/>
      <c r="X102" s="28" t="s">
        <v>63</v>
      </c>
      <c r="Y102" s="29"/>
      <c r="Z102" s="29"/>
      <c r="AA102" s="29"/>
      <c r="AB102" s="29"/>
      <c r="AC102" s="25"/>
      <c r="AD102" s="29"/>
      <c r="AE102" s="33" t="s">
        <v>51</v>
      </c>
      <c r="AF102" s="132" t="s">
        <v>52</v>
      </c>
      <c r="AG102" s="133"/>
      <c r="AH102" s="134"/>
      <c r="AI102" s="132" t="s">
        <v>54</v>
      </c>
      <c r="AJ102" s="133"/>
      <c r="AK102" s="134"/>
      <c r="AL102" s="28" t="s">
        <v>63</v>
      </c>
      <c r="AM102" s="29"/>
      <c r="AN102" s="29"/>
      <c r="AO102" s="29"/>
    </row>
    <row r="103" spans="1:41" x14ac:dyDescent="0.25">
      <c r="A103" s="34"/>
      <c r="B103" s="28" t="s">
        <v>31</v>
      </c>
      <c r="C103" s="28" t="s">
        <v>53</v>
      </c>
      <c r="D103" s="28" t="s">
        <v>24</v>
      </c>
      <c r="E103" s="28" t="s">
        <v>31</v>
      </c>
      <c r="F103" s="28" t="s">
        <v>53</v>
      </c>
      <c r="G103" s="28" t="s">
        <v>24</v>
      </c>
      <c r="H103" s="28"/>
      <c r="I103" s="29"/>
      <c r="J103" s="29"/>
      <c r="K103" s="29"/>
      <c r="L103" s="29"/>
      <c r="M103" s="29"/>
      <c r="N103" s="29"/>
      <c r="O103" s="25"/>
      <c r="P103" s="26"/>
      <c r="Q103" s="34"/>
      <c r="R103" s="28" t="s">
        <v>31</v>
      </c>
      <c r="S103" s="28" t="s">
        <v>53</v>
      </c>
      <c r="T103" s="28" t="s">
        <v>24</v>
      </c>
      <c r="U103" s="28" t="s">
        <v>31</v>
      </c>
      <c r="V103" s="28" t="s">
        <v>53</v>
      </c>
      <c r="W103" s="28" t="s">
        <v>24</v>
      </c>
      <c r="X103" s="28"/>
      <c r="Y103" s="29"/>
      <c r="Z103" s="29"/>
      <c r="AA103" s="29"/>
      <c r="AB103" s="29"/>
      <c r="AC103" s="25"/>
      <c r="AD103" s="29"/>
      <c r="AE103" s="34"/>
      <c r="AF103" s="28" t="s">
        <v>31</v>
      </c>
      <c r="AG103" s="28" t="s">
        <v>53</v>
      </c>
      <c r="AH103" s="28" t="s">
        <v>24</v>
      </c>
      <c r="AI103" s="28" t="s">
        <v>31</v>
      </c>
      <c r="AJ103" s="28" t="s">
        <v>53</v>
      </c>
      <c r="AK103" s="28" t="s">
        <v>24</v>
      </c>
      <c r="AL103" s="28"/>
      <c r="AM103" s="29"/>
      <c r="AN103" s="29"/>
      <c r="AO103" s="29"/>
    </row>
    <row r="104" spans="1:41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11</v>
      </c>
      <c r="G104" s="1">
        <v>15.17</v>
      </c>
      <c r="H104" s="28">
        <f>C104+F104+C105+F105</f>
        <v>60</v>
      </c>
      <c r="I104" s="29"/>
      <c r="J104" s="29"/>
      <c r="K104" s="29"/>
      <c r="L104" s="29"/>
      <c r="M104" s="29"/>
      <c r="N104" s="29"/>
      <c r="O104" s="25"/>
      <c r="P104" s="26"/>
      <c r="Q104" s="1" t="s">
        <v>20</v>
      </c>
      <c r="R104" s="1" t="s">
        <v>3</v>
      </c>
      <c r="S104" s="1">
        <v>23</v>
      </c>
      <c r="T104" s="1">
        <v>3.5</v>
      </c>
      <c r="U104" s="1" t="s">
        <v>1</v>
      </c>
      <c r="V104" s="1">
        <v>9</v>
      </c>
      <c r="W104" s="1">
        <v>15.17</v>
      </c>
      <c r="X104" s="28">
        <f>S104+V104+S105+V105</f>
        <v>57</v>
      </c>
      <c r="Y104" s="29">
        <f>Y153</f>
        <v>100</v>
      </c>
      <c r="Z104" s="29"/>
      <c r="AA104" s="29"/>
      <c r="AB104" s="29"/>
      <c r="AC104" s="25"/>
      <c r="AD104" s="29"/>
      <c r="AE104" s="1" t="s">
        <v>20</v>
      </c>
      <c r="AF104" s="1" t="s">
        <v>3</v>
      </c>
      <c r="AG104" s="1">
        <f t="shared" ref="AG104:AG115" si="29">S104-C104</f>
        <v>-3</v>
      </c>
      <c r="AH104" s="1">
        <v>3.5</v>
      </c>
      <c r="AI104" s="1" t="s">
        <v>1</v>
      </c>
      <c r="AJ104" s="1">
        <f t="shared" ref="AJ104:AJ115" si="30">V104-F104</f>
        <v>-2</v>
      </c>
      <c r="AK104" s="1">
        <v>15.17</v>
      </c>
      <c r="AL104" s="28">
        <f>AG104+AJ104+AG105+AJ105</f>
        <v>-3</v>
      </c>
      <c r="AM104" s="29"/>
      <c r="AN104" s="29"/>
      <c r="AO104" s="29"/>
    </row>
    <row r="105" spans="1:41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1">
        <v>12.13</v>
      </c>
      <c r="H105" s="28"/>
      <c r="I105" s="29"/>
      <c r="J105" s="29"/>
      <c r="K105" s="29"/>
      <c r="L105" s="29"/>
      <c r="M105" s="29"/>
      <c r="N105" s="29"/>
      <c r="O105" s="25"/>
      <c r="P105" s="26"/>
      <c r="Q105" s="1"/>
      <c r="R105" s="1" t="s">
        <v>5</v>
      </c>
      <c r="S105" s="1">
        <v>9</v>
      </c>
      <c r="T105" s="1">
        <v>9.16</v>
      </c>
      <c r="U105" s="1" t="s">
        <v>5</v>
      </c>
      <c r="V105" s="1">
        <v>16</v>
      </c>
      <c r="W105" s="1">
        <v>12.13</v>
      </c>
      <c r="X105" s="28"/>
      <c r="Y105" s="107"/>
      <c r="Z105" s="29"/>
      <c r="AA105" s="29"/>
      <c r="AB105" s="29"/>
      <c r="AC105" s="25"/>
      <c r="AD105" s="29"/>
      <c r="AE105" s="1"/>
      <c r="AF105" s="1" t="s">
        <v>5</v>
      </c>
      <c r="AG105" s="1">
        <f t="shared" si="29"/>
        <v>1</v>
      </c>
      <c r="AH105" s="1">
        <v>9.16</v>
      </c>
      <c r="AI105" s="1" t="s">
        <v>5</v>
      </c>
      <c r="AJ105" s="1">
        <f t="shared" si="30"/>
        <v>1</v>
      </c>
      <c r="AK105" s="1">
        <v>12.13</v>
      </c>
      <c r="AL105" s="28"/>
      <c r="AM105" s="29"/>
      <c r="AN105" s="29"/>
      <c r="AO105" s="29"/>
    </row>
    <row r="106" spans="1:41" x14ac:dyDescent="0.25">
      <c r="A106" s="2" t="s">
        <v>19</v>
      </c>
      <c r="B106" s="2" t="s">
        <v>3</v>
      </c>
      <c r="C106" s="2">
        <v>31</v>
      </c>
      <c r="D106" s="2">
        <v>3.5</v>
      </c>
      <c r="E106" s="2" t="s">
        <v>9</v>
      </c>
      <c r="F106" s="2">
        <v>17</v>
      </c>
      <c r="G106" s="2">
        <v>11.13</v>
      </c>
      <c r="H106" s="28">
        <f>C106+F106</f>
        <v>48</v>
      </c>
      <c r="I106" s="29"/>
      <c r="J106" s="29"/>
      <c r="K106" s="29"/>
      <c r="L106" s="29"/>
      <c r="M106" s="29"/>
      <c r="N106" s="29"/>
      <c r="O106" s="25"/>
      <c r="P106" s="26"/>
      <c r="Q106" s="2" t="s">
        <v>19</v>
      </c>
      <c r="R106" s="2" t="s">
        <v>3</v>
      </c>
      <c r="S106" s="2">
        <v>32</v>
      </c>
      <c r="T106" s="2">
        <v>3.5</v>
      </c>
      <c r="U106" s="2" t="s">
        <v>9</v>
      </c>
      <c r="V106" s="2">
        <v>18</v>
      </c>
      <c r="W106" s="2">
        <v>11.13</v>
      </c>
      <c r="X106" s="28">
        <f>S106+V106</f>
        <v>50</v>
      </c>
      <c r="Y106" s="107">
        <f>Y154</f>
        <v>100</v>
      </c>
      <c r="Z106" s="29"/>
      <c r="AA106" s="29"/>
      <c r="AB106" s="29"/>
      <c r="AC106" s="25"/>
      <c r="AD106" s="29"/>
      <c r="AE106" s="2" t="s">
        <v>19</v>
      </c>
      <c r="AF106" s="2" t="s">
        <v>3</v>
      </c>
      <c r="AG106" s="2">
        <f t="shared" si="29"/>
        <v>1</v>
      </c>
      <c r="AH106" s="2">
        <v>3.5</v>
      </c>
      <c r="AI106" s="2" t="s">
        <v>9</v>
      </c>
      <c r="AJ106" s="2">
        <f t="shared" si="30"/>
        <v>1</v>
      </c>
      <c r="AK106" s="2">
        <v>11.13</v>
      </c>
      <c r="AL106" s="28">
        <f>AG106+AJ106</f>
        <v>2</v>
      </c>
      <c r="AM106" s="29"/>
      <c r="AN106" s="29"/>
      <c r="AO106" s="29"/>
    </row>
    <row r="107" spans="1:41" x14ac:dyDescent="0.25">
      <c r="A107" s="3" t="s">
        <v>18</v>
      </c>
      <c r="B107" s="3" t="s">
        <v>2</v>
      </c>
      <c r="C107" s="3">
        <v>11</v>
      </c>
      <c r="D107" s="3" t="s">
        <v>21</v>
      </c>
      <c r="E107" s="3" t="s">
        <v>9</v>
      </c>
      <c r="F107" s="3">
        <v>31</v>
      </c>
      <c r="G107" s="3">
        <v>11.13</v>
      </c>
      <c r="H107" s="28">
        <f>C107+C108+F107</f>
        <v>49</v>
      </c>
      <c r="I107" s="29"/>
      <c r="J107" s="29"/>
      <c r="K107" s="29"/>
      <c r="L107" s="29"/>
      <c r="M107" s="29"/>
      <c r="N107" s="29"/>
      <c r="O107" s="25"/>
      <c r="P107" s="26"/>
      <c r="Q107" s="3" t="s">
        <v>18</v>
      </c>
      <c r="R107" s="3" t="s">
        <v>2</v>
      </c>
      <c r="S107" s="3">
        <f>U92</f>
        <v>10</v>
      </c>
      <c r="T107" s="3" t="s">
        <v>21</v>
      </c>
      <c r="U107" s="3" t="s">
        <v>9</v>
      </c>
      <c r="V107" s="3">
        <v>30</v>
      </c>
      <c r="W107" s="3">
        <v>11.13</v>
      </c>
      <c r="X107" s="28">
        <f>S107+S108+V107</f>
        <v>49</v>
      </c>
      <c r="Y107" s="107">
        <f>Y155</f>
        <v>100</v>
      </c>
      <c r="Z107" s="29"/>
      <c r="AA107" s="29"/>
      <c r="AB107" s="29"/>
      <c r="AC107" s="25"/>
      <c r="AD107" s="29"/>
      <c r="AE107" s="3" t="s">
        <v>18</v>
      </c>
      <c r="AF107" s="3" t="s">
        <v>2</v>
      </c>
      <c r="AG107" s="3">
        <f t="shared" si="29"/>
        <v>-1</v>
      </c>
      <c r="AH107" s="3" t="s">
        <v>21</v>
      </c>
      <c r="AI107" s="3" t="s">
        <v>9</v>
      </c>
      <c r="AJ107" s="3">
        <f t="shared" si="30"/>
        <v>-1</v>
      </c>
      <c r="AK107" s="3">
        <v>11.13</v>
      </c>
      <c r="AL107" s="28">
        <f>AG107+AG108+AJ107</f>
        <v>0</v>
      </c>
      <c r="AM107" s="29"/>
      <c r="AN107" s="29"/>
      <c r="AO107" s="29"/>
    </row>
    <row r="108" spans="1:41" x14ac:dyDescent="0.25">
      <c r="A108" s="3"/>
      <c r="B108" s="3" t="s">
        <v>9</v>
      </c>
      <c r="C108" s="3">
        <v>7</v>
      </c>
      <c r="D108" s="3">
        <v>11</v>
      </c>
      <c r="E108" s="3"/>
      <c r="F108" s="3"/>
      <c r="G108" s="3"/>
      <c r="H108" s="33"/>
      <c r="I108" s="29"/>
      <c r="J108" s="29"/>
      <c r="K108" s="29"/>
      <c r="L108" s="29"/>
      <c r="M108" s="29"/>
      <c r="N108" s="29"/>
      <c r="O108" s="25"/>
      <c r="P108" s="26"/>
      <c r="Q108" s="3"/>
      <c r="R108" s="3" t="s">
        <v>9</v>
      </c>
      <c r="S108" s="3">
        <v>9</v>
      </c>
      <c r="T108" s="3">
        <v>11</v>
      </c>
      <c r="U108" s="3"/>
      <c r="V108" s="3"/>
      <c r="W108" s="3"/>
      <c r="X108" s="33"/>
      <c r="Y108" s="107"/>
      <c r="Z108" s="29"/>
      <c r="AA108" s="29"/>
      <c r="AB108" s="29"/>
      <c r="AC108" s="25"/>
      <c r="AD108" s="29"/>
      <c r="AE108" s="3"/>
      <c r="AF108" s="3" t="s">
        <v>9</v>
      </c>
      <c r="AG108" s="3">
        <f t="shared" si="29"/>
        <v>2</v>
      </c>
      <c r="AH108" s="3">
        <v>11</v>
      </c>
      <c r="AI108" s="3"/>
      <c r="AJ108" s="3">
        <f t="shared" si="30"/>
        <v>0</v>
      </c>
      <c r="AK108" s="3"/>
      <c r="AL108" s="33"/>
      <c r="AM108" s="29"/>
      <c r="AN108" s="29"/>
      <c r="AO108" s="29"/>
    </row>
    <row r="109" spans="1:41" x14ac:dyDescent="0.25">
      <c r="A109" s="43" t="s">
        <v>56</v>
      </c>
      <c r="B109" s="43" t="s">
        <v>9</v>
      </c>
      <c r="C109" s="43">
        <v>8</v>
      </c>
      <c r="D109" s="43">
        <v>11</v>
      </c>
      <c r="E109" s="43" t="s">
        <v>2</v>
      </c>
      <c r="F109" s="43">
        <v>16</v>
      </c>
      <c r="G109" s="43" t="s">
        <v>22</v>
      </c>
      <c r="H109" s="33">
        <f>C109+C110+F109+F110</f>
        <v>53</v>
      </c>
      <c r="I109" s="29"/>
      <c r="J109" s="29"/>
      <c r="K109" s="29"/>
      <c r="L109" s="29"/>
      <c r="M109" s="29"/>
      <c r="N109" s="29"/>
      <c r="O109" s="25"/>
      <c r="P109" s="26"/>
      <c r="Q109" s="43" t="s">
        <v>56</v>
      </c>
      <c r="R109" s="43" t="s">
        <v>9</v>
      </c>
      <c r="S109" s="43">
        <v>8</v>
      </c>
      <c r="T109" s="43">
        <v>11</v>
      </c>
      <c r="U109" s="43" t="s">
        <v>2</v>
      </c>
      <c r="V109" s="43">
        <f>W92</f>
        <v>14</v>
      </c>
      <c r="W109" s="43" t="s">
        <v>22</v>
      </c>
      <c r="X109" s="33">
        <f>S109+S110+V109+V110</f>
        <v>50</v>
      </c>
      <c r="Y109" s="107">
        <f>Y156</f>
        <v>100</v>
      </c>
      <c r="Z109" s="29"/>
      <c r="AA109" s="29"/>
      <c r="AB109" s="29"/>
      <c r="AC109" s="25"/>
      <c r="AD109" s="29"/>
      <c r="AE109" s="4" t="s">
        <v>56</v>
      </c>
      <c r="AF109" s="4" t="s">
        <v>9</v>
      </c>
      <c r="AG109" s="4">
        <f t="shared" si="29"/>
        <v>0</v>
      </c>
      <c r="AH109" s="4">
        <v>11</v>
      </c>
      <c r="AI109" s="4" t="s">
        <v>2</v>
      </c>
      <c r="AJ109" s="4">
        <f t="shared" si="30"/>
        <v>-2</v>
      </c>
      <c r="AK109" s="4" t="s">
        <v>22</v>
      </c>
      <c r="AL109" s="33">
        <f>AG109+AG110+AJ109+AJ110</f>
        <v>-3</v>
      </c>
      <c r="AM109" s="29"/>
      <c r="AN109" s="29"/>
      <c r="AO109" s="29"/>
    </row>
    <row r="110" spans="1:41" x14ac:dyDescent="0.25">
      <c r="A110" s="44"/>
      <c r="B110" s="44" t="s">
        <v>3</v>
      </c>
      <c r="C110" s="44">
        <v>14</v>
      </c>
      <c r="D110" s="44">
        <v>8</v>
      </c>
      <c r="E110" s="44" t="s">
        <v>3</v>
      </c>
      <c r="F110" s="44">
        <v>15</v>
      </c>
      <c r="G110" s="44">
        <v>15</v>
      </c>
      <c r="H110" s="34"/>
      <c r="I110" s="29"/>
      <c r="J110" s="29"/>
      <c r="K110" s="29"/>
      <c r="L110" s="29"/>
      <c r="M110" s="29"/>
      <c r="N110" s="29"/>
      <c r="O110" s="25"/>
      <c r="P110" s="26"/>
      <c r="Q110" s="44"/>
      <c r="R110" s="44" t="s">
        <v>3</v>
      </c>
      <c r="S110" s="44">
        <v>14</v>
      </c>
      <c r="T110" s="44">
        <v>8</v>
      </c>
      <c r="U110" s="44" t="s">
        <v>3</v>
      </c>
      <c r="V110" s="44">
        <v>14</v>
      </c>
      <c r="W110" s="44">
        <v>15</v>
      </c>
      <c r="X110" s="34"/>
      <c r="Y110" s="107"/>
      <c r="Z110" s="29"/>
      <c r="AA110" s="29"/>
      <c r="AB110" s="29"/>
      <c r="AC110" s="25"/>
      <c r="AD110" s="29"/>
      <c r="AE110" s="4"/>
      <c r="AF110" s="4" t="s">
        <v>3</v>
      </c>
      <c r="AG110" s="4">
        <f t="shared" si="29"/>
        <v>0</v>
      </c>
      <c r="AH110" s="4">
        <v>8</v>
      </c>
      <c r="AI110" s="4" t="s">
        <v>3</v>
      </c>
      <c r="AJ110" s="4">
        <f t="shared" si="30"/>
        <v>-1</v>
      </c>
      <c r="AK110" s="4">
        <v>15</v>
      </c>
      <c r="AL110" s="34"/>
      <c r="AM110" s="29"/>
      <c r="AN110" s="29"/>
      <c r="AO110" s="29"/>
    </row>
    <row r="111" spans="1:41" x14ac:dyDescent="0.25">
      <c r="A111" s="5" t="s">
        <v>17</v>
      </c>
      <c r="B111" s="5" t="s">
        <v>9</v>
      </c>
      <c r="C111" s="5">
        <v>20</v>
      </c>
      <c r="D111" s="5">
        <v>11</v>
      </c>
      <c r="E111" s="5" t="s">
        <v>5</v>
      </c>
      <c r="F111" s="5">
        <v>15</v>
      </c>
      <c r="G111" s="5" t="s">
        <v>23</v>
      </c>
      <c r="H111" s="42">
        <f>C111+C112+F111</f>
        <v>47</v>
      </c>
      <c r="I111" s="29"/>
      <c r="J111" s="29"/>
      <c r="K111" s="29"/>
      <c r="L111" s="29"/>
      <c r="M111" s="29"/>
      <c r="N111" s="29"/>
      <c r="O111" s="25"/>
      <c r="P111" s="26"/>
      <c r="Q111" s="5" t="s">
        <v>17</v>
      </c>
      <c r="R111" s="5" t="s">
        <v>9</v>
      </c>
      <c r="S111" s="5">
        <v>18</v>
      </c>
      <c r="T111" s="5">
        <v>11</v>
      </c>
      <c r="U111" s="5" t="s">
        <v>5</v>
      </c>
      <c r="V111" s="5">
        <v>18</v>
      </c>
      <c r="W111" s="5" t="s">
        <v>23</v>
      </c>
      <c r="X111" s="42">
        <f>S111+S112+V111</f>
        <v>48</v>
      </c>
      <c r="Y111" s="29">
        <f>Y157</f>
        <v>100</v>
      </c>
      <c r="Z111" s="29"/>
      <c r="AA111" s="29"/>
      <c r="AB111" s="29"/>
      <c r="AC111" s="25"/>
      <c r="AD111" s="29"/>
      <c r="AE111" s="5" t="s">
        <v>17</v>
      </c>
      <c r="AF111" s="5" t="s">
        <v>9</v>
      </c>
      <c r="AG111" s="5">
        <f t="shared" si="29"/>
        <v>-2</v>
      </c>
      <c r="AH111" s="5">
        <v>11</v>
      </c>
      <c r="AI111" s="5" t="s">
        <v>5</v>
      </c>
      <c r="AJ111" s="5">
        <f t="shared" si="30"/>
        <v>3</v>
      </c>
      <c r="AK111" s="5" t="s">
        <v>23</v>
      </c>
      <c r="AL111" s="28">
        <f>AG111+AG112+AJ111</f>
        <v>1</v>
      </c>
      <c r="AM111" s="29"/>
      <c r="AN111" s="29"/>
      <c r="AO111" s="29"/>
    </row>
    <row r="112" spans="1:41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42"/>
      <c r="I112" s="29"/>
      <c r="J112" s="29"/>
      <c r="K112" s="29"/>
      <c r="L112" s="29"/>
      <c r="M112" s="29"/>
      <c r="N112" s="29"/>
      <c r="O112" s="25"/>
      <c r="P112" s="26"/>
      <c r="Q112" s="5"/>
      <c r="R112" s="5" t="s">
        <v>5</v>
      </c>
      <c r="S112" s="5">
        <v>12</v>
      </c>
      <c r="T112" s="5">
        <v>4.5999999999999996</v>
      </c>
      <c r="U112" s="5"/>
      <c r="V112" s="5"/>
      <c r="W112" s="5"/>
      <c r="X112" s="42"/>
      <c r="Y112" s="29"/>
      <c r="Z112" s="29"/>
      <c r="AA112" s="29"/>
      <c r="AB112" s="29"/>
      <c r="AC112" s="25"/>
      <c r="AD112" s="29"/>
      <c r="AE112" s="5"/>
      <c r="AF112" s="5" t="s">
        <v>5</v>
      </c>
      <c r="AG112" s="5">
        <f t="shared" si="29"/>
        <v>0</v>
      </c>
      <c r="AH112" s="5">
        <v>4.5999999999999996</v>
      </c>
      <c r="AI112" s="5"/>
      <c r="AJ112" s="5">
        <f t="shared" si="30"/>
        <v>0</v>
      </c>
      <c r="AK112" s="5"/>
      <c r="AL112" s="28"/>
      <c r="AM112" s="29"/>
      <c r="AN112" s="29"/>
      <c r="AO112" s="29"/>
    </row>
    <row r="113" spans="1:41" x14ac:dyDescent="0.25">
      <c r="A113" s="6" t="s">
        <v>57</v>
      </c>
      <c r="B113" s="6" t="s">
        <v>3</v>
      </c>
      <c r="C113" s="6">
        <v>31</v>
      </c>
      <c r="D113" s="6">
        <v>3.5</v>
      </c>
      <c r="E113" s="6" t="s">
        <v>9</v>
      </c>
      <c r="F113" s="6">
        <v>18</v>
      </c>
      <c r="G113" s="6">
        <v>11.13</v>
      </c>
      <c r="H113" s="42">
        <f>C113+F113</f>
        <v>49</v>
      </c>
      <c r="I113" s="29"/>
      <c r="J113" s="29"/>
      <c r="K113" s="29"/>
      <c r="L113" s="29"/>
      <c r="M113" s="29"/>
      <c r="N113" s="29"/>
      <c r="O113" s="25"/>
      <c r="P113" s="26"/>
      <c r="Q113" s="6" t="s">
        <v>57</v>
      </c>
      <c r="R113" s="6" t="s">
        <v>3</v>
      </c>
      <c r="S113" s="6">
        <v>31</v>
      </c>
      <c r="T113" s="6">
        <v>3.5</v>
      </c>
      <c r="U113" s="6" t="s">
        <v>9</v>
      </c>
      <c r="V113" s="6">
        <v>18</v>
      </c>
      <c r="W113" s="6">
        <v>11.13</v>
      </c>
      <c r="X113" s="42">
        <f>S113+V113</f>
        <v>49</v>
      </c>
      <c r="Y113" s="29">
        <f>Y158</f>
        <v>100</v>
      </c>
      <c r="Z113" s="29"/>
      <c r="AA113" s="29"/>
      <c r="AB113" s="29"/>
      <c r="AC113" s="25"/>
      <c r="AD113" s="29"/>
      <c r="AE113" s="6" t="s">
        <v>57</v>
      </c>
      <c r="AF113" s="6" t="s">
        <v>3</v>
      </c>
      <c r="AG113" s="6">
        <f t="shared" si="29"/>
        <v>0</v>
      </c>
      <c r="AH113" s="6">
        <v>3.5</v>
      </c>
      <c r="AI113" s="6" t="s">
        <v>9</v>
      </c>
      <c r="AJ113" s="6">
        <f t="shared" si="30"/>
        <v>0</v>
      </c>
      <c r="AK113" s="6">
        <v>11.13</v>
      </c>
      <c r="AL113" s="28">
        <f>AG113+AJ113</f>
        <v>0</v>
      </c>
      <c r="AM113" s="29"/>
      <c r="AN113" s="29"/>
      <c r="AO113" s="29"/>
    </row>
    <row r="114" spans="1:41" x14ac:dyDescent="0.25">
      <c r="A114" s="7" t="s">
        <v>16</v>
      </c>
      <c r="B114" s="7" t="s">
        <v>1</v>
      </c>
      <c r="C114" s="7">
        <v>9</v>
      </c>
      <c r="D114" s="7">
        <v>1</v>
      </c>
      <c r="E114" s="7" t="s">
        <v>5</v>
      </c>
      <c r="F114" s="7">
        <v>23</v>
      </c>
      <c r="G114" s="7">
        <v>12.13</v>
      </c>
      <c r="H114" s="42">
        <f>C114+C115+F114</f>
        <v>60</v>
      </c>
      <c r="I114" s="29"/>
      <c r="J114" s="29"/>
      <c r="K114" s="29"/>
      <c r="L114" s="29"/>
      <c r="M114" s="29"/>
      <c r="N114" s="29"/>
      <c r="O114" s="25"/>
      <c r="P114" s="26"/>
      <c r="Q114" s="7" t="s">
        <v>16</v>
      </c>
      <c r="R114" s="7" t="s">
        <v>1</v>
      </c>
      <c r="S114" s="7">
        <v>7</v>
      </c>
      <c r="T114" s="7">
        <v>1</v>
      </c>
      <c r="U114" s="7" t="s">
        <v>5</v>
      </c>
      <c r="V114" s="7">
        <v>21</v>
      </c>
      <c r="W114" s="7">
        <v>12.13</v>
      </c>
      <c r="X114" s="42">
        <f>S114+S115+V114</f>
        <v>56</v>
      </c>
      <c r="Y114" s="29">
        <f>Y160</f>
        <v>100</v>
      </c>
      <c r="Z114" s="29"/>
      <c r="AA114" s="29"/>
      <c r="AB114" s="29"/>
      <c r="AC114" s="25"/>
      <c r="AD114" s="29"/>
      <c r="AE114" s="7" t="s">
        <v>16</v>
      </c>
      <c r="AF114" s="7" t="s">
        <v>1</v>
      </c>
      <c r="AG114" s="7">
        <f t="shared" si="29"/>
        <v>-2</v>
      </c>
      <c r="AH114" s="7">
        <v>1</v>
      </c>
      <c r="AI114" s="7" t="s">
        <v>5</v>
      </c>
      <c r="AJ114" s="7">
        <f t="shared" si="30"/>
        <v>-2</v>
      </c>
      <c r="AK114" s="7">
        <v>12.13</v>
      </c>
      <c r="AL114" s="28">
        <f>AG114+AG115+AJ114</f>
        <v>-4</v>
      </c>
      <c r="AM114" s="29"/>
      <c r="AN114" s="29"/>
      <c r="AO114" s="29"/>
    </row>
    <row r="115" spans="1:41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29"/>
      <c r="J115" s="29"/>
      <c r="K115" s="29"/>
      <c r="L115" s="29"/>
      <c r="M115" s="29"/>
      <c r="N115" s="29"/>
      <c r="O115" s="25"/>
      <c r="P115" s="26"/>
      <c r="Q115" s="7"/>
      <c r="R115" s="7" t="s">
        <v>5</v>
      </c>
      <c r="S115" s="7">
        <v>28</v>
      </c>
      <c r="T115" s="7">
        <v>4.5999999999999996</v>
      </c>
      <c r="U115" s="7"/>
      <c r="V115" s="7"/>
      <c r="W115" s="7"/>
      <c r="X115" s="8"/>
      <c r="Y115" s="29"/>
      <c r="Z115" s="29"/>
      <c r="AA115" s="29"/>
      <c r="AB115" s="29"/>
      <c r="AC115" s="25"/>
      <c r="AD115" s="29"/>
      <c r="AE115" s="7"/>
      <c r="AF115" s="7" t="s">
        <v>5</v>
      </c>
      <c r="AG115" s="7">
        <f t="shared" si="29"/>
        <v>0</v>
      </c>
      <c r="AH115" s="7">
        <v>4.5999999999999996</v>
      </c>
      <c r="AI115" s="7"/>
      <c r="AJ115" s="7">
        <f t="shared" si="30"/>
        <v>0</v>
      </c>
      <c r="AK115" s="7"/>
      <c r="AL115" s="8"/>
      <c r="AM115" s="29"/>
      <c r="AN115" s="29"/>
      <c r="AO115" s="29"/>
    </row>
    <row r="116" spans="1:41" x14ac:dyDescent="0.25">
      <c r="A116" s="41"/>
      <c r="B116" s="41"/>
      <c r="C116" s="41"/>
      <c r="D116" s="41"/>
      <c r="E116" s="41"/>
      <c r="F116" s="41"/>
      <c r="G116" s="41" t="s">
        <v>49</v>
      </c>
      <c r="H116" s="41">
        <f>SUM(H104:H115)</f>
        <v>366</v>
      </c>
      <c r="I116" s="29"/>
      <c r="J116" s="29"/>
      <c r="K116" s="29"/>
      <c r="L116" s="29"/>
      <c r="M116" s="29"/>
      <c r="N116" s="29"/>
      <c r="O116" s="25"/>
      <c r="P116" s="26"/>
      <c r="Q116" s="41"/>
      <c r="R116" s="41"/>
      <c r="S116" s="41"/>
      <c r="T116" s="41"/>
      <c r="U116" s="41"/>
      <c r="V116" s="41"/>
      <c r="W116" s="41" t="s">
        <v>49</v>
      </c>
      <c r="X116" s="41">
        <f>SUM(X104:X115)</f>
        <v>359</v>
      </c>
      <c r="Y116" s="29"/>
      <c r="Z116" s="29"/>
      <c r="AA116" s="29"/>
      <c r="AB116" s="29"/>
      <c r="AC116" s="25"/>
      <c r="AD116" s="29"/>
      <c r="AE116" s="29"/>
      <c r="AF116" s="29"/>
      <c r="AG116" s="29"/>
      <c r="AH116" s="29"/>
      <c r="AI116" s="29"/>
      <c r="AJ116" s="29"/>
      <c r="AK116" s="29" t="s">
        <v>49</v>
      </c>
      <c r="AL116" s="29">
        <f>SUM(AL104:AL115)</f>
        <v>-7</v>
      </c>
      <c r="AM116" s="29"/>
      <c r="AN116" s="29"/>
      <c r="AO116" s="29"/>
    </row>
    <row r="117" spans="1:4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5"/>
      <c r="P117" s="26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5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x14ac:dyDescent="0.25">
      <c r="A118" s="23" t="s">
        <v>73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5"/>
      <c r="P118" s="26"/>
      <c r="Q118" s="23" t="s">
        <v>73</v>
      </c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5"/>
      <c r="AD118" s="29"/>
      <c r="AE118" s="23" t="s">
        <v>73</v>
      </c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5"/>
      <c r="P119" s="26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5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5">
      <c r="A120" s="29" t="s">
        <v>48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5"/>
      <c r="P120" s="26"/>
      <c r="Q120" s="29" t="s">
        <v>48</v>
      </c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5"/>
      <c r="AD120" s="29"/>
      <c r="AE120" s="29" t="s">
        <v>48</v>
      </c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5"/>
      <c r="P121" s="26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5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ht="15.75" thickBot="1" x14ac:dyDescent="0.3">
      <c r="A122" s="10" t="s">
        <v>24</v>
      </c>
      <c r="B122" s="10" t="s">
        <v>25</v>
      </c>
      <c r="C122" s="10" t="s">
        <v>31</v>
      </c>
      <c r="D122" s="10" t="s">
        <v>43</v>
      </c>
      <c r="E122" s="10" t="s">
        <v>44</v>
      </c>
      <c r="F122" s="10" t="s">
        <v>46</v>
      </c>
      <c r="G122" s="29"/>
      <c r="H122" s="29"/>
      <c r="I122" s="29"/>
      <c r="J122" s="29"/>
      <c r="K122" s="29"/>
      <c r="L122" s="29"/>
      <c r="M122" s="29"/>
      <c r="N122" s="29"/>
      <c r="O122" s="25"/>
      <c r="P122" s="26"/>
      <c r="Q122" s="10" t="s">
        <v>24</v>
      </c>
      <c r="R122" s="10" t="s">
        <v>25</v>
      </c>
      <c r="S122" s="10" t="s">
        <v>31</v>
      </c>
      <c r="T122" s="10" t="s">
        <v>43</v>
      </c>
      <c r="U122" s="10" t="s">
        <v>44</v>
      </c>
      <c r="V122" s="10" t="s">
        <v>46</v>
      </c>
      <c r="W122" s="29"/>
      <c r="X122" s="29"/>
      <c r="Y122" s="29"/>
      <c r="Z122" s="29"/>
      <c r="AA122" s="29"/>
      <c r="AB122" s="29"/>
      <c r="AC122" s="25"/>
      <c r="AD122" s="29"/>
      <c r="AE122" s="10" t="s">
        <v>24</v>
      </c>
      <c r="AF122" s="10" t="s">
        <v>25</v>
      </c>
      <c r="AG122" s="10" t="s">
        <v>31</v>
      </c>
      <c r="AH122" s="10" t="s">
        <v>43</v>
      </c>
      <c r="AI122" s="10" t="s">
        <v>44</v>
      </c>
      <c r="AJ122" s="10" t="s">
        <v>46</v>
      </c>
      <c r="AK122" s="29"/>
      <c r="AL122" s="29"/>
      <c r="AM122" s="29"/>
      <c r="AN122" s="29"/>
      <c r="AO122" s="29"/>
    </row>
    <row r="123" spans="1:41" ht="15.75" thickTop="1" x14ac:dyDescent="0.25">
      <c r="A123" s="29">
        <v>2</v>
      </c>
      <c r="B123" s="29" t="s">
        <v>76</v>
      </c>
      <c r="C123" s="29" t="s">
        <v>1</v>
      </c>
      <c r="D123" s="29">
        <v>4</v>
      </c>
      <c r="E123" s="29"/>
      <c r="F123" s="29">
        <f>SUM(D123:E123)</f>
        <v>4</v>
      </c>
      <c r="G123" s="29"/>
      <c r="H123" s="29"/>
      <c r="I123" s="29"/>
      <c r="J123" s="29"/>
      <c r="K123" s="29"/>
      <c r="L123" s="29"/>
      <c r="M123" s="29"/>
      <c r="N123" s="29"/>
      <c r="O123" s="25"/>
      <c r="P123" s="26"/>
      <c r="Q123" s="29">
        <v>2</v>
      </c>
      <c r="R123" s="29" t="s">
        <v>76</v>
      </c>
      <c r="S123" s="29" t="s">
        <v>1</v>
      </c>
      <c r="T123" s="29">
        <v>4</v>
      </c>
      <c r="U123" s="29"/>
      <c r="V123" s="29">
        <f>SUM(T123:U123)</f>
        <v>4</v>
      </c>
      <c r="W123" s="29"/>
      <c r="X123" s="29"/>
      <c r="Y123" s="29"/>
      <c r="Z123" s="29"/>
      <c r="AA123" s="29"/>
      <c r="AB123" s="29"/>
      <c r="AC123" s="25"/>
      <c r="AD123" s="29"/>
      <c r="AE123" s="29">
        <v>2</v>
      </c>
      <c r="AF123" s="29" t="s">
        <v>76</v>
      </c>
      <c r="AG123" s="29" t="s">
        <v>1</v>
      </c>
      <c r="AH123" s="29">
        <f>T123-D123</f>
        <v>0</v>
      </c>
      <c r="AI123" s="29"/>
      <c r="AJ123" s="29">
        <f>SUM(AH123:AI123)</f>
        <v>0</v>
      </c>
      <c r="AK123" s="29"/>
      <c r="AL123" s="29"/>
      <c r="AM123" s="29"/>
      <c r="AN123" s="29"/>
      <c r="AO123" s="29"/>
    </row>
    <row r="124" spans="1:41" x14ac:dyDescent="0.25">
      <c r="A124" s="29">
        <v>3</v>
      </c>
      <c r="B124" s="24" t="s">
        <v>77</v>
      </c>
      <c r="C124" s="29" t="s">
        <v>1</v>
      </c>
      <c r="D124" s="29"/>
      <c r="E124" s="29">
        <v>3</v>
      </c>
      <c r="F124" s="29">
        <f t="shared" ref="F124:F134" si="31">SUM(D124:E124)</f>
        <v>3</v>
      </c>
      <c r="G124" s="29"/>
      <c r="H124" s="29"/>
      <c r="I124" s="29"/>
      <c r="J124" s="29"/>
      <c r="K124" s="29"/>
      <c r="L124" s="29"/>
      <c r="M124" s="29"/>
      <c r="N124" s="29"/>
      <c r="O124" s="25"/>
      <c r="P124" s="26"/>
      <c r="Q124" s="29">
        <v>3</v>
      </c>
      <c r="R124" s="24" t="s">
        <v>77</v>
      </c>
      <c r="S124" s="29" t="s">
        <v>1</v>
      </c>
      <c r="T124" s="29"/>
      <c r="U124" s="29">
        <v>3</v>
      </c>
      <c r="V124" s="29">
        <f t="shared" ref="V124:V134" si="32">SUM(T124:U124)</f>
        <v>3</v>
      </c>
      <c r="W124" s="29"/>
      <c r="X124" s="29"/>
      <c r="Y124" s="29"/>
      <c r="Z124" s="29"/>
      <c r="AA124" s="29"/>
      <c r="AB124" s="29"/>
      <c r="AC124" s="25"/>
      <c r="AD124" s="29"/>
      <c r="AE124" s="29">
        <v>3</v>
      </c>
      <c r="AF124" s="24" t="s">
        <v>77</v>
      </c>
      <c r="AG124" s="29" t="s">
        <v>1</v>
      </c>
      <c r="AH124" s="29"/>
      <c r="AI124" s="29">
        <f>U124-E124</f>
        <v>0</v>
      </c>
      <c r="AJ124" s="29">
        <f t="shared" ref="AJ124:AJ134" si="33">SUM(AH124:AI124)</f>
        <v>0</v>
      </c>
      <c r="AK124" s="29"/>
      <c r="AL124" s="29"/>
      <c r="AM124" s="29"/>
      <c r="AN124" s="29"/>
      <c r="AO124" s="29"/>
    </row>
    <row r="125" spans="1:41" x14ac:dyDescent="0.25">
      <c r="A125" s="29"/>
      <c r="B125" s="24"/>
      <c r="C125" s="29" t="s">
        <v>2</v>
      </c>
      <c r="D125" s="29"/>
      <c r="E125" s="29">
        <v>2</v>
      </c>
      <c r="F125" s="29">
        <f t="shared" si="31"/>
        <v>2</v>
      </c>
      <c r="G125" s="29"/>
      <c r="H125" s="29"/>
      <c r="I125" s="29"/>
      <c r="J125" s="29"/>
      <c r="K125" s="29"/>
      <c r="L125" s="29"/>
      <c r="M125" s="29"/>
      <c r="N125" s="29"/>
      <c r="O125" s="25"/>
      <c r="P125" s="26"/>
      <c r="Q125" s="29"/>
      <c r="R125" s="24"/>
      <c r="S125" s="29" t="s">
        <v>2</v>
      </c>
      <c r="T125" s="29"/>
      <c r="U125" s="29">
        <v>2</v>
      </c>
      <c r="V125" s="29">
        <f t="shared" si="32"/>
        <v>2</v>
      </c>
      <c r="W125" s="29"/>
      <c r="X125" s="29"/>
      <c r="Y125" s="29"/>
      <c r="Z125" s="29"/>
      <c r="AA125" s="29"/>
      <c r="AB125" s="29"/>
      <c r="AC125" s="25"/>
      <c r="AD125" s="29"/>
      <c r="AE125" s="29"/>
      <c r="AF125" s="24"/>
      <c r="AG125" s="29" t="s">
        <v>2</v>
      </c>
      <c r="AH125" s="29"/>
      <c r="AI125" s="29">
        <f>U125-E125</f>
        <v>0</v>
      </c>
      <c r="AJ125" s="29">
        <f t="shared" si="33"/>
        <v>0</v>
      </c>
      <c r="AK125" s="29"/>
      <c r="AL125" s="29"/>
      <c r="AM125" s="29"/>
      <c r="AN125" s="29"/>
      <c r="AO125" s="29"/>
    </row>
    <row r="126" spans="1:41" x14ac:dyDescent="0.25">
      <c r="A126" s="29">
        <v>5</v>
      </c>
      <c r="B126" s="23" t="s">
        <v>26</v>
      </c>
      <c r="C126" s="29" t="s">
        <v>3</v>
      </c>
      <c r="D126" s="29">
        <v>16</v>
      </c>
      <c r="E126" s="29"/>
      <c r="F126" s="29">
        <f t="shared" si="31"/>
        <v>16</v>
      </c>
      <c r="G126" s="29"/>
      <c r="H126" s="29"/>
      <c r="I126" s="29"/>
      <c r="J126" s="29"/>
      <c r="K126" s="29"/>
      <c r="L126" s="29"/>
      <c r="M126" s="29"/>
      <c r="N126" s="29"/>
      <c r="O126" s="25"/>
      <c r="P126" s="26"/>
      <c r="Q126" s="29">
        <v>5</v>
      </c>
      <c r="R126" s="23" t="s">
        <v>26</v>
      </c>
      <c r="S126" s="29" t="s">
        <v>3</v>
      </c>
      <c r="T126" s="29">
        <v>14</v>
      </c>
      <c r="U126" s="29"/>
      <c r="V126" s="29">
        <f t="shared" si="32"/>
        <v>14</v>
      </c>
      <c r="W126" s="29"/>
      <c r="X126" s="29"/>
      <c r="Y126" s="29"/>
      <c r="Z126" s="29"/>
      <c r="AA126" s="29"/>
      <c r="AB126" s="29"/>
      <c r="AC126" s="25"/>
      <c r="AD126" s="29"/>
      <c r="AE126" s="29">
        <v>5</v>
      </c>
      <c r="AF126" s="23" t="s">
        <v>26</v>
      </c>
      <c r="AG126" s="29" t="s">
        <v>3</v>
      </c>
      <c r="AH126" s="29">
        <f>T126-D126</f>
        <v>-2</v>
      </c>
      <c r="AI126" s="29"/>
      <c r="AJ126" s="29">
        <f t="shared" si="33"/>
        <v>-2</v>
      </c>
      <c r="AK126" s="29"/>
      <c r="AL126" s="29"/>
      <c r="AM126" s="29"/>
      <c r="AN126" s="29"/>
      <c r="AO126" s="29"/>
    </row>
    <row r="127" spans="1:41" x14ac:dyDescent="0.25">
      <c r="A127" s="29">
        <v>6</v>
      </c>
      <c r="B127" s="29" t="s">
        <v>74</v>
      </c>
      <c r="C127" s="29" t="s">
        <v>5</v>
      </c>
      <c r="D127" s="29">
        <v>9</v>
      </c>
      <c r="E127" s="29"/>
      <c r="F127" s="29">
        <f t="shared" si="31"/>
        <v>9</v>
      </c>
      <c r="G127" s="29"/>
      <c r="H127" s="29"/>
      <c r="I127" s="29"/>
      <c r="J127" s="29"/>
      <c r="K127" s="29"/>
      <c r="L127" s="29"/>
      <c r="M127" s="29"/>
      <c r="N127" s="29"/>
      <c r="O127" s="25"/>
      <c r="P127" s="26"/>
      <c r="Q127" s="29">
        <v>6</v>
      </c>
      <c r="R127" s="29" t="s">
        <v>74</v>
      </c>
      <c r="S127" s="29" t="s">
        <v>5</v>
      </c>
      <c r="T127" s="29">
        <v>9</v>
      </c>
      <c r="U127" s="29"/>
      <c r="V127" s="29">
        <f t="shared" si="32"/>
        <v>9</v>
      </c>
      <c r="W127" s="29"/>
      <c r="X127" s="29"/>
      <c r="Y127" s="29"/>
      <c r="Z127" s="29"/>
      <c r="AA127" s="29"/>
      <c r="AB127" s="29"/>
      <c r="AC127" s="25"/>
      <c r="AD127" s="29"/>
      <c r="AE127" s="29">
        <v>6</v>
      </c>
      <c r="AF127" s="29" t="s">
        <v>74</v>
      </c>
      <c r="AG127" s="29" t="s">
        <v>5</v>
      </c>
      <c r="AH127" s="29">
        <f>T127-D127</f>
        <v>0</v>
      </c>
      <c r="AI127" s="29"/>
      <c r="AJ127" s="29">
        <f t="shared" si="33"/>
        <v>0</v>
      </c>
      <c r="AK127" s="29"/>
      <c r="AL127" s="29"/>
      <c r="AM127" s="29"/>
      <c r="AN127" s="29"/>
      <c r="AO127" s="29"/>
    </row>
    <row r="128" spans="1:41" x14ac:dyDescent="0.25">
      <c r="A128" s="29"/>
      <c r="B128" s="29"/>
      <c r="C128" s="29" t="s">
        <v>2</v>
      </c>
      <c r="D128" s="29">
        <v>2</v>
      </c>
      <c r="E128" s="29"/>
      <c r="F128" s="29">
        <f t="shared" si="31"/>
        <v>2</v>
      </c>
      <c r="G128" s="29"/>
      <c r="H128" s="29"/>
      <c r="I128" s="29"/>
      <c r="J128" s="29"/>
      <c r="K128" s="29"/>
      <c r="L128" s="29"/>
      <c r="M128" s="29"/>
      <c r="N128" s="29"/>
      <c r="O128" s="25"/>
      <c r="P128" s="26"/>
      <c r="Q128" s="29"/>
      <c r="R128" s="29"/>
      <c r="S128" s="29" t="s">
        <v>2</v>
      </c>
      <c r="T128" s="29">
        <v>2</v>
      </c>
      <c r="U128" s="29"/>
      <c r="V128" s="29">
        <f t="shared" si="32"/>
        <v>2</v>
      </c>
      <c r="W128" s="29"/>
      <c r="X128" s="29"/>
      <c r="Y128" s="29"/>
      <c r="Z128" s="29"/>
      <c r="AA128" s="29"/>
      <c r="AB128" s="29"/>
      <c r="AC128" s="25"/>
      <c r="AD128" s="29"/>
      <c r="AE128" s="29"/>
      <c r="AF128" s="29"/>
      <c r="AG128" s="29" t="s">
        <v>2</v>
      </c>
      <c r="AH128" s="29">
        <f>T128-D128</f>
        <v>0</v>
      </c>
      <c r="AI128" s="29"/>
      <c r="AJ128" s="29">
        <f t="shared" si="33"/>
        <v>0</v>
      </c>
      <c r="AK128" s="29"/>
      <c r="AL128" s="29"/>
      <c r="AM128" s="29"/>
      <c r="AN128" s="29"/>
      <c r="AO128" s="29"/>
    </row>
    <row r="129" spans="1:41" x14ac:dyDescent="0.25">
      <c r="A129" s="29">
        <v>8</v>
      </c>
      <c r="B129" s="29" t="s">
        <v>27</v>
      </c>
      <c r="C129" s="29" t="s">
        <v>5</v>
      </c>
      <c r="D129" s="29"/>
      <c r="E129" s="29">
        <v>56</v>
      </c>
      <c r="F129" s="29">
        <f t="shared" si="31"/>
        <v>56</v>
      </c>
      <c r="G129" s="29"/>
      <c r="H129" s="29"/>
      <c r="I129" s="29"/>
      <c r="J129" s="29"/>
      <c r="K129" s="29"/>
      <c r="L129" s="29"/>
      <c r="M129" s="29"/>
      <c r="N129" s="29"/>
      <c r="O129" s="25"/>
      <c r="P129" s="26"/>
      <c r="Q129" s="29">
        <v>8</v>
      </c>
      <c r="R129" s="29" t="s">
        <v>27</v>
      </c>
      <c r="S129" s="29" t="s">
        <v>5</v>
      </c>
      <c r="T129" s="29"/>
      <c r="U129" s="29">
        <v>60</v>
      </c>
      <c r="V129" s="29">
        <f t="shared" si="32"/>
        <v>60</v>
      </c>
      <c r="W129" s="29"/>
      <c r="X129" s="29"/>
      <c r="Y129" s="29"/>
      <c r="Z129" s="29"/>
      <c r="AA129" s="29"/>
      <c r="AB129" s="29"/>
      <c r="AC129" s="25"/>
      <c r="AD129" s="29"/>
      <c r="AE129" s="29">
        <v>8</v>
      </c>
      <c r="AF129" s="29" t="s">
        <v>27</v>
      </c>
      <c r="AG129" s="29" t="s">
        <v>5</v>
      </c>
      <c r="AH129" s="29"/>
      <c r="AI129" s="29">
        <f>U129-E129</f>
        <v>4</v>
      </c>
      <c r="AJ129" s="29">
        <f t="shared" si="33"/>
        <v>4</v>
      </c>
      <c r="AK129" s="29"/>
      <c r="AL129" s="29"/>
      <c r="AM129" s="29"/>
      <c r="AN129" s="29"/>
      <c r="AO129" s="29"/>
    </row>
    <row r="130" spans="1:41" x14ac:dyDescent="0.25">
      <c r="A130" s="29">
        <v>9</v>
      </c>
      <c r="B130" s="29" t="s">
        <v>28</v>
      </c>
      <c r="C130" s="29" t="s">
        <v>1</v>
      </c>
      <c r="D130" s="29"/>
      <c r="E130" s="29">
        <v>12</v>
      </c>
      <c r="F130" s="29">
        <f t="shared" si="31"/>
        <v>12</v>
      </c>
      <c r="G130" s="29"/>
      <c r="H130" s="29"/>
      <c r="I130" s="29"/>
      <c r="J130" s="29"/>
      <c r="K130" s="29"/>
      <c r="L130" s="29"/>
      <c r="M130" s="29"/>
      <c r="N130" s="29"/>
      <c r="O130" s="25"/>
      <c r="P130" s="26"/>
      <c r="Q130" s="29">
        <v>9</v>
      </c>
      <c r="R130" s="29" t="s">
        <v>28</v>
      </c>
      <c r="S130" s="29" t="s">
        <v>1</v>
      </c>
      <c r="T130" s="29"/>
      <c r="U130" s="29">
        <v>10</v>
      </c>
      <c r="V130" s="29">
        <f t="shared" si="32"/>
        <v>10</v>
      </c>
      <c r="W130" s="29"/>
      <c r="X130" s="29"/>
      <c r="Y130" s="29"/>
      <c r="Z130" s="29"/>
      <c r="AA130" s="29"/>
      <c r="AB130" s="29"/>
      <c r="AC130" s="25"/>
      <c r="AD130" s="29"/>
      <c r="AE130" s="29">
        <v>9</v>
      </c>
      <c r="AF130" s="29" t="s">
        <v>28</v>
      </c>
      <c r="AG130" s="29" t="s">
        <v>1</v>
      </c>
      <c r="AH130" s="29"/>
      <c r="AI130" s="29">
        <f>U130-E130</f>
        <v>-2</v>
      </c>
      <c r="AJ130" s="29">
        <f t="shared" si="33"/>
        <v>-2</v>
      </c>
      <c r="AK130" s="29"/>
      <c r="AL130" s="29"/>
      <c r="AM130" s="29"/>
      <c r="AN130" s="29"/>
      <c r="AO130" s="29"/>
    </row>
    <row r="131" spans="1:41" x14ac:dyDescent="0.25">
      <c r="A131" s="29"/>
      <c r="B131" s="29"/>
      <c r="C131" s="29" t="s">
        <v>2</v>
      </c>
      <c r="D131" s="29"/>
      <c r="E131" s="29">
        <v>7</v>
      </c>
      <c r="F131" s="29">
        <f t="shared" si="31"/>
        <v>7</v>
      </c>
      <c r="G131" s="29"/>
      <c r="H131" s="29"/>
      <c r="I131" s="29"/>
      <c r="J131" s="29"/>
      <c r="K131" s="29"/>
      <c r="L131" s="29"/>
      <c r="M131" s="29"/>
      <c r="N131" s="29"/>
      <c r="O131" s="25"/>
      <c r="P131" s="26"/>
      <c r="Q131" s="29"/>
      <c r="R131" s="29"/>
      <c r="S131" s="29" t="s">
        <v>2</v>
      </c>
      <c r="T131" s="29"/>
      <c r="U131" s="29">
        <v>7</v>
      </c>
      <c r="V131" s="29">
        <f t="shared" si="32"/>
        <v>7</v>
      </c>
      <c r="W131" s="29"/>
      <c r="X131" s="29"/>
      <c r="Y131" s="29"/>
      <c r="Z131" s="29"/>
      <c r="AA131" s="29"/>
      <c r="AB131" s="29"/>
      <c r="AC131" s="25"/>
      <c r="AD131" s="29"/>
      <c r="AE131" s="29"/>
      <c r="AF131" s="29"/>
      <c r="AG131" s="29" t="s">
        <v>2</v>
      </c>
      <c r="AH131" s="29">
        <f>T131-D131</f>
        <v>0</v>
      </c>
      <c r="AI131" s="29"/>
      <c r="AJ131" s="29">
        <f t="shared" si="33"/>
        <v>0</v>
      </c>
      <c r="AK131" s="29"/>
      <c r="AL131" s="29"/>
      <c r="AM131" s="29"/>
      <c r="AN131" s="29"/>
      <c r="AO131" s="29"/>
    </row>
    <row r="132" spans="1:41" x14ac:dyDescent="0.25">
      <c r="A132" s="29">
        <v>11</v>
      </c>
      <c r="B132" s="29" t="s">
        <v>29</v>
      </c>
      <c r="C132" s="29" t="s">
        <v>9</v>
      </c>
      <c r="D132" s="29">
        <v>26</v>
      </c>
      <c r="E132" s="29"/>
      <c r="F132" s="29">
        <f t="shared" si="31"/>
        <v>26</v>
      </c>
      <c r="G132" s="29"/>
      <c r="H132" s="29"/>
      <c r="I132" s="29"/>
      <c r="J132" s="29"/>
      <c r="K132" s="29"/>
      <c r="L132" s="29"/>
      <c r="M132" s="29"/>
      <c r="N132" s="29"/>
      <c r="O132" s="25"/>
      <c r="P132" s="26"/>
      <c r="Q132" s="29">
        <v>11</v>
      </c>
      <c r="R132" s="29" t="s">
        <v>29</v>
      </c>
      <c r="S132" s="29" t="s">
        <v>9</v>
      </c>
      <c r="T132" s="29">
        <v>26</v>
      </c>
      <c r="U132" s="29"/>
      <c r="V132" s="29">
        <f t="shared" si="32"/>
        <v>26</v>
      </c>
      <c r="W132" s="29"/>
      <c r="X132" s="29"/>
      <c r="Y132" s="29"/>
      <c r="Z132" s="29"/>
      <c r="AA132" s="29"/>
      <c r="AB132" s="29"/>
      <c r="AC132" s="25"/>
      <c r="AD132" s="29"/>
      <c r="AE132" s="29">
        <v>11</v>
      </c>
      <c r="AF132" s="29" t="s">
        <v>29</v>
      </c>
      <c r="AG132" s="29" t="s">
        <v>9</v>
      </c>
      <c r="AH132" s="29">
        <f>T132-D132</f>
        <v>0</v>
      </c>
      <c r="AI132" s="29"/>
      <c r="AJ132" s="29">
        <f t="shared" si="33"/>
        <v>0</v>
      </c>
      <c r="AK132" s="29"/>
      <c r="AL132" s="29"/>
      <c r="AM132" s="29"/>
      <c r="AN132" s="29"/>
      <c r="AO132" s="29"/>
    </row>
    <row r="133" spans="1:41" x14ac:dyDescent="0.25">
      <c r="A133" s="29">
        <v>12</v>
      </c>
      <c r="B133" s="29" t="s">
        <v>30</v>
      </c>
      <c r="C133" s="29" t="s">
        <v>5</v>
      </c>
      <c r="D133" s="29">
        <v>8</v>
      </c>
      <c r="E133" s="29"/>
      <c r="F133" s="29">
        <f t="shared" si="31"/>
        <v>8</v>
      </c>
      <c r="G133" s="29"/>
      <c r="H133" s="29"/>
      <c r="I133" s="29"/>
      <c r="J133" s="29"/>
      <c r="K133" s="29"/>
      <c r="L133" s="29"/>
      <c r="M133" s="29"/>
      <c r="N133" s="29"/>
      <c r="O133" s="25"/>
      <c r="P133" s="26"/>
      <c r="Q133" s="29">
        <v>12</v>
      </c>
      <c r="R133" s="29" t="s">
        <v>30</v>
      </c>
      <c r="S133" s="29" t="s">
        <v>5</v>
      </c>
      <c r="T133" s="29">
        <v>11</v>
      </c>
      <c r="U133" s="29"/>
      <c r="V133" s="29">
        <f t="shared" si="32"/>
        <v>11</v>
      </c>
      <c r="W133" s="29"/>
      <c r="X133" s="29"/>
      <c r="Y133" s="29"/>
      <c r="Z133" s="29"/>
      <c r="AA133" s="29"/>
      <c r="AB133" s="29"/>
      <c r="AC133" s="25"/>
      <c r="AD133" s="29"/>
      <c r="AE133" s="29">
        <v>12</v>
      </c>
      <c r="AF133" s="29" t="s">
        <v>30</v>
      </c>
      <c r="AG133" s="29" t="s">
        <v>5</v>
      </c>
      <c r="AH133" s="29">
        <f>T133-D133</f>
        <v>3</v>
      </c>
      <c r="AI133" s="29"/>
      <c r="AJ133" s="29">
        <f t="shared" si="33"/>
        <v>3</v>
      </c>
      <c r="AK133" s="29"/>
      <c r="AL133" s="29"/>
      <c r="AM133" s="29"/>
      <c r="AN133" s="29"/>
      <c r="AO133" s="29"/>
    </row>
    <row r="134" spans="1:41" x14ac:dyDescent="0.25">
      <c r="A134" s="29"/>
      <c r="B134" s="29"/>
      <c r="C134" s="29" t="s">
        <v>2</v>
      </c>
      <c r="D134" s="29">
        <v>3</v>
      </c>
      <c r="E134" s="29"/>
      <c r="F134" s="29">
        <f t="shared" si="31"/>
        <v>3</v>
      </c>
      <c r="G134" s="29"/>
      <c r="H134" s="29"/>
      <c r="I134" s="29"/>
      <c r="J134" s="29"/>
      <c r="K134" s="29"/>
      <c r="L134" s="29"/>
      <c r="M134" s="29"/>
      <c r="N134" s="29"/>
      <c r="O134" s="25"/>
      <c r="P134" s="26"/>
      <c r="Q134" s="29"/>
      <c r="R134" s="29"/>
      <c r="S134" s="29" t="s">
        <v>2</v>
      </c>
      <c r="T134" s="29">
        <v>3</v>
      </c>
      <c r="U134" s="29"/>
      <c r="V134" s="29">
        <f t="shared" si="32"/>
        <v>3</v>
      </c>
      <c r="W134" s="29"/>
      <c r="X134" s="29"/>
      <c r="Y134" s="29"/>
      <c r="Z134" s="29"/>
      <c r="AA134" s="29"/>
      <c r="AB134" s="29"/>
      <c r="AC134" s="25"/>
      <c r="AD134" s="29"/>
      <c r="AE134" s="29"/>
      <c r="AF134" s="29"/>
      <c r="AG134" s="29" t="s">
        <v>2</v>
      </c>
      <c r="AH134" s="29">
        <f>T134-D134</f>
        <v>0</v>
      </c>
      <c r="AI134" s="29"/>
      <c r="AJ134" s="29">
        <f t="shared" si="33"/>
        <v>0</v>
      </c>
      <c r="AK134" s="29"/>
      <c r="AL134" s="29"/>
      <c r="AM134" s="29"/>
      <c r="AN134" s="29"/>
      <c r="AO134" s="29"/>
    </row>
    <row r="135" spans="1:41" x14ac:dyDescent="0.25">
      <c r="A135" s="29" t="s">
        <v>49</v>
      </c>
      <c r="B135" s="29"/>
      <c r="C135" s="22"/>
      <c r="D135" s="29">
        <f t="shared" ref="D135:E135" si="34">SUM(D123:D134)</f>
        <v>68</v>
      </c>
      <c r="E135" s="29">
        <f t="shared" si="34"/>
        <v>80</v>
      </c>
      <c r="F135" s="29">
        <f>SUM(F123:F134)</f>
        <v>148</v>
      </c>
      <c r="G135" s="29"/>
      <c r="H135" s="29"/>
      <c r="I135" s="29"/>
      <c r="J135" s="29"/>
      <c r="K135" s="29"/>
      <c r="L135" s="29"/>
      <c r="M135" s="29"/>
      <c r="N135" s="29"/>
      <c r="O135" s="25"/>
      <c r="P135" s="26"/>
      <c r="Q135" s="29" t="s">
        <v>49</v>
      </c>
      <c r="R135" s="29"/>
      <c r="S135" s="22"/>
      <c r="T135" s="29">
        <f t="shared" ref="T135" si="35">SUM(T123:T134)</f>
        <v>69</v>
      </c>
      <c r="U135" s="29">
        <f t="shared" ref="U135" si="36">SUM(U123:U134)</f>
        <v>82</v>
      </c>
      <c r="V135" s="29">
        <f>SUM(V123:V134)</f>
        <v>151</v>
      </c>
      <c r="W135" s="29"/>
      <c r="X135" s="29"/>
      <c r="Y135" s="29"/>
      <c r="Z135" s="29"/>
      <c r="AA135" s="29"/>
      <c r="AB135" s="29"/>
      <c r="AC135" s="25"/>
      <c r="AD135" s="29"/>
      <c r="AE135" s="29" t="s">
        <v>49</v>
      </c>
      <c r="AF135" s="29"/>
      <c r="AG135" s="22"/>
      <c r="AH135" s="29">
        <f t="shared" ref="AH135" si="37">SUM(AH123:AH134)</f>
        <v>1</v>
      </c>
      <c r="AI135" s="29">
        <f t="shared" ref="AI135" si="38">SUM(AI123:AI134)</f>
        <v>2</v>
      </c>
      <c r="AJ135" s="29">
        <f>SUM(AJ123:AJ134)</f>
        <v>3</v>
      </c>
      <c r="AK135" s="29"/>
      <c r="AL135" s="29"/>
      <c r="AM135" s="29"/>
      <c r="AN135" s="29"/>
      <c r="AO135" s="29"/>
    </row>
    <row r="136" spans="1:4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5"/>
      <c r="P136" s="26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5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5"/>
      <c r="P137" s="26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5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5">
      <c r="A138" s="29" t="s">
        <v>66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5"/>
      <c r="P138" s="26"/>
      <c r="Q138" s="29" t="s">
        <v>66</v>
      </c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5"/>
      <c r="AD138" s="29"/>
      <c r="AE138" s="29" t="s">
        <v>66</v>
      </c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5"/>
      <c r="P139" s="26"/>
      <c r="Q139" s="29"/>
      <c r="R139" s="29"/>
      <c r="S139" s="29"/>
      <c r="T139" s="29"/>
      <c r="U139" s="130" t="s">
        <v>106</v>
      </c>
      <c r="V139" s="130"/>
      <c r="W139" s="130" t="s">
        <v>105</v>
      </c>
      <c r="X139" s="130"/>
      <c r="Y139" s="29"/>
      <c r="Z139" s="29"/>
      <c r="AA139" s="29"/>
      <c r="AB139" s="29"/>
      <c r="AC139" s="25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5">
      <c r="A140" s="28" t="s">
        <v>31</v>
      </c>
      <c r="B140" s="28" t="s">
        <v>46</v>
      </c>
      <c r="C140" s="28" t="s">
        <v>67</v>
      </c>
      <c r="D140" s="28" t="s">
        <v>68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5"/>
      <c r="P140" s="26"/>
      <c r="Q140" s="28" t="s">
        <v>31</v>
      </c>
      <c r="R140" s="28" t="s">
        <v>46</v>
      </c>
      <c r="S140" s="28" t="s">
        <v>67</v>
      </c>
      <c r="T140" s="28" t="s">
        <v>68</v>
      </c>
      <c r="U140" s="75" t="s">
        <v>99</v>
      </c>
      <c r="V140" s="75" t="s">
        <v>98</v>
      </c>
      <c r="W140" s="29" t="s">
        <v>99</v>
      </c>
      <c r="X140" s="29" t="s">
        <v>98</v>
      </c>
      <c r="Y140" s="29"/>
      <c r="Z140" s="29"/>
      <c r="AA140" s="29"/>
      <c r="AB140" s="29"/>
      <c r="AC140" s="25"/>
      <c r="AD140" s="29"/>
      <c r="AE140" s="28" t="s">
        <v>31</v>
      </c>
      <c r="AF140" s="28" t="s">
        <v>46</v>
      </c>
      <c r="AG140" s="28" t="s">
        <v>67</v>
      </c>
      <c r="AH140" s="28" t="s">
        <v>68</v>
      </c>
      <c r="AI140" s="29"/>
      <c r="AJ140" s="29"/>
      <c r="AK140" s="29"/>
      <c r="AL140" s="29"/>
      <c r="AM140" s="29"/>
      <c r="AN140" s="29"/>
      <c r="AO140" s="29"/>
    </row>
    <row r="141" spans="1:41" x14ac:dyDescent="0.25">
      <c r="A141" s="28" t="s">
        <v>2</v>
      </c>
      <c r="B141" s="28">
        <f>F125+F128+F131+F134</f>
        <v>14</v>
      </c>
      <c r="C141" s="28">
        <v>30</v>
      </c>
      <c r="D141" s="21">
        <f>B141*C141</f>
        <v>420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5"/>
      <c r="P141" s="26"/>
      <c r="Q141" s="28" t="s">
        <v>2</v>
      </c>
      <c r="R141" s="28">
        <f>V125+V128+V131+V134</f>
        <v>14</v>
      </c>
      <c r="S141" s="28">
        <v>30</v>
      </c>
      <c r="T141" s="21">
        <f>R141*S141</f>
        <v>420</v>
      </c>
      <c r="U141">
        <f>T128+T134</f>
        <v>5</v>
      </c>
      <c r="V141">
        <f>S154</f>
        <v>5</v>
      </c>
      <c r="W141" s="29">
        <f>U125+U131</f>
        <v>9</v>
      </c>
      <c r="X141" s="29">
        <f>V156</f>
        <v>9</v>
      </c>
      <c r="Y141" s="29"/>
      <c r="Z141" s="29"/>
      <c r="AA141" s="29"/>
      <c r="AB141" s="29"/>
      <c r="AC141" s="25"/>
      <c r="AD141" s="29"/>
      <c r="AE141" s="28" t="s">
        <v>2</v>
      </c>
      <c r="AF141" s="28">
        <f>AJ125+AJ128+AJ131+AJ134</f>
        <v>0</v>
      </c>
      <c r="AG141" s="28">
        <v>30</v>
      </c>
      <c r="AH141" s="21">
        <f>AF141*AG141</f>
        <v>0</v>
      </c>
      <c r="AI141" s="29"/>
      <c r="AJ141" s="29"/>
      <c r="AK141" s="29"/>
      <c r="AL141" s="29"/>
      <c r="AM141" s="29"/>
      <c r="AN141" s="29"/>
      <c r="AO141" s="29"/>
    </row>
    <row r="142" spans="1:41" x14ac:dyDescent="0.25">
      <c r="A142" s="28" t="s">
        <v>1</v>
      </c>
      <c r="B142" s="28">
        <f>F123+F124+F130</f>
        <v>19</v>
      </c>
      <c r="C142" s="28">
        <v>20</v>
      </c>
      <c r="D142" s="21">
        <f t="shared" ref="D142:D146" si="39">B142*C142</f>
        <v>380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5"/>
      <c r="P142" s="26"/>
      <c r="Q142" s="28" t="s">
        <v>1</v>
      </c>
      <c r="R142" s="28">
        <f>V123+V124+V130</f>
        <v>17</v>
      </c>
      <c r="S142" s="28">
        <v>20</v>
      </c>
      <c r="T142" s="21">
        <f t="shared" ref="T142:T146" si="40">R142*S142</f>
        <v>340</v>
      </c>
      <c r="U142">
        <f>T123</f>
        <v>4</v>
      </c>
      <c r="V142">
        <f>S158</f>
        <v>4</v>
      </c>
      <c r="W142" s="29">
        <f>U124+U130</f>
        <v>13</v>
      </c>
      <c r="X142" s="29">
        <f>V154</f>
        <v>13</v>
      </c>
      <c r="Y142" s="29"/>
      <c r="Z142" s="29"/>
      <c r="AA142" s="29"/>
      <c r="AB142" s="29"/>
      <c r="AC142" s="25"/>
      <c r="AD142" s="29"/>
      <c r="AE142" s="28" t="s">
        <v>1</v>
      </c>
      <c r="AF142" s="28">
        <f>AJ123+AJ124+AJ130</f>
        <v>-2</v>
      </c>
      <c r="AG142" s="28">
        <v>20</v>
      </c>
      <c r="AH142" s="21">
        <f t="shared" ref="AH142:AH146" si="41">AF142*AG142</f>
        <v>-40</v>
      </c>
      <c r="AI142" s="29"/>
      <c r="AJ142" s="29"/>
      <c r="AK142" s="29"/>
      <c r="AL142" s="29"/>
      <c r="AM142" s="29"/>
      <c r="AN142" s="29"/>
      <c r="AO142" s="29"/>
    </row>
    <row r="143" spans="1:41" x14ac:dyDescent="0.25">
      <c r="A143" s="28" t="s">
        <v>15</v>
      </c>
      <c r="B143" s="28">
        <v>0</v>
      </c>
      <c r="C143" s="28">
        <v>25</v>
      </c>
      <c r="D143" s="21">
        <f t="shared" si="39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5"/>
      <c r="P143" s="26"/>
      <c r="Q143" s="28" t="s">
        <v>15</v>
      </c>
      <c r="R143" s="28">
        <v>0</v>
      </c>
      <c r="S143" s="28">
        <v>25</v>
      </c>
      <c r="T143" s="21">
        <f t="shared" si="40"/>
        <v>0</v>
      </c>
      <c r="U143" s="29"/>
      <c r="V143" s="29"/>
      <c r="W143" s="29"/>
      <c r="X143" s="29"/>
      <c r="Y143" s="29"/>
      <c r="Z143" s="29"/>
      <c r="AA143" s="29"/>
      <c r="AB143" s="29"/>
      <c r="AC143" s="25"/>
      <c r="AD143" s="29"/>
      <c r="AE143" s="28" t="s">
        <v>15</v>
      </c>
      <c r="AF143" s="28">
        <v>0</v>
      </c>
      <c r="AG143" s="28">
        <v>25</v>
      </c>
      <c r="AH143" s="21">
        <f t="shared" si="41"/>
        <v>0</v>
      </c>
      <c r="AI143" s="29"/>
      <c r="AJ143" s="29"/>
      <c r="AK143" s="29"/>
      <c r="AL143" s="29"/>
      <c r="AM143" s="29"/>
      <c r="AN143" s="29"/>
      <c r="AO143" s="29"/>
    </row>
    <row r="144" spans="1:41" x14ac:dyDescent="0.25">
      <c r="A144" s="28" t="s">
        <v>3</v>
      </c>
      <c r="B144" s="28">
        <f>F126</f>
        <v>16</v>
      </c>
      <c r="C144" s="28">
        <v>22</v>
      </c>
      <c r="D144" s="21">
        <f t="shared" si="39"/>
        <v>352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5"/>
      <c r="P144" s="26"/>
      <c r="Q144" s="28" t="s">
        <v>3</v>
      </c>
      <c r="R144" s="28">
        <f>V126</f>
        <v>14</v>
      </c>
      <c r="S144" s="28">
        <v>22</v>
      </c>
      <c r="T144" s="21">
        <f t="shared" si="40"/>
        <v>308</v>
      </c>
      <c r="U144" s="29">
        <f>T126</f>
        <v>14</v>
      </c>
      <c r="V144" s="29">
        <f>S155+S157</f>
        <v>14</v>
      </c>
      <c r="W144" s="29"/>
      <c r="X144" s="29"/>
      <c r="Y144" s="29"/>
      <c r="Z144" s="29"/>
      <c r="AA144" s="29"/>
      <c r="AB144" s="29"/>
      <c r="AC144" s="25"/>
      <c r="AD144" s="29"/>
      <c r="AE144" s="28" t="s">
        <v>3</v>
      </c>
      <c r="AF144" s="28">
        <f>AJ126</f>
        <v>-2</v>
      </c>
      <c r="AG144" s="28">
        <v>22</v>
      </c>
      <c r="AH144" s="21">
        <f t="shared" si="41"/>
        <v>-44</v>
      </c>
      <c r="AI144" s="29"/>
      <c r="AJ144" s="29"/>
      <c r="AK144" s="29"/>
      <c r="AL144" s="29"/>
      <c r="AM144" s="29"/>
      <c r="AN144" s="29"/>
      <c r="AO144" s="29"/>
    </row>
    <row r="145" spans="1:41" x14ac:dyDescent="0.25">
      <c r="A145" s="28" t="s">
        <v>9</v>
      </c>
      <c r="B145" s="28">
        <f>F132</f>
        <v>26</v>
      </c>
      <c r="C145" s="28">
        <v>15</v>
      </c>
      <c r="D145" s="21">
        <f t="shared" si="39"/>
        <v>390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5"/>
      <c r="P145" s="26"/>
      <c r="Q145" s="28" t="s">
        <v>9</v>
      </c>
      <c r="R145" s="28">
        <f>V132</f>
        <v>26</v>
      </c>
      <c r="S145" s="28">
        <v>15</v>
      </c>
      <c r="T145" s="21">
        <f t="shared" si="40"/>
        <v>390</v>
      </c>
      <c r="U145" s="29">
        <f>T132</f>
        <v>26</v>
      </c>
      <c r="V145" s="29">
        <f>S153+S160</f>
        <v>26</v>
      </c>
      <c r="W145" s="29"/>
      <c r="X145" s="29"/>
      <c r="Y145" s="29"/>
      <c r="Z145" s="29"/>
      <c r="AA145" s="29"/>
      <c r="AB145" s="29"/>
      <c r="AC145" s="25"/>
      <c r="AD145" s="29"/>
      <c r="AE145" s="28" t="s">
        <v>9</v>
      </c>
      <c r="AF145" s="28">
        <f>AJ132</f>
        <v>0</v>
      </c>
      <c r="AG145" s="28">
        <v>15</v>
      </c>
      <c r="AH145" s="21">
        <f t="shared" si="41"/>
        <v>0</v>
      </c>
      <c r="AI145" s="29"/>
      <c r="AJ145" s="29"/>
      <c r="AK145" s="29"/>
      <c r="AL145" s="29"/>
      <c r="AM145" s="29"/>
      <c r="AN145" s="29"/>
      <c r="AO145" s="29"/>
    </row>
    <row r="146" spans="1:41" x14ac:dyDescent="0.25">
      <c r="A146" s="28" t="s">
        <v>5</v>
      </c>
      <c r="B146" s="28">
        <f>F127+F129+F133</f>
        <v>73</v>
      </c>
      <c r="C146" s="28">
        <v>15</v>
      </c>
      <c r="D146" s="21">
        <f t="shared" si="39"/>
        <v>1095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5"/>
      <c r="P146" s="26"/>
      <c r="Q146" s="28" t="s">
        <v>5</v>
      </c>
      <c r="R146" s="28">
        <f>V127+V129+V133</f>
        <v>80</v>
      </c>
      <c r="S146" s="28">
        <v>15</v>
      </c>
      <c r="T146" s="21">
        <f t="shared" si="40"/>
        <v>1200</v>
      </c>
      <c r="U146" s="29">
        <f>T127+T133</f>
        <v>20</v>
      </c>
      <c r="V146" s="29">
        <f>S156+S159</f>
        <v>20</v>
      </c>
      <c r="W146" s="29">
        <f>U129</f>
        <v>60</v>
      </c>
      <c r="X146" s="29">
        <f>V153+V157+V158+V160+V155</f>
        <v>60</v>
      </c>
      <c r="Y146" s="29"/>
      <c r="Z146" s="29"/>
      <c r="AA146" s="29"/>
      <c r="AB146" s="29"/>
      <c r="AC146" s="25"/>
      <c r="AD146" s="29"/>
      <c r="AE146" s="28" t="s">
        <v>5</v>
      </c>
      <c r="AF146" s="28">
        <f>AJ127+AJ129+AJ133</f>
        <v>7</v>
      </c>
      <c r="AG146" s="28">
        <v>15</v>
      </c>
      <c r="AH146" s="21">
        <f t="shared" si="41"/>
        <v>105</v>
      </c>
      <c r="AI146" s="29"/>
      <c r="AJ146" s="29"/>
      <c r="AK146" s="29"/>
      <c r="AL146" s="29"/>
      <c r="AM146" s="29"/>
      <c r="AN146" s="29"/>
      <c r="AO146" s="29"/>
    </row>
    <row r="147" spans="1:41" x14ac:dyDescent="0.25">
      <c r="A147" s="28" t="s">
        <v>14</v>
      </c>
      <c r="B147" s="28">
        <f>SUM(B141:B146)</f>
        <v>148</v>
      </c>
      <c r="C147" s="28"/>
      <c r="D147" s="21">
        <f>SUM(D141:D146)</f>
        <v>2637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5"/>
      <c r="P147" s="26"/>
      <c r="Q147" s="28" t="s">
        <v>14</v>
      </c>
      <c r="R147" s="28">
        <f>SUM(R141:R146)</f>
        <v>151</v>
      </c>
      <c r="S147" s="28"/>
      <c r="T147" s="21">
        <f>SUM(T141:T146)</f>
        <v>2658</v>
      </c>
      <c r="U147" s="29">
        <f>SUM(U141:U146)</f>
        <v>69</v>
      </c>
      <c r="V147" s="84">
        <f t="shared" ref="V147:X147" si="42">SUM(V141:V146)</f>
        <v>69</v>
      </c>
      <c r="W147" s="84">
        <f t="shared" si="42"/>
        <v>82</v>
      </c>
      <c r="X147" s="84">
        <f t="shared" si="42"/>
        <v>82</v>
      </c>
      <c r="Y147" s="29"/>
      <c r="Z147" s="29"/>
      <c r="AA147" s="29"/>
      <c r="AB147" s="29"/>
      <c r="AC147" s="25"/>
      <c r="AD147" s="29"/>
      <c r="AE147" s="28" t="s">
        <v>14</v>
      </c>
      <c r="AF147" s="28">
        <f>SUM(AF141:AF146)</f>
        <v>3</v>
      </c>
      <c r="AG147" s="28"/>
      <c r="AH147" s="21">
        <f>SUM(AH141:AH146)</f>
        <v>21</v>
      </c>
      <c r="AI147" s="29"/>
      <c r="AJ147" s="29"/>
      <c r="AK147" s="29"/>
      <c r="AL147" s="29"/>
      <c r="AM147" s="29"/>
      <c r="AN147" s="29"/>
      <c r="AO147" s="29"/>
    </row>
    <row r="148" spans="1:4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5"/>
      <c r="P148" s="26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5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x14ac:dyDescent="0.25">
      <c r="A149" s="130" t="s">
        <v>72</v>
      </c>
      <c r="B149" s="130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5"/>
      <c r="P149" s="26"/>
      <c r="Q149" s="130" t="s">
        <v>72</v>
      </c>
      <c r="R149" s="130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5"/>
      <c r="AD149" s="29"/>
      <c r="AE149" s="29" t="s">
        <v>72</v>
      </c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5"/>
      <c r="P150" s="26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5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5">
      <c r="A151" s="33" t="s">
        <v>51</v>
      </c>
      <c r="B151" s="131" t="s">
        <v>52</v>
      </c>
      <c r="C151" s="131"/>
      <c r="D151" s="131"/>
      <c r="E151" s="131" t="s">
        <v>54</v>
      </c>
      <c r="F151" s="131"/>
      <c r="G151" s="131"/>
      <c r="H151" s="28" t="s">
        <v>63</v>
      </c>
      <c r="I151" s="29"/>
      <c r="J151" s="29"/>
      <c r="K151" s="29"/>
      <c r="L151" s="29"/>
      <c r="M151" s="29"/>
      <c r="N151" s="29"/>
      <c r="O151" s="25"/>
      <c r="P151" s="26"/>
      <c r="Q151" s="33" t="s">
        <v>51</v>
      </c>
      <c r="R151" s="131" t="s">
        <v>52</v>
      </c>
      <c r="S151" s="131"/>
      <c r="T151" s="131"/>
      <c r="U151" s="131" t="s">
        <v>54</v>
      </c>
      <c r="V151" s="131"/>
      <c r="W151" s="131"/>
      <c r="X151" s="28" t="s">
        <v>63</v>
      </c>
      <c r="Y151" s="29"/>
      <c r="Z151" s="29"/>
      <c r="AA151" s="29"/>
      <c r="AB151" s="29"/>
      <c r="AC151" s="25"/>
      <c r="AD151" s="29"/>
      <c r="AE151" s="33" t="s">
        <v>51</v>
      </c>
      <c r="AF151" s="28" t="s">
        <v>52</v>
      </c>
      <c r="AG151" s="28"/>
      <c r="AH151" s="28"/>
      <c r="AI151" s="28" t="s">
        <v>54</v>
      </c>
      <c r="AJ151" s="28"/>
      <c r="AK151" s="28"/>
      <c r="AL151" s="28" t="s">
        <v>63</v>
      </c>
      <c r="AM151" s="29"/>
      <c r="AN151" s="29"/>
      <c r="AO151" s="29"/>
    </row>
    <row r="152" spans="1:41" x14ac:dyDescent="0.25">
      <c r="A152" s="34"/>
      <c r="B152" s="28" t="s">
        <v>31</v>
      </c>
      <c r="C152" s="28" t="s">
        <v>53</v>
      </c>
      <c r="D152" s="28" t="s">
        <v>24</v>
      </c>
      <c r="E152" s="28" t="s">
        <v>31</v>
      </c>
      <c r="F152" s="28" t="s">
        <v>53</v>
      </c>
      <c r="G152" s="28" t="s">
        <v>24</v>
      </c>
      <c r="H152" s="28"/>
      <c r="I152" s="29"/>
      <c r="J152" s="29"/>
      <c r="K152" s="29"/>
      <c r="L152" s="29"/>
      <c r="M152" s="29"/>
      <c r="N152" s="29"/>
      <c r="O152" s="25"/>
      <c r="P152" s="26"/>
      <c r="Q152" s="34"/>
      <c r="R152" s="28" t="s">
        <v>31</v>
      </c>
      <c r="S152" s="28" t="s">
        <v>53</v>
      </c>
      <c r="T152" s="28" t="s">
        <v>24</v>
      </c>
      <c r="U152" s="28" t="s">
        <v>31</v>
      </c>
      <c r="V152" s="28" t="s">
        <v>53</v>
      </c>
      <c r="W152" s="28" t="s">
        <v>24</v>
      </c>
      <c r="X152" s="28"/>
      <c r="Y152" s="29"/>
      <c r="Z152" s="29"/>
      <c r="AA152" s="29"/>
      <c r="AB152" s="29"/>
      <c r="AC152" s="25"/>
      <c r="AD152" s="29"/>
      <c r="AE152" s="34"/>
      <c r="AF152" s="28" t="s">
        <v>31</v>
      </c>
      <c r="AG152" s="28" t="s">
        <v>53</v>
      </c>
      <c r="AH152" s="28" t="s">
        <v>24</v>
      </c>
      <c r="AI152" s="28" t="s">
        <v>31</v>
      </c>
      <c r="AJ152" s="28" t="s">
        <v>53</v>
      </c>
      <c r="AK152" s="28" t="s">
        <v>24</v>
      </c>
      <c r="AL152" s="28"/>
      <c r="AM152" s="29"/>
      <c r="AN152" s="29"/>
      <c r="AO152" s="29"/>
    </row>
    <row r="153" spans="1:41" x14ac:dyDescent="0.25">
      <c r="A153" s="1" t="s">
        <v>20</v>
      </c>
      <c r="B153" s="1" t="s">
        <v>9</v>
      </c>
      <c r="C153" s="1">
        <v>13</v>
      </c>
      <c r="D153" s="1">
        <v>11</v>
      </c>
      <c r="E153" s="1" t="s">
        <v>5</v>
      </c>
      <c r="F153" s="1">
        <v>8</v>
      </c>
      <c r="G153" s="1">
        <v>8</v>
      </c>
      <c r="H153" s="28">
        <f>C153+F153</f>
        <v>21</v>
      </c>
      <c r="I153" s="29"/>
      <c r="J153" s="29"/>
      <c r="K153" s="29"/>
      <c r="L153" s="29"/>
      <c r="M153" s="29"/>
      <c r="N153" s="29"/>
      <c r="O153" s="25"/>
      <c r="P153" s="26"/>
      <c r="Q153" s="1" t="s">
        <v>20</v>
      </c>
      <c r="R153" s="1" t="s">
        <v>9</v>
      </c>
      <c r="S153" s="1">
        <v>13</v>
      </c>
      <c r="T153" s="1">
        <v>11</v>
      </c>
      <c r="U153" s="1" t="s">
        <v>5</v>
      </c>
      <c r="V153" s="1">
        <v>8</v>
      </c>
      <c r="W153" s="1">
        <v>8</v>
      </c>
      <c r="X153" s="28">
        <f>S153+V153</f>
        <v>21</v>
      </c>
      <c r="Y153" s="29">
        <f>X167</f>
        <v>100</v>
      </c>
      <c r="Z153" s="29"/>
      <c r="AA153" s="29"/>
      <c r="AB153" s="29"/>
      <c r="AC153" s="25"/>
      <c r="AD153" s="29"/>
      <c r="AE153" s="1" t="s">
        <v>20</v>
      </c>
      <c r="AF153" s="95" t="s">
        <v>9</v>
      </c>
      <c r="AG153" s="95">
        <f t="shared" ref="AG153:AG160" si="43">S153-C153</f>
        <v>0</v>
      </c>
      <c r="AH153" s="95">
        <v>11</v>
      </c>
      <c r="AI153" s="95" t="s">
        <v>5</v>
      </c>
      <c r="AJ153" s="95">
        <f t="shared" ref="AJ153:AJ160" si="44">V153-F153</f>
        <v>0</v>
      </c>
      <c r="AK153" s="95">
        <v>8</v>
      </c>
      <c r="AL153" s="28">
        <f>AG153+AJ153</f>
        <v>0</v>
      </c>
      <c r="AM153" s="29"/>
      <c r="AN153" s="29"/>
      <c r="AO153" s="29"/>
    </row>
    <row r="154" spans="1:41" x14ac:dyDescent="0.25">
      <c r="A154" s="2" t="s">
        <v>19</v>
      </c>
      <c r="B154" s="2" t="s">
        <v>2</v>
      </c>
      <c r="C154" s="2">
        <v>5</v>
      </c>
      <c r="D154" s="2" t="s">
        <v>75</v>
      </c>
      <c r="E154" s="2" t="s">
        <v>1</v>
      </c>
      <c r="F154" s="2">
        <v>15</v>
      </c>
      <c r="G154" s="2">
        <v>3.9</v>
      </c>
      <c r="H154" s="28">
        <f t="shared" ref="H154:H160" si="45">C154+F154</f>
        <v>20</v>
      </c>
      <c r="I154" s="29"/>
      <c r="J154" s="29"/>
      <c r="K154" s="29"/>
      <c r="L154" s="29"/>
      <c r="M154" s="29"/>
      <c r="N154" s="29"/>
      <c r="O154" s="25"/>
      <c r="P154" s="26"/>
      <c r="Q154" s="2" t="s">
        <v>19</v>
      </c>
      <c r="R154" s="2" t="s">
        <v>2</v>
      </c>
      <c r="S154" s="2">
        <f>T128+T134</f>
        <v>5</v>
      </c>
      <c r="T154" s="2" t="s">
        <v>75</v>
      </c>
      <c r="U154" s="2" t="s">
        <v>1</v>
      </c>
      <c r="V154" s="2">
        <f>U124+U130</f>
        <v>13</v>
      </c>
      <c r="W154" s="2">
        <v>3.9</v>
      </c>
      <c r="X154" s="28">
        <f t="shared" ref="X154:X157" si="46">S154+V154</f>
        <v>18</v>
      </c>
      <c r="Y154" s="84">
        <f t="shared" ref="Y154:Y158" si="47">X168</f>
        <v>100</v>
      </c>
      <c r="Z154" s="29"/>
      <c r="AA154" s="29"/>
      <c r="AB154" s="29"/>
      <c r="AC154" s="25"/>
      <c r="AD154" s="29"/>
      <c r="AE154" s="2" t="s">
        <v>19</v>
      </c>
      <c r="AF154" s="89" t="s">
        <v>2</v>
      </c>
      <c r="AG154" s="89">
        <f t="shared" si="43"/>
        <v>0</v>
      </c>
      <c r="AH154" s="89" t="s">
        <v>75</v>
      </c>
      <c r="AI154" s="89" t="s">
        <v>1</v>
      </c>
      <c r="AJ154" s="89">
        <f t="shared" si="44"/>
        <v>-2</v>
      </c>
      <c r="AK154" s="89">
        <v>3.9</v>
      </c>
      <c r="AL154" s="28">
        <f t="shared" ref="AL154:AL157" si="48">AG154+AJ154</f>
        <v>-2</v>
      </c>
      <c r="AM154" s="29"/>
      <c r="AN154" s="29"/>
      <c r="AO154" s="29"/>
    </row>
    <row r="155" spans="1:41" x14ac:dyDescent="0.25">
      <c r="A155" s="3" t="s">
        <v>18</v>
      </c>
      <c r="B155" s="3" t="s">
        <v>3</v>
      </c>
      <c r="C155" s="3">
        <v>8</v>
      </c>
      <c r="D155" s="3">
        <v>5</v>
      </c>
      <c r="E155" s="3" t="s">
        <v>5</v>
      </c>
      <c r="F155" s="3">
        <v>14</v>
      </c>
      <c r="G155" s="3">
        <v>8</v>
      </c>
      <c r="H155" s="28">
        <f t="shared" si="45"/>
        <v>22</v>
      </c>
      <c r="I155" s="29"/>
      <c r="J155" s="29"/>
      <c r="K155" s="29"/>
      <c r="L155" s="29"/>
      <c r="M155" s="29"/>
      <c r="N155" s="29"/>
      <c r="O155" s="25"/>
      <c r="P155" s="26"/>
      <c r="Q155" s="3" t="s">
        <v>18</v>
      </c>
      <c r="R155" s="3" t="s">
        <v>3</v>
      </c>
      <c r="S155" s="3">
        <v>4</v>
      </c>
      <c r="T155" s="3">
        <v>5</v>
      </c>
      <c r="U155" s="3" t="s">
        <v>5</v>
      </c>
      <c r="V155" s="3">
        <v>16</v>
      </c>
      <c r="W155" s="3">
        <v>8</v>
      </c>
      <c r="X155" s="28">
        <f t="shared" si="46"/>
        <v>20</v>
      </c>
      <c r="Y155" s="84">
        <f t="shared" si="47"/>
        <v>100</v>
      </c>
      <c r="Z155" s="29"/>
      <c r="AA155" s="29"/>
      <c r="AB155" s="29"/>
      <c r="AC155" s="25"/>
      <c r="AD155" s="29"/>
      <c r="AE155" s="3" t="s">
        <v>18</v>
      </c>
      <c r="AF155" s="79" t="s">
        <v>3</v>
      </c>
      <c r="AG155" s="79">
        <f t="shared" si="43"/>
        <v>-4</v>
      </c>
      <c r="AH155" s="79">
        <v>5</v>
      </c>
      <c r="AI155" s="79" t="s">
        <v>5</v>
      </c>
      <c r="AJ155" s="79">
        <f t="shared" si="44"/>
        <v>2</v>
      </c>
      <c r="AK155" s="79">
        <v>8</v>
      </c>
      <c r="AL155" s="28">
        <f t="shared" si="48"/>
        <v>-2</v>
      </c>
      <c r="AM155" s="29"/>
      <c r="AN155" s="29"/>
      <c r="AO155" s="29"/>
    </row>
    <row r="156" spans="1:41" x14ac:dyDescent="0.25">
      <c r="A156" s="9" t="s">
        <v>56</v>
      </c>
      <c r="B156" s="31" t="s">
        <v>5</v>
      </c>
      <c r="C156" s="31">
        <v>11</v>
      </c>
      <c r="D156" s="31">
        <v>6.12</v>
      </c>
      <c r="E156" s="31" t="s">
        <v>2</v>
      </c>
      <c r="F156" s="31">
        <v>9</v>
      </c>
      <c r="G156" s="31">
        <v>3.9</v>
      </c>
      <c r="H156" s="28">
        <f t="shared" si="45"/>
        <v>20</v>
      </c>
      <c r="I156" s="29"/>
      <c r="J156" s="29"/>
      <c r="K156" s="29"/>
      <c r="L156" s="29"/>
      <c r="M156" s="29"/>
      <c r="N156" s="29"/>
      <c r="O156" s="25"/>
      <c r="P156" s="26"/>
      <c r="Q156" s="9" t="s">
        <v>56</v>
      </c>
      <c r="R156" s="31" t="s">
        <v>5</v>
      </c>
      <c r="S156" s="31">
        <v>14</v>
      </c>
      <c r="T156" s="31">
        <v>6.12</v>
      </c>
      <c r="U156" s="31" t="s">
        <v>2</v>
      </c>
      <c r="V156" s="31">
        <f>U125+U131</f>
        <v>9</v>
      </c>
      <c r="W156" s="31">
        <v>3.9</v>
      </c>
      <c r="X156" s="28">
        <f t="shared" si="46"/>
        <v>23</v>
      </c>
      <c r="Y156" s="84">
        <f t="shared" si="47"/>
        <v>100</v>
      </c>
      <c r="Z156" s="29"/>
      <c r="AA156" s="29"/>
      <c r="AB156" s="29"/>
      <c r="AC156" s="25"/>
      <c r="AD156" s="29"/>
      <c r="AE156" s="9" t="s">
        <v>56</v>
      </c>
      <c r="AF156" s="80" t="s">
        <v>5</v>
      </c>
      <c r="AG156" s="80">
        <f t="shared" si="43"/>
        <v>3</v>
      </c>
      <c r="AH156" s="80">
        <v>6.12</v>
      </c>
      <c r="AI156" s="80" t="s">
        <v>2</v>
      </c>
      <c r="AJ156" s="80">
        <f t="shared" si="44"/>
        <v>0</v>
      </c>
      <c r="AK156" s="80">
        <v>3.9</v>
      </c>
      <c r="AL156" s="28">
        <f t="shared" si="48"/>
        <v>3</v>
      </c>
      <c r="AM156" s="29"/>
      <c r="AN156" s="29"/>
      <c r="AO156" s="29"/>
    </row>
    <row r="157" spans="1:41" x14ac:dyDescent="0.25">
      <c r="A157" s="5" t="s">
        <v>17</v>
      </c>
      <c r="B157" s="5" t="s">
        <v>3</v>
      </c>
      <c r="C157" s="5">
        <v>8</v>
      </c>
      <c r="D157" s="5">
        <v>5</v>
      </c>
      <c r="E157" s="5" t="s">
        <v>5</v>
      </c>
      <c r="F157" s="5">
        <v>14</v>
      </c>
      <c r="G157" s="5">
        <v>8</v>
      </c>
      <c r="H157" s="28">
        <f t="shared" si="45"/>
        <v>22</v>
      </c>
      <c r="I157" s="29"/>
      <c r="J157" s="29"/>
      <c r="K157" s="29"/>
      <c r="L157" s="29"/>
      <c r="M157" s="29"/>
      <c r="N157" s="29"/>
      <c r="O157" s="25"/>
      <c r="P157" s="26"/>
      <c r="Q157" s="5" t="s">
        <v>17</v>
      </c>
      <c r="R157" s="5" t="s">
        <v>3</v>
      </c>
      <c r="S157" s="5">
        <v>10</v>
      </c>
      <c r="T157" s="5">
        <v>5</v>
      </c>
      <c r="U157" s="5" t="s">
        <v>5</v>
      </c>
      <c r="V157" s="5">
        <v>14</v>
      </c>
      <c r="W157" s="5">
        <v>8</v>
      </c>
      <c r="X157" s="28">
        <f t="shared" si="46"/>
        <v>24</v>
      </c>
      <c r="Y157" s="84">
        <f t="shared" si="47"/>
        <v>100</v>
      </c>
      <c r="Z157" s="29"/>
      <c r="AA157" s="29"/>
      <c r="AB157" s="29"/>
      <c r="AC157" s="25"/>
      <c r="AD157" s="29"/>
      <c r="AE157" s="5" t="s">
        <v>17</v>
      </c>
      <c r="AF157" s="81" t="s">
        <v>3</v>
      </c>
      <c r="AG157" s="81">
        <f t="shared" si="43"/>
        <v>2</v>
      </c>
      <c r="AH157" s="81">
        <v>5</v>
      </c>
      <c r="AI157" s="81" t="s">
        <v>5</v>
      </c>
      <c r="AJ157" s="81">
        <f t="shared" si="44"/>
        <v>0</v>
      </c>
      <c r="AK157" s="81">
        <v>8</v>
      </c>
      <c r="AL157" s="28">
        <f t="shared" si="48"/>
        <v>2</v>
      </c>
      <c r="AM157" s="29"/>
      <c r="AN157" s="29"/>
      <c r="AO157" s="29"/>
    </row>
    <row r="158" spans="1:41" x14ac:dyDescent="0.25">
      <c r="A158" s="6" t="s">
        <v>57</v>
      </c>
      <c r="B158" s="6" t="s">
        <v>1</v>
      </c>
      <c r="C158" s="6">
        <v>4</v>
      </c>
      <c r="D158" s="6">
        <v>2</v>
      </c>
      <c r="E158" s="6" t="s">
        <v>5</v>
      </c>
      <c r="F158" s="6">
        <v>12</v>
      </c>
      <c r="G158" s="6">
        <v>8</v>
      </c>
      <c r="H158" s="28">
        <f>C158+C159+F158</f>
        <v>22</v>
      </c>
      <c r="I158" s="29"/>
      <c r="J158" s="29"/>
      <c r="K158" s="29"/>
      <c r="L158" s="29"/>
      <c r="M158" s="29"/>
      <c r="N158" s="29"/>
      <c r="O158" s="25"/>
      <c r="P158" s="26"/>
      <c r="Q158" s="6" t="s">
        <v>57</v>
      </c>
      <c r="R158" s="6" t="s">
        <v>1</v>
      </c>
      <c r="S158" s="6">
        <v>4</v>
      </c>
      <c r="T158" s="6">
        <v>2</v>
      </c>
      <c r="U158" s="6" t="s">
        <v>5</v>
      </c>
      <c r="V158" s="6">
        <v>14</v>
      </c>
      <c r="W158" s="6">
        <v>8</v>
      </c>
      <c r="X158" s="28">
        <f>S158+S159+V158</f>
        <v>24</v>
      </c>
      <c r="Y158" s="84">
        <f t="shared" si="47"/>
        <v>100</v>
      </c>
      <c r="Z158" s="29"/>
      <c r="AA158" s="29"/>
      <c r="AB158" s="29"/>
      <c r="AC158" s="25"/>
      <c r="AD158" s="29"/>
      <c r="AE158" s="6" t="s">
        <v>57</v>
      </c>
      <c r="AF158" s="82" t="s">
        <v>1</v>
      </c>
      <c r="AG158" s="82">
        <f t="shared" si="43"/>
        <v>0</v>
      </c>
      <c r="AH158" s="82">
        <v>2</v>
      </c>
      <c r="AI158" s="82" t="s">
        <v>5</v>
      </c>
      <c r="AJ158" s="82">
        <f t="shared" si="44"/>
        <v>2</v>
      </c>
      <c r="AK158" s="82">
        <v>8</v>
      </c>
      <c r="AL158" s="28">
        <f>AG158+AG159+AJ158</f>
        <v>2</v>
      </c>
      <c r="AM158" s="29"/>
      <c r="AN158" s="29"/>
      <c r="AO158" s="29"/>
    </row>
    <row r="159" spans="1:41" x14ac:dyDescent="0.25">
      <c r="A159" s="6"/>
      <c r="B159" s="6" t="s">
        <v>5</v>
      </c>
      <c r="C159" s="6">
        <v>6</v>
      </c>
      <c r="D159" s="6">
        <v>12</v>
      </c>
      <c r="E159" s="6"/>
      <c r="F159" s="6"/>
      <c r="G159" s="6"/>
      <c r="H159" s="28"/>
      <c r="I159" s="29"/>
      <c r="J159" s="29"/>
      <c r="K159" s="29"/>
      <c r="L159" s="29"/>
      <c r="M159" s="29"/>
      <c r="N159" s="29"/>
      <c r="O159" s="25"/>
      <c r="P159" s="26"/>
      <c r="Q159" s="6"/>
      <c r="R159" s="6" t="s">
        <v>5</v>
      </c>
      <c r="S159" s="6">
        <v>6</v>
      </c>
      <c r="T159" s="6">
        <v>12</v>
      </c>
      <c r="U159" s="6"/>
      <c r="V159" s="6"/>
      <c r="W159" s="6"/>
      <c r="X159" s="28"/>
      <c r="Y159" s="84"/>
      <c r="Z159" s="29"/>
      <c r="AA159" s="29"/>
      <c r="AB159" s="29"/>
      <c r="AC159" s="25"/>
      <c r="AD159" s="29"/>
      <c r="AE159" s="6"/>
      <c r="AF159" s="82" t="s">
        <v>5</v>
      </c>
      <c r="AG159" s="82">
        <f t="shared" si="43"/>
        <v>0</v>
      </c>
      <c r="AH159" s="82">
        <v>12</v>
      </c>
      <c r="AI159" s="82"/>
      <c r="AJ159" s="82">
        <f t="shared" si="44"/>
        <v>0</v>
      </c>
      <c r="AK159" s="82"/>
      <c r="AL159" s="28"/>
      <c r="AM159" s="29"/>
      <c r="AN159" s="29"/>
      <c r="AO159" s="29"/>
    </row>
    <row r="160" spans="1:41" x14ac:dyDescent="0.25">
      <c r="A160" s="7" t="s">
        <v>16</v>
      </c>
      <c r="B160" s="7" t="s">
        <v>9</v>
      </c>
      <c r="C160" s="7">
        <v>13</v>
      </c>
      <c r="D160" s="7">
        <v>11</v>
      </c>
      <c r="E160" s="7" t="s">
        <v>5</v>
      </c>
      <c r="F160" s="7">
        <v>8</v>
      </c>
      <c r="G160" s="7">
        <v>8</v>
      </c>
      <c r="H160" s="28">
        <f t="shared" si="45"/>
        <v>21</v>
      </c>
      <c r="I160" s="29"/>
      <c r="J160" s="29"/>
      <c r="K160" s="29"/>
      <c r="L160" s="29"/>
      <c r="M160" s="29"/>
      <c r="N160" s="29"/>
      <c r="O160" s="25"/>
      <c r="P160" s="26"/>
      <c r="Q160" s="7" t="s">
        <v>16</v>
      </c>
      <c r="R160" s="7" t="s">
        <v>9</v>
      </c>
      <c r="S160" s="7">
        <v>13</v>
      </c>
      <c r="T160" s="7">
        <v>11</v>
      </c>
      <c r="U160" s="7" t="s">
        <v>5</v>
      </c>
      <c r="V160" s="7">
        <v>8</v>
      </c>
      <c r="W160" s="7">
        <v>8</v>
      </c>
      <c r="X160" s="28">
        <f t="shared" ref="X160" si="49">S160+V160</f>
        <v>21</v>
      </c>
      <c r="Y160" s="29">
        <f>X173</f>
        <v>100</v>
      </c>
      <c r="Z160" s="29"/>
      <c r="AA160" s="29"/>
      <c r="AB160" s="29"/>
      <c r="AC160" s="25"/>
      <c r="AD160" s="29"/>
      <c r="AE160" s="7" t="s">
        <v>16</v>
      </c>
      <c r="AF160" s="83" t="s">
        <v>9</v>
      </c>
      <c r="AG160" s="83">
        <f t="shared" si="43"/>
        <v>0</v>
      </c>
      <c r="AH160" s="83">
        <v>11</v>
      </c>
      <c r="AI160" s="83" t="s">
        <v>5</v>
      </c>
      <c r="AJ160" s="83">
        <f t="shared" si="44"/>
        <v>0</v>
      </c>
      <c r="AK160" s="83">
        <v>8</v>
      </c>
      <c r="AL160" s="28">
        <f t="shared" ref="AL160" si="50">AG160+AJ160</f>
        <v>0</v>
      </c>
      <c r="AM160" s="29"/>
      <c r="AN160" s="29"/>
      <c r="AO160" s="29"/>
    </row>
    <row r="161" spans="1:41" x14ac:dyDescent="0.25">
      <c r="A161" s="29"/>
      <c r="B161" s="29"/>
      <c r="C161" s="29"/>
      <c r="D161" s="29"/>
      <c r="E161" s="29"/>
      <c r="F161" s="29"/>
      <c r="G161" s="29" t="s">
        <v>49</v>
      </c>
      <c r="H161" s="29">
        <f>SUM(H153:H160)</f>
        <v>148</v>
      </c>
      <c r="I161" s="29"/>
      <c r="J161" s="29"/>
      <c r="K161" s="29"/>
      <c r="L161" s="29"/>
      <c r="M161" s="29"/>
      <c r="N161" s="29"/>
      <c r="O161" s="25"/>
      <c r="P161" s="26"/>
      <c r="Q161" s="29"/>
      <c r="R161" s="29"/>
      <c r="S161" s="29">
        <f>SUM(S153:S160)</f>
        <v>69</v>
      </c>
      <c r="T161" s="29"/>
      <c r="U161" s="29"/>
      <c r="V161" s="29">
        <f>SUM(V153:V160)</f>
        <v>82</v>
      </c>
      <c r="W161" s="29" t="s">
        <v>49</v>
      </c>
      <c r="X161" s="29">
        <f>SUM(X153:X160)</f>
        <v>151</v>
      </c>
      <c r="Y161" s="29"/>
      <c r="Z161" s="29"/>
      <c r="AA161" s="29"/>
      <c r="AB161" s="29"/>
      <c r="AC161" s="25"/>
      <c r="AD161" s="29"/>
      <c r="AE161" s="29"/>
      <c r="AF161" s="29"/>
      <c r="AG161" s="29"/>
      <c r="AH161" s="29"/>
      <c r="AI161" s="29"/>
      <c r="AJ161" s="29"/>
      <c r="AK161" s="29" t="s">
        <v>49</v>
      </c>
      <c r="AL161" s="29">
        <f>SUM(AL153:AL160)</f>
        <v>3</v>
      </c>
      <c r="AM161" s="29"/>
      <c r="AN161" s="29"/>
      <c r="AO161" s="29"/>
    </row>
    <row r="162" spans="1:4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5"/>
      <c r="P162" s="26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5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5"/>
      <c r="P163" s="26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5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x14ac:dyDescent="0.25">
      <c r="A164" s="130" t="s">
        <v>82</v>
      </c>
      <c r="B164" s="130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5"/>
      <c r="P164" s="26"/>
      <c r="Q164" s="130" t="s">
        <v>82</v>
      </c>
      <c r="R164" s="130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5"/>
      <c r="AD164" s="29"/>
      <c r="AE164" s="29" t="s">
        <v>82</v>
      </c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5"/>
      <c r="P165" s="26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5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x14ac:dyDescent="0.25">
      <c r="A166" s="29" t="s">
        <v>51</v>
      </c>
      <c r="B166" s="29" t="s">
        <v>2</v>
      </c>
      <c r="C166" s="29" t="s">
        <v>1</v>
      </c>
      <c r="D166" s="29" t="s">
        <v>15</v>
      </c>
      <c r="E166" s="29" t="s">
        <v>3</v>
      </c>
      <c r="F166" s="29" t="s">
        <v>9</v>
      </c>
      <c r="G166" s="29" t="s">
        <v>5</v>
      </c>
      <c r="H166" s="29" t="s">
        <v>14</v>
      </c>
      <c r="I166" s="29"/>
      <c r="J166" s="29"/>
      <c r="K166" s="29"/>
      <c r="L166" s="29"/>
      <c r="M166" s="29"/>
      <c r="N166" s="29"/>
      <c r="O166" s="25"/>
      <c r="P166" s="26"/>
      <c r="Q166" s="29" t="s">
        <v>51</v>
      </c>
      <c r="R166" s="29" t="s">
        <v>2</v>
      </c>
      <c r="S166" s="29" t="s">
        <v>1</v>
      </c>
      <c r="T166" s="29" t="s">
        <v>15</v>
      </c>
      <c r="U166" s="29" t="s">
        <v>3</v>
      </c>
      <c r="V166" s="29" t="s">
        <v>9</v>
      </c>
      <c r="W166" s="29" t="s">
        <v>5</v>
      </c>
      <c r="X166" s="29" t="s">
        <v>14</v>
      </c>
      <c r="Y166" s="29"/>
      <c r="Z166" s="29"/>
      <c r="AA166" s="29"/>
      <c r="AB166" s="29"/>
      <c r="AC166" s="25"/>
      <c r="AD166" s="29"/>
      <c r="AE166" s="29" t="s">
        <v>51</v>
      </c>
      <c r="AF166" s="29" t="s">
        <v>2</v>
      </c>
      <c r="AG166" s="29" t="s">
        <v>1</v>
      </c>
      <c r="AH166" s="29" t="s">
        <v>15</v>
      </c>
      <c r="AI166" s="29" t="s">
        <v>3</v>
      </c>
      <c r="AJ166" s="29" t="s">
        <v>9</v>
      </c>
      <c r="AK166" s="29" t="s">
        <v>5</v>
      </c>
      <c r="AL166" s="29" t="s">
        <v>14</v>
      </c>
      <c r="AM166" s="29"/>
      <c r="AN166" s="29"/>
      <c r="AO166" s="29"/>
    </row>
    <row r="167" spans="1:41" x14ac:dyDescent="0.25">
      <c r="A167" s="1" t="s">
        <v>20</v>
      </c>
      <c r="B167" s="1">
        <v>0</v>
      </c>
      <c r="C167" s="1">
        <f>F104</f>
        <v>11</v>
      </c>
      <c r="D167" s="1">
        <f>C28</f>
        <v>8</v>
      </c>
      <c r="E167" s="1">
        <f>C104+F28</f>
        <v>36</v>
      </c>
      <c r="F167" s="1">
        <f>C153</f>
        <v>13</v>
      </c>
      <c r="G167" s="1">
        <f>F153+F105+C105+I28</f>
        <v>35</v>
      </c>
      <c r="H167" s="29">
        <f>SUM(B167:G167)</f>
        <v>103</v>
      </c>
      <c r="I167" s="29"/>
      <c r="J167" s="29"/>
      <c r="K167" s="29"/>
      <c r="L167" s="29"/>
      <c r="M167" s="29"/>
      <c r="N167" s="29"/>
      <c r="O167" s="25"/>
      <c r="P167" s="26"/>
      <c r="Q167" s="1" t="s">
        <v>20</v>
      </c>
      <c r="R167" s="1">
        <v>0</v>
      </c>
      <c r="S167" s="1">
        <f>V104</f>
        <v>9</v>
      </c>
      <c r="T167" s="1">
        <f>S28</f>
        <v>8</v>
      </c>
      <c r="U167" s="1">
        <f>V28+S104</f>
        <v>33</v>
      </c>
      <c r="V167" s="1">
        <f>S153</f>
        <v>13</v>
      </c>
      <c r="W167" s="1">
        <f>Y28+S105+V105+V153</f>
        <v>37</v>
      </c>
      <c r="X167" s="29">
        <f>SUM(R167:W167)</f>
        <v>100</v>
      </c>
      <c r="Y167" s="29"/>
      <c r="Z167" s="29"/>
      <c r="AA167" s="29"/>
      <c r="AB167" s="29"/>
      <c r="AC167" s="25"/>
      <c r="AD167" s="29"/>
      <c r="AE167" s="1" t="s">
        <v>20</v>
      </c>
      <c r="AF167" s="1">
        <f t="shared" ref="AF167:AK174" si="51">R167-B167</f>
        <v>0</v>
      </c>
      <c r="AG167" s="1">
        <f t="shared" si="51"/>
        <v>-2</v>
      </c>
      <c r="AH167" s="1">
        <f t="shared" si="51"/>
        <v>0</v>
      </c>
      <c r="AI167" s="1">
        <f t="shared" si="51"/>
        <v>-3</v>
      </c>
      <c r="AJ167" s="1">
        <f t="shared" si="51"/>
        <v>0</v>
      </c>
      <c r="AK167" s="1">
        <f t="shared" si="51"/>
        <v>2</v>
      </c>
      <c r="AL167" s="29">
        <f>SUM(AF167:AK167)</f>
        <v>-3</v>
      </c>
      <c r="AM167" s="29"/>
      <c r="AN167" s="29"/>
      <c r="AO167" s="29"/>
    </row>
    <row r="168" spans="1:41" x14ac:dyDescent="0.25">
      <c r="A168" s="2" t="s">
        <v>19</v>
      </c>
      <c r="B168" s="89">
        <f>C154+C29</f>
        <v>10</v>
      </c>
      <c r="C168" s="89">
        <f>F154</f>
        <v>15</v>
      </c>
      <c r="D168" s="48">
        <v>0</v>
      </c>
      <c r="E168" s="89">
        <f>C106+F29+I29</f>
        <v>53</v>
      </c>
      <c r="F168" s="89">
        <f>F106</f>
        <v>17</v>
      </c>
      <c r="G168" s="89">
        <v>0</v>
      </c>
      <c r="H168" s="29">
        <f t="shared" ref="H168:H173" si="52">SUM(B168:G168)</f>
        <v>95</v>
      </c>
      <c r="I168" s="29" t="s">
        <v>107</v>
      </c>
      <c r="J168" s="29"/>
      <c r="K168" s="29"/>
      <c r="L168" s="29"/>
      <c r="M168" s="29"/>
      <c r="N168" s="29"/>
      <c r="O168" s="25"/>
      <c r="P168" s="26"/>
      <c r="Q168" s="2" t="s">
        <v>19</v>
      </c>
      <c r="R168" s="2">
        <f>S29+S154</f>
        <v>10</v>
      </c>
      <c r="S168" s="2">
        <f>V154</f>
        <v>13</v>
      </c>
      <c r="T168" s="2">
        <v>0</v>
      </c>
      <c r="U168" s="2">
        <f>V29+Y29+S106</f>
        <v>59</v>
      </c>
      <c r="V168" s="2">
        <f>V106</f>
        <v>18</v>
      </c>
      <c r="W168" s="2">
        <v>0</v>
      </c>
      <c r="X168" s="29">
        <f t="shared" ref="X168:X173" si="53">SUM(R168:W168)</f>
        <v>100</v>
      </c>
      <c r="Y168" s="29"/>
      <c r="Z168" s="29"/>
      <c r="AA168" s="29"/>
      <c r="AB168" s="29"/>
      <c r="AC168" s="25"/>
      <c r="AD168" s="29"/>
      <c r="AE168" s="89" t="s">
        <v>19</v>
      </c>
      <c r="AF168" s="89">
        <f t="shared" si="51"/>
        <v>0</v>
      </c>
      <c r="AG168" s="89">
        <f t="shared" si="51"/>
        <v>-2</v>
      </c>
      <c r="AH168" s="89">
        <f t="shared" si="51"/>
        <v>0</v>
      </c>
      <c r="AI168" s="89">
        <f t="shared" si="51"/>
        <v>6</v>
      </c>
      <c r="AJ168" s="89">
        <f t="shared" si="51"/>
        <v>1</v>
      </c>
      <c r="AK168" s="106">
        <f t="shared" si="51"/>
        <v>0</v>
      </c>
      <c r="AL168" s="29">
        <f t="shared" ref="AL168:AL173" si="54">SUM(AF168:AK168)</f>
        <v>5</v>
      </c>
      <c r="AM168" s="29"/>
      <c r="AN168" s="29"/>
      <c r="AO168" s="29"/>
    </row>
    <row r="169" spans="1:41" x14ac:dyDescent="0.25">
      <c r="A169" s="3" t="s">
        <v>18</v>
      </c>
      <c r="B169" s="3">
        <f>C107</f>
        <v>11</v>
      </c>
      <c r="C169" s="3">
        <f>C30</f>
        <v>7</v>
      </c>
      <c r="D169" s="3">
        <v>0</v>
      </c>
      <c r="E169" s="3">
        <f>C155+F30+I30</f>
        <v>27</v>
      </c>
      <c r="F169" s="3">
        <f>F107+C108</f>
        <v>38</v>
      </c>
      <c r="G169" s="3">
        <f>F155</f>
        <v>14</v>
      </c>
      <c r="H169" s="29">
        <f t="shared" si="52"/>
        <v>97</v>
      </c>
      <c r="I169" s="84" t="s">
        <v>107</v>
      </c>
      <c r="J169" s="29"/>
      <c r="K169" s="29"/>
      <c r="L169" s="29"/>
      <c r="M169" s="29"/>
      <c r="N169" s="29"/>
      <c r="O169" s="25"/>
      <c r="P169" s="26"/>
      <c r="Q169" s="3" t="s">
        <v>18</v>
      </c>
      <c r="R169" s="3">
        <f>S107</f>
        <v>10</v>
      </c>
      <c r="S169" s="3">
        <f>S30</f>
        <v>7</v>
      </c>
      <c r="T169" s="3">
        <v>0</v>
      </c>
      <c r="U169" s="3">
        <f>V30+Y30+S155</f>
        <v>28</v>
      </c>
      <c r="V169" s="3">
        <f>V107+S108</f>
        <v>39</v>
      </c>
      <c r="W169" s="3">
        <f>V155</f>
        <v>16</v>
      </c>
      <c r="X169" s="29">
        <f t="shared" si="53"/>
        <v>100</v>
      </c>
      <c r="Y169" s="29"/>
      <c r="Z169" s="29"/>
      <c r="AA169" s="29"/>
      <c r="AB169" s="29"/>
      <c r="AC169" s="25"/>
      <c r="AD169" s="29"/>
      <c r="AE169" s="79" t="s">
        <v>18</v>
      </c>
      <c r="AF169" s="79">
        <f t="shared" si="51"/>
        <v>-1</v>
      </c>
      <c r="AG169" s="79">
        <f t="shared" si="51"/>
        <v>0</v>
      </c>
      <c r="AH169" s="79">
        <f t="shared" si="51"/>
        <v>0</v>
      </c>
      <c r="AI169" s="79">
        <f t="shared" si="51"/>
        <v>1</v>
      </c>
      <c r="AJ169" s="79">
        <f t="shared" si="51"/>
        <v>1</v>
      </c>
      <c r="AK169" s="79">
        <f t="shared" si="51"/>
        <v>2</v>
      </c>
      <c r="AL169" s="29">
        <f t="shared" si="54"/>
        <v>3</v>
      </c>
      <c r="AM169" s="29"/>
      <c r="AN169" s="29"/>
      <c r="AO169" s="29"/>
    </row>
    <row r="170" spans="1:41" x14ac:dyDescent="0.25">
      <c r="A170" s="9" t="s">
        <v>56</v>
      </c>
      <c r="B170" s="87">
        <f>F156+F109</f>
        <v>25</v>
      </c>
      <c r="C170" s="87">
        <f>I32</f>
        <v>0</v>
      </c>
      <c r="D170" s="87">
        <v>0</v>
      </c>
      <c r="E170" s="87">
        <f>C110+F110+F31+I31</f>
        <v>51</v>
      </c>
      <c r="F170" s="87">
        <f>C109</f>
        <v>8</v>
      </c>
      <c r="G170" s="87">
        <f>C156+C31</f>
        <v>16</v>
      </c>
      <c r="H170" s="29">
        <f t="shared" si="52"/>
        <v>100</v>
      </c>
      <c r="I170" s="29"/>
      <c r="J170" s="29"/>
      <c r="K170" s="29"/>
      <c r="L170" s="29"/>
      <c r="M170" s="29"/>
      <c r="N170" s="29"/>
      <c r="O170" s="25"/>
      <c r="P170" s="26"/>
      <c r="Q170" s="9" t="s">
        <v>56</v>
      </c>
      <c r="R170" s="31">
        <f>V109+V156</f>
        <v>23</v>
      </c>
      <c r="S170" s="31">
        <f>Y32</f>
        <v>0</v>
      </c>
      <c r="T170" s="31">
        <v>0</v>
      </c>
      <c r="U170" s="31">
        <f>V31+Y31+S110+V110</f>
        <v>50</v>
      </c>
      <c r="V170" s="31">
        <f>S109</f>
        <v>8</v>
      </c>
      <c r="W170" s="31">
        <f>S31+S156</f>
        <v>19</v>
      </c>
      <c r="X170" s="29">
        <f t="shared" si="53"/>
        <v>100</v>
      </c>
      <c r="Y170" s="29"/>
      <c r="Z170" s="29"/>
      <c r="AA170" s="29"/>
      <c r="AB170" s="29"/>
      <c r="AC170" s="25"/>
      <c r="AD170" s="29"/>
      <c r="AE170" s="80" t="s">
        <v>56</v>
      </c>
      <c r="AF170" s="80">
        <f t="shared" si="51"/>
        <v>-2</v>
      </c>
      <c r="AG170" s="80">
        <f t="shared" si="51"/>
        <v>0</v>
      </c>
      <c r="AH170" s="80">
        <f t="shared" si="51"/>
        <v>0</v>
      </c>
      <c r="AI170" s="80">
        <f t="shared" si="51"/>
        <v>-1</v>
      </c>
      <c r="AJ170" s="80">
        <f t="shared" si="51"/>
        <v>0</v>
      </c>
      <c r="AK170" s="80">
        <f t="shared" si="51"/>
        <v>3</v>
      </c>
      <c r="AL170" s="29">
        <f t="shared" si="54"/>
        <v>0</v>
      </c>
      <c r="AM170" s="29"/>
      <c r="AN170" s="29"/>
      <c r="AO170" s="29"/>
    </row>
    <row r="171" spans="1:41" x14ac:dyDescent="0.25">
      <c r="A171" s="5" t="s">
        <v>17</v>
      </c>
      <c r="B171" s="5">
        <f>I33</f>
        <v>8</v>
      </c>
      <c r="C171" s="5">
        <f>F33</f>
        <v>8</v>
      </c>
      <c r="D171" s="5">
        <f>C33</f>
        <v>12</v>
      </c>
      <c r="E171" s="5">
        <f>C157</f>
        <v>8</v>
      </c>
      <c r="F171" s="5">
        <f>C111</f>
        <v>20</v>
      </c>
      <c r="G171" s="5">
        <f>F157+C112+F111</f>
        <v>41</v>
      </c>
      <c r="H171" s="29">
        <f t="shared" si="52"/>
        <v>97</v>
      </c>
      <c r="I171" s="29"/>
      <c r="J171" s="29"/>
      <c r="K171" s="29"/>
      <c r="L171" s="29"/>
      <c r="M171" s="29"/>
      <c r="N171" s="29"/>
      <c r="O171" s="25"/>
      <c r="P171" s="26"/>
      <c r="Q171" s="5" t="s">
        <v>17</v>
      </c>
      <c r="R171" s="5">
        <f>Y33</f>
        <v>8</v>
      </c>
      <c r="S171" s="5">
        <f>V33</f>
        <v>8</v>
      </c>
      <c r="T171" s="5">
        <f>S33</f>
        <v>12</v>
      </c>
      <c r="U171" s="5">
        <f>S157</f>
        <v>10</v>
      </c>
      <c r="V171" s="5">
        <f>S111</f>
        <v>18</v>
      </c>
      <c r="W171" s="5">
        <f>S112+V111+V157</f>
        <v>44</v>
      </c>
      <c r="X171" s="29">
        <f t="shared" si="53"/>
        <v>100</v>
      </c>
      <c r="Y171" s="29"/>
      <c r="Z171" s="29"/>
      <c r="AA171" s="29"/>
      <c r="AB171" s="29"/>
      <c r="AC171" s="25"/>
      <c r="AD171" s="29"/>
      <c r="AE171" s="81" t="s">
        <v>17</v>
      </c>
      <c r="AF171" s="81">
        <f t="shared" si="51"/>
        <v>0</v>
      </c>
      <c r="AG171" s="81">
        <f t="shared" si="51"/>
        <v>0</v>
      </c>
      <c r="AH171" s="81">
        <f t="shared" si="51"/>
        <v>0</v>
      </c>
      <c r="AI171" s="81">
        <f t="shared" si="51"/>
        <v>2</v>
      </c>
      <c r="AJ171" s="81">
        <f t="shared" si="51"/>
        <v>-2</v>
      </c>
      <c r="AK171" s="81">
        <f t="shared" si="51"/>
        <v>3</v>
      </c>
      <c r="AL171" s="29">
        <f t="shared" si="54"/>
        <v>3</v>
      </c>
      <c r="AM171" s="29"/>
      <c r="AN171" s="29"/>
      <c r="AO171" s="29"/>
    </row>
    <row r="172" spans="1:41" x14ac:dyDescent="0.25">
      <c r="A172" s="6" t="s">
        <v>57</v>
      </c>
      <c r="B172" s="6">
        <f>F34</f>
        <v>4</v>
      </c>
      <c r="C172" s="82">
        <f>C158</f>
        <v>4</v>
      </c>
      <c r="D172" s="82">
        <f>C34</f>
        <v>10</v>
      </c>
      <c r="E172" s="6">
        <f>C113</f>
        <v>31</v>
      </c>
      <c r="F172" s="6">
        <f>F113</f>
        <v>18</v>
      </c>
      <c r="G172" s="6">
        <f>C159+F158+I34</f>
        <v>31</v>
      </c>
      <c r="H172" s="29">
        <f t="shared" si="52"/>
        <v>98</v>
      </c>
      <c r="I172" s="29"/>
      <c r="J172" s="29"/>
      <c r="K172" s="29"/>
      <c r="L172" s="29"/>
      <c r="M172" s="29"/>
      <c r="N172" s="29"/>
      <c r="O172" s="25"/>
      <c r="P172" s="26"/>
      <c r="Q172" s="6" t="s">
        <v>57</v>
      </c>
      <c r="R172" s="6">
        <f>V34</f>
        <v>4</v>
      </c>
      <c r="S172" s="6">
        <f>S158</f>
        <v>4</v>
      </c>
      <c r="T172" s="6">
        <f>S34</f>
        <v>10</v>
      </c>
      <c r="U172" s="6">
        <f>S113</f>
        <v>31</v>
      </c>
      <c r="V172" s="6">
        <f>V113</f>
        <v>18</v>
      </c>
      <c r="W172" s="6">
        <f>Y34+S159+V158</f>
        <v>33</v>
      </c>
      <c r="X172" s="29">
        <f t="shared" si="53"/>
        <v>100</v>
      </c>
      <c r="Y172" s="29"/>
      <c r="Z172" s="29"/>
      <c r="AA172" s="29"/>
      <c r="AB172" s="29"/>
      <c r="AC172" s="25"/>
      <c r="AD172" s="29"/>
      <c r="AE172" s="82" t="s">
        <v>57</v>
      </c>
      <c r="AF172" s="82">
        <f t="shared" si="51"/>
        <v>0</v>
      </c>
      <c r="AG172" s="82">
        <f t="shared" si="51"/>
        <v>0</v>
      </c>
      <c r="AH172" s="82">
        <f t="shared" si="51"/>
        <v>0</v>
      </c>
      <c r="AI172" s="82">
        <f t="shared" si="51"/>
        <v>0</v>
      </c>
      <c r="AJ172" s="82">
        <f t="shared" si="51"/>
        <v>0</v>
      </c>
      <c r="AK172" s="82">
        <f t="shared" si="51"/>
        <v>2</v>
      </c>
      <c r="AL172" s="29">
        <f t="shared" si="54"/>
        <v>2</v>
      </c>
      <c r="AM172" s="29"/>
      <c r="AN172" s="29"/>
      <c r="AO172" s="29"/>
    </row>
    <row r="173" spans="1:41" x14ac:dyDescent="0.25">
      <c r="A173" s="7" t="s">
        <v>16</v>
      </c>
      <c r="B173" s="7">
        <v>0</v>
      </c>
      <c r="C173" s="7">
        <f>C114</f>
        <v>9</v>
      </c>
      <c r="D173" s="7">
        <v>0</v>
      </c>
      <c r="E173" s="7">
        <f>F35</f>
        <v>14</v>
      </c>
      <c r="F173" s="7">
        <f>C160</f>
        <v>13</v>
      </c>
      <c r="G173" s="7">
        <f>F160+F114+C115+C35+I35</f>
        <v>68</v>
      </c>
      <c r="H173" s="29">
        <f t="shared" si="52"/>
        <v>104</v>
      </c>
      <c r="I173" s="29"/>
      <c r="J173" s="29"/>
      <c r="K173" s="29"/>
      <c r="L173" s="29"/>
      <c r="M173" s="29"/>
      <c r="N173" s="29"/>
      <c r="O173" s="25"/>
      <c r="P173" s="26"/>
      <c r="Q173" s="7" t="s">
        <v>16</v>
      </c>
      <c r="R173" s="7">
        <v>0</v>
      </c>
      <c r="S173" s="7">
        <f>S114</f>
        <v>7</v>
      </c>
      <c r="T173" s="7">
        <v>0</v>
      </c>
      <c r="U173" s="7">
        <f>V35</f>
        <v>14</v>
      </c>
      <c r="V173" s="7">
        <f>S160</f>
        <v>13</v>
      </c>
      <c r="W173" s="7">
        <f>S35+Y35+S115+V114+V160</f>
        <v>66</v>
      </c>
      <c r="X173" s="29">
        <f t="shared" si="53"/>
        <v>100</v>
      </c>
      <c r="Y173" s="29"/>
      <c r="Z173" s="29"/>
      <c r="AA173" s="29"/>
      <c r="AB173" s="29"/>
      <c r="AC173" s="25"/>
      <c r="AD173" s="29"/>
      <c r="AE173" s="83" t="s">
        <v>16</v>
      </c>
      <c r="AF173" s="83">
        <f t="shared" si="51"/>
        <v>0</v>
      </c>
      <c r="AG173" s="83">
        <f t="shared" si="51"/>
        <v>-2</v>
      </c>
      <c r="AH173" s="83">
        <f t="shared" si="51"/>
        <v>0</v>
      </c>
      <c r="AI173" s="83">
        <f t="shared" si="51"/>
        <v>0</v>
      </c>
      <c r="AJ173" s="83">
        <f t="shared" si="51"/>
        <v>0</v>
      </c>
      <c r="AK173" s="83">
        <f t="shared" si="51"/>
        <v>-2</v>
      </c>
      <c r="AL173" s="29">
        <f t="shared" si="54"/>
        <v>-4</v>
      </c>
      <c r="AM173" s="29"/>
      <c r="AN173" s="29"/>
      <c r="AO173" s="29"/>
    </row>
    <row r="174" spans="1:41" x14ac:dyDescent="0.25">
      <c r="A174" s="29"/>
      <c r="B174" s="30">
        <f>SUM(B167:B173)</f>
        <v>58</v>
      </c>
      <c r="C174" s="98">
        <f t="shared" ref="C174:G174" si="55">SUM(C167:C173)</f>
        <v>54</v>
      </c>
      <c r="D174" s="98">
        <f t="shared" si="55"/>
        <v>30</v>
      </c>
      <c r="E174" s="98">
        <f t="shared" si="55"/>
        <v>220</v>
      </c>
      <c r="F174" s="98">
        <f t="shared" si="55"/>
        <v>127</v>
      </c>
      <c r="G174" s="98">
        <f t="shared" si="55"/>
        <v>205</v>
      </c>
      <c r="I174" s="29"/>
      <c r="J174" s="29"/>
      <c r="K174" s="29"/>
      <c r="L174" s="29"/>
      <c r="M174" s="29"/>
      <c r="N174" s="29"/>
      <c r="O174" s="25"/>
      <c r="P174" s="26"/>
      <c r="Q174" s="29"/>
      <c r="R174" s="30">
        <f>SUM(R167:R173)</f>
        <v>55</v>
      </c>
      <c r="S174" s="104">
        <f t="shared" ref="S174:W174" si="56">SUM(S167:S173)</f>
        <v>48</v>
      </c>
      <c r="T174" s="104">
        <f t="shared" si="56"/>
        <v>30</v>
      </c>
      <c r="U174" s="104">
        <f t="shared" si="56"/>
        <v>225</v>
      </c>
      <c r="V174" s="104">
        <f t="shared" si="56"/>
        <v>127</v>
      </c>
      <c r="W174" s="104">
        <f t="shared" si="56"/>
        <v>215</v>
      </c>
      <c r="X174" s="29">
        <f>SUM(X167:X173)</f>
        <v>700</v>
      </c>
      <c r="Y174" s="29"/>
      <c r="Z174" s="29"/>
      <c r="AA174" s="29"/>
      <c r="AB174" s="29"/>
      <c r="AC174" s="25"/>
      <c r="AD174" s="29"/>
      <c r="AE174" s="29"/>
      <c r="AF174" s="30">
        <f>R174-B174</f>
        <v>-3</v>
      </c>
      <c r="AG174" s="104">
        <f t="shared" si="51"/>
        <v>-6</v>
      </c>
      <c r="AH174" s="104">
        <f t="shared" si="51"/>
        <v>0</v>
      </c>
      <c r="AI174" s="104">
        <f t="shared" si="51"/>
        <v>5</v>
      </c>
      <c r="AJ174" s="104">
        <f t="shared" si="51"/>
        <v>0</v>
      </c>
      <c r="AK174" s="104">
        <f t="shared" si="51"/>
        <v>10</v>
      </c>
      <c r="AM174" s="29"/>
      <c r="AN174" s="29"/>
      <c r="AO174" s="29"/>
    </row>
    <row r="175" spans="1:41" x14ac:dyDescent="0.25">
      <c r="A175" s="29"/>
      <c r="B175" s="29"/>
      <c r="C175" s="147" t="s">
        <v>83</v>
      </c>
      <c r="D175" s="147"/>
      <c r="E175" s="29">
        <f>H161+H116+L37</f>
        <v>694</v>
      </c>
      <c r="F175" s="29"/>
      <c r="G175" s="29" t="s">
        <v>49</v>
      </c>
      <c r="H175" s="29">
        <f>SUM(H167:H173)</f>
        <v>694</v>
      </c>
      <c r="I175" s="29"/>
      <c r="J175" s="29"/>
      <c r="K175" s="29"/>
      <c r="L175" s="29"/>
      <c r="M175" s="29"/>
      <c r="N175" s="29"/>
      <c r="O175" s="25"/>
      <c r="P175" s="26"/>
      <c r="Q175" s="29"/>
      <c r="R175" s="29"/>
      <c r="S175" s="147" t="s">
        <v>83</v>
      </c>
      <c r="T175" s="147"/>
      <c r="U175" s="29">
        <f>R48+R98+R147</f>
        <v>700</v>
      </c>
      <c r="V175" s="29"/>
      <c r="W175" s="29" t="s">
        <v>49</v>
      </c>
      <c r="X175" s="29"/>
      <c r="Y175" s="29"/>
      <c r="Z175" s="29"/>
      <c r="AA175" s="29"/>
      <c r="AB175" s="29"/>
      <c r="AC175" s="25"/>
      <c r="AD175" s="29"/>
      <c r="AE175" s="29"/>
      <c r="AF175" s="29"/>
      <c r="AG175" s="30" t="s">
        <v>83</v>
      </c>
      <c r="AH175" s="30"/>
      <c r="AI175" s="29">
        <f>U175-E175</f>
        <v>6</v>
      </c>
      <c r="AJ175" s="29"/>
      <c r="AK175" s="29" t="s">
        <v>49</v>
      </c>
      <c r="AL175" s="29">
        <f>SUM(AL167:AL173)</f>
        <v>6</v>
      </c>
    </row>
    <row r="176" spans="1:4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5"/>
      <c r="P176" s="26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5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x14ac:dyDescent="0.25">
      <c r="A177" s="29" t="s">
        <v>84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5"/>
      <c r="P177" s="26"/>
      <c r="Q177" s="28" t="s">
        <v>84</v>
      </c>
      <c r="R177" s="28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5"/>
      <c r="AD177" s="29"/>
      <c r="AE177" s="29" t="s">
        <v>84</v>
      </c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x14ac:dyDescent="0.25">
      <c r="A178" s="29" t="s">
        <v>86</v>
      </c>
      <c r="B178" s="39">
        <v>0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5"/>
      <c r="P178" s="26"/>
      <c r="Q178" s="28" t="s">
        <v>86</v>
      </c>
      <c r="R178" s="40">
        <v>0</v>
      </c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5"/>
      <c r="AD178" s="29"/>
      <c r="AE178" s="29" t="s">
        <v>86</v>
      </c>
      <c r="AF178" s="39">
        <v>0</v>
      </c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x14ac:dyDescent="0.25">
      <c r="A179" s="29" t="s">
        <v>85</v>
      </c>
      <c r="B179" s="39">
        <f>D48</f>
        <v>3939</v>
      </c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5"/>
      <c r="P179" s="26"/>
      <c r="Q179" s="28" t="s">
        <v>85</v>
      </c>
      <c r="R179" s="40">
        <f>T48</f>
        <v>4159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5"/>
      <c r="AD179" s="29"/>
      <c r="AE179" s="29" t="s">
        <v>85</v>
      </c>
      <c r="AF179" s="39">
        <f>R179-B179</f>
        <v>220</v>
      </c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x14ac:dyDescent="0.25">
      <c r="A180" s="29" t="s">
        <v>87</v>
      </c>
      <c r="B180" s="39">
        <f>D98</f>
        <v>6814</v>
      </c>
      <c r="C180" s="29"/>
      <c r="D180" s="29"/>
      <c r="E180" s="29"/>
      <c r="F180" s="29"/>
      <c r="G180" s="96"/>
      <c r="H180" s="29"/>
      <c r="I180" s="29"/>
      <c r="J180" s="29"/>
      <c r="K180" s="29"/>
      <c r="L180" s="29"/>
      <c r="M180" s="29"/>
      <c r="N180" s="29"/>
      <c r="O180" s="25"/>
      <c r="P180" s="26"/>
      <c r="Q180" s="28" t="s">
        <v>87</v>
      </c>
      <c r="R180" s="40">
        <f>T98</f>
        <v>6623</v>
      </c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5"/>
      <c r="AD180" s="29"/>
      <c r="AE180" s="29" t="s">
        <v>87</v>
      </c>
      <c r="AF180" s="39">
        <f>R180-B180</f>
        <v>-191</v>
      </c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x14ac:dyDescent="0.25">
      <c r="A181" s="29" t="s">
        <v>88</v>
      </c>
      <c r="B181" s="39">
        <f>D147</f>
        <v>2637</v>
      </c>
      <c r="C181" s="29"/>
      <c r="D181" s="29"/>
      <c r="E181" s="29"/>
      <c r="F181" s="29"/>
      <c r="G181" s="96"/>
      <c r="H181" s="29"/>
      <c r="I181" s="29"/>
      <c r="J181" s="29"/>
      <c r="K181" s="29"/>
      <c r="L181" s="29"/>
      <c r="M181" s="29"/>
      <c r="N181" s="29"/>
      <c r="O181" s="25"/>
      <c r="P181" s="26"/>
      <c r="Q181" s="28" t="s">
        <v>88</v>
      </c>
      <c r="R181" s="40">
        <f>T147</f>
        <v>2658</v>
      </c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5"/>
      <c r="AD181" s="29"/>
      <c r="AE181" s="29" t="s">
        <v>88</v>
      </c>
      <c r="AF181" s="39">
        <f t="shared" ref="AF181" si="57">R181-B181</f>
        <v>21</v>
      </c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x14ac:dyDescent="0.25">
      <c r="A182" s="29" t="s">
        <v>49</v>
      </c>
      <c r="B182" s="39">
        <f>SUM(B178:B181)</f>
        <v>13390</v>
      </c>
      <c r="C182" s="29"/>
      <c r="D182" s="29"/>
      <c r="E182" s="29"/>
      <c r="F182" s="29"/>
      <c r="G182" s="96"/>
      <c r="H182" s="29"/>
      <c r="I182" s="29"/>
      <c r="J182" s="29"/>
      <c r="K182" s="29"/>
      <c r="L182" s="29"/>
      <c r="M182" s="29"/>
      <c r="N182" s="29"/>
      <c r="O182" s="25"/>
      <c r="P182" s="26"/>
      <c r="Q182" s="28" t="s">
        <v>49</v>
      </c>
      <c r="R182" s="40">
        <f>SUM(R178:R181)</f>
        <v>13440</v>
      </c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5"/>
      <c r="AD182" s="29"/>
      <c r="AE182" s="29" t="s">
        <v>49</v>
      </c>
      <c r="AF182" s="39">
        <f>SUM(AF178:AF181)</f>
        <v>50</v>
      </c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x14ac:dyDescent="0.25">
      <c r="A183" s="29"/>
      <c r="B183" s="29"/>
      <c r="C183" s="29"/>
      <c r="D183" s="29"/>
      <c r="E183" s="29"/>
      <c r="F183" s="29"/>
      <c r="G183" s="96"/>
      <c r="H183" s="29"/>
      <c r="I183" s="29"/>
      <c r="J183" s="29"/>
      <c r="K183" s="29"/>
      <c r="L183" s="29"/>
      <c r="M183" s="29"/>
      <c r="N183" s="29"/>
      <c r="O183" s="25"/>
      <c r="P183" s="26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5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x14ac:dyDescent="0.25">
      <c r="A184" s="29"/>
      <c r="B184" s="29"/>
      <c r="C184" s="29"/>
      <c r="D184" s="29"/>
      <c r="E184" s="29"/>
      <c r="F184" s="29"/>
      <c r="G184" s="96"/>
      <c r="H184" s="29"/>
      <c r="I184" s="29"/>
      <c r="J184" s="29"/>
      <c r="K184" s="29"/>
      <c r="L184" s="29"/>
      <c r="M184" s="29"/>
      <c r="N184" s="29"/>
      <c r="O184" s="25"/>
      <c r="P184" s="26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5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x14ac:dyDescent="0.25">
      <c r="A185" s="52" t="s">
        <v>31</v>
      </c>
      <c r="B185" t="s">
        <v>53</v>
      </c>
      <c r="C185" t="s">
        <v>67</v>
      </c>
      <c r="D185" t="s">
        <v>108</v>
      </c>
      <c r="G185" s="96"/>
      <c r="O185" s="25"/>
      <c r="P185" s="27"/>
      <c r="Q185" s="52" t="s">
        <v>31</v>
      </c>
      <c r="R185" t="s">
        <v>53</v>
      </c>
      <c r="S185" t="s">
        <v>67</v>
      </c>
      <c r="T185" t="s">
        <v>108</v>
      </c>
      <c r="AC185" s="25"/>
      <c r="AE185" s="52" t="s">
        <v>31</v>
      </c>
      <c r="AF185" t="s">
        <v>53</v>
      </c>
      <c r="AG185" t="s">
        <v>67</v>
      </c>
      <c r="AH185" t="s">
        <v>108</v>
      </c>
    </row>
    <row r="186" spans="1:41" x14ac:dyDescent="0.25">
      <c r="A186" t="s">
        <v>2</v>
      </c>
      <c r="B186">
        <f>B174</f>
        <v>58</v>
      </c>
      <c r="C186">
        <v>30</v>
      </c>
      <c r="D186">
        <f>B186*C186</f>
        <v>1740</v>
      </c>
      <c r="O186" s="25"/>
      <c r="P186" s="27"/>
      <c r="Q186" t="s">
        <v>2</v>
      </c>
      <c r="R186">
        <f>SUM(R174)</f>
        <v>55</v>
      </c>
      <c r="S186">
        <v>30</v>
      </c>
      <c r="T186">
        <f>R186*S186</f>
        <v>1650</v>
      </c>
      <c r="AC186" s="25"/>
      <c r="AE186" t="s">
        <v>2</v>
      </c>
      <c r="AF186">
        <f>R186-B186</f>
        <v>-3</v>
      </c>
      <c r="AG186">
        <v>30</v>
      </c>
      <c r="AH186">
        <f>AF186*AG186</f>
        <v>-90</v>
      </c>
    </row>
    <row r="187" spans="1:41" x14ac:dyDescent="0.25">
      <c r="A187" t="s">
        <v>1</v>
      </c>
      <c r="B187">
        <f>C174</f>
        <v>54</v>
      </c>
      <c r="C187">
        <v>20</v>
      </c>
      <c r="D187">
        <f t="shared" ref="D187:D191" si="58">B187*C187</f>
        <v>1080</v>
      </c>
      <c r="O187" s="25"/>
      <c r="P187" s="27"/>
      <c r="Q187" t="s">
        <v>1</v>
      </c>
      <c r="R187">
        <f>S174</f>
        <v>48</v>
      </c>
      <c r="S187">
        <v>20</v>
      </c>
      <c r="T187">
        <f t="shared" ref="T187:T191" si="59">R187*S187</f>
        <v>960</v>
      </c>
      <c r="AC187" s="25"/>
      <c r="AE187" t="s">
        <v>1</v>
      </c>
      <c r="AF187">
        <f t="shared" ref="AF187:AF192" si="60">R187-B187</f>
        <v>-6</v>
      </c>
      <c r="AG187">
        <v>20</v>
      </c>
      <c r="AH187">
        <f t="shared" ref="AH187:AH191" si="61">AF187*AG187</f>
        <v>-120</v>
      </c>
    </row>
    <row r="188" spans="1:41" x14ac:dyDescent="0.25">
      <c r="A188" t="s">
        <v>15</v>
      </c>
      <c r="B188">
        <f>D174</f>
        <v>30</v>
      </c>
      <c r="C188">
        <v>25</v>
      </c>
      <c r="D188">
        <f t="shared" si="58"/>
        <v>750</v>
      </c>
      <c r="O188" s="25"/>
      <c r="P188" s="27"/>
      <c r="Q188" t="s">
        <v>15</v>
      </c>
      <c r="R188">
        <f>T174</f>
        <v>30</v>
      </c>
      <c r="S188">
        <v>25</v>
      </c>
      <c r="T188">
        <f t="shared" si="59"/>
        <v>750</v>
      </c>
      <c r="AC188" s="25"/>
      <c r="AE188" t="s">
        <v>15</v>
      </c>
      <c r="AF188">
        <f t="shared" si="60"/>
        <v>0</v>
      </c>
      <c r="AG188">
        <v>25</v>
      </c>
      <c r="AH188">
        <f t="shared" si="61"/>
        <v>0</v>
      </c>
    </row>
    <row r="189" spans="1:41" x14ac:dyDescent="0.25">
      <c r="A189" t="s">
        <v>3</v>
      </c>
      <c r="B189">
        <f>E174</f>
        <v>220</v>
      </c>
      <c r="C189">
        <v>22</v>
      </c>
      <c r="D189">
        <f t="shared" si="58"/>
        <v>4840</v>
      </c>
      <c r="O189" s="25"/>
      <c r="P189" s="27"/>
      <c r="Q189" t="s">
        <v>3</v>
      </c>
      <c r="R189">
        <f>U174</f>
        <v>225</v>
      </c>
      <c r="S189">
        <v>22</v>
      </c>
      <c r="T189">
        <f t="shared" si="59"/>
        <v>4950</v>
      </c>
      <c r="AC189" s="25"/>
      <c r="AE189" t="s">
        <v>3</v>
      </c>
      <c r="AF189">
        <f t="shared" si="60"/>
        <v>5</v>
      </c>
      <c r="AG189">
        <v>22</v>
      </c>
      <c r="AH189">
        <f t="shared" si="61"/>
        <v>110</v>
      </c>
    </row>
    <row r="190" spans="1:41" x14ac:dyDescent="0.25">
      <c r="A190" t="s">
        <v>9</v>
      </c>
      <c r="B190">
        <f>F174</f>
        <v>127</v>
      </c>
      <c r="C190">
        <v>15</v>
      </c>
      <c r="D190">
        <f t="shared" si="58"/>
        <v>1905</v>
      </c>
      <c r="O190" s="25"/>
      <c r="P190" s="27"/>
      <c r="Q190" t="s">
        <v>9</v>
      </c>
      <c r="R190">
        <f>V174</f>
        <v>127</v>
      </c>
      <c r="S190">
        <v>15</v>
      </c>
      <c r="T190">
        <f t="shared" si="59"/>
        <v>1905</v>
      </c>
      <c r="AC190" s="25"/>
      <c r="AE190" t="s">
        <v>9</v>
      </c>
      <c r="AF190">
        <f t="shared" si="60"/>
        <v>0</v>
      </c>
      <c r="AG190">
        <v>15</v>
      </c>
      <c r="AH190">
        <f t="shared" si="61"/>
        <v>0</v>
      </c>
    </row>
    <row r="191" spans="1:41" x14ac:dyDescent="0.25">
      <c r="A191" t="s">
        <v>5</v>
      </c>
      <c r="B191">
        <f>G174</f>
        <v>205</v>
      </c>
      <c r="C191">
        <v>15</v>
      </c>
      <c r="D191">
        <f t="shared" si="58"/>
        <v>3075</v>
      </c>
      <c r="O191" s="25"/>
      <c r="P191" s="27"/>
      <c r="Q191" t="s">
        <v>5</v>
      </c>
      <c r="R191">
        <f>W174</f>
        <v>215</v>
      </c>
      <c r="S191">
        <v>15</v>
      </c>
      <c r="T191">
        <f t="shared" si="59"/>
        <v>3225</v>
      </c>
      <c r="AC191" s="25"/>
      <c r="AE191" t="s">
        <v>5</v>
      </c>
      <c r="AF191">
        <f t="shared" si="60"/>
        <v>10</v>
      </c>
      <c r="AG191">
        <v>15</v>
      </c>
      <c r="AH191">
        <f t="shared" si="61"/>
        <v>150</v>
      </c>
    </row>
    <row r="192" spans="1:41" x14ac:dyDescent="0.25">
      <c r="A192" t="s">
        <v>14</v>
      </c>
      <c r="B192">
        <f>SUM(B186:B191)</f>
        <v>694</v>
      </c>
      <c r="D192">
        <f>SUM(D186:D191)</f>
        <v>13390</v>
      </c>
      <c r="O192" s="25"/>
      <c r="P192" s="27"/>
      <c r="Q192" t="s">
        <v>14</v>
      </c>
      <c r="R192">
        <f>SUM(R186:R191)</f>
        <v>700</v>
      </c>
      <c r="T192">
        <f>SUM(T186:T191)</f>
        <v>13440</v>
      </c>
      <c r="AC192" s="25"/>
      <c r="AE192" t="s">
        <v>14</v>
      </c>
      <c r="AF192">
        <f t="shared" si="60"/>
        <v>6</v>
      </c>
      <c r="AH192">
        <f>SUM(AH186:AH191)</f>
        <v>50</v>
      </c>
    </row>
    <row r="195" spans="1:4" x14ac:dyDescent="0.25">
      <c r="B195" t="s">
        <v>115</v>
      </c>
      <c r="C195" t="s">
        <v>116</v>
      </c>
      <c r="D195" t="s">
        <v>114</v>
      </c>
    </row>
    <row r="196" spans="1:4" x14ac:dyDescent="0.25">
      <c r="A196" t="s">
        <v>112</v>
      </c>
      <c r="B196" s="51">
        <f>B179</f>
        <v>3939</v>
      </c>
      <c r="C196" s="51">
        <f>R179</f>
        <v>4159</v>
      </c>
    </row>
    <row r="197" spans="1:4" x14ac:dyDescent="0.25">
      <c r="D197" s="51">
        <f>B182</f>
        <v>13390</v>
      </c>
    </row>
  </sheetData>
  <mergeCells count="75">
    <mergeCell ref="A37:B37"/>
    <mergeCell ref="J33:K33"/>
    <mergeCell ref="A100:B100"/>
    <mergeCell ref="B102:D102"/>
    <mergeCell ref="E102:G102"/>
    <mergeCell ref="A53:B53"/>
    <mergeCell ref="A50:B50"/>
    <mergeCell ref="J34:K34"/>
    <mergeCell ref="J35:K35"/>
    <mergeCell ref="A39:B39"/>
    <mergeCell ref="J30:K30"/>
    <mergeCell ref="J31:K31"/>
    <mergeCell ref="J32:K32"/>
    <mergeCell ref="W139:X139"/>
    <mergeCell ref="U139:V139"/>
    <mergeCell ref="U102:W102"/>
    <mergeCell ref="R102:T102"/>
    <mergeCell ref="A1:B1"/>
    <mergeCell ref="J29:K29"/>
    <mergeCell ref="A3:B3"/>
    <mergeCell ref="A24:B24"/>
    <mergeCell ref="B26:D26"/>
    <mergeCell ref="E26:G26"/>
    <mergeCell ref="H26:K26"/>
    <mergeCell ref="Q149:R149"/>
    <mergeCell ref="R151:T151"/>
    <mergeCell ref="U151:W151"/>
    <mergeCell ref="A164:B164"/>
    <mergeCell ref="C175:D175"/>
    <mergeCell ref="Q164:R164"/>
    <mergeCell ref="S175:T175"/>
    <mergeCell ref="A149:B149"/>
    <mergeCell ref="B151:D151"/>
    <mergeCell ref="E151:G151"/>
    <mergeCell ref="Q1:R1"/>
    <mergeCell ref="Q3:R3"/>
    <mergeCell ref="Q24:R24"/>
    <mergeCell ref="R26:T26"/>
    <mergeCell ref="J27:K27"/>
    <mergeCell ref="U26:W26"/>
    <mergeCell ref="X26:AA26"/>
    <mergeCell ref="Z27:AA27"/>
    <mergeCell ref="Z28:AA28"/>
    <mergeCell ref="J28:K28"/>
    <mergeCell ref="Z29:AA29"/>
    <mergeCell ref="Q100:R100"/>
    <mergeCell ref="Q39:R39"/>
    <mergeCell ref="Q37:R37"/>
    <mergeCell ref="Z30:AA30"/>
    <mergeCell ref="U90:V90"/>
    <mergeCell ref="W90:X90"/>
    <mergeCell ref="AI102:AK102"/>
    <mergeCell ref="Z31:AA31"/>
    <mergeCell ref="Z32:AA32"/>
    <mergeCell ref="Z33:AA33"/>
    <mergeCell ref="Z34:AA34"/>
    <mergeCell ref="Z35:AA35"/>
    <mergeCell ref="AF102:AH102"/>
    <mergeCell ref="AE37:AF37"/>
    <mergeCell ref="AE39:AF39"/>
    <mergeCell ref="AN30:AO30"/>
    <mergeCell ref="AE1:AF1"/>
    <mergeCell ref="AE3:AF3"/>
    <mergeCell ref="AE24:AF24"/>
    <mergeCell ref="AF26:AH26"/>
    <mergeCell ref="AI26:AK26"/>
    <mergeCell ref="AL26:AO26"/>
    <mergeCell ref="AN27:AO27"/>
    <mergeCell ref="AN28:AO28"/>
    <mergeCell ref="AN29:AO29"/>
    <mergeCell ref="AN31:AO31"/>
    <mergeCell ref="AN32:AO32"/>
    <mergeCell ref="AN33:AO33"/>
    <mergeCell ref="AN34:AO34"/>
    <mergeCell ref="AN35:AO35"/>
  </mergeCells>
  <pageMargins left="0.7" right="0.7" top="0.75" bottom="0.75" header="0.3" footer="0.3"/>
  <pageSetup paperSize="9" orientation="portrait" r:id="rId1"/>
  <ignoredErrors>
    <ignoredError sqref="T29 AN33" twoDigitTextYear="1"/>
    <ignoredError sqref="B98 D97:D98 AH45 AH48" evalError="1"/>
    <ignoredError sqref="AG15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"/>
  <sheetViews>
    <sheetView tabSelected="1" topLeftCell="O139" workbookViewId="0">
      <selection activeCell="U146" sqref="U146"/>
    </sheetView>
  </sheetViews>
  <sheetFormatPr defaultRowHeight="15" x14ac:dyDescent="0.25"/>
  <cols>
    <col min="1" max="2" width="34.140625" bestFit="1" customWidth="1"/>
    <col min="3" max="4" width="15.140625" bestFit="1" customWidth="1"/>
    <col min="5" max="6" width="15" bestFit="1" customWidth="1"/>
    <col min="7" max="7" width="15.140625" bestFit="1" customWidth="1"/>
    <col min="8" max="8" width="20.7109375" bestFit="1" customWidth="1"/>
    <col min="10" max="10" width="8.42578125" bestFit="1" customWidth="1"/>
    <col min="11" max="12" width="20.7109375" bestFit="1" customWidth="1"/>
    <col min="13" max="14" width="3.42578125" customWidth="1"/>
    <col min="15" max="15" width="2.28515625" customWidth="1"/>
    <col min="16" max="16" width="20.7109375" bestFit="1" customWidth="1"/>
    <col min="17" max="17" width="34.140625" bestFit="1" customWidth="1"/>
    <col min="18" max="18" width="15.140625" bestFit="1" customWidth="1"/>
    <col min="19" max="19" width="16.85546875" bestFit="1" customWidth="1"/>
    <col min="20" max="20" width="16" bestFit="1" customWidth="1"/>
    <col min="21" max="21" width="15" bestFit="1" customWidth="1"/>
    <col min="22" max="22" width="11.5703125" bestFit="1" customWidth="1"/>
    <col min="23" max="23" width="20.7109375" bestFit="1" customWidth="1"/>
    <col min="25" max="25" width="3.42578125" customWidth="1"/>
    <col min="26" max="26" width="9.28515625" customWidth="1"/>
    <col min="27" max="27" width="20.7109375" bestFit="1" customWidth="1"/>
    <col min="28" max="28" width="3.85546875" customWidth="1"/>
    <col min="29" max="29" width="4.140625" customWidth="1"/>
    <col min="30" max="30" width="53.42578125" bestFit="1" customWidth="1"/>
    <col min="31" max="31" width="34.140625" bestFit="1" customWidth="1"/>
    <col min="32" max="32" width="28.7109375" bestFit="1" customWidth="1"/>
    <col min="33" max="33" width="14.7109375" bestFit="1" customWidth="1"/>
    <col min="34" max="34" width="15.140625" bestFit="1" customWidth="1"/>
    <col min="35" max="35" width="15" bestFit="1" customWidth="1"/>
    <col min="36" max="36" width="11.5703125" bestFit="1" customWidth="1"/>
    <col min="37" max="37" width="20.7109375" bestFit="1" customWidth="1"/>
  </cols>
  <sheetData>
    <row r="1" spans="1:34" x14ac:dyDescent="0.25">
      <c r="A1" s="130" t="s">
        <v>47</v>
      </c>
      <c r="B1" s="13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5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5"/>
      <c r="Y2" s="25"/>
      <c r="Z2" s="29"/>
      <c r="AA2" s="29"/>
      <c r="AB2" s="29"/>
      <c r="AC2" s="29"/>
      <c r="AD2" s="29"/>
      <c r="AE2" s="29"/>
      <c r="AF2" s="29"/>
      <c r="AG2" s="29"/>
      <c r="AH2" s="29"/>
    </row>
    <row r="3" spans="1:34" x14ac:dyDescent="0.25">
      <c r="A3" s="130" t="s">
        <v>48</v>
      </c>
      <c r="B3" s="13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25"/>
      <c r="P3" s="45" t="s">
        <v>48</v>
      </c>
      <c r="Q3" s="45"/>
      <c r="R3" s="38"/>
      <c r="S3" s="38"/>
      <c r="T3" s="38"/>
      <c r="U3" s="38"/>
      <c r="V3" s="38"/>
      <c r="W3" s="38"/>
      <c r="X3" s="38"/>
      <c r="Y3" s="38"/>
      <c r="Z3" s="38"/>
      <c r="AA3" s="38"/>
      <c r="AB3" s="29"/>
      <c r="AC3" s="29"/>
      <c r="AD3" s="29"/>
      <c r="AE3" s="29"/>
      <c r="AF3" s="29"/>
      <c r="AG3" s="29"/>
      <c r="AH3" s="29"/>
    </row>
    <row r="4" spans="1:34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25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29"/>
      <c r="AC4" s="29"/>
      <c r="AD4" s="29"/>
      <c r="AE4" s="29"/>
      <c r="AF4" s="29"/>
      <c r="AG4" s="29"/>
      <c r="AH4" s="29"/>
    </row>
    <row r="5" spans="1:34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114"/>
      <c r="I5" s="114"/>
      <c r="J5" s="114"/>
      <c r="K5" s="114"/>
      <c r="L5" s="114"/>
      <c r="M5" s="71"/>
      <c r="N5" s="25"/>
      <c r="P5" s="10" t="s">
        <v>24</v>
      </c>
      <c r="Q5" s="10" t="s">
        <v>25</v>
      </c>
      <c r="R5" s="10" t="s">
        <v>31</v>
      </c>
      <c r="S5" s="10" t="s">
        <v>43</v>
      </c>
      <c r="T5" s="10" t="s">
        <v>44</v>
      </c>
      <c r="U5" s="10" t="s">
        <v>45</v>
      </c>
      <c r="V5" s="10" t="s">
        <v>46</v>
      </c>
      <c r="W5" s="38"/>
      <c r="X5" s="38"/>
      <c r="Y5" s="38"/>
      <c r="Z5" s="38"/>
      <c r="AA5" s="38"/>
      <c r="AB5" s="29"/>
      <c r="AC5" s="29"/>
      <c r="AD5" s="29"/>
      <c r="AE5" s="29"/>
      <c r="AF5" s="29"/>
      <c r="AG5" s="29"/>
      <c r="AH5" s="29"/>
    </row>
    <row r="6" spans="1:34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114"/>
      <c r="I6" s="114"/>
      <c r="J6" s="114"/>
      <c r="K6" s="114"/>
      <c r="L6" s="114"/>
      <c r="M6" s="71"/>
      <c r="N6" s="25"/>
      <c r="P6" s="11">
        <v>1</v>
      </c>
      <c r="Q6" s="12" t="s">
        <v>0</v>
      </c>
      <c r="R6" s="13" t="s">
        <v>1</v>
      </c>
      <c r="S6" s="13">
        <v>4</v>
      </c>
      <c r="T6" s="13"/>
      <c r="U6" s="13"/>
      <c r="V6" s="13">
        <f>SUM(S6:U6)</f>
        <v>4</v>
      </c>
      <c r="W6" s="38"/>
      <c r="X6" s="38"/>
      <c r="Y6" s="38"/>
      <c r="Z6" s="38"/>
      <c r="AA6" s="38"/>
      <c r="AB6" s="29"/>
      <c r="AC6" s="29"/>
      <c r="AD6" s="29"/>
      <c r="AE6" s="29"/>
      <c r="AF6" s="29"/>
      <c r="AG6" s="29"/>
      <c r="AH6" s="29"/>
    </row>
    <row r="7" spans="1:34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114"/>
      <c r="I7" s="114"/>
      <c r="J7" s="114"/>
      <c r="K7" s="114"/>
      <c r="L7" s="114"/>
      <c r="M7" s="71"/>
      <c r="N7" s="25"/>
      <c r="P7" s="14"/>
      <c r="Q7" s="15"/>
      <c r="R7" s="16" t="s">
        <v>2</v>
      </c>
      <c r="S7" s="16">
        <v>1</v>
      </c>
      <c r="T7" s="16"/>
      <c r="U7" s="16"/>
      <c r="V7" s="16">
        <f t="shared" ref="V7:V21" si="1">SUM(S7:U7)</f>
        <v>1</v>
      </c>
      <c r="W7" s="38"/>
      <c r="X7" s="38"/>
      <c r="Y7" s="38"/>
      <c r="Z7" s="38"/>
      <c r="AA7" s="38"/>
      <c r="AB7" s="29"/>
      <c r="AC7" s="29"/>
      <c r="AD7" s="29"/>
      <c r="AE7" s="29"/>
      <c r="AF7" s="29"/>
      <c r="AG7" s="29"/>
      <c r="AH7" s="29"/>
    </row>
    <row r="8" spans="1:34" x14ac:dyDescent="0.25">
      <c r="A8" s="115">
        <v>3</v>
      </c>
      <c r="B8" s="115" t="s">
        <v>32</v>
      </c>
      <c r="C8" s="115" t="s">
        <v>1</v>
      </c>
      <c r="D8" s="115">
        <v>3</v>
      </c>
      <c r="E8" s="115"/>
      <c r="F8" s="115"/>
      <c r="G8" s="115">
        <f t="shared" si="0"/>
        <v>3</v>
      </c>
      <c r="H8" s="114"/>
      <c r="I8" s="114"/>
      <c r="J8" s="114"/>
      <c r="K8" s="114"/>
      <c r="L8" s="114"/>
      <c r="M8" s="71"/>
      <c r="N8" s="25"/>
      <c r="P8" s="35">
        <v>3</v>
      </c>
      <c r="Q8" s="35" t="s">
        <v>32</v>
      </c>
      <c r="R8" s="35" t="s">
        <v>1</v>
      </c>
      <c r="S8" s="35">
        <v>3</v>
      </c>
      <c r="T8" s="35"/>
      <c r="U8" s="35"/>
      <c r="V8" s="35">
        <f t="shared" si="1"/>
        <v>3</v>
      </c>
      <c r="W8" s="38"/>
      <c r="X8" s="38"/>
      <c r="Y8" s="38"/>
      <c r="Z8" s="38"/>
      <c r="AA8" s="38"/>
      <c r="AB8" s="29"/>
      <c r="AC8" s="29"/>
      <c r="AD8" s="29"/>
      <c r="AE8" s="29"/>
      <c r="AF8" s="29"/>
      <c r="AG8" s="29"/>
      <c r="AH8" s="29"/>
    </row>
    <row r="9" spans="1:34" x14ac:dyDescent="0.25">
      <c r="A9" s="115">
        <v>4</v>
      </c>
      <c r="B9" s="115" t="s">
        <v>33</v>
      </c>
      <c r="C9" s="115" t="s">
        <v>2</v>
      </c>
      <c r="D9" s="115">
        <v>1</v>
      </c>
      <c r="E9" s="115"/>
      <c r="F9" s="115"/>
      <c r="G9" s="115">
        <f t="shared" si="0"/>
        <v>1</v>
      </c>
      <c r="H9" s="114"/>
      <c r="I9" s="114"/>
      <c r="J9" s="114"/>
      <c r="K9" s="114"/>
      <c r="L9" s="114"/>
      <c r="M9" s="71"/>
      <c r="N9" s="25"/>
      <c r="P9" s="35">
        <v>4</v>
      </c>
      <c r="Q9" s="35" t="s">
        <v>33</v>
      </c>
      <c r="R9" s="35" t="s">
        <v>2</v>
      </c>
      <c r="S9" s="35">
        <v>1</v>
      </c>
      <c r="T9" s="35"/>
      <c r="U9" s="35"/>
      <c r="V9" s="35">
        <f t="shared" si="1"/>
        <v>1</v>
      </c>
      <c r="W9" s="38"/>
      <c r="X9" s="38"/>
      <c r="Y9" s="38"/>
      <c r="Z9" s="38"/>
      <c r="AA9" s="38"/>
      <c r="AB9" s="29"/>
      <c r="AC9" s="29"/>
      <c r="AD9" s="29"/>
      <c r="AE9" s="29"/>
      <c r="AF9" s="29"/>
      <c r="AG9" s="29"/>
      <c r="AH9" s="29"/>
    </row>
    <row r="10" spans="1:34" x14ac:dyDescent="0.25">
      <c r="A10" s="115">
        <v>6</v>
      </c>
      <c r="B10" s="115" t="s">
        <v>34</v>
      </c>
      <c r="C10" s="115" t="s">
        <v>15</v>
      </c>
      <c r="D10" s="115">
        <v>30</v>
      </c>
      <c r="E10" s="115"/>
      <c r="F10" s="115"/>
      <c r="G10" s="115">
        <f t="shared" si="0"/>
        <v>30</v>
      </c>
      <c r="H10" s="114"/>
      <c r="I10" s="114"/>
      <c r="J10" s="114"/>
      <c r="K10" s="114"/>
      <c r="L10" s="114"/>
      <c r="M10" s="71"/>
      <c r="N10" s="25"/>
      <c r="P10" s="35">
        <v>6</v>
      </c>
      <c r="Q10" s="35" t="s">
        <v>34</v>
      </c>
      <c r="R10" s="35" t="s">
        <v>15</v>
      </c>
      <c r="S10" s="35">
        <v>30</v>
      </c>
      <c r="T10" s="35"/>
      <c r="U10" s="35"/>
      <c r="V10" s="35">
        <f t="shared" si="1"/>
        <v>30</v>
      </c>
      <c r="W10" s="38"/>
      <c r="X10" s="38"/>
      <c r="Y10" s="38"/>
      <c r="Z10" s="38"/>
      <c r="AA10" s="38"/>
      <c r="AB10" s="29"/>
      <c r="AC10" s="29"/>
      <c r="AD10" s="29"/>
      <c r="AE10" s="29"/>
      <c r="AF10" s="29"/>
      <c r="AG10" s="29"/>
      <c r="AH10" s="29"/>
    </row>
    <row r="11" spans="1:34" x14ac:dyDescent="0.25">
      <c r="A11" s="33">
        <v>7</v>
      </c>
      <c r="B11" s="33" t="s">
        <v>35</v>
      </c>
      <c r="C11" s="115" t="s">
        <v>5</v>
      </c>
      <c r="D11" s="115">
        <v>10</v>
      </c>
      <c r="E11" s="115"/>
      <c r="F11" s="115"/>
      <c r="G11" s="115">
        <f t="shared" si="0"/>
        <v>10</v>
      </c>
      <c r="H11" s="114"/>
      <c r="I11" s="114"/>
      <c r="J11" s="114"/>
      <c r="K11" s="114"/>
      <c r="L11" s="114"/>
      <c r="M11" s="71"/>
      <c r="N11" s="25"/>
      <c r="P11" s="33">
        <v>7</v>
      </c>
      <c r="Q11" s="33" t="s">
        <v>35</v>
      </c>
      <c r="R11" s="35" t="s">
        <v>5</v>
      </c>
      <c r="S11" s="35">
        <v>10</v>
      </c>
      <c r="T11" s="35"/>
      <c r="U11" s="35"/>
      <c r="V11" s="35">
        <f t="shared" si="1"/>
        <v>10</v>
      </c>
      <c r="W11" s="38"/>
      <c r="X11" s="38"/>
      <c r="Y11" s="38"/>
      <c r="Z11" s="38"/>
      <c r="AA11" s="38"/>
      <c r="AB11" s="29"/>
      <c r="AC11" s="29"/>
      <c r="AD11" s="29"/>
      <c r="AE11" s="29"/>
      <c r="AF11" s="29"/>
      <c r="AG11" s="29"/>
      <c r="AH11" s="29"/>
    </row>
    <row r="12" spans="1:34" x14ac:dyDescent="0.25">
      <c r="A12" s="34"/>
      <c r="B12" s="34"/>
      <c r="C12" s="17" t="s">
        <v>2</v>
      </c>
      <c r="D12" s="115">
        <v>3</v>
      </c>
      <c r="E12" s="115"/>
      <c r="F12" s="115"/>
      <c r="G12" s="115">
        <f t="shared" si="0"/>
        <v>3</v>
      </c>
      <c r="H12" s="114"/>
      <c r="I12" s="114"/>
      <c r="J12" s="114"/>
      <c r="K12" s="114"/>
      <c r="L12" s="114"/>
      <c r="M12" s="71"/>
      <c r="N12" s="25"/>
      <c r="P12" s="34"/>
      <c r="Q12" s="34"/>
      <c r="R12" s="17" t="s">
        <v>2</v>
      </c>
      <c r="S12" s="35">
        <v>3</v>
      </c>
      <c r="T12" s="35"/>
      <c r="U12" s="35"/>
      <c r="V12" s="35">
        <f t="shared" si="1"/>
        <v>3</v>
      </c>
      <c r="W12" s="38"/>
      <c r="X12" s="38"/>
      <c r="Y12" s="38"/>
      <c r="Z12" s="38"/>
      <c r="AA12" s="38"/>
      <c r="AB12" s="29"/>
      <c r="AC12" s="29"/>
      <c r="AD12" s="29"/>
      <c r="AE12" s="29"/>
      <c r="AF12" s="29"/>
      <c r="AG12" s="29"/>
      <c r="AH12" s="29"/>
    </row>
    <row r="13" spans="1:34" x14ac:dyDescent="0.25">
      <c r="A13" s="115">
        <v>9</v>
      </c>
      <c r="B13" s="115" t="s">
        <v>36</v>
      </c>
      <c r="C13" s="115" t="s">
        <v>3</v>
      </c>
      <c r="D13" s="115"/>
      <c r="E13" s="115">
        <v>48</v>
      </c>
      <c r="F13" s="115"/>
      <c r="G13" s="115">
        <f t="shared" si="0"/>
        <v>48</v>
      </c>
      <c r="H13" s="114"/>
      <c r="I13" s="114"/>
      <c r="J13" s="114"/>
      <c r="K13" s="114"/>
      <c r="L13" s="114"/>
      <c r="M13" s="71"/>
      <c r="N13" s="25"/>
      <c r="P13" s="35">
        <v>9</v>
      </c>
      <c r="Q13" s="35" t="s">
        <v>36</v>
      </c>
      <c r="R13" s="35" t="s">
        <v>3</v>
      </c>
      <c r="S13" s="35"/>
      <c r="T13" s="35">
        <v>48</v>
      </c>
      <c r="U13" s="35"/>
      <c r="V13" s="35">
        <f t="shared" si="1"/>
        <v>48</v>
      </c>
      <c r="W13" s="38"/>
      <c r="X13" s="38"/>
      <c r="Y13" s="38"/>
      <c r="Z13" s="38"/>
      <c r="AA13" s="38"/>
      <c r="AB13" s="29"/>
      <c r="AC13" s="29"/>
      <c r="AD13" s="29"/>
      <c r="AE13" s="29"/>
      <c r="AF13" s="29"/>
      <c r="AG13" s="29"/>
      <c r="AH13" s="29"/>
    </row>
    <row r="14" spans="1:34" x14ac:dyDescent="0.25">
      <c r="A14" s="115">
        <v>10</v>
      </c>
      <c r="B14" s="115" t="s">
        <v>37</v>
      </c>
      <c r="C14" s="115" t="s">
        <v>3</v>
      </c>
      <c r="D14" s="115"/>
      <c r="E14" s="115">
        <v>6</v>
      </c>
      <c r="F14" s="115">
        <v>28</v>
      </c>
      <c r="G14" s="115">
        <f t="shared" si="0"/>
        <v>34</v>
      </c>
      <c r="H14" s="114"/>
      <c r="I14" s="114"/>
      <c r="J14" s="114"/>
      <c r="K14" s="114"/>
      <c r="L14" s="114"/>
      <c r="M14" s="71"/>
      <c r="N14" s="25"/>
      <c r="P14" s="35">
        <v>10</v>
      </c>
      <c r="Q14" s="35" t="s">
        <v>37</v>
      </c>
      <c r="R14" s="35" t="s">
        <v>3</v>
      </c>
      <c r="S14" s="35"/>
      <c r="T14" s="35">
        <v>6</v>
      </c>
      <c r="U14" s="35">
        <v>28</v>
      </c>
      <c r="V14" s="35">
        <f t="shared" si="1"/>
        <v>34</v>
      </c>
      <c r="W14" s="38"/>
      <c r="X14" s="38"/>
      <c r="Y14" s="38"/>
      <c r="Z14" s="38"/>
      <c r="AA14" s="38"/>
      <c r="AB14" s="29"/>
      <c r="AC14" s="29"/>
      <c r="AD14" s="29"/>
      <c r="AE14" s="29"/>
      <c r="AF14" s="29"/>
      <c r="AG14" s="29"/>
      <c r="AH14" s="29"/>
    </row>
    <row r="15" spans="1:34" x14ac:dyDescent="0.25">
      <c r="A15" s="33">
        <v>11</v>
      </c>
      <c r="B15" s="33" t="s">
        <v>38</v>
      </c>
      <c r="C15" s="115" t="s">
        <v>5</v>
      </c>
      <c r="D15" s="115"/>
      <c r="E15" s="115"/>
      <c r="F15" s="115">
        <v>12</v>
      </c>
      <c r="G15" s="115">
        <f t="shared" si="0"/>
        <v>12</v>
      </c>
      <c r="H15" s="114"/>
      <c r="I15" s="114"/>
      <c r="J15" s="114"/>
      <c r="K15" s="114"/>
      <c r="L15" s="114"/>
      <c r="M15" s="71"/>
      <c r="N15" s="25"/>
      <c r="P15" s="33">
        <v>11</v>
      </c>
      <c r="Q15" s="33" t="s">
        <v>38</v>
      </c>
      <c r="R15" s="35" t="s">
        <v>5</v>
      </c>
      <c r="S15" s="35"/>
      <c r="T15" s="35"/>
      <c r="U15" s="35">
        <v>12</v>
      </c>
      <c r="V15" s="35">
        <f t="shared" si="1"/>
        <v>12</v>
      </c>
      <c r="W15" s="38"/>
      <c r="X15" s="38"/>
      <c r="Y15" s="38"/>
      <c r="Z15" s="38"/>
      <c r="AA15" s="38"/>
      <c r="AB15" s="29"/>
      <c r="AC15" s="29"/>
      <c r="AD15" s="29"/>
      <c r="AE15" s="29"/>
      <c r="AF15" s="29"/>
      <c r="AG15" s="29"/>
      <c r="AH15" s="29"/>
    </row>
    <row r="16" spans="1:34" x14ac:dyDescent="0.25">
      <c r="A16" s="34"/>
      <c r="B16" s="34"/>
      <c r="C16" s="115" t="s">
        <v>2</v>
      </c>
      <c r="D16" s="115"/>
      <c r="E16" s="115"/>
      <c r="F16" s="115">
        <v>5</v>
      </c>
      <c r="G16" s="115">
        <f t="shared" si="0"/>
        <v>5</v>
      </c>
      <c r="H16" s="114"/>
      <c r="I16" s="114"/>
      <c r="J16" s="114"/>
      <c r="K16" s="114"/>
      <c r="L16" s="114"/>
      <c r="M16" s="71"/>
      <c r="N16" s="25"/>
      <c r="P16" s="34"/>
      <c r="Q16" s="34"/>
      <c r="R16" s="35" t="s">
        <v>2</v>
      </c>
      <c r="S16" s="35"/>
      <c r="T16" s="35"/>
      <c r="U16" s="35">
        <v>5</v>
      </c>
      <c r="V16" s="35">
        <f t="shared" si="1"/>
        <v>5</v>
      </c>
      <c r="W16" s="38"/>
      <c r="X16" s="38"/>
      <c r="Y16" s="38"/>
      <c r="Z16" s="38"/>
      <c r="AA16" s="38"/>
      <c r="AB16" s="29"/>
      <c r="AC16" s="29"/>
      <c r="AD16" s="29"/>
      <c r="AE16" s="29"/>
      <c r="AF16" s="29"/>
      <c r="AG16" s="29"/>
      <c r="AH16" s="29"/>
    </row>
    <row r="17" spans="1:34" x14ac:dyDescent="0.25">
      <c r="A17" s="115">
        <v>13</v>
      </c>
      <c r="B17" s="115" t="s">
        <v>39</v>
      </c>
      <c r="C17" s="115" t="s">
        <v>3</v>
      </c>
      <c r="D17" s="115"/>
      <c r="E17" s="115">
        <v>5</v>
      </c>
      <c r="F17" s="115"/>
      <c r="G17" s="115">
        <f t="shared" si="0"/>
        <v>5</v>
      </c>
      <c r="H17" s="114"/>
      <c r="I17" s="114"/>
      <c r="J17" s="114"/>
      <c r="K17" s="114"/>
      <c r="L17" s="114"/>
      <c r="M17" s="71"/>
      <c r="N17" s="25"/>
      <c r="P17" s="35">
        <v>13</v>
      </c>
      <c r="Q17" s="35" t="s">
        <v>39</v>
      </c>
      <c r="R17" s="35" t="s">
        <v>3</v>
      </c>
      <c r="S17" s="35"/>
      <c r="T17" s="35">
        <v>15</v>
      </c>
      <c r="U17" s="35"/>
      <c r="V17" s="35">
        <f t="shared" si="1"/>
        <v>15</v>
      </c>
      <c r="W17" s="38"/>
      <c r="X17" s="38"/>
      <c r="Y17" s="38"/>
      <c r="Z17" s="38"/>
      <c r="AA17" s="38"/>
      <c r="AB17" s="29"/>
      <c r="AC17" s="29"/>
      <c r="AD17" s="29"/>
      <c r="AE17" s="29"/>
      <c r="AF17" s="29"/>
      <c r="AG17" s="29"/>
      <c r="AH17" s="29"/>
    </row>
    <row r="18" spans="1:34" x14ac:dyDescent="0.25">
      <c r="A18" s="33">
        <v>14</v>
      </c>
      <c r="B18" s="33" t="s">
        <v>40</v>
      </c>
      <c r="C18" s="115" t="s">
        <v>5</v>
      </c>
      <c r="D18" s="115"/>
      <c r="E18" s="115"/>
      <c r="F18" s="115">
        <v>9</v>
      </c>
      <c r="G18" s="115">
        <f t="shared" si="0"/>
        <v>9</v>
      </c>
      <c r="H18" s="114"/>
      <c r="I18" s="114"/>
      <c r="J18" s="114"/>
      <c r="K18" s="114"/>
      <c r="L18" s="114"/>
      <c r="M18" s="71"/>
      <c r="N18" s="25"/>
      <c r="P18" s="33">
        <v>14</v>
      </c>
      <c r="Q18" s="33" t="s">
        <v>40</v>
      </c>
      <c r="R18" s="35" t="s">
        <v>5</v>
      </c>
      <c r="S18" s="35"/>
      <c r="T18" s="35"/>
      <c r="U18" s="35">
        <v>9</v>
      </c>
      <c r="V18" s="35">
        <f t="shared" si="1"/>
        <v>9</v>
      </c>
      <c r="W18" s="38"/>
      <c r="X18" s="38"/>
      <c r="Y18" s="38"/>
      <c r="Z18" s="38"/>
      <c r="AA18" s="38"/>
      <c r="AB18" s="29"/>
      <c r="AC18" s="29"/>
      <c r="AD18" s="29"/>
      <c r="AE18" s="29"/>
      <c r="AF18" s="29"/>
      <c r="AG18" s="29"/>
      <c r="AH18" s="29"/>
    </row>
    <row r="19" spans="1:34" x14ac:dyDescent="0.25">
      <c r="A19" s="34"/>
      <c r="B19" s="34"/>
      <c r="C19" s="115" t="s">
        <v>2</v>
      </c>
      <c r="D19" s="115"/>
      <c r="E19" s="115"/>
      <c r="F19" s="115">
        <v>3</v>
      </c>
      <c r="G19" s="115">
        <f t="shared" si="0"/>
        <v>3</v>
      </c>
      <c r="H19" s="114"/>
      <c r="I19" s="114"/>
      <c r="J19" s="114"/>
      <c r="K19" s="114"/>
      <c r="L19" s="114"/>
      <c r="M19" s="71"/>
      <c r="N19" s="25"/>
      <c r="P19" s="34"/>
      <c r="Q19" s="34"/>
      <c r="R19" s="35" t="s">
        <v>2</v>
      </c>
      <c r="S19" s="35"/>
      <c r="T19" s="35"/>
      <c r="U19" s="35">
        <v>3</v>
      </c>
      <c r="V19" s="35">
        <f t="shared" si="1"/>
        <v>3</v>
      </c>
      <c r="W19" s="38"/>
      <c r="X19" s="38"/>
      <c r="Y19" s="38"/>
      <c r="Z19" s="38"/>
      <c r="AA19" s="38"/>
      <c r="AB19" s="29"/>
      <c r="AC19" s="29"/>
      <c r="AD19" s="29"/>
      <c r="AE19" s="29"/>
      <c r="AF19" s="29"/>
      <c r="AG19" s="29"/>
      <c r="AH19" s="29"/>
    </row>
    <row r="20" spans="1:34" x14ac:dyDescent="0.25">
      <c r="A20" s="115">
        <v>16</v>
      </c>
      <c r="B20" s="115" t="s">
        <v>41</v>
      </c>
      <c r="C20" s="115" t="s">
        <v>2</v>
      </c>
      <c r="D20" s="115"/>
      <c r="E20" s="115">
        <v>4</v>
      </c>
      <c r="F20" s="115"/>
      <c r="G20" s="115">
        <f t="shared" si="0"/>
        <v>4</v>
      </c>
      <c r="H20" s="114"/>
      <c r="I20" s="114"/>
      <c r="J20" s="114"/>
      <c r="K20" s="114"/>
      <c r="L20" s="114"/>
      <c r="M20" s="71"/>
      <c r="N20" s="25"/>
      <c r="P20" s="35">
        <v>16</v>
      </c>
      <c r="Q20" s="35" t="s">
        <v>41</v>
      </c>
      <c r="R20" s="35" t="s">
        <v>2</v>
      </c>
      <c r="S20" s="35"/>
      <c r="T20" s="35">
        <v>4</v>
      </c>
      <c r="U20" s="35"/>
      <c r="V20" s="35">
        <f t="shared" si="1"/>
        <v>4</v>
      </c>
      <c r="W20" s="38"/>
      <c r="X20" s="38"/>
      <c r="Y20" s="38"/>
      <c r="Z20" s="38"/>
      <c r="AA20" s="38"/>
      <c r="AB20" s="29"/>
      <c r="AC20" s="29"/>
      <c r="AD20" s="29"/>
      <c r="AE20" s="29"/>
      <c r="AF20" s="29"/>
      <c r="AG20" s="29"/>
      <c r="AH20" s="29"/>
    </row>
    <row r="21" spans="1:34" x14ac:dyDescent="0.25">
      <c r="A21" s="115">
        <v>17</v>
      </c>
      <c r="B21" s="115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114"/>
      <c r="I21" s="114"/>
      <c r="J21" s="114"/>
      <c r="K21" s="114"/>
      <c r="L21" s="114"/>
      <c r="M21" s="71"/>
      <c r="N21" s="25"/>
      <c r="P21" s="35">
        <v>17</v>
      </c>
      <c r="Q21" s="35" t="s">
        <v>42</v>
      </c>
      <c r="R21" s="18" t="s">
        <v>1</v>
      </c>
      <c r="S21" s="18"/>
      <c r="T21" s="18">
        <v>8</v>
      </c>
      <c r="U21" s="18"/>
      <c r="V21" s="18">
        <f t="shared" si="1"/>
        <v>8</v>
      </c>
      <c r="W21" s="38"/>
      <c r="X21" s="38"/>
      <c r="Y21" s="38"/>
      <c r="Z21" s="38"/>
      <c r="AA21" s="38"/>
      <c r="AB21" s="29"/>
      <c r="AC21" s="29"/>
      <c r="AD21" s="29"/>
      <c r="AE21" s="29"/>
      <c r="AF21" s="29"/>
      <c r="AG21" s="29"/>
      <c r="AH21" s="29"/>
    </row>
    <row r="22" spans="1:34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71</v>
      </c>
      <c r="F22" s="20">
        <f>SUM(F13:F21)</f>
        <v>57</v>
      </c>
      <c r="G22" s="20">
        <f>SUM(G6:G21)</f>
        <v>180</v>
      </c>
      <c r="H22" s="114"/>
      <c r="I22" s="114"/>
      <c r="J22" s="114"/>
      <c r="K22" s="114"/>
      <c r="L22" s="114"/>
      <c r="M22" s="71"/>
      <c r="N22" s="25"/>
      <c r="P22" s="19" t="s">
        <v>49</v>
      </c>
      <c r="Q22" s="19"/>
      <c r="R22" s="20"/>
      <c r="S22" s="20">
        <f>SUM(S6:S21)</f>
        <v>52</v>
      </c>
      <c r="T22" s="20">
        <f>SUM(T13:T21)</f>
        <v>81</v>
      </c>
      <c r="U22" s="20">
        <f>SUM(U13:U21)</f>
        <v>57</v>
      </c>
      <c r="V22" s="20">
        <f>SUM(V6:V21)</f>
        <v>190</v>
      </c>
      <c r="W22" s="38"/>
      <c r="X22" s="38"/>
      <c r="Y22" s="38"/>
      <c r="Z22" s="38"/>
      <c r="AA22" s="38"/>
      <c r="AB22" s="29"/>
      <c r="AC22" s="29"/>
      <c r="AD22" s="29"/>
      <c r="AE22" s="29"/>
      <c r="AF22" s="29"/>
      <c r="AG22" s="29"/>
      <c r="AH22" s="29"/>
    </row>
    <row r="23" spans="1:34" ht="15.75" thickTop="1" x14ac:dyDescent="0.25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71"/>
      <c r="N23" s="25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29"/>
      <c r="AC23" s="29"/>
      <c r="AD23" s="29"/>
      <c r="AE23" s="29"/>
      <c r="AF23" s="29"/>
      <c r="AG23" s="29"/>
      <c r="AH23" s="29"/>
    </row>
    <row r="24" spans="1:34" x14ac:dyDescent="0.25">
      <c r="A24" s="130" t="s">
        <v>50</v>
      </c>
      <c r="B24" s="130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71"/>
      <c r="N24" s="25"/>
      <c r="P24" s="130" t="s">
        <v>50</v>
      </c>
      <c r="Q24" s="130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29"/>
      <c r="AC24" s="29"/>
      <c r="AD24" s="29"/>
      <c r="AE24" s="29"/>
      <c r="AF24" s="29"/>
      <c r="AG24" s="29"/>
      <c r="AH24" s="29"/>
    </row>
    <row r="25" spans="1:34" x14ac:dyDescent="0.2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71"/>
      <c r="N25" s="25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29"/>
      <c r="AC25" s="29"/>
      <c r="AD25" s="29"/>
      <c r="AE25" s="29"/>
      <c r="AF25" s="29"/>
      <c r="AG25" s="29"/>
      <c r="AH25" s="29"/>
    </row>
    <row r="26" spans="1:34" x14ac:dyDescent="0.25">
      <c r="A26" s="33" t="s">
        <v>51</v>
      </c>
      <c r="B26" s="131" t="s">
        <v>52</v>
      </c>
      <c r="C26" s="131"/>
      <c r="D26" s="131"/>
      <c r="E26" s="131" t="s">
        <v>54</v>
      </c>
      <c r="F26" s="131"/>
      <c r="G26" s="131"/>
      <c r="H26" s="132" t="s">
        <v>55</v>
      </c>
      <c r="I26" s="133"/>
      <c r="J26" s="133"/>
      <c r="K26" s="134"/>
      <c r="L26" s="115" t="s">
        <v>63</v>
      </c>
      <c r="M26" s="8"/>
      <c r="N26" s="25"/>
      <c r="P26" s="33" t="s">
        <v>51</v>
      </c>
      <c r="Q26" s="131" t="s">
        <v>52</v>
      </c>
      <c r="R26" s="131"/>
      <c r="S26" s="131"/>
      <c r="T26" s="131" t="s">
        <v>54</v>
      </c>
      <c r="U26" s="131"/>
      <c r="V26" s="131"/>
      <c r="W26" s="132" t="s">
        <v>55</v>
      </c>
      <c r="X26" s="133"/>
      <c r="Y26" s="133"/>
      <c r="Z26" s="134"/>
      <c r="AA26" s="35" t="s">
        <v>63</v>
      </c>
      <c r="AB26" s="29"/>
      <c r="AC26" s="29"/>
      <c r="AD26" s="29"/>
      <c r="AE26" s="29"/>
      <c r="AF26" s="29"/>
      <c r="AG26" s="29"/>
      <c r="AH26" s="29"/>
    </row>
    <row r="27" spans="1:34" x14ac:dyDescent="0.25">
      <c r="A27" s="34"/>
      <c r="B27" s="115" t="s">
        <v>31</v>
      </c>
      <c r="C27" s="115" t="s">
        <v>53</v>
      </c>
      <c r="D27" s="115" t="s">
        <v>24</v>
      </c>
      <c r="E27" s="115" t="s">
        <v>31</v>
      </c>
      <c r="F27" s="115" t="s">
        <v>53</v>
      </c>
      <c r="G27" s="115" t="s">
        <v>24</v>
      </c>
      <c r="H27" s="115" t="s">
        <v>31</v>
      </c>
      <c r="I27" s="115" t="s">
        <v>53</v>
      </c>
      <c r="J27" s="132" t="s">
        <v>24</v>
      </c>
      <c r="K27" s="133"/>
      <c r="L27" s="115"/>
      <c r="M27" s="8"/>
      <c r="N27" s="25"/>
      <c r="P27" s="34"/>
      <c r="Q27" s="35" t="s">
        <v>31</v>
      </c>
      <c r="R27" s="35" t="s">
        <v>53</v>
      </c>
      <c r="S27" s="35" t="s">
        <v>24</v>
      </c>
      <c r="T27" s="35" t="s">
        <v>31</v>
      </c>
      <c r="U27" s="35" t="s">
        <v>53</v>
      </c>
      <c r="V27" s="35" t="s">
        <v>24</v>
      </c>
      <c r="W27" s="35" t="s">
        <v>31</v>
      </c>
      <c r="X27" s="35" t="s">
        <v>53</v>
      </c>
      <c r="Y27" s="132" t="s">
        <v>24</v>
      </c>
      <c r="Z27" s="133"/>
      <c r="AA27" s="35"/>
      <c r="AB27" s="29"/>
      <c r="AC27" s="29"/>
      <c r="AD27" s="29"/>
      <c r="AE27" s="29"/>
      <c r="AF27" s="29"/>
      <c r="AG27" s="29"/>
      <c r="AH27" s="29"/>
    </row>
    <row r="28" spans="1:34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35">
        <v>11</v>
      </c>
      <c r="K28" s="136"/>
      <c r="L28" s="115">
        <f>C28+F28+I28</f>
        <v>22</v>
      </c>
      <c r="M28" s="8"/>
      <c r="N28" s="25"/>
      <c r="P28" s="1" t="s">
        <v>20</v>
      </c>
      <c r="Q28" s="1" t="s">
        <v>15</v>
      </c>
      <c r="R28" s="1">
        <v>8</v>
      </c>
      <c r="S28" s="1">
        <v>6</v>
      </c>
      <c r="T28" s="1" t="s">
        <v>3</v>
      </c>
      <c r="U28" s="1">
        <v>10</v>
      </c>
      <c r="V28" s="1">
        <v>9.1</v>
      </c>
      <c r="W28" s="1" t="s">
        <v>5</v>
      </c>
      <c r="X28" s="1">
        <v>4</v>
      </c>
      <c r="Y28" s="135">
        <v>11</v>
      </c>
      <c r="Z28" s="136"/>
      <c r="AA28" s="35">
        <f>R28+U28+X28</f>
        <v>22</v>
      </c>
      <c r="AB28" s="29"/>
      <c r="AC28" s="29"/>
      <c r="AD28" s="29"/>
      <c r="AE28" s="29"/>
      <c r="AF28" s="29"/>
      <c r="AG28" s="29"/>
      <c r="AH28" s="29"/>
    </row>
    <row r="29" spans="1:34" x14ac:dyDescent="0.25">
      <c r="A29" s="119" t="s">
        <v>19</v>
      </c>
      <c r="B29" s="119" t="s">
        <v>2</v>
      </c>
      <c r="C29" s="119">
        <v>5</v>
      </c>
      <c r="D29" s="119" t="s">
        <v>58</v>
      </c>
      <c r="E29" s="119" t="s">
        <v>3</v>
      </c>
      <c r="F29" s="119">
        <v>14</v>
      </c>
      <c r="G29" s="119" t="s">
        <v>59</v>
      </c>
      <c r="H29" s="119" t="s">
        <v>3</v>
      </c>
      <c r="I29" s="119">
        <v>8</v>
      </c>
      <c r="J29" s="137">
        <v>10</v>
      </c>
      <c r="K29" s="138"/>
      <c r="L29" s="115">
        <f t="shared" ref="L29:L30" si="2">C29+F29+I29</f>
        <v>27</v>
      </c>
      <c r="M29" s="8"/>
      <c r="N29" s="25"/>
      <c r="P29" s="2" t="s">
        <v>19</v>
      </c>
      <c r="Q29" s="2" t="s">
        <v>2</v>
      </c>
      <c r="R29" s="2">
        <v>5</v>
      </c>
      <c r="S29" s="2" t="s">
        <v>58</v>
      </c>
      <c r="T29" s="2" t="s">
        <v>3</v>
      </c>
      <c r="U29" s="2">
        <v>19</v>
      </c>
      <c r="V29" s="2" t="s">
        <v>59</v>
      </c>
      <c r="W29" s="2" t="s">
        <v>3</v>
      </c>
      <c r="X29" s="2">
        <v>8</v>
      </c>
      <c r="Y29" s="137">
        <v>10</v>
      </c>
      <c r="Z29" s="138"/>
      <c r="AA29" s="35">
        <f t="shared" ref="AA29:AA30" si="3">R29+U29+X29</f>
        <v>32</v>
      </c>
      <c r="AB29" s="29"/>
      <c r="AC29" s="29"/>
      <c r="AD29" s="29"/>
      <c r="AE29" s="29"/>
      <c r="AF29" s="29"/>
      <c r="AG29" s="29"/>
      <c r="AH29" s="29"/>
    </row>
    <row r="30" spans="1:34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5</v>
      </c>
      <c r="G30" s="3">
        <v>13</v>
      </c>
      <c r="H30" s="3" t="s">
        <v>3</v>
      </c>
      <c r="I30" s="3">
        <v>14</v>
      </c>
      <c r="J30" s="128">
        <v>10</v>
      </c>
      <c r="K30" s="129"/>
      <c r="L30" s="115">
        <f t="shared" si="2"/>
        <v>26</v>
      </c>
      <c r="M30" s="8"/>
      <c r="N30" s="25"/>
      <c r="P30" s="3" t="s">
        <v>18</v>
      </c>
      <c r="Q30" s="3" t="s">
        <v>1</v>
      </c>
      <c r="R30" s="3">
        <v>7</v>
      </c>
      <c r="S30" s="3" t="s">
        <v>60</v>
      </c>
      <c r="T30" s="3" t="s">
        <v>3</v>
      </c>
      <c r="U30" s="3">
        <v>10</v>
      </c>
      <c r="V30" s="3">
        <v>13</v>
      </c>
      <c r="W30" s="3" t="s">
        <v>3</v>
      </c>
      <c r="X30" s="3">
        <v>14</v>
      </c>
      <c r="Y30" s="128">
        <v>10</v>
      </c>
      <c r="Z30" s="129"/>
      <c r="AA30" s="35">
        <f t="shared" si="3"/>
        <v>31</v>
      </c>
      <c r="AB30" s="29"/>
      <c r="AC30" s="29"/>
      <c r="AD30" s="29"/>
      <c r="AE30" s="29"/>
      <c r="AF30" s="29"/>
      <c r="AG30" s="29"/>
      <c r="AH30" s="29"/>
    </row>
    <row r="31" spans="1:34" x14ac:dyDescent="0.25">
      <c r="A31" s="117" t="s">
        <v>56</v>
      </c>
      <c r="B31" s="117" t="s">
        <v>5</v>
      </c>
      <c r="C31" s="117">
        <v>5</v>
      </c>
      <c r="D31" s="117">
        <v>7</v>
      </c>
      <c r="E31" s="117" t="s">
        <v>61</v>
      </c>
      <c r="F31" s="117">
        <v>16</v>
      </c>
      <c r="G31" s="117">
        <v>9.1</v>
      </c>
      <c r="H31" s="110" t="s">
        <v>3</v>
      </c>
      <c r="I31" s="110">
        <v>6</v>
      </c>
      <c r="J31" s="139">
        <v>10</v>
      </c>
      <c r="K31" s="140"/>
      <c r="L31" s="115">
        <f>C31+F31+I31+I32</f>
        <v>27</v>
      </c>
      <c r="M31" s="8"/>
      <c r="N31" s="25"/>
      <c r="P31" s="36" t="s">
        <v>56</v>
      </c>
      <c r="Q31" s="36" t="s">
        <v>5</v>
      </c>
      <c r="R31" s="36">
        <v>5</v>
      </c>
      <c r="S31" s="36">
        <v>7</v>
      </c>
      <c r="T31" s="36" t="s">
        <v>61</v>
      </c>
      <c r="U31" s="36">
        <v>16</v>
      </c>
      <c r="V31" s="36">
        <v>9.1</v>
      </c>
      <c r="W31" s="4" t="s">
        <v>3</v>
      </c>
      <c r="X31" s="4">
        <v>6</v>
      </c>
      <c r="Y31" s="139">
        <v>10</v>
      </c>
      <c r="Z31" s="140"/>
      <c r="AA31" s="35">
        <f>R31+U31+X31+X32</f>
        <v>27</v>
      </c>
      <c r="AB31" s="29"/>
      <c r="AC31" s="29"/>
      <c r="AD31" s="29"/>
      <c r="AE31" s="29"/>
      <c r="AF31" s="29"/>
      <c r="AG31" s="29"/>
      <c r="AH31" s="29"/>
    </row>
    <row r="32" spans="1:34" x14ac:dyDescent="0.25">
      <c r="A32" s="118"/>
      <c r="B32" s="118"/>
      <c r="C32" s="118"/>
      <c r="D32" s="118"/>
      <c r="E32" s="118"/>
      <c r="F32" s="118"/>
      <c r="G32" s="118"/>
      <c r="H32" s="110" t="s">
        <v>1</v>
      </c>
      <c r="I32" s="110">
        <v>0</v>
      </c>
      <c r="J32" s="139">
        <v>0</v>
      </c>
      <c r="K32" s="140"/>
      <c r="L32" s="115"/>
      <c r="M32" s="8"/>
      <c r="N32" s="25"/>
      <c r="P32" s="37"/>
      <c r="Q32" s="37"/>
      <c r="R32" s="37"/>
      <c r="S32" s="37"/>
      <c r="T32" s="37"/>
      <c r="U32" s="37"/>
      <c r="V32" s="37"/>
      <c r="W32" s="4" t="s">
        <v>1</v>
      </c>
      <c r="X32" s="4">
        <v>0</v>
      </c>
      <c r="Y32" s="139">
        <v>0</v>
      </c>
      <c r="Z32" s="140"/>
      <c r="AA32" s="35"/>
      <c r="AB32" s="29"/>
      <c r="AC32" s="29"/>
      <c r="AD32" s="29"/>
      <c r="AE32" s="29"/>
      <c r="AF32" s="29"/>
      <c r="AG32" s="29"/>
      <c r="AH32" s="29"/>
    </row>
    <row r="33" spans="1:34" x14ac:dyDescent="0.25">
      <c r="A33" s="111" t="s">
        <v>17</v>
      </c>
      <c r="B33" s="111" t="s">
        <v>15</v>
      </c>
      <c r="C33" s="111">
        <v>12</v>
      </c>
      <c r="D33" s="111">
        <v>6</v>
      </c>
      <c r="E33" s="111" t="s">
        <v>1</v>
      </c>
      <c r="F33" s="111">
        <v>8</v>
      </c>
      <c r="G33" s="111">
        <v>17</v>
      </c>
      <c r="H33" s="111" t="s">
        <v>2</v>
      </c>
      <c r="I33" s="111">
        <v>8</v>
      </c>
      <c r="J33" s="141" t="s">
        <v>62</v>
      </c>
      <c r="K33" s="142"/>
      <c r="L33" s="115">
        <f t="shared" ref="L33:L35" si="4">C33+F33+I33</f>
        <v>28</v>
      </c>
      <c r="M33" s="8"/>
      <c r="N33" s="25"/>
      <c r="P33" s="5" t="s">
        <v>17</v>
      </c>
      <c r="Q33" s="5" t="s">
        <v>15</v>
      </c>
      <c r="R33" s="5">
        <v>12</v>
      </c>
      <c r="S33" s="5">
        <v>6</v>
      </c>
      <c r="T33" s="5" t="s">
        <v>1</v>
      </c>
      <c r="U33" s="5">
        <v>8</v>
      </c>
      <c r="V33" s="5">
        <v>17</v>
      </c>
      <c r="W33" s="5" t="s">
        <v>2</v>
      </c>
      <c r="X33" s="5">
        <v>8</v>
      </c>
      <c r="Y33" s="141" t="s">
        <v>62</v>
      </c>
      <c r="Z33" s="142"/>
      <c r="AA33" s="35">
        <f t="shared" ref="AA33:AA35" si="5">R33+U33+X33</f>
        <v>28</v>
      </c>
      <c r="AB33" s="29"/>
      <c r="AC33" s="29"/>
      <c r="AD33" s="29"/>
      <c r="AE33" s="29"/>
      <c r="AF33" s="29"/>
      <c r="AG33" s="29"/>
      <c r="AH33" s="29"/>
    </row>
    <row r="34" spans="1:34" x14ac:dyDescent="0.25">
      <c r="A34" s="112" t="s">
        <v>57</v>
      </c>
      <c r="B34" s="112" t="s">
        <v>15</v>
      </c>
      <c r="C34" s="112">
        <v>10</v>
      </c>
      <c r="D34" s="112">
        <v>6</v>
      </c>
      <c r="E34" s="112" t="s">
        <v>2</v>
      </c>
      <c r="F34" s="112">
        <v>4</v>
      </c>
      <c r="G34" s="112">
        <v>16</v>
      </c>
      <c r="H34" s="112" t="s">
        <v>5</v>
      </c>
      <c r="I34" s="112">
        <v>13</v>
      </c>
      <c r="J34" s="143">
        <v>11.14</v>
      </c>
      <c r="K34" s="144"/>
      <c r="L34" s="115">
        <f t="shared" si="4"/>
        <v>27</v>
      </c>
      <c r="M34" s="8"/>
      <c r="N34" s="25"/>
      <c r="P34" s="6" t="s">
        <v>57</v>
      </c>
      <c r="Q34" s="6" t="s">
        <v>15</v>
      </c>
      <c r="R34" s="6">
        <v>10</v>
      </c>
      <c r="S34" s="6">
        <v>6</v>
      </c>
      <c r="T34" s="6" t="s">
        <v>2</v>
      </c>
      <c r="U34" s="6">
        <v>4</v>
      </c>
      <c r="V34" s="6">
        <v>16</v>
      </c>
      <c r="W34" s="6" t="s">
        <v>5</v>
      </c>
      <c r="X34" s="6">
        <v>13</v>
      </c>
      <c r="Y34" s="143">
        <v>11.14</v>
      </c>
      <c r="Z34" s="144"/>
      <c r="AA34" s="35">
        <f t="shared" si="5"/>
        <v>27</v>
      </c>
      <c r="AB34" s="29"/>
      <c r="AC34" s="29"/>
      <c r="AD34" s="29"/>
      <c r="AE34" s="29"/>
      <c r="AF34" s="29"/>
      <c r="AG34" s="29"/>
      <c r="AH34" s="29"/>
    </row>
    <row r="35" spans="1:34" x14ac:dyDescent="0.25">
      <c r="A35" s="113" t="s">
        <v>16</v>
      </c>
      <c r="B35" s="113" t="s">
        <v>5</v>
      </c>
      <c r="C35" s="113">
        <v>5</v>
      </c>
      <c r="D35" s="113">
        <v>7</v>
      </c>
      <c r="E35" s="113" t="s">
        <v>3</v>
      </c>
      <c r="F35" s="113">
        <v>14</v>
      </c>
      <c r="G35" s="113">
        <v>9.1</v>
      </c>
      <c r="H35" s="113" t="s">
        <v>5</v>
      </c>
      <c r="I35" s="113">
        <v>4</v>
      </c>
      <c r="J35" s="145">
        <v>14</v>
      </c>
      <c r="K35" s="146"/>
      <c r="L35" s="115">
        <f t="shared" si="4"/>
        <v>23</v>
      </c>
      <c r="M35" s="8"/>
      <c r="N35" s="25"/>
      <c r="P35" s="7" t="s">
        <v>16</v>
      </c>
      <c r="Q35" s="7" t="s">
        <v>5</v>
      </c>
      <c r="R35" s="7">
        <v>5</v>
      </c>
      <c r="S35" s="7">
        <v>7</v>
      </c>
      <c r="T35" s="7" t="s">
        <v>3</v>
      </c>
      <c r="U35" s="7">
        <v>14</v>
      </c>
      <c r="V35" s="7">
        <v>9.1</v>
      </c>
      <c r="W35" s="7" t="s">
        <v>5</v>
      </c>
      <c r="X35" s="7">
        <v>4</v>
      </c>
      <c r="Y35" s="145">
        <v>14</v>
      </c>
      <c r="Z35" s="146"/>
      <c r="AA35" s="35">
        <f t="shared" si="5"/>
        <v>23</v>
      </c>
      <c r="AB35" s="29"/>
      <c r="AC35" s="29"/>
      <c r="AD35" s="29"/>
      <c r="AE35" s="29"/>
      <c r="AF35" s="29"/>
      <c r="AG35" s="29"/>
      <c r="AH35" s="29"/>
    </row>
    <row r="36" spans="1:34" x14ac:dyDescent="0.25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71"/>
      <c r="N36" s="25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29"/>
      <c r="AC36" s="29"/>
      <c r="AD36" s="29"/>
      <c r="AE36" s="29"/>
      <c r="AF36" s="29"/>
      <c r="AG36" s="29"/>
      <c r="AH36" s="29"/>
    </row>
    <row r="37" spans="1:34" x14ac:dyDescent="0.25">
      <c r="A37" s="130" t="s">
        <v>64</v>
      </c>
      <c r="B37" s="130"/>
      <c r="C37" s="114">
        <f>SUM(C28:C36)</f>
        <v>52</v>
      </c>
      <c r="D37" s="114"/>
      <c r="E37" s="114"/>
      <c r="F37" s="114">
        <f>SUM(F28:F36)</f>
        <v>71</v>
      </c>
      <c r="G37" s="114"/>
      <c r="H37" s="114"/>
      <c r="I37" s="114">
        <f>SUM(I28:I36)</f>
        <v>57</v>
      </c>
      <c r="J37" s="114"/>
      <c r="K37" s="114" t="s">
        <v>65</v>
      </c>
      <c r="L37" s="23">
        <f>SUM(L28:L35)</f>
        <v>180</v>
      </c>
      <c r="M37" s="23"/>
      <c r="N37" s="25"/>
      <c r="P37" s="130" t="s">
        <v>64</v>
      </c>
      <c r="Q37" s="130"/>
      <c r="R37" s="38">
        <f>SUM(R28:R36)</f>
        <v>52</v>
      </c>
      <c r="S37" s="38"/>
      <c r="T37" s="38"/>
      <c r="U37" s="38">
        <f>SUM(U28:U36)</f>
        <v>81</v>
      </c>
      <c r="V37" s="38"/>
      <c r="W37" s="38"/>
      <c r="X37" s="38">
        <f>SUM(X28:X36)</f>
        <v>57</v>
      </c>
      <c r="Y37" s="38"/>
      <c r="Z37" s="38" t="s">
        <v>65</v>
      </c>
      <c r="AA37" s="23">
        <f>SUM(AA28:AA35)</f>
        <v>190</v>
      </c>
      <c r="AB37" s="29"/>
      <c r="AC37" s="29"/>
      <c r="AD37" s="29"/>
      <c r="AE37" s="29"/>
      <c r="AF37" s="29"/>
      <c r="AG37" s="29"/>
      <c r="AH37" s="29"/>
    </row>
    <row r="38" spans="1:34" x14ac:dyDescent="0.2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71"/>
      <c r="N38" s="25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29"/>
      <c r="AC38" s="29"/>
      <c r="AD38" s="29"/>
      <c r="AE38" s="29"/>
      <c r="AF38" s="29"/>
      <c r="AG38" s="29"/>
      <c r="AH38" s="29"/>
    </row>
    <row r="39" spans="1:34" x14ac:dyDescent="0.25">
      <c r="A39" s="130" t="s">
        <v>66</v>
      </c>
      <c r="B39" s="130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71"/>
      <c r="N39" s="25"/>
      <c r="P39" s="130" t="s">
        <v>66</v>
      </c>
      <c r="Q39" s="130"/>
      <c r="R39" s="38"/>
      <c r="S39" s="38"/>
      <c r="T39" s="38"/>
      <c r="U39" s="38"/>
      <c r="V39" s="38"/>
      <c r="W39" s="38"/>
      <c r="X39" s="38"/>
      <c r="AB39" s="25"/>
      <c r="AC39" s="38"/>
      <c r="AD39" s="38"/>
      <c r="AE39" s="29"/>
      <c r="AF39" s="29"/>
      <c r="AG39" s="29"/>
      <c r="AH39" s="29"/>
    </row>
    <row r="40" spans="1:34" x14ac:dyDescent="0.25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71"/>
      <c r="N40" s="25"/>
      <c r="P40" s="38"/>
      <c r="Q40" s="38"/>
      <c r="R40" s="38"/>
      <c r="S40" s="38"/>
      <c r="T40" s="38"/>
      <c r="U40" s="38"/>
      <c r="V40" s="38"/>
      <c r="W40" s="38"/>
      <c r="X40" s="38"/>
      <c r="AB40" s="25"/>
      <c r="AC40" s="38"/>
      <c r="AD40" s="38"/>
      <c r="AE40" s="29"/>
      <c r="AF40" s="29"/>
      <c r="AG40" s="29"/>
      <c r="AH40" s="29"/>
    </row>
    <row r="41" spans="1:34" x14ac:dyDescent="0.25">
      <c r="A41" s="115" t="s">
        <v>31</v>
      </c>
      <c r="B41" s="115" t="s">
        <v>46</v>
      </c>
      <c r="C41" s="115" t="s">
        <v>67</v>
      </c>
      <c r="D41" s="115" t="s">
        <v>68</v>
      </c>
      <c r="E41" s="114"/>
      <c r="F41" s="114"/>
      <c r="G41" s="114"/>
      <c r="H41" s="114"/>
      <c r="I41" s="114"/>
      <c r="J41" s="114"/>
      <c r="K41" s="114"/>
      <c r="L41" s="114"/>
      <c r="M41" s="71"/>
      <c r="N41" s="25"/>
      <c r="P41" s="35" t="s">
        <v>31</v>
      </c>
      <c r="Q41" s="35" t="s">
        <v>46</v>
      </c>
      <c r="R41" s="35" t="s">
        <v>67</v>
      </c>
      <c r="S41" s="35" t="s">
        <v>68</v>
      </c>
      <c r="T41" s="38"/>
      <c r="U41" s="38"/>
      <c r="V41" s="38"/>
      <c r="W41" s="38"/>
      <c r="X41" s="38"/>
      <c r="AB41" s="25"/>
      <c r="AC41" s="38"/>
      <c r="AD41" s="38"/>
      <c r="AE41" s="29"/>
      <c r="AF41" s="29"/>
      <c r="AG41" s="29"/>
      <c r="AH41" s="29"/>
    </row>
    <row r="42" spans="1:34" x14ac:dyDescent="0.25">
      <c r="A42" s="115" t="s">
        <v>2</v>
      </c>
      <c r="B42" s="115">
        <f>C29+F34+I33</f>
        <v>17</v>
      </c>
      <c r="C42" s="115">
        <v>30</v>
      </c>
      <c r="D42" s="21">
        <f>B42*C42</f>
        <v>510</v>
      </c>
      <c r="E42" s="114"/>
      <c r="F42" s="114"/>
      <c r="G42" s="114"/>
      <c r="H42" s="114"/>
      <c r="I42" s="114"/>
      <c r="J42" s="114"/>
      <c r="K42" s="114"/>
      <c r="L42" s="114"/>
      <c r="M42" s="71"/>
      <c r="N42" s="25"/>
      <c r="P42" s="35" t="s">
        <v>2</v>
      </c>
      <c r="Q42" s="35">
        <f>R29+U34+X33</f>
        <v>17</v>
      </c>
      <c r="R42" s="35">
        <v>30</v>
      </c>
      <c r="S42" s="21">
        <f>Q42*R42</f>
        <v>510</v>
      </c>
      <c r="T42" s="38"/>
      <c r="U42" s="38"/>
      <c r="V42" s="38"/>
      <c r="W42" s="38"/>
      <c r="X42" s="38"/>
      <c r="AB42" s="25"/>
      <c r="AC42" s="38"/>
      <c r="AD42" s="38"/>
      <c r="AE42" s="29"/>
      <c r="AF42" s="29"/>
      <c r="AG42" s="29"/>
      <c r="AH42" s="29"/>
    </row>
    <row r="43" spans="1:34" x14ac:dyDescent="0.25">
      <c r="A43" s="115" t="s">
        <v>1</v>
      </c>
      <c r="B43" s="115">
        <f>C30+F33+I32</f>
        <v>15</v>
      </c>
      <c r="C43" s="115">
        <v>20</v>
      </c>
      <c r="D43" s="21">
        <f t="shared" ref="D43:D47" si="6">B43*C43</f>
        <v>300</v>
      </c>
      <c r="E43" s="114"/>
      <c r="F43" s="114"/>
      <c r="G43" s="114"/>
      <c r="H43" s="114"/>
      <c r="I43" s="114"/>
      <c r="J43" s="114"/>
      <c r="K43" s="114"/>
      <c r="L43" s="114"/>
      <c r="M43" s="71"/>
      <c r="N43" s="25"/>
      <c r="P43" s="35" t="s">
        <v>1</v>
      </c>
      <c r="Q43" s="35">
        <f>R30+U33+X32</f>
        <v>15</v>
      </c>
      <c r="R43" s="35">
        <v>20</v>
      </c>
      <c r="S43" s="21">
        <f t="shared" ref="S43:S47" si="7">Q43*R43</f>
        <v>300</v>
      </c>
      <c r="T43" s="38"/>
      <c r="U43" s="38"/>
      <c r="V43" s="38"/>
      <c r="W43" s="38"/>
      <c r="X43" s="38"/>
      <c r="AB43" s="25"/>
      <c r="AC43" s="38"/>
      <c r="AD43" s="38"/>
      <c r="AE43" s="29"/>
      <c r="AF43" s="29"/>
      <c r="AG43" s="29"/>
      <c r="AH43" s="29"/>
    </row>
    <row r="44" spans="1:34" x14ac:dyDescent="0.25">
      <c r="A44" s="115" t="s">
        <v>15</v>
      </c>
      <c r="B44" s="115">
        <f>C28+C33+C34</f>
        <v>30</v>
      </c>
      <c r="C44" s="115">
        <v>25</v>
      </c>
      <c r="D44" s="21">
        <f t="shared" si="6"/>
        <v>750</v>
      </c>
      <c r="E44" s="114"/>
      <c r="F44" s="114"/>
      <c r="G44" s="114"/>
      <c r="H44" s="114"/>
      <c r="I44" s="114"/>
      <c r="J44" s="114"/>
      <c r="K44" s="114"/>
      <c r="L44" s="114"/>
      <c r="M44" s="71"/>
      <c r="N44" s="25"/>
      <c r="P44" s="35" t="s">
        <v>15</v>
      </c>
      <c r="Q44" s="35">
        <f>R28+R33+R34</f>
        <v>30</v>
      </c>
      <c r="R44" s="35">
        <v>25</v>
      </c>
      <c r="S44" s="21">
        <f t="shared" si="7"/>
        <v>750</v>
      </c>
      <c r="T44" s="38"/>
      <c r="U44" s="38"/>
      <c r="V44" s="38"/>
      <c r="W44" s="38"/>
      <c r="X44" s="38"/>
      <c r="AB44" s="25"/>
      <c r="AC44" s="38"/>
      <c r="AD44" s="38"/>
      <c r="AE44" s="29"/>
      <c r="AF44" s="29"/>
      <c r="AG44" s="29"/>
      <c r="AH44" s="29"/>
    </row>
    <row r="45" spans="1:34" x14ac:dyDescent="0.25">
      <c r="A45" s="115" t="s">
        <v>3</v>
      </c>
      <c r="B45" s="115">
        <f>F28+F29+F30+F31+F35+I29+I30+I31</f>
        <v>87</v>
      </c>
      <c r="C45" s="115">
        <v>22</v>
      </c>
      <c r="D45" s="21">
        <f t="shared" si="6"/>
        <v>1914</v>
      </c>
      <c r="E45" s="114"/>
      <c r="F45" s="114"/>
      <c r="G45" s="114"/>
      <c r="H45" s="114"/>
      <c r="I45" s="114"/>
      <c r="J45" s="114"/>
      <c r="K45" s="114"/>
      <c r="L45" s="114"/>
      <c r="M45" s="71"/>
      <c r="N45" s="25"/>
      <c r="P45" s="35" t="s">
        <v>3</v>
      </c>
      <c r="Q45" s="35">
        <f>U28+U29+U30+U31+U35+X29+X30+X31</f>
        <v>97</v>
      </c>
      <c r="R45" s="35">
        <v>22</v>
      </c>
      <c r="S45" s="21">
        <f t="shared" si="7"/>
        <v>2134</v>
      </c>
      <c r="T45" s="38"/>
      <c r="U45" s="38"/>
      <c r="V45" s="38"/>
      <c r="W45" s="38"/>
      <c r="X45" s="38"/>
      <c r="AB45" s="25"/>
      <c r="AC45" s="38"/>
      <c r="AD45" s="38"/>
      <c r="AE45" s="29"/>
      <c r="AF45" s="29"/>
      <c r="AG45" s="29"/>
      <c r="AH45" s="29"/>
    </row>
    <row r="46" spans="1:34" x14ac:dyDescent="0.25">
      <c r="A46" s="115" t="s">
        <v>9</v>
      </c>
      <c r="B46" s="115">
        <v>0</v>
      </c>
      <c r="C46" s="115">
        <v>15</v>
      </c>
      <c r="D46" s="21">
        <f t="shared" si="6"/>
        <v>0</v>
      </c>
      <c r="E46" s="114"/>
      <c r="F46" s="114"/>
      <c r="G46" s="114"/>
      <c r="H46" s="114"/>
      <c r="I46" s="114"/>
      <c r="J46" s="114"/>
      <c r="K46" s="114"/>
      <c r="L46" s="114"/>
      <c r="M46" s="71"/>
      <c r="N46" s="25"/>
      <c r="P46" s="35" t="s">
        <v>9</v>
      </c>
      <c r="Q46" s="35">
        <v>0</v>
      </c>
      <c r="R46" s="35">
        <v>15</v>
      </c>
      <c r="S46" s="21">
        <f t="shared" si="7"/>
        <v>0</v>
      </c>
      <c r="T46" s="38"/>
      <c r="U46" s="38"/>
      <c r="V46" s="38"/>
      <c r="W46" s="38"/>
      <c r="X46" s="38"/>
      <c r="AB46" s="25"/>
      <c r="AC46" s="38"/>
      <c r="AD46" s="38"/>
      <c r="AE46" s="29"/>
      <c r="AF46" s="29"/>
      <c r="AG46" s="29"/>
      <c r="AH46" s="29"/>
    </row>
    <row r="47" spans="1:34" x14ac:dyDescent="0.25">
      <c r="A47" s="115" t="s">
        <v>5</v>
      </c>
      <c r="B47" s="115">
        <f>C35+I28+I34+I35+C31</f>
        <v>31</v>
      </c>
      <c r="C47" s="115">
        <v>15</v>
      </c>
      <c r="D47" s="21">
        <f t="shared" si="6"/>
        <v>465</v>
      </c>
      <c r="E47" s="114"/>
      <c r="F47" s="114"/>
      <c r="G47" s="114"/>
      <c r="H47" s="114"/>
      <c r="I47" s="114"/>
      <c r="J47" s="114"/>
      <c r="K47" s="114"/>
      <c r="L47" s="114"/>
      <c r="M47" s="71"/>
      <c r="N47" s="25"/>
      <c r="P47" s="35" t="s">
        <v>5</v>
      </c>
      <c r="Q47" s="35">
        <f>R35+X28+X34+X35+R31</f>
        <v>31</v>
      </c>
      <c r="R47" s="35">
        <v>15</v>
      </c>
      <c r="S47" s="21">
        <f t="shared" si="7"/>
        <v>465</v>
      </c>
      <c r="T47" s="38"/>
      <c r="U47" s="38"/>
      <c r="V47" s="38"/>
      <c r="W47" s="38"/>
      <c r="X47" s="38"/>
      <c r="AB47" s="25"/>
      <c r="AC47" s="38"/>
      <c r="AD47" s="38"/>
      <c r="AE47" s="29"/>
      <c r="AF47" s="29"/>
      <c r="AG47" s="29"/>
      <c r="AH47" s="29"/>
    </row>
    <row r="48" spans="1:34" x14ac:dyDescent="0.25">
      <c r="A48" s="115" t="s">
        <v>14</v>
      </c>
      <c r="B48" s="115">
        <f>SUM(B42:B47)</f>
        <v>180</v>
      </c>
      <c r="C48" s="115"/>
      <c r="D48" s="21">
        <f>SUM(D42:D47)</f>
        <v>3939</v>
      </c>
      <c r="E48" s="114"/>
      <c r="F48" s="114"/>
      <c r="G48" s="114"/>
      <c r="H48" s="114"/>
      <c r="I48" s="114"/>
      <c r="J48" s="114"/>
      <c r="K48" s="114"/>
      <c r="L48" s="114"/>
      <c r="M48" s="71"/>
      <c r="N48" s="25"/>
      <c r="P48" s="35" t="s">
        <v>14</v>
      </c>
      <c r="Q48" s="35">
        <f>SUM(Q42:Q47)</f>
        <v>190</v>
      </c>
      <c r="R48" s="35"/>
      <c r="S48" s="21">
        <f>SUM(S42:S47)</f>
        <v>4159</v>
      </c>
      <c r="T48" s="38"/>
      <c r="U48" s="38"/>
      <c r="V48" s="38"/>
      <c r="W48" s="38"/>
      <c r="X48" s="38"/>
      <c r="AB48" s="25"/>
      <c r="AC48" s="38"/>
      <c r="AD48" s="38"/>
      <c r="AE48" s="29"/>
      <c r="AF48" s="29"/>
      <c r="AG48" s="29"/>
      <c r="AH48" s="29"/>
    </row>
    <row r="49" spans="1:36" x14ac:dyDescent="0.25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71"/>
      <c r="N49" s="25"/>
      <c r="AB49" s="25"/>
      <c r="AC49" s="29"/>
      <c r="AD49" s="77" t="s">
        <v>91</v>
      </c>
      <c r="AE49" s="77"/>
      <c r="AF49" s="29"/>
      <c r="AG49" s="29"/>
      <c r="AH49" s="29"/>
    </row>
    <row r="50" spans="1:36" x14ac:dyDescent="0.25">
      <c r="A50" s="71" t="s">
        <v>89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25"/>
      <c r="AB50" s="25"/>
      <c r="AC50" s="29"/>
      <c r="AD50" s="29"/>
      <c r="AE50" s="29"/>
      <c r="AF50" s="29"/>
      <c r="AG50" s="29"/>
      <c r="AH50" s="29"/>
    </row>
    <row r="51" spans="1:36" x14ac:dyDescent="0.2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25"/>
      <c r="P51" s="150" t="s">
        <v>93</v>
      </c>
      <c r="Q51" s="150"/>
      <c r="R51" s="150"/>
      <c r="S51" s="29"/>
      <c r="T51" s="29"/>
      <c r="U51" s="29"/>
      <c r="V51" s="29"/>
      <c r="W51" s="29"/>
      <c r="AB51" s="25"/>
      <c r="AC51" s="29"/>
      <c r="AD51" s="29"/>
      <c r="AE51" s="29"/>
      <c r="AF51" s="29"/>
      <c r="AG51" s="29"/>
      <c r="AH51" s="29"/>
    </row>
    <row r="52" spans="1:36" x14ac:dyDescent="0.25">
      <c r="A52" s="130"/>
      <c r="B52" s="130"/>
      <c r="C52" s="108"/>
      <c r="D52" s="108"/>
      <c r="E52" s="108"/>
      <c r="F52" s="108"/>
      <c r="G52" s="108"/>
      <c r="H52" s="108"/>
      <c r="I52" s="71"/>
      <c r="J52" s="71"/>
      <c r="K52" s="71"/>
      <c r="L52" s="71"/>
      <c r="M52" s="71"/>
      <c r="N52" s="25"/>
      <c r="P52" s="29"/>
      <c r="Q52" s="29"/>
      <c r="R52" s="29"/>
      <c r="S52" s="29"/>
      <c r="T52" s="29"/>
      <c r="U52" s="29"/>
      <c r="V52" s="29"/>
      <c r="W52" s="29"/>
      <c r="AB52" s="25"/>
      <c r="AC52" s="29"/>
      <c r="AD52" s="78" t="s">
        <v>93</v>
      </c>
      <c r="AE52" s="78"/>
      <c r="AF52" s="29"/>
      <c r="AG52" s="29"/>
      <c r="AH52" s="29"/>
    </row>
    <row r="53" spans="1:36" x14ac:dyDescent="0.25">
      <c r="A53" s="130" t="s">
        <v>69</v>
      </c>
      <c r="B53" s="130"/>
      <c r="C53" s="114"/>
      <c r="D53" s="114"/>
      <c r="E53" s="114"/>
      <c r="F53" s="114"/>
      <c r="G53" s="114"/>
      <c r="H53" s="114"/>
      <c r="I53" s="71"/>
      <c r="J53" s="71"/>
      <c r="K53" s="71"/>
      <c r="L53" s="71"/>
      <c r="M53" s="71"/>
      <c r="N53" s="25"/>
      <c r="P53" s="29"/>
      <c r="Q53" s="29"/>
      <c r="R53" s="29"/>
      <c r="S53" s="29"/>
      <c r="T53" s="29"/>
      <c r="U53" s="29"/>
      <c r="V53" s="29"/>
      <c r="W53" s="29"/>
      <c r="AB53" s="25"/>
      <c r="AC53" s="29"/>
      <c r="AD53" s="29"/>
      <c r="AE53" s="29"/>
      <c r="AF53" s="29"/>
      <c r="AG53" s="29"/>
      <c r="AH53" s="29"/>
    </row>
    <row r="54" spans="1:36" x14ac:dyDescent="0.25">
      <c r="A54" s="114"/>
      <c r="B54" s="114"/>
      <c r="C54" s="114"/>
      <c r="D54" s="114"/>
      <c r="E54" s="114"/>
      <c r="F54" s="114"/>
      <c r="G54" s="114"/>
      <c r="H54" s="114"/>
      <c r="I54" s="71"/>
      <c r="J54" s="71"/>
      <c r="K54" s="71"/>
      <c r="L54" s="71"/>
      <c r="M54" s="71"/>
      <c r="N54" s="25"/>
      <c r="P54" s="29"/>
      <c r="Q54" s="29"/>
      <c r="R54" s="29"/>
      <c r="S54" s="29"/>
      <c r="T54" s="29"/>
      <c r="U54" s="29"/>
      <c r="V54" s="29"/>
      <c r="W54" s="29"/>
      <c r="AB54" s="25"/>
      <c r="AC54" s="29"/>
      <c r="AD54" s="29"/>
      <c r="AE54" s="29"/>
      <c r="AF54" s="29"/>
      <c r="AG54" s="29"/>
      <c r="AH54" s="29"/>
    </row>
    <row r="55" spans="1:36" x14ac:dyDescent="0.25">
      <c r="A55" s="114" t="s">
        <v>48</v>
      </c>
      <c r="B55" s="114"/>
      <c r="C55" s="114"/>
      <c r="D55" s="114"/>
      <c r="E55" s="114"/>
      <c r="F55" s="114"/>
      <c r="G55" s="114"/>
      <c r="H55" s="114"/>
      <c r="I55" s="71"/>
      <c r="J55" s="71"/>
      <c r="K55" s="71"/>
      <c r="L55" s="71"/>
      <c r="M55" s="71"/>
      <c r="N55" s="25"/>
      <c r="P55" s="29" t="s">
        <v>90</v>
      </c>
      <c r="Q55" s="29"/>
      <c r="R55" s="29"/>
      <c r="S55" s="29"/>
      <c r="T55" s="29"/>
      <c r="U55" s="29"/>
      <c r="V55" s="29"/>
      <c r="W55" s="29"/>
      <c r="AB55" s="25"/>
      <c r="AC55" s="29"/>
      <c r="AD55" s="29" t="s">
        <v>90</v>
      </c>
      <c r="AE55" s="29"/>
      <c r="AF55" s="29"/>
      <c r="AG55" s="29"/>
      <c r="AH55" s="29"/>
    </row>
    <row r="56" spans="1:36" x14ac:dyDescent="0.25">
      <c r="A56" s="114"/>
      <c r="B56" s="114"/>
      <c r="C56" s="114"/>
      <c r="D56" s="114"/>
      <c r="E56" s="114"/>
      <c r="F56" s="114"/>
      <c r="G56" s="114"/>
      <c r="H56" s="114"/>
      <c r="I56" s="71"/>
      <c r="J56" s="71"/>
      <c r="K56" s="71"/>
      <c r="L56" s="71"/>
      <c r="M56" s="71"/>
      <c r="N56" s="25"/>
      <c r="P56" s="29"/>
      <c r="Q56" s="29"/>
      <c r="R56" s="29"/>
      <c r="S56" s="29"/>
      <c r="T56" s="29"/>
      <c r="U56" s="29"/>
      <c r="V56" s="29"/>
      <c r="W56" s="29"/>
      <c r="AB56" s="25"/>
      <c r="AC56" s="29"/>
      <c r="AD56" s="29"/>
      <c r="AE56" s="29"/>
      <c r="AF56" s="29"/>
      <c r="AG56" s="29"/>
      <c r="AH56" s="29"/>
      <c r="AI56" s="29"/>
      <c r="AJ56" s="29"/>
    </row>
    <row r="57" spans="1:36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114"/>
      <c r="H57" s="114"/>
      <c r="I57" s="71"/>
      <c r="J57" s="71"/>
      <c r="K57" s="71"/>
      <c r="L57" s="71"/>
      <c r="M57" s="71"/>
      <c r="N57" s="25"/>
      <c r="P57" s="10" t="s">
        <v>24</v>
      </c>
      <c r="Q57" s="10" t="s">
        <v>25</v>
      </c>
      <c r="R57" s="10" t="s">
        <v>31</v>
      </c>
      <c r="S57" s="10" t="s">
        <v>43</v>
      </c>
      <c r="T57" s="10" t="s">
        <v>44</v>
      </c>
      <c r="U57" s="10" t="s">
        <v>46</v>
      </c>
      <c r="V57" s="29"/>
      <c r="W57" s="29"/>
      <c r="AB57" s="25"/>
      <c r="AC57" s="29"/>
      <c r="AD57" s="10" t="s">
        <v>24</v>
      </c>
      <c r="AE57" s="10" t="s">
        <v>25</v>
      </c>
      <c r="AF57" s="10" t="s">
        <v>31</v>
      </c>
      <c r="AG57" s="10" t="s">
        <v>43</v>
      </c>
      <c r="AH57" s="10" t="s">
        <v>44</v>
      </c>
      <c r="AI57" s="10" t="s">
        <v>46</v>
      </c>
      <c r="AJ57" s="29"/>
    </row>
    <row r="58" spans="1:36" ht="15.75" thickTop="1" x14ac:dyDescent="0.25">
      <c r="A58" s="114">
        <v>1</v>
      </c>
      <c r="B58" s="114" t="s">
        <v>0</v>
      </c>
      <c r="C58" s="114" t="s">
        <v>1</v>
      </c>
      <c r="D58" s="114">
        <v>9</v>
      </c>
      <c r="E58" s="114"/>
      <c r="F58" s="114">
        <f>SUM(D58:E58)</f>
        <v>9</v>
      </c>
      <c r="G58" s="114"/>
      <c r="H58" s="114"/>
      <c r="I58" s="71"/>
      <c r="J58" s="71"/>
      <c r="K58" s="71"/>
      <c r="L58" s="71"/>
      <c r="M58" s="71"/>
      <c r="N58" s="25"/>
      <c r="P58" s="29">
        <v>1</v>
      </c>
      <c r="Q58" s="29" t="s">
        <v>0</v>
      </c>
      <c r="R58" s="29" t="s">
        <v>1</v>
      </c>
      <c r="S58" s="29">
        <v>6</v>
      </c>
      <c r="T58" s="29"/>
      <c r="U58" s="29">
        <f t="shared" ref="U58:U85" si="8">SUM(S58:T58)</f>
        <v>6</v>
      </c>
      <c r="V58" s="29"/>
      <c r="W58" s="29"/>
      <c r="AB58" s="25"/>
      <c r="AC58" s="29"/>
      <c r="AD58" s="29">
        <v>1</v>
      </c>
      <c r="AE58" s="29" t="s">
        <v>0</v>
      </c>
      <c r="AF58" s="29" t="s">
        <v>1</v>
      </c>
      <c r="AG58" s="29">
        <f>S58-D58</f>
        <v>-3</v>
      </c>
      <c r="AH58" s="29"/>
      <c r="AI58" s="29">
        <f>U58-F58</f>
        <v>-3</v>
      </c>
      <c r="AJ58" s="29"/>
    </row>
    <row r="59" spans="1:36" x14ac:dyDescent="0.25">
      <c r="A59" s="114"/>
      <c r="B59" s="114"/>
      <c r="C59" s="114" t="s">
        <v>2</v>
      </c>
      <c r="D59" s="114">
        <v>2</v>
      </c>
      <c r="E59" s="114"/>
      <c r="F59" s="114">
        <f t="shared" ref="F59:F82" si="9">SUM(D59:E59)</f>
        <v>2</v>
      </c>
      <c r="G59" s="114"/>
      <c r="H59" s="114"/>
      <c r="I59" s="71"/>
      <c r="J59" s="71"/>
      <c r="K59" s="71"/>
      <c r="L59" s="71"/>
      <c r="M59" s="71"/>
      <c r="N59" s="25"/>
      <c r="P59" s="29"/>
      <c r="Q59" s="29"/>
      <c r="R59" s="29" t="s">
        <v>2</v>
      </c>
      <c r="S59" s="29">
        <v>1</v>
      </c>
      <c r="T59" s="29"/>
      <c r="U59" s="29">
        <f t="shared" si="8"/>
        <v>1</v>
      </c>
      <c r="V59" s="29"/>
      <c r="W59" s="29"/>
      <c r="AB59" s="25"/>
      <c r="AC59" s="29"/>
      <c r="AD59" s="29"/>
      <c r="AE59" s="29"/>
      <c r="AF59" s="29" t="s">
        <v>2</v>
      </c>
      <c r="AG59" s="71">
        <f t="shared" ref="AG59:AG70" si="10">S59-D59</f>
        <v>-1</v>
      </c>
      <c r="AH59" s="29"/>
      <c r="AI59" s="108">
        <f t="shared" ref="AI59:AI86" si="11">U59-F59</f>
        <v>-1</v>
      </c>
      <c r="AJ59" s="29"/>
    </row>
    <row r="60" spans="1:36" x14ac:dyDescent="0.25">
      <c r="A60" s="114">
        <v>3</v>
      </c>
      <c r="B60" s="114" t="s">
        <v>78</v>
      </c>
      <c r="C60" s="114" t="s">
        <v>3</v>
      </c>
      <c r="D60" s="114">
        <v>55</v>
      </c>
      <c r="E60" s="114"/>
      <c r="F60" s="114">
        <f t="shared" si="9"/>
        <v>55</v>
      </c>
      <c r="G60" s="114"/>
      <c r="H60" s="114"/>
      <c r="I60" s="71"/>
      <c r="J60" s="71"/>
      <c r="K60" s="71"/>
      <c r="L60" s="71"/>
      <c r="M60" s="71"/>
      <c r="N60" s="25"/>
      <c r="P60" s="29">
        <v>3</v>
      </c>
      <c r="Q60" s="29" t="s">
        <v>78</v>
      </c>
      <c r="R60" s="29" t="s">
        <v>3</v>
      </c>
      <c r="S60" s="29">
        <v>48</v>
      </c>
      <c r="T60" s="29"/>
      <c r="U60" s="29">
        <f t="shared" si="8"/>
        <v>48</v>
      </c>
      <c r="V60" s="29"/>
      <c r="W60" s="29"/>
      <c r="AB60" s="25"/>
      <c r="AC60" s="29"/>
      <c r="AD60" s="29">
        <v>3</v>
      </c>
      <c r="AE60" s="29" t="s">
        <v>78</v>
      </c>
      <c r="AF60" s="29" t="s">
        <v>3</v>
      </c>
      <c r="AG60" s="71">
        <f t="shared" si="10"/>
        <v>-7</v>
      </c>
      <c r="AH60" s="29"/>
      <c r="AI60" s="108">
        <f t="shared" si="11"/>
        <v>-7</v>
      </c>
      <c r="AJ60" s="29"/>
    </row>
    <row r="61" spans="1:36" x14ac:dyDescent="0.25">
      <c r="A61" s="114">
        <v>4</v>
      </c>
      <c r="B61" s="114" t="s">
        <v>79</v>
      </c>
      <c r="C61" s="114"/>
      <c r="E61" s="114"/>
      <c r="F61" s="114">
        <f t="shared" si="9"/>
        <v>0</v>
      </c>
      <c r="G61" s="114"/>
      <c r="H61" s="114"/>
      <c r="I61" s="71"/>
      <c r="J61" s="71"/>
      <c r="K61" s="71"/>
      <c r="L61" s="71"/>
      <c r="M61" s="71"/>
      <c r="N61" s="25"/>
      <c r="P61" s="29">
        <v>4</v>
      </c>
      <c r="Q61" s="29" t="s">
        <v>79</v>
      </c>
      <c r="R61" s="29"/>
      <c r="S61" s="29"/>
      <c r="T61" s="29"/>
      <c r="U61" s="29"/>
      <c r="V61" s="29"/>
      <c r="W61" s="29"/>
      <c r="AB61" s="25"/>
      <c r="AC61" s="29"/>
      <c r="AD61" s="29">
        <v>4</v>
      </c>
      <c r="AE61" s="29" t="s">
        <v>79</v>
      </c>
      <c r="AF61" s="29"/>
      <c r="AG61" s="71"/>
      <c r="AH61" s="29"/>
      <c r="AI61" s="108"/>
      <c r="AJ61" s="29"/>
    </row>
    <row r="62" spans="1:36" x14ac:dyDescent="0.25">
      <c r="A62" s="114"/>
      <c r="B62" s="22"/>
      <c r="C62" s="114" t="s">
        <v>5</v>
      </c>
      <c r="D62" s="114">
        <v>27</v>
      </c>
      <c r="E62" s="114"/>
      <c r="F62" s="114">
        <f t="shared" si="9"/>
        <v>27</v>
      </c>
      <c r="G62" s="114"/>
      <c r="H62" s="114"/>
      <c r="I62" s="71"/>
      <c r="J62" s="71"/>
      <c r="K62" s="71"/>
      <c r="L62" s="71"/>
      <c r="M62" s="71"/>
      <c r="N62" s="25"/>
      <c r="P62" s="29"/>
      <c r="Q62" s="22"/>
      <c r="R62" s="29" t="s">
        <v>5</v>
      </c>
      <c r="S62" s="29">
        <v>30</v>
      </c>
      <c r="T62" s="29"/>
      <c r="U62" s="29">
        <f t="shared" si="8"/>
        <v>30</v>
      </c>
      <c r="V62" s="29"/>
      <c r="W62" s="29"/>
      <c r="AB62" s="25"/>
      <c r="AC62" s="29"/>
      <c r="AD62" s="29"/>
      <c r="AE62" s="22"/>
      <c r="AF62" s="29" t="s">
        <v>5</v>
      </c>
      <c r="AG62" s="71">
        <f t="shared" si="10"/>
        <v>3</v>
      </c>
      <c r="AH62" s="29"/>
      <c r="AI62" s="108">
        <f t="shared" si="11"/>
        <v>3</v>
      </c>
      <c r="AJ62" s="29"/>
    </row>
    <row r="63" spans="1:36" x14ac:dyDescent="0.25">
      <c r="A63" s="114"/>
      <c r="B63" s="114"/>
      <c r="C63" s="114" t="s">
        <v>2</v>
      </c>
      <c r="D63" s="114">
        <v>2</v>
      </c>
      <c r="E63" s="114"/>
      <c r="F63" s="114">
        <f t="shared" si="9"/>
        <v>2</v>
      </c>
      <c r="G63" s="114"/>
      <c r="H63" s="114"/>
      <c r="I63" s="71"/>
      <c r="J63" s="71"/>
      <c r="K63" s="71"/>
      <c r="L63" s="71"/>
      <c r="M63" s="71"/>
      <c r="N63" s="25"/>
      <c r="P63" s="29"/>
      <c r="Q63" s="29"/>
      <c r="R63" s="29" t="s">
        <v>2</v>
      </c>
      <c r="S63" s="29">
        <v>2</v>
      </c>
      <c r="T63" s="29"/>
      <c r="U63" s="29">
        <f t="shared" si="8"/>
        <v>2</v>
      </c>
      <c r="V63" s="29"/>
      <c r="W63" s="29"/>
      <c r="AB63" s="25"/>
      <c r="AC63" s="29"/>
      <c r="AD63" s="29"/>
      <c r="AE63" s="29"/>
      <c r="AF63" s="29" t="s">
        <v>2</v>
      </c>
      <c r="AG63" s="71">
        <f t="shared" si="10"/>
        <v>0</v>
      </c>
      <c r="AH63" s="29"/>
      <c r="AI63" s="108">
        <f t="shared" si="11"/>
        <v>0</v>
      </c>
      <c r="AJ63" s="29"/>
    </row>
    <row r="64" spans="1:36" x14ac:dyDescent="0.25">
      <c r="A64" s="114">
        <v>5</v>
      </c>
      <c r="B64" s="114" t="s">
        <v>80</v>
      </c>
      <c r="C64" s="114" t="s">
        <v>3</v>
      </c>
      <c r="D64" s="114">
        <v>33</v>
      </c>
      <c r="E64" s="114"/>
      <c r="F64" s="114">
        <f t="shared" si="9"/>
        <v>33</v>
      </c>
      <c r="G64" s="114"/>
      <c r="H64" s="114"/>
      <c r="I64" s="71"/>
      <c r="J64" s="71"/>
      <c r="K64" s="71"/>
      <c r="L64" s="71"/>
      <c r="M64" s="71"/>
      <c r="N64" s="25"/>
      <c r="P64" s="29">
        <v>5</v>
      </c>
      <c r="Q64" s="29" t="s">
        <v>80</v>
      </c>
      <c r="R64" s="29" t="s">
        <v>3</v>
      </c>
      <c r="S64" s="29">
        <v>30</v>
      </c>
      <c r="T64" s="29"/>
      <c r="U64" s="29">
        <f t="shared" si="8"/>
        <v>30</v>
      </c>
      <c r="V64" s="29"/>
      <c r="W64" s="29"/>
      <c r="AB64" s="25"/>
      <c r="AC64" s="29"/>
      <c r="AD64" s="29">
        <v>5</v>
      </c>
      <c r="AE64" s="29" t="s">
        <v>80</v>
      </c>
      <c r="AF64" s="29" t="s">
        <v>3</v>
      </c>
      <c r="AG64" s="71">
        <f t="shared" si="10"/>
        <v>-3</v>
      </c>
      <c r="AH64" s="29"/>
      <c r="AI64" s="108">
        <f t="shared" si="11"/>
        <v>-3</v>
      </c>
      <c r="AJ64" s="29"/>
    </row>
    <row r="65" spans="1:36" x14ac:dyDescent="0.25">
      <c r="A65" s="114">
        <v>6</v>
      </c>
      <c r="B65" s="114" t="s">
        <v>81</v>
      </c>
      <c r="C65" s="114"/>
      <c r="E65" s="114"/>
      <c r="F65" s="114">
        <f t="shared" si="9"/>
        <v>0</v>
      </c>
      <c r="G65" s="114"/>
      <c r="H65" s="114"/>
      <c r="I65" s="71"/>
      <c r="J65" s="71"/>
      <c r="K65" s="71"/>
      <c r="L65" s="71"/>
      <c r="M65" s="71"/>
      <c r="N65" s="25"/>
      <c r="P65" s="29">
        <v>6</v>
      </c>
      <c r="Q65" s="29" t="s">
        <v>81</v>
      </c>
      <c r="R65" s="29"/>
      <c r="S65" s="29"/>
      <c r="T65" s="29"/>
      <c r="U65" s="29"/>
      <c r="V65" s="29"/>
      <c r="W65" s="29"/>
      <c r="AB65" s="25"/>
      <c r="AC65" s="29"/>
      <c r="AD65" s="29">
        <v>6</v>
      </c>
      <c r="AE65" s="29" t="s">
        <v>81</v>
      </c>
      <c r="AF65" s="29"/>
      <c r="AG65" s="71"/>
      <c r="AH65" s="29"/>
      <c r="AI65" s="108"/>
      <c r="AJ65" s="29"/>
    </row>
    <row r="66" spans="1:36" x14ac:dyDescent="0.25">
      <c r="A66" s="114"/>
      <c r="B66" s="114"/>
      <c r="C66" s="114" t="s">
        <v>5</v>
      </c>
      <c r="D66" s="114">
        <v>13</v>
      </c>
      <c r="E66" s="114"/>
      <c r="F66" s="114">
        <f>SUM(D66:E66)</f>
        <v>13</v>
      </c>
      <c r="G66" s="114"/>
      <c r="H66" s="114"/>
      <c r="I66" s="71"/>
      <c r="J66" s="71"/>
      <c r="K66" s="71"/>
      <c r="L66" s="71"/>
      <c r="M66" s="71"/>
      <c r="N66" s="25"/>
      <c r="P66" s="29"/>
      <c r="Q66" s="29"/>
      <c r="R66" s="29" t="s">
        <v>5</v>
      </c>
      <c r="S66" s="29">
        <v>17</v>
      </c>
      <c r="T66" s="29"/>
      <c r="U66" s="29">
        <f t="shared" si="8"/>
        <v>17</v>
      </c>
      <c r="V66" s="29"/>
      <c r="W66" s="29"/>
      <c r="AB66" s="25"/>
      <c r="AC66" s="29"/>
      <c r="AD66" s="29"/>
      <c r="AE66" s="29"/>
      <c r="AF66" s="29" t="s">
        <v>5</v>
      </c>
      <c r="AG66" s="71">
        <f t="shared" si="10"/>
        <v>4</v>
      </c>
      <c r="AH66" s="29"/>
      <c r="AI66" s="108">
        <f t="shared" si="11"/>
        <v>4</v>
      </c>
      <c r="AJ66" s="29"/>
    </row>
    <row r="67" spans="1:36" x14ac:dyDescent="0.25">
      <c r="A67" s="114"/>
      <c r="B67" s="114"/>
      <c r="C67" s="114" t="s">
        <v>2</v>
      </c>
      <c r="D67" s="114">
        <v>3</v>
      </c>
      <c r="E67" s="114"/>
      <c r="F67" s="114">
        <f t="shared" si="9"/>
        <v>3</v>
      </c>
      <c r="G67" s="114"/>
      <c r="H67" s="114"/>
      <c r="I67" s="71"/>
      <c r="J67" s="71"/>
      <c r="K67" s="71"/>
      <c r="L67" s="71"/>
      <c r="M67" s="71"/>
      <c r="N67" s="25"/>
      <c r="P67" s="29"/>
      <c r="Q67" s="29"/>
      <c r="R67" s="29" t="s">
        <v>2</v>
      </c>
      <c r="S67" s="29">
        <v>2</v>
      </c>
      <c r="T67" s="29"/>
      <c r="U67" s="29">
        <f t="shared" si="8"/>
        <v>2</v>
      </c>
      <c r="V67" s="29"/>
      <c r="W67" s="29"/>
      <c r="AB67" s="25"/>
      <c r="AC67" s="29"/>
      <c r="AD67" s="29"/>
      <c r="AE67" s="29"/>
      <c r="AF67" s="29" t="s">
        <v>2</v>
      </c>
      <c r="AG67" s="71">
        <f t="shared" si="10"/>
        <v>-1</v>
      </c>
      <c r="AH67" s="29"/>
      <c r="AI67" s="108">
        <f t="shared" si="11"/>
        <v>-1</v>
      </c>
      <c r="AJ67" s="29"/>
    </row>
    <row r="68" spans="1:36" x14ac:dyDescent="0.25">
      <c r="A68" s="114">
        <v>8</v>
      </c>
      <c r="B68" s="114" t="s">
        <v>7</v>
      </c>
      <c r="C68" s="114" t="s">
        <v>3</v>
      </c>
      <c r="D68" s="114">
        <v>14</v>
      </c>
      <c r="E68" s="114"/>
      <c r="F68" s="114">
        <f t="shared" si="9"/>
        <v>14</v>
      </c>
      <c r="G68" s="114"/>
      <c r="H68" s="114"/>
      <c r="I68" s="71"/>
      <c r="J68" s="71"/>
      <c r="K68" s="71"/>
      <c r="L68" s="71"/>
      <c r="M68" s="71"/>
      <c r="N68" s="25"/>
      <c r="P68" s="29">
        <v>8</v>
      </c>
      <c r="Q68" s="29" t="s">
        <v>7</v>
      </c>
      <c r="R68" s="29" t="s">
        <v>3</v>
      </c>
      <c r="S68" s="29">
        <v>13</v>
      </c>
      <c r="T68" s="29"/>
      <c r="U68" s="29">
        <f t="shared" si="8"/>
        <v>13</v>
      </c>
      <c r="V68" s="29"/>
      <c r="W68" s="29"/>
      <c r="AB68" s="25"/>
      <c r="AC68" s="29"/>
      <c r="AD68" s="29">
        <v>8</v>
      </c>
      <c r="AE68" s="29" t="s">
        <v>7</v>
      </c>
      <c r="AF68" s="29" t="s">
        <v>3</v>
      </c>
      <c r="AG68" s="71">
        <f>S68-D68</f>
        <v>-1</v>
      </c>
      <c r="AH68" s="29"/>
      <c r="AI68" s="108">
        <f t="shared" si="11"/>
        <v>-1</v>
      </c>
      <c r="AJ68" s="29"/>
    </row>
    <row r="69" spans="1:36" x14ac:dyDescent="0.25">
      <c r="A69" s="114">
        <v>9</v>
      </c>
      <c r="B69" s="114" t="s">
        <v>70</v>
      </c>
      <c r="C69" s="114"/>
      <c r="E69" s="114"/>
      <c r="F69" s="114">
        <f t="shared" si="9"/>
        <v>0</v>
      </c>
      <c r="G69" s="114"/>
      <c r="H69" s="114"/>
      <c r="I69" s="71"/>
      <c r="J69" s="71"/>
      <c r="K69" s="71"/>
      <c r="L69" s="71"/>
      <c r="M69" s="71"/>
      <c r="N69" s="25"/>
      <c r="P69" s="29">
        <v>9</v>
      </c>
      <c r="Q69" s="29" t="s">
        <v>70</v>
      </c>
      <c r="R69" s="29"/>
      <c r="S69" s="29"/>
      <c r="T69" s="29"/>
      <c r="U69" s="29"/>
      <c r="V69" s="29"/>
      <c r="W69" s="29"/>
      <c r="AB69" s="25"/>
      <c r="AC69" s="29"/>
      <c r="AD69" s="29">
        <v>9</v>
      </c>
      <c r="AE69" s="29" t="s">
        <v>70</v>
      </c>
      <c r="AF69" s="29"/>
      <c r="AG69" s="71"/>
      <c r="AH69" s="29"/>
      <c r="AI69" s="108"/>
      <c r="AJ69" s="29"/>
    </row>
    <row r="70" spans="1:36" x14ac:dyDescent="0.25">
      <c r="A70" s="114"/>
      <c r="B70" s="114"/>
      <c r="C70" s="114" t="s">
        <v>5</v>
      </c>
      <c r="D70" s="114">
        <v>6</v>
      </c>
      <c r="E70" s="114"/>
      <c r="F70" s="114">
        <f>SUM(D70:E70)</f>
        <v>6</v>
      </c>
      <c r="G70" s="114"/>
      <c r="H70" s="114"/>
      <c r="I70" s="71"/>
      <c r="J70" s="71"/>
      <c r="K70" s="71"/>
      <c r="L70" s="71"/>
      <c r="M70" s="71"/>
      <c r="N70" s="25"/>
      <c r="P70" s="29"/>
      <c r="Q70" s="29"/>
      <c r="R70" s="29" t="s">
        <v>5</v>
      </c>
      <c r="S70" s="29">
        <v>8</v>
      </c>
      <c r="T70" s="29"/>
      <c r="U70" s="29">
        <f t="shared" si="8"/>
        <v>8</v>
      </c>
      <c r="V70" s="29"/>
      <c r="W70" s="29"/>
      <c r="AB70" s="25"/>
      <c r="AC70" s="29"/>
      <c r="AD70" s="29"/>
      <c r="AE70" s="29"/>
      <c r="AF70" s="29" t="s">
        <v>5</v>
      </c>
      <c r="AG70" s="71">
        <f t="shared" si="10"/>
        <v>2</v>
      </c>
      <c r="AH70" s="29"/>
      <c r="AI70" s="108">
        <f t="shared" si="11"/>
        <v>2</v>
      </c>
      <c r="AJ70" s="29"/>
    </row>
    <row r="71" spans="1:36" x14ac:dyDescent="0.25">
      <c r="A71" s="114"/>
      <c r="B71" s="114"/>
      <c r="C71" s="114" t="s">
        <v>2</v>
      </c>
      <c r="D71" s="114">
        <v>2</v>
      </c>
      <c r="E71" s="114"/>
      <c r="F71" s="114">
        <f>SUM(D71:E71)</f>
        <v>2</v>
      </c>
      <c r="G71" s="114"/>
      <c r="H71" s="114"/>
      <c r="I71" s="71"/>
      <c r="J71" s="71"/>
      <c r="K71" s="71"/>
      <c r="L71" s="71"/>
      <c r="M71" s="71"/>
      <c r="N71" s="25"/>
      <c r="P71" s="29"/>
      <c r="Q71" s="29"/>
      <c r="R71" s="29" t="s">
        <v>2</v>
      </c>
      <c r="S71" s="29">
        <v>2</v>
      </c>
      <c r="T71" s="29"/>
      <c r="U71" s="29">
        <f t="shared" si="8"/>
        <v>2</v>
      </c>
      <c r="V71" s="29"/>
      <c r="W71" s="29"/>
      <c r="AB71" s="25"/>
      <c r="AC71" s="29"/>
      <c r="AD71" s="29"/>
      <c r="AE71" s="29"/>
      <c r="AF71" s="29" t="s">
        <v>2</v>
      </c>
      <c r="AG71" s="71">
        <f>S71-D71</f>
        <v>0</v>
      </c>
      <c r="AH71" s="29"/>
      <c r="AI71" s="108">
        <f t="shared" si="11"/>
        <v>0</v>
      </c>
      <c r="AJ71" s="29"/>
    </row>
    <row r="72" spans="1:36" x14ac:dyDescent="0.25">
      <c r="A72" s="114">
        <v>11</v>
      </c>
      <c r="B72" s="114" t="s">
        <v>8</v>
      </c>
      <c r="C72" s="114" t="s">
        <v>9</v>
      </c>
      <c r="D72" s="114">
        <v>35</v>
      </c>
      <c r="E72" s="114">
        <v>22</v>
      </c>
      <c r="F72" s="114">
        <f>SUM(D72:E72)</f>
        <v>57</v>
      </c>
      <c r="G72" s="114"/>
      <c r="H72" s="114"/>
      <c r="I72" s="71"/>
      <c r="J72" s="71"/>
      <c r="K72" s="71"/>
      <c r="L72" s="71"/>
      <c r="M72" s="71"/>
      <c r="N72" s="25"/>
      <c r="P72" s="29">
        <v>11</v>
      </c>
      <c r="Q72" s="29" t="s">
        <v>8</v>
      </c>
      <c r="R72" s="29" t="s">
        <v>9</v>
      </c>
      <c r="S72" s="29">
        <v>42</v>
      </c>
      <c r="T72" s="29">
        <v>29</v>
      </c>
      <c r="U72" s="29">
        <f t="shared" si="8"/>
        <v>71</v>
      </c>
      <c r="W72" s="29"/>
      <c r="AB72" s="25"/>
      <c r="AC72" s="29"/>
      <c r="AD72" s="29">
        <v>11</v>
      </c>
      <c r="AE72" s="29" t="s">
        <v>8</v>
      </c>
      <c r="AF72" s="29" t="s">
        <v>9</v>
      </c>
      <c r="AG72" s="71">
        <f>S72-D72</f>
        <v>7</v>
      </c>
      <c r="AH72" s="29">
        <f>T72-E72</f>
        <v>7</v>
      </c>
      <c r="AI72" s="108">
        <f t="shared" si="11"/>
        <v>14</v>
      </c>
      <c r="AJ72" s="29"/>
    </row>
    <row r="73" spans="1:36" x14ac:dyDescent="0.25">
      <c r="A73" s="114">
        <v>12</v>
      </c>
      <c r="B73" s="114" t="s">
        <v>4</v>
      </c>
      <c r="C73" s="114" t="s">
        <v>5</v>
      </c>
      <c r="D73" s="114"/>
      <c r="E73" s="114">
        <v>30</v>
      </c>
      <c r="F73" s="114">
        <f t="shared" si="9"/>
        <v>30</v>
      </c>
      <c r="G73" s="114"/>
      <c r="H73" s="114"/>
      <c r="I73" s="71"/>
      <c r="J73" s="71"/>
      <c r="K73" s="71"/>
      <c r="L73" s="71"/>
      <c r="M73" s="71"/>
      <c r="N73" s="25"/>
      <c r="P73" s="29">
        <v>12</v>
      </c>
      <c r="Q73" s="29" t="s">
        <v>4</v>
      </c>
      <c r="R73" s="29" t="s">
        <v>5</v>
      </c>
      <c r="S73" s="29"/>
      <c r="T73" s="29">
        <v>25</v>
      </c>
      <c r="U73" s="29">
        <f t="shared" si="8"/>
        <v>25</v>
      </c>
      <c r="W73" s="29"/>
      <c r="AB73" s="25"/>
      <c r="AC73" s="29"/>
      <c r="AD73" s="29">
        <v>12</v>
      </c>
      <c r="AE73" s="29" t="s">
        <v>4</v>
      </c>
      <c r="AF73" s="29" t="s">
        <v>5</v>
      </c>
      <c r="AG73" s="29"/>
      <c r="AH73" s="71">
        <f t="shared" ref="AH73:AH85" si="12">T73-E73</f>
        <v>-5</v>
      </c>
      <c r="AI73" s="108">
        <f t="shared" si="11"/>
        <v>-5</v>
      </c>
      <c r="AJ73" s="29"/>
    </row>
    <row r="74" spans="1:36" x14ac:dyDescent="0.25">
      <c r="A74" s="114"/>
      <c r="B74" s="114"/>
      <c r="C74" s="114" t="s">
        <v>2</v>
      </c>
      <c r="D74" s="114"/>
      <c r="E74" s="114">
        <v>2</v>
      </c>
      <c r="F74" s="114">
        <f t="shared" si="9"/>
        <v>2</v>
      </c>
      <c r="G74" s="114"/>
      <c r="H74" s="114"/>
      <c r="I74" s="71"/>
      <c r="J74" s="71"/>
      <c r="K74" s="71"/>
      <c r="L74" s="71"/>
      <c r="M74" s="71"/>
      <c r="N74" s="25"/>
      <c r="P74" s="29"/>
      <c r="Q74" s="29"/>
      <c r="R74" s="29" t="s">
        <v>2</v>
      </c>
      <c r="S74" s="29"/>
      <c r="T74" s="29">
        <v>2</v>
      </c>
      <c r="U74" s="29">
        <f t="shared" si="8"/>
        <v>2</v>
      </c>
      <c r="W74" s="29"/>
      <c r="AB74" s="25"/>
      <c r="AC74" s="29"/>
      <c r="AD74" s="29"/>
      <c r="AE74" s="29"/>
      <c r="AF74" s="29" t="s">
        <v>2</v>
      </c>
      <c r="AG74" s="29"/>
      <c r="AH74" s="71">
        <f t="shared" si="12"/>
        <v>0</v>
      </c>
      <c r="AI74" s="108">
        <f t="shared" si="11"/>
        <v>0</v>
      </c>
      <c r="AJ74" s="29"/>
    </row>
    <row r="75" spans="1:36" x14ac:dyDescent="0.25">
      <c r="A75" s="114">
        <v>13</v>
      </c>
      <c r="B75" s="114" t="s">
        <v>10</v>
      </c>
      <c r="C75" s="114" t="s">
        <v>9</v>
      </c>
      <c r="D75" s="114"/>
      <c r="E75" s="114">
        <v>44</v>
      </c>
      <c r="F75" s="114">
        <f t="shared" si="9"/>
        <v>44</v>
      </c>
      <c r="G75" s="114"/>
      <c r="H75" s="114"/>
      <c r="I75" s="71"/>
      <c r="J75" s="71"/>
      <c r="K75" s="71"/>
      <c r="L75" s="71"/>
      <c r="M75" s="71"/>
      <c r="N75" s="25"/>
      <c r="P75" s="29">
        <v>13</v>
      </c>
      <c r="Q75" s="29" t="s">
        <v>10</v>
      </c>
      <c r="R75" s="29" t="s">
        <v>9</v>
      </c>
      <c r="S75" s="29"/>
      <c r="T75" s="29">
        <v>45</v>
      </c>
      <c r="U75" s="29">
        <f t="shared" si="8"/>
        <v>45</v>
      </c>
      <c r="W75" s="29"/>
      <c r="AB75" s="25"/>
      <c r="AC75" s="29"/>
      <c r="AD75" s="29">
        <v>13</v>
      </c>
      <c r="AE75" s="29" t="s">
        <v>10</v>
      </c>
      <c r="AF75" s="29" t="s">
        <v>9</v>
      </c>
      <c r="AG75" s="29"/>
      <c r="AH75" s="71">
        <f t="shared" si="12"/>
        <v>1</v>
      </c>
      <c r="AI75" s="108">
        <f t="shared" si="11"/>
        <v>1</v>
      </c>
      <c r="AJ75" s="29"/>
    </row>
    <row r="76" spans="1:36" x14ac:dyDescent="0.25">
      <c r="A76" s="114">
        <v>14</v>
      </c>
      <c r="B76" s="114" t="s">
        <v>6</v>
      </c>
      <c r="C76" s="114" t="s">
        <v>5</v>
      </c>
      <c r="D76" s="114"/>
      <c r="E76" s="114">
        <v>14</v>
      </c>
      <c r="F76" s="114">
        <f t="shared" si="9"/>
        <v>14</v>
      </c>
      <c r="G76" s="114"/>
      <c r="H76" s="114"/>
      <c r="I76" s="71"/>
      <c r="J76" s="71"/>
      <c r="K76" s="71"/>
      <c r="L76" s="71"/>
      <c r="M76" s="71"/>
      <c r="N76" s="25"/>
      <c r="P76" s="29">
        <v>14</v>
      </c>
      <c r="Q76" s="29" t="s">
        <v>6</v>
      </c>
      <c r="R76" s="29" t="s">
        <v>5</v>
      </c>
      <c r="S76" s="29"/>
      <c r="T76" s="29">
        <v>19</v>
      </c>
      <c r="U76" s="29">
        <f t="shared" si="8"/>
        <v>19</v>
      </c>
      <c r="W76" s="29"/>
      <c r="AB76" s="25"/>
      <c r="AC76" s="29"/>
      <c r="AD76" s="29">
        <v>14</v>
      </c>
      <c r="AE76" s="29" t="s">
        <v>6</v>
      </c>
      <c r="AF76" s="29" t="s">
        <v>5</v>
      </c>
      <c r="AG76" s="29"/>
      <c r="AH76" s="71">
        <f t="shared" si="12"/>
        <v>5</v>
      </c>
      <c r="AI76" s="108">
        <f t="shared" si="11"/>
        <v>5</v>
      </c>
      <c r="AJ76" s="29"/>
    </row>
    <row r="77" spans="1:36" x14ac:dyDescent="0.25">
      <c r="A77" s="114"/>
      <c r="B77" s="114"/>
      <c r="C77" s="114" t="s">
        <v>2</v>
      </c>
      <c r="D77" s="114"/>
      <c r="E77" s="114">
        <v>3</v>
      </c>
      <c r="F77" s="114">
        <f t="shared" si="9"/>
        <v>3</v>
      </c>
      <c r="G77" s="114"/>
      <c r="H77" s="114"/>
      <c r="I77" s="71"/>
      <c r="J77" s="71"/>
      <c r="K77" s="71"/>
      <c r="L77" s="71"/>
      <c r="M77" s="71"/>
      <c r="N77" s="25"/>
      <c r="P77" s="29"/>
      <c r="Q77" s="29"/>
      <c r="R77" s="29" t="s">
        <v>2</v>
      </c>
      <c r="S77" s="29"/>
      <c r="T77" s="29">
        <v>3</v>
      </c>
      <c r="U77" s="29">
        <f t="shared" si="8"/>
        <v>3</v>
      </c>
      <c r="V77" s="29"/>
      <c r="W77" s="29"/>
      <c r="AB77" s="25"/>
      <c r="AC77" s="29"/>
      <c r="AD77" s="29"/>
      <c r="AE77" s="29"/>
      <c r="AF77" s="29" t="s">
        <v>2</v>
      </c>
      <c r="AG77" s="29"/>
      <c r="AH77" s="71">
        <f t="shared" si="12"/>
        <v>0</v>
      </c>
      <c r="AI77" s="108">
        <f t="shared" si="11"/>
        <v>0</v>
      </c>
      <c r="AJ77" s="29"/>
    </row>
    <row r="78" spans="1:36" x14ac:dyDescent="0.25">
      <c r="A78" s="114">
        <v>15</v>
      </c>
      <c r="B78" s="114" t="s">
        <v>11</v>
      </c>
      <c r="C78" s="114" t="s">
        <v>3</v>
      </c>
      <c r="D78" s="114"/>
      <c r="E78" s="114">
        <v>15</v>
      </c>
      <c r="F78" s="114">
        <f t="shared" si="9"/>
        <v>15</v>
      </c>
      <c r="G78" s="114"/>
      <c r="H78" s="114"/>
      <c r="I78" s="71"/>
      <c r="J78" s="71"/>
      <c r="K78" s="71"/>
      <c r="L78" s="71"/>
      <c r="M78" s="71"/>
      <c r="N78" s="25"/>
      <c r="P78" s="29">
        <v>15</v>
      </c>
      <c r="Q78" s="29" t="s">
        <v>11</v>
      </c>
      <c r="R78" s="29" t="s">
        <v>3</v>
      </c>
      <c r="S78" s="29"/>
      <c r="T78" s="29">
        <v>12</v>
      </c>
      <c r="U78" s="29">
        <f t="shared" si="8"/>
        <v>12</v>
      </c>
      <c r="W78" s="29"/>
      <c r="AB78" s="25"/>
      <c r="AC78" s="29"/>
      <c r="AD78" s="29">
        <v>15</v>
      </c>
      <c r="AE78" s="29" t="s">
        <v>11</v>
      </c>
      <c r="AF78" s="29" t="s">
        <v>3</v>
      </c>
      <c r="AG78" s="29"/>
      <c r="AH78" s="71">
        <f t="shared" si="12"/>
        <v>-3</v>
      </c>
      <c r="AI78" s="108">
        <f t="shared" si="11"/>
        <v>-3</v>
      </c>
      <c r="AJ78" s="29"/>
    </row>
    <row r="79" spans="1:36" x14ac:dyDescent="0.25">
      <c r="A79" s="114"/>
      <c r="B79" s="114"/>
      <c r="C79" s="114" t="s">
        <v>5</v>
      </c>
      <c r="E79" s="114">
        <v>7</v>
      </c>
      <c r="F79" s="114">
        <f t="shared" si="9"/>
        <v>7</v>
      </c>
      <c r="G79" s="114"/>
      <c r="H79" s="114"/>
      <c r="I79" s="71"/>
      <c r="J79" s="71"/>
      <c r="K79" s="71"/>
      <c r="L79" s="71"/>
      <c r="M79" s="71"/>
      <c r="N79" s="25"/>
      <c r="P79" s="29"/>
      <c r="Q79" s="29"/>
      <c r="R79" s="29" t="s">
        <v>5</v>
      </c>
      <c r="S79" s="29"/>
      <c r="T79" s="29">
        <v>7</v>
      </c>
      <c r="U79" s="29">
        <f t="shared" si="8"/>
        <v>7</v>
      </c>
      <c r="V79" s="29"/>
      <c r="W79" s="29"/>
      <c r="AB79" s="25"/>
      <c r="AC79" s="29"/>
      <c r="AD79" s="29"/>
      <c r="AE79" s="29"/>
      <c r="AF79" s="29" t="s">
        <v>5</v>
      </c>
      <c r="AG79" s="29"/>
      <c r="AH79" s="71">
        <f t="shared" si="12"/>
        <v>0</v>
      </c>
      <c r="AI79" s="108">
        <f t="shared" si="11"/>
        <v>0</v>
      </c>
      <c r="AJ79" s="29"/>
    </row>
    <row r="80" spans="1:36" x14ac:dyDescent="0.25">
      <c r="A80" s="114"/>
      <c r="B80" s="114"/>
      <c r="C80" s="114" t="s">
        <v>1</v>
      </c>
      <c r="E80" s="114">
        <v>9</v>
      </c>
      <c r="F80" s="114">
        <f t="shared" si="9"/>
        <v>9</v>
      </c>
      <c r="G80" s="114"/>
      <c r="H80" s="114"/>
      <c r="I80" s="71"/>
      <c r="J80" s="71"/>
      <c r="K80" s="71"/>
      <c r="L80" s="71"/>
      <c r="M80" s="71"/>
      <c r="N80" s="25"/>
      <c r="P80" s="29"/>
      <c r="Q80" s="29"/>
      <c r="R80" s="29" t="s">
        <v>1</v>
      </c>
      <c r="S80" s="29"/>
      <c r="T80" s="29">
        <v>5</v>
      </c>
      <c r="U80" s="29">
        <f t="shared" si="8"/>
        <v>5</v>
      </c>
      <c r="V80" s="29"/>
      <c r="W80" s="29"/>
      <c r="AB80" s="25"/>
      <c r="AC80" s="29"/>
      <c r="AD80" s="29"/>
      <c r="AE80" s="29"/>
      <c r="AF80" s="29" t="s">
        <v>1</v>
      </c>
      <c r="AG80" s="29"/>
      <c r="AH80" s="71">
        <f t="shared" si="12"/>
        <v>-4</v>
      </c>
      <c r="AI80" s="108">
        <f t="shared" si="11"/>
        <v>-4</v>
      </c>
      <c r="AJ80" s="29"/>
    </row>
    <row r="81" spans="1:37" x14ac:dyDescent="0.25">
      <c r="A81" s="114"/>
      <c r="B81" s="114"/>
      <c r="C81" s="114" t="s">
        <v>2</v>
      </c>
      <c r="E81" s="114">
        <v>3</v>
      </c>
      <c r="F81" s="114">
        <f t="shared" si="9"/>
        <v>3</v>
      </c>
      <c r="G81" s="114"/>
      <c r="H81" s="114"/>
      <c r="I81" s="71"/>
      <c r="J81" s="71"/>
      <c r="K81" s="71"/>
      <c r="L81" s="71"/>
      <c r="M81" s="71"/>
      <c r="N81" s="25"/>
      <c r="P81" s="29"/>
      <c r="Q81" s="29"/>
      <c r="R81" s="29" t="s">
        <v>2</v>
      </c>
      <c r="S81" s="29"/>
      <c r="T81" s="29">
        <v>3</v>
      </c>
      <c r="U81" s="29">
        <f t="shared" si="8"/>
        <v>3</v>
      </c>
      <c r="V81" s="29"/>
      <c r="W81" s="29"/>
      <c r="AB81" s="25"/>
      <c r="AC81" s="29"/>
      <c r="AD81" s="29"/>
      <c r="AE81" s="23"/>
      <c r="AF81" s="29" t="s">
        <v>2</v>
      </c>
      <c r="AG81" s="29"/>
      <c r="AH81" s="71">
        <f t="shared" si="12"/>
        <v>0</v>
      </c>
      <c r="AI81" s="108">
        <f t="shared" si="11"/>
        <v>0</v>
      </c>
      <c r="AJ81" s="29"/>
    </row>
    <row r="82" spans="1:37" x14ac:dyDescent="0.25">
      <c r="A82" s="114">
        <v>16</v>
      </c>
      <c r="B82" s="114" t="s">
        <v>12</v>
      </c>
      <c r="C82" s="114" t="s">
        <v>5</v>
      </c>
      <c r="D82" s="114">
        <v>2</v>
      </c>
      <c r="E82" s="114">
        <v>2</v>
      </c>
      <c r="F82" s="114">
        <f t="shared" si="9"/>
        <v>4</v>
      </c>
      <c r="G82" s="114"/>
      <c r="H82" s="114"/>
      <c r="I82" s="71"/>
      <c r="J82" s="71"/>
      <c r="K82" s="71"/>
      <c r="L82" s="71"/>
      <c r="M82" s="71"/>
      <c r="N82" s="25"/>
      <c r="P82" s="29">
        <v>16</v>
      </c>
      <c r="Q82" s="29" t="s">
        <v>12</v>
      </c>
      <c r="R82" s="29" t="s">
        <v>5</v>
      </c>
      <c r="S82" s="29">
        <v>2</v>
      </c>
      <c r="T82" s="29">
        <v>3</v>
      </c>
      <c r="U82" s="29">
        <f t="shared" si="8"/>
        <v>5</v>
      </c>
      <c r="V82" s="29"/>
      <c r="W82" s="29"/>
      <c r="AB82" s="25"/>
      <c r="AC82" s="29"/>
      <c r="AD82" s="29">
        <v>16</v>
      </c>
      <c r="AE82" s="29" t="s">
        <v>12</v>
      </c>
      <c r="AF82" s="29" t="s">
        <v>5</v>
      </c>
      <c r="AG82" s="29">
        <f>S82-D82</f>
        <v>0</v>
      </c>
      <c r="AH82" s="71">
        <f t="shared" si="12"/>
        <v>1</v>
      </c>
      <c r="AI82" s="108">
        <f t="shared" si="11"/>
        <v>1</v>
      </c>
      <c r="AJ82" s="29"/>
    </row>
    <row r="83" spans="1:37" x14ac:dyDescent="0.25">
      <c r="A83" s="114"/>
      <c r="B83" s="114"/>
      <c r="C83" s="114" t="s">
        <v>2</v>
      </c>
      <c r="D83" s="114">
        <v>2</v>
      </c>
      <c r="E83" s="114">
        <v>4</v>
      </c>
      <c r="F83" s="114">
        <f>SUM(D83:E83)</f>
        <v>6</v>
      </c>
      <c r="G83" s="114"/>
      <c r="H83" s="114"/>
      <c r="I83" s="71"/>
      <c r="J83" s="71"/>
      <c r="K83" s="71"/>
      <c r="L83" s="71"/>
      <c r="M83" s="71"/>
      <c r="N83" s="25"/>
      <c r="P83" s="29"/>
      <c r="Q83" s="29"/>
      <c r="R83" s="29" t="s">
        <v>2</v>
      </c>
      <c r="S83" s="29">
        <v>2</v>
      </c>
      <c r="T83" s="29">
        <v>4</v>
      </c>
      <c r="U83" s="29">
        <f t="shared" si="8"/>
        <v>6</v>
      </c>
      <c r="V83" s="29"/>
      <c r="W83" s="29"/>
      <c r="AB83" s="25"/>
      <c r="AC83" s="29"/>
      <c r="AD83" s="29"/>
      <c r="AE83" s="29"/>
      <c r="AF83" s="29" t="s">
        <v>2</v>
      </c>
      <c r="AG83" s="71">
        <f>S83-D83</f>
        <v>0</v>
      </c>
      <c r="AH83" s="71">
        <f t="shared" si="12"/>
        <v>0</v>
      </c>
      <c r="AI83" s="108">
        <f t="shared" si="11"/>
        <v>0</v>
      </c>
      <c r="AJ83" s="29"/>
    </row>
    <row r="84" spans="1:37" x14ac:dyDescent="0.25">
      <c r="A84" s="114">
        <v>17</v>
      </c>
      <c r="B84" s="114" t="s">
        <v>13</v>
      </c>
      <c r="C84" s="114" t="s">
        <v>2</v>
      </c>
      <c r="D84" s="114"/>
      <c r="E84" s="114">
        <v>4</v>
      </c>
      <c r="F84" s="114">
        <f>SUM(D84:E84)</f>
        <v>4</v>
      </c>
      <c r="G84" s="114"/>
      <c r="H84" s="114"/>
      <c r="I84" s="71"/>
      <c r="J84" s="71"/>
      <c r="K84" s="71"/>
      <c r="L84" s="71"/>
      <c r="M84" s="71"/>
      <c r="N84" s="25"/>
      <c r="P84" s="29">
        <v>17</v>
      </c>
      <c r="Q84" s="29" t="s">
        <v>13</v>
      </c>
      <c r="R84" s="29" t="s">
        <v>2</v>
      </c>
      <c r="S84" s="29"/>
      <c r="T84" s="29">
        <v>4</v>
      </c>
      <c r="U84" s="29">
        <f t="shared" si="8"/>
        <v>4</v>
      </c>
      <c r="V84" s="29"/>
      <c r="W84" s="29"/>
      <c r="AB84" s="25"/>
      <c r="AC84" s="29"/>
      <c r="AD84" s="29">
        <v>17</v>
      </c>
      <c r="AE84" s="29" t="s">
        <v>13</v>
      </c>
      <c r="AF84" s="29" t="s">
        <v>2</v>
      </c>
      <c r="AG84" s="29"/>
      <c r="AH84" s="71">
        <f t="shared" si="12"/>
        <v>0</v>
      </c>
      <c r="AI84" s="108">
        <f t="shared" si="11"/>
        <v>0</v>
      </c>
      <c r="AJ84" s="29"/>
    </row>
    <row r="85" spans="1:37" x14ac:dyDescent="0.25">
      <c r="A85" s="114"/>
      <c r="B85" s="114"/>
      <c r="C85" s="114" t="s">
        <v>1</v>
      </c>
      <c r="D85" s="114"/>
      <c r="E85" s="114">
        <v>2</v>
      </c>
      <c r="F85" s="114">
        <f>SUM(D85:E85)</f>
        <v>2</v>
      </c>
      <c r="G85" s="114"/>
      <c r="H85" s="114"/>
      <c r="I85" s="71"/>
      <c r="J85" s="71"/>
      <c r="K85" s="71"/>
      <c r="L85" s="71"/>
      <c r="M85" s="71"/>
      <c r="N85" s="25"/>
      <c r="P85" s="29"/>
      <c r="Q85" s="29"/>
      <c r="R85" s="29" t="s">
        <v>1</v>
      </c>
      <c r="S85" s="29"/>
      <c r="T85" s="29">
        <v>2</v>
      </c>
      <c r="U85" s="29">
        <f t="shared" si="8"/>
        <v>2</v>
      </c>
      <c r="V85" s="29"/>
      <c r="W85" s="29"/>
      <c r="AB85" s="25"/>
      <c r="AC85" s="29"/>
      <c r="AD85" s="29"/>
      <c r="AE85" s="29"/>
      <c r="AF85" s="29" t="s">
        <v>1</v>
      </c>
      <c r="AG85" s="29"/>
      <c r="AH85" s="71">
        <f t="shared" si="12"/>
        <v>0</v>
      </c>
      <c r="AI85" s="108">
        <f t="shared" si="11"/>
        <v>0</v>
      </c>
      <c r="AJ85" s="29"/>
    </row>
    <row r="86" spans="1:37" x14ac:dyDescent="0.25">
      <c r="A86" s="114" t="s">
        <v>49</v>
      </c>
      <c r="B86" s="114"/>
      <c r="C86" s="22"/>
      <c r="D86" s="114">
        <f>SUM(D58:D85)</f>
        <v>205</v>
      </c>
      <c r="E86" s="114">
        <f t="shared" ref="E86" si="13">SUM(E58:E85)</f>
        <v>161</v>
      </c>
      <c r="F86" s="114">
        <f>SUM(F58:F85)</f>
        <v>366</v>
      </c>
      <c r="G86" s="114"/>
      <c r="H86" s="114"/>
      <c r="I86" s="71"/>
      <c r="J86" s="71"/>
      <c r="K86" s="71"/>
      <c r="L86" s="71"/>
      <c r="M86" s="71"/>
      <c r="N86" s="25"/>
      <c r="P86" s="29" t="s">
        <v>49</v>
      </c>
      <c r="Q86" s="29"/>
      <c r="R86" s="22"/>
      <c r="S86" s="29">
        <f t="shared" ref="S86:T86" si="14">SUM(S58:S85)</f>
        <v>205</v>
      </c>
      <c r="T86" s="29">
        <f t="shared" si="14"/>
        <v>163</v>
      </c>
      <c r="U86" s="29">
        <f>SUM(U58:U85)</f>
        <v>368</v>
      </c>
      <c r="V86" s="29"/>
      <c r="W86" s="29"/>
      <c r="AB86" s="25"/>
      <c r="AC86" s="29"/>
      <c r="AD86" s="29" t="s">
        <v>49</v>
      </c>
      <c r="AE86" s="29"/>
      <c r="AF86" s="22"/>
      <c r="AG86" s="29">
        <f t="shared" ref="AG86:AH86" si="15">SUM(AG58:AG85)</f>
        <v>0</v>
      </c>
      <c r="AH86" s="29">
        <f t="shared" si="15"/>
        <v>2</v>
      </c>
      <c r="AI86" s="108">
        <f t="shared" si="11"/>
        <v>2</v>
      </c>
      <c r="AJ86" s="29"/>
    </row>
    <row r="87" spans="1:37" x14ac:dyDescent="0.25">
      <c r="A87" s="114"/>
      <c r="B87" s="114"/>
      <c r="C87" s="114"/>
      <c r="D87" s="114"/>
      <c r="E87" s="114"/>
      <c r="F87" s="114"/>
      <c r="G87" s="114"/>
      <c r="H87" s="114"/>
      <c r="I87" s="71"/>
      <c r="J87" s="71"/>
      <c r="K87" s="71"/>
      <c r="L87" s="71"/>
      <c r="M87" s="71"/>
      <c r="N87" s="25"/>
      <c r="P87" s="29"/>
      <c r="Q87" s="29"/>
      <c r="R87" s="29"/>
      <c r="S87" s="29"/>
      <c r="T87" s="29"/>
      <c r="U87" s="29"/>
      <c r="V87" s="29"/>
      <c r="W87" s="29"/>
      <c r="AB87" s="25"/>
      <c r="AC87" s="29"/>
      <c r="AD87" s="29"/>
      <c r="AE87" s="29"/>
      <c r="AF87" s="29"/>
      <c r="AG87" s="29"/>
      <c r="AH87" s="29"/>
      <c r="AI87" s="29"/>
      <c r="AJ87" s="29"/>
    </row>
    <row r="88" spans="1:37" x14ac:dyDescent="0.25">
      <c r="A88" s="114"/>
      <c r="B88" s="114"/>
      <c r="C88" s="114"/>
      <c r="D88" s="114"/>
      <c r="E88" s="114"/>
      <c r="F88" s="114"/>
      <c r="G88" s="114"/>
      <c r="H88" s="114"/>
      <c r="I88" s="71"/>
      <c r="J88" s="71"/>
      <c r="K88" s="71"/>
      <c r="L88" s="71"/>
      <c r="M88" s="71"/>
      <c r="N88" s="25"/>
      <c r="P88" s="29"/>
      <c r="Q88" s="29"/>
      <c r="R88" s="29"/>
      <c r="S88" s="29"/>
      <c r="T88" s="29"/>
      <c r="U88" s="29"/>
      <c r="V88" s="29"/>
      <c r="W88" s="29"/>
      <c r="AB88" s="25"/>
      <c r="AC88" s="29"/>
      <c r="AD88" s="29"/>
      <c r="AE88" s="29"/>
      <c r="AF88" s="29"/>
      <c r="AG88" s="29"/>
      <c r="AH88" s="29"/>
      <c r="AI88" s="29"/>
      <c r="AJ88" s="29"/>
    </row>
    <row r="89" spans="1:37" x14ac:dyDescent="0.25">
      <c r="A89" s="114" t="s">
        <v>66</v>
      </c>
      <c r="B89" s="114"/>
      <c r="C89" s="114"/>
      <c r="D89" s="114"/>
      <c r="E89" s="114"/>
      <c r="F89" s="114"/>
      <c r="G89" s="114"/>
      <c r="H89" s="114"/>
      <c r="I89" s="71"/>
      <c r="J89" s="71"/>
      <c r="K89" s="71"/>
      <c r="L89" s="71"/>
      <c r="M89" s="71"/>
      <c r="N89" s="25"/>
      <c r="P89" s="29" t="s">
        <v>66</v>
      </c>
      <c r="Q89" s="29"/>
      <c r="R89" s="29"/>
      <c r="S89" s="29"/>
      <c r="T89" s="29"/>
      <c r="U89" s="29"/>
      <c r="V89" s="29"/>
      <c r="W89" s="29"/>
      <c r="AB89" s="25"/>
      <c r="AC89" s="29"/>
      <c r="AD89" s="45" t="s">
        <v>66</v>
      </c>
      <c r="AE89" s="45"/>
      <c r="AF89" s="71"/>
      <c r="AG89" s="71"/>
      <c r="AH89" s="71"/>
      <c r="AI89" s="71"/>
      <c r="AJ89" s="71"/>
      <c r="AK89" s="71"/>
    </row>
    <row r="90" spans="1:37" x14ac:dyDescent="0.25">
      <c r="A90" s="114"/>
      <c r="B90" s="114"/>
      <c r="C90" s="114"/>
      <c r="D90" s="114"/>
      <c r="E90" s="114"/>
      <c r="F90" s="114"/>
      <c r="G90" s="114"/>
      <c r="H90" s="114"/>
      <c r="I90" s="71"/>
      <c r="J90" s="71"/>
      <c r="K90" s="71"/>
      <c r="L90" s="71"/>
      <c r="M90" s="71"/>
      <c r="N90" s="25"/>
      <c r="P90" s="29"/>
      <c r="Q90" s="29"/>
      <c r="R90" s="29"/>
      <c r="S90" s="29"/>
      <c r="T90" s="130" t="s">
        <v>101</v>
      </c>
      <c r="U90" s="130"/>
      <c r="V90" s="130" t="s">
        <v>100</v>
      </c>
      <c r="W90" s="130"/>
      <c r="AB90" s="25"/>
      <c r="AC90" s="29"/>
      <c r="AD90" s="71"/>
      <c r="AE90" s="71"/>
      <c r="AF90" s="71"/>
      <c r="AG90" s="71"/>
      <c r="AH90" s="71"/>
      <c r="AI90" s="71"/>
      <c r="AJ90" s="71"/>
      <c r="AK90" s="71"/>
    </row>
    <row r="91" spans="1:37" x14ac:dyDescent="0.25">
      <c r="A91" s="115" t="s">
        <v>31</v>
      </c>
      <c r="B91" s="115" t="s">
        <v>46</v>
      </c>
      <c r="C91" s="115" t="s">
        <v>67</v>
      </c>
      <c r="D91" s="115" t="s">
        <v>68</v>
      </c>
      <c r="E91" s="114"/>
      <c r="F91" s="114"/>
      <c r="G91" s="114"/>
      <c r="H91" s="114"/>
      <c r="I91" s="71"/>
      <c r="J91" s="71"/>
      <c r="K91" s="71"/>
      <c r="L91" s="71"/>
      <c r="M91" s="71"/>
      <c r="N91" s="25"/>
      <c r="P91" s="28" t="s">
        <v>31</v>
      </c>
      <c r="Q91" s="28" t="s">
        <v>46</v>
      </c>
      <c r="R91" s="28" t="s">
        <v>67</v>
      </c>
      <c r="S91" s="28" t="s">
        <v>68</v>
      </c>
      <c r="T91" s="29" t="s">
        <v>99</v>
      </c>
      <c r="U91" s="52" t="s">
        <v>98</v>
      </c>
      <c r="V91" s="52" t="s">
        <v>99</v>
      </c>
      <c r="W91" s="52" t="s">
        <v>98</v>
      </c>
      <c r="X91" s="29"/>
      <c r="AB91" s="25"/>
      <c r="AC91" s="29"/>
      <c r="AD91" s="67" t="s">
        <v>31</v>
      </c>
      <c r="AE91" s="67" t="s">
        <v>46</v>
      </c>
      <c r="AF91" s="67" t="s">
        <v>67</v>
      </c>
      <c r="AG91" s="67" t="s">
        <v>68</v>
      </c>
      <c r="AH91" s="71"/>
      <c r="AI91" s="71"/>
      <c r="AJ91" s="71"/>
      <c r="AK91" s="71"/>
    </row>
    <row r="92" spans="1:37" x14ac:dyDescent="0.25">
      <c r="A92" s="115" t="s">
        <v>2</v>
      </c>
      <c r="B92" s="115">
        <f>F59+F63+F71+F74+F77+F81+F83+F84+F67</f>
        <v>27</v>
      </c>
      <c r="C92" s="115">
        <v>30</v>
      </c>
      <c r="D92" s="21">
        <f t="shared" ref="D92:D97" si="16">B92*C92</f>
        <v>810</v>
      </c>
      <c r="E92" s="114"/>
      <c r="F92" s="114"/>
      <c r="G92" s="114"/>
      <c r="H92" s="114"/>
      <c r="I92" s="71"/>
      <c r="J92" s="71"/>
      <c r="K92" s="71"/>
      <c r="L92" s="71"/>
      <c r="M92" s="71"/>
      <c r="N92" s="25"/>
      <c r="P92" s="28" t="s">
        <v>2</v>
      </c>
      <c r="Q92" s="28">
        <f>S59+S63+S67+S71+T74+T77+T81+S83+T83+T84</f>
        <v>25</v>
      </c>
      <c r="R92" s="28">
        <v>30</v>
      </c>
      <c r="S92" s="21">
        <f>Q92*R92</f>
        <v>750</v>
      </c>
      <c r="T92" s="29">
        <f>S59+S63+S67+S71+S83</f>
        <v>9</v>
      </c>
      <c r="U92">
        <f>R107</f>
        <v>9</v>
      </c>
      <c r="V92">
        <f>T74+T77+T81++T83+T84</f>
        <v>16</v>
      </c>
      <c r="W92">
        <f>U109</f>
        <v>16</v>
      </c>
      <c r="AB92" s="25"/>
      <c r="AC92" s="29"/>
      <c r="AD92" s="67" t="s">
        <v>2</v>
      </c>
      <c r="AE92" s="67">
        <f>Q92-B92</f>
        <v>-2</v>
      </c>
      <c r="AF92" s="67">
        <v>30</v>
      </c>
      <c r="AG92" s="21">
        <f>AE92*AF92</f>
        <v>-60</v>
      </c>
      <c r="AH92" s="71"/>
      <c r="AI92" s="71"/>
      <c r="AJ92" s="71"/>
      <c r="AK92" s="71"/>
    </row>
    <row r="93" spans="1:37" x14ac:dyDescent="0.25">
      <c r="A93" s="115" t="s">
        <v>1</v>
      </c>
      <c r="B93" s="115">
        <f>E85+E80+D58</f>
        <v>20</v>
      </c>
      <c r="C93" s="115">
        <v>20</v>
      </c>
      <c r="D93" s="21">
        <f t="shared" si="16"/>
        <v>400</v>
      </c>
      <c r="E93" s="114"/>
      <c r="F93" s="114"/>
      <c r="G93" s="114"/>
      <c r="H93" s="114"/>
      <c r="I93" s="71"/>
      <c r="J93" s="71"/>
      <c r="K93" s="71"/>
      <c r="L93" s="71"/>
      <c r="M93" s="71"/>
      <c r="N93" s="25"/>
      <c r="P93" s="28" t="s">
        <v>1</v>
      </c>
      <c r="Q93" s="28">
        <f>T85+T80+S58</f>
        <v>13</v>
      </c>
      <c r="R93" s="28">
        <v>20</v>
      </c>
      <c r="S93" s="21">
        <f t="shared" ref="S93:S97" si="17">Q93*R93</f>
        <v>260</v>
      </c>
      <c r="T93" s="29">
        <f>S58</f>
        <v>6</v>
      </c>
      <c r="U93">
        <f>R114</f>
        <v>6</v>
      </c>
      <c r="V93">
        <f>T80+T85</f>
        <v>7</v>
      </c>
      <c r="W93">
        <f>U104</f>
        <v>7</v>
      </c>
      <c r="AB93" s="25"/>
      <c r="AC93" s="29"/>
      <c r="AD93" s="67" t="s">
        <v>1</v>
      </c>
      <c r="AE93" s="76">
        <f t="shared" ref="AE93:AE97" si="18">Q93-B93</f>
        <v>-7</v>
      </c>
      <c r="AF93" s="67">
        <v>20</v>
      </c>
      <c r="AG93" s="21">
        <f t="shared" ref="AG93:AG97" si="19">AE93*AF93</f>
        <v>-140</v>
      </c>
      <c r="AH93" s="71"/>
      <c r="AI93" s="71"/>
      <c r="AJ93" s="71"/>
      <c r="AK93" s="71"/>
    </row>
    <row r="94" spans="1:37" x14ac:dyDescent="0.25">
      <c r="A94" s="115" t="s">
        <v>15</v>
      </c>
      <c r="B94" s="115">
        <v>0</v>
      </c>
      <c r="C94" s="115">
        <v>25</v>
      </c>
      <c r="D94" s="21">
        <f t="shared" si="16"/>
        <v>0</v>
      </c>
      <c r="E94" s="114"/>
      <c r="F94" s="114"/>
      <c r="G94" s="114"/>
      <c r="H94" s="114"/>
      <c r="I94" s="71"/>
      <c r="J94" s="71"/>
      <c r="K94" s="71"/>
      <c r="L94" s="71"/>
      <c r="M94" s="71"/>
      <c r="N94" s="25"/>
      <c r="P94" s="28" t="s">
        <v>15</v>
      </c>
      <c r="Q94" s="28">
        <v>0</v>
      </c>
      <c r="R94" s="28">
        <v>25</v>
      </c>
      <c r="S94" s="21">
        <f t="shared" si="17"/>
        <v>0</v>
      </c>
      <c r="T94" s="29">
        <v>0</v>
      </c>
      <c r="U94" s="52">
        <v>0</v>
      </c>
      <c r="V94" s="52">
        <v>0</v>
      </c>
      <c r="W94" s="52">
        <v>0</v>
      </c>
      <c r="AB94" s="25"/>
      <c r="AC94" s="29"/>
      <c r="AD94" s="67" t="s">
        <v>15</v>
      </c>
      <c r="AE94" s="76">
        <f t="shared" si="18"/>
        <v>0</v>
      </c>
      <c r="AF94" s="67">
        <v>25</v>
      </c>
      <c r="AG94" s="21">
        <f t="shared" si="19"/>
        <v>0</v>
      </c>
      <c r="AH94" s="71"/>
      <c r="AI94" s="71"/>
      <c r="AJ94" s="71"/>
      <c r="AK94" s="71"/>
    </row>
    <row r="95" spans="1:37" x14ac:dyDescent="0.25">
      <c r="A95" s="115" t="s">
        <v>3</v>
      </c>
      <c r="B95" s="115">
        <f>F60+F64+F68+F78</f>
        <v>117</v>
      </c>
      <c r="C95" s="115">
        <v>22</v>
      </c>
      <c r="D95" s="21">
        <f t="shared" si="16"/>
        <v>2574</v>
      </c>
      <c r="E95" s="114"/>
      <c r="F95" s="114"/>
      <c r="G95" s="114"/>
      <c r="H95" s="114"/>
      <c r="I95" s="71"/>
      <c r="J95" s="71"/>
      <c r="K95" s="71"/>
      <c r="L95" s="71"/>
      <c r="M95" s="71"/>
      <c r="N95" s="25"/>
      <c r="P95" s="28" t="s">
        <v>3</v>
      </c>
      <c r="Q95" s="28">
        <f>U60+U64+U68+U78</f>
        <v>103</v>
      </c>
      <c r="R95" s="28">
        <v>22</v>
      </c>
      <c r="S95" s="21">
        <f t="shared" si="17"/>
        <v>2266</v>
      </c>
      <c r="T95" s="29">
        <f>S60+S64+S68</f>
        <v>91</v>
      </c>
      <c r="U95">
        <f>R104+R106+R110+R113</f>
        <v>91</v>
      </c>
      <c r="V95">
        <f>T78</f>
        <v>12</v>
      </c>
      <c r="W95">
        <f>U110</f>
        <v>12</v>
      </c>
      <c r="AB95" s="25"/>
      <c r="AC95" s="29"/>
      <c r="AD95" s="67" t="s">
        <v>3</v>
      </c>
      <c r="AE95" s="76">
        <f t="shared" si="18"/>
        <v>-14</v>
      </c>
      <c r="AF95" s="67">
        <v>22</v>
      </c>
      <c r="AG95" s="21">
        <f t="shared" si="19"/>
        <v>-308</v>
      </c>
      <c r="AH95" s="71"/>
      <c r="AI95" s="71"/>
      <c r="AJ95" s="71"/>
      <c r="AK95" s="71"/>
    </row>
    <row r="96" spans="1:37" x14ac:dyDescent="0.25">
      <c r="A96" s="115" t="s">
        <v>9</v>
      </c>
      <c r="B96" s="115">
        <f>F72+F75</f>
        <v>101</v>
      </c>
      <c r="C96" s="115">
        <v>15</v>
      </c>
      <c r="D96" s="21">
        <f t="shared" si="16"/>
        <v>1515</v>
      </c>
      <c r="E96" s="114"/>
      <c r="F96" s="114"/>
      <c r="G96" s="114"/>
      <c r="H96" s="114"/>
      <c r="I96" s="71"/>
      <c r="J96" s="71"/>
      <c r="K96" s="71"/>
      <c r="L96" s="71"/>
      <c r="M96" s="71"/>
      <c r="N96" s="25"/>
      <c r="P96" s="28" t="s">
        <v>9</v>
      </c>
      <c r="Q96" s="28">
        <f>U72+U75</f>
        <v>116</v>
      </c>
      <c r="R96" s="28">
        <v>15</v>
      </c>
      <c r="S96" s="21">
        <f t="shared" si="17"/>
        <v>1740</v>
      </c>
      <c r="T96" s="29">
        <f>S72</f>
        <v>42</v>
      </c>
      <c r="U96">
        <f>R108+R109+R111</f>
        <v>42</v>
      </c>
      <c r="V96">
        <f>T72+T75</f>
        <v>74</v>
      </c>
      <c r="W96">
        <f>U106+U107+U113+U115</f>
        <v>74</v>
      </c>
      <c r="AB96" s="25"/>
      <c r="AC96" s="29"/>
      <c r="AD96" s="67" t="s">
        <v>9</v>
      </c>
      <c r="AE96" s="76">
        <f t="shared" si="18"/>
        <v>15</v>
      </c>
      <c r="AF96" s="67">
        <v>15</v>
      </c>
      <c r="AG96" s="21">
        <f t="shared" si="19"/>
        <v>225</v>
      </c>
      <c r="AH96" s="71"/>
      <c r="AI96" s="71"/>
      <c r="AJ96" s="71"/>
      <c r="AK96" s="71"/>
    </row>
    <row r="97" spans="1:40" x14ac:dyDescent="0.25">
      <c r="A97" s="115" t="s">
        <v>5</v>
      </c>
      <c r="B97" s="115">
        <f>F62+F66+F70+F73+F76+F79+F82</f>
        <v>101</v>
      </c>
      <c r="C97" s="115">
        <v>15</v>
      </c>
      <c r="D97" s="21">
        <f t="shared" si="16"/>
        <v>1515</v>
      </c>
      <c r="E97" s="114"/>
      <c r="F97" s="114"/>
      <c r="G97" s="114"/>
      <c r="H97" s="114"/>
      <c r="I97" s="71"/>
      <c r="J97" s="71"/>
      <c r="K97" s="71"/>
      <c r="L97" s="71"/>
      <c r="M97" s="71"/>
      <c r="N97" s="25"/>
      <c r="P97" s="28" t="s">
        <v>5</v>
      </c>
      <c r="Q97" s="28">
        <f>U62+U66+U70+U73+U76+U79+U82</f>
        <v>111</v>
      </c>
      <c r="R97" s="28">
        <v>15</v>
      </c>
      <c r="S97" s="21">
        <f t="shared" si="17"/>
        <v>1665</v>
      </c>
      <c r="T97" s="29">
        <f>S62+S66+S70+S82</f>
        <v>57</v>
      </c>
      <c r="U97">
        <f>R105+R112+R115</f>
        <v>57</v>
      </c>
      <c r="V97">
        <f>T73+T76+T79+T82</f>
        <v>54</v>
      </c>
      <c r="W97">
        <f>U105+U111+U114+U108</f>
        <v>54</v>
      </c>
      <c r="AB97" s="25"/>
      <c r="AC97" s="29"/>
      <c r="AD97" s="67" t="s">
        <v>5</v>
      </c>
      <c r="AE97" s="76">
        <f t="shared" si="18"/>
        <v>10</v>
      </c>
      <c r="AF97" s="67">
        <v>15</v>
      </c>
      <c r="AG97" s="21">
        <f t="shared" si="19"/>
        <v>150</v>
      </c>
      <c r="AH97" s="71"/>
      <c r="AI97" s="71"/>
      <c r="AJ97" s="71"/>
      <c r="AK97" s="71"/>
    </row>
    <row r="98" spans="1:40" x14ac:dyDescent="0.25">
      <c r="A98" s="115" t="s">
        <v>14</v>
      </c>
      <c r="B98" s="115">
        <f>SUM(B92:B97)</f>
        <v>366</v>
      </c>
      <c r="C98" s="115"/>
      <c r="D98" s="21">
        <f>SUM(D92:D97)</f>
        <v>6814</v>
      </c>
      <c r="E98" s="114"/>
      <c r="F98" s="114"/>
      <c r="G98" s="114"/>
      <c r="H98" s="114"/>
      <c r="I98" s="71"/>
      <c r="J98" s="71"/>
      <c r="K98" s="71"/>
      <c r="L98" s="71"/>
      <c r="M98" s="71"/>
      <c r="N98" s="25"/>
      <c r="P98" s="28" t="s">
        <v>14</v>
      </c>
      <c r="Q98" s="28">
        <f>SUM(Q92:Q97)</f>
        <v>368</v>
      </c>
      <c r="R98" s="28"/>
      <c r="S98" s="21">
        <f>SUM(S92:S97)</f>
        <v>6681</v>
      </c>
      <c r="T98" s="29">
        <f>SUM(T92:T97)</f>
        <v>205</v>
      </c>
      <c r="U98" s="108">
        <f t="shared" ref="U98:W98" si="20">SUM(U92:U97)</f>
        <v>205</v>
      </c>
      <c r="V98" s="108">
        <f t="shared" si="20"/>
        <v>163</v>
      </c>
      <c r="W98" s="108">
        <f t="shared" si="20"/>
        <v>163</v>
      </c>
      <c r="AB98" s="25"/>
      <c r="AC98" s="29"/>
      <c r="AD98" s="67" t="s">
        <v>14</v>
      </c>
      <c r="AE98" s="67">
        <f>SUM(AE92:AE97)</f>
        <v>2</v>
      </c>
      <c r="AF98" s="67"/>
      <c r="AG98" s="21">
        <f>SUM(AG92:AG97)</f>
        <v>-133</v>
      </c>
      <c r="AH98" s="71"/>
      <c r="AI98" s="71"/>
      <c r="AJ98" s="71"/>
      <c r="AK98" s="71"/>
    </row>
    <row r="99" spans="1:40" x14ac:dyDescent="0.25">
      <c r="A99" s="114"/>
      <c r="B99" s="114"/>
      <c r="C99" s="114"/>
      <c r="D99" s="114"/>
      <c r="E99" s="114"/>
      <c r="F99" s="114"/>
      <c r="G99" s="114"/>
      <c r="H99" s="114"/>
      <c r="I99" s="71"/>
      <c r="J99" s="71"/>
      <c r="K99" s="71"/>
      <c r="L99" s="71"/>
      <c r="M99" s="71"/>
      <c r="N99" s="25"/>
      <c r="P99" s="29"/>
      <c r="Q99" s="29"/>
      <c r="R99" s="29"/>
      <c r="S99" s="29" t="s">
        <v>99</v>
      </c>
      <c r="T99" s="29" t="s">
        <v>98</v>
      </c>
      <c r="U99" s="29"/>
      <c r="V99" s="29"/>
      <c r="W99" s="29"/>
      <c r="X99" s="29"/>
      <c r="AB99" s="25"/>
      <c r="AC99" s="29"/>
      <c r="AD99" s="71"/>
      <c r="AE99" s="71"/>
      <c r="AF99" s="71"/>
      <c r="AG99" s="71"/>
      <c r="AH99" s="71"/>
      <c r="AI99" s="71"/>
      <c r="AJ99" s="71"/>
      <c r="AK99" s="71"/>
    </row>
    <row r="100" spans="1:40" x14ac:dyDescent="0.25">
      <c r="A100" s="130" t="s">
        <v>72</v>
      </c>
      <c r="B100" s="130"/>
      <c r="C100" s="114"/>
      <c r="D100" s="114"/>
      <c r="E100" s="114"/>
      <c r="F100" s="114"/>
      <c r="G100" s="114"/>
      <c r="H100" s="114"/>
      <c r="I100" s="71"/>
      <c r="J100" s="71"/>
      <c r="K100" s="71"/>
      <c r="L100" s="71"/>
      <c r="M100" s="71"/>
      <c r="N100" s="25"/>
      <c r="P100" s="130" t="s">
        <v>72</v>
      </c>
      <c r="Q100" s="130"/>
      <c r="R100" s="29"/>
      <c r="S100" s="29"/>
      <c r="T100" s="29"/>
      <c r="U100" s="29"/>
      <c r="V100" s="29"/>
      <c r="W100" s="29"/>
      <c r="AB100" s="25"/>
      <c r="AC100" s="29"/>
      <c r="AD100" s="71" t="s">
        <v>72</v>
      </c>
      <c r="AE100" s="71"/>
      <c r="AF100" s="71"/>
      <c r="AG100" s="71"/>
      <c r="AH100" s="71"/>
      <c r="AI100" s="71"/>
      <c r="AJ100" s="71"/>
      <c r="AK100" s="71"/>
    </row>
    <row r="101" spans="1:40" x14ac:dyDescent="0.25">
      <c r="A101" s="114"/>
      <c r="B101" s="114"/>
      <c r="C101" s="114"/>
      <c r="D101" s="114"/>
      <c r="E101" s="114"/>
      <c r="F101" s="114"/>
      <c r="G101" s="114"/>
      <c r="H101" s="114"/>
      <c r="I101" s="71"/>
      <c r="J101" s="71"/>
      <c r="K101" s="71"/>
      <c r="L101" s="71"/>
      <c r="M101" s="71"/>
      <c r="N101" s="25"/>
      <c r="P101" s="29"/>
      <c r="Q101" s="29"/>
      <c r="R101" s="29"/>
      <c r="S101" s="29"/>
      <c r="T101" s="29"/>
      <c r="U101" s="29"/>
      <c r="V101" s="29"/>
      <c r="W101" s="29"/>
      <c r="AB101" s="25"/>
      <c r="AC101" s="29"/>
      <c r="AD101" s="71"/>
      <c r="AE101" s="71"/>
      <c r="AF101" s="71"/>
      <c r="AG101" s="71"/>
      <c r="AH101" s="71"/>
      <c r="AI101" s="71"/>
      <c r="AJ101" s="71"/>
      <c r="AK101" s="71"/>
    </row>
    <row r="102" spans="1:40" x14ac:dyDescent="0.25">
      <c r="A102" s="33" t="s">
        <v>51</v>
      </c>
      <c r="B102" s="131" t="s">
        <v>52</v>
      </c>
      <c r="C102" s="131"/>
      <c r="D102" s="131"/>
      <c r="E102" s="131" t="s">
        <v>54</v>
      </c>
      <c r="F102" s="131"/>
      <c r="G102" s="131"/>
      <c r="H102" s="115" t="s">
        <v>63</v>
      </c>
      <c r="I102" s="71"/>
      <c r="J102" s="71"/>
      <c r="K102" s="71"/>
      <c r="L102" s="71"/>
      <c r="M102" s="71"/>
      <c r="N102" s="25"/>
      <c r="P102" s="33" t="s">
        <v>51</v>
      </c>
      <c r="Q102" s="131" t="s">
        <v>52</v>
      </c>
      <c r="R102" s="131"/>
      <c r="S102" s="131"/>
      <c r="T102" s="131" t="s">
        <v>54</v>
      </c>
      <c r="U102" s="131"/>
      <c r="V102" s="131"/>
      <c r="W102" s="28" t="s">
        <v>63</v>
      </c>
      <c r="AB102" s="25"/>
      <c r="AC102" s="29"/>
      <c r="AD102" s="33" t="s">
        <v>51</v>
      </c>
      <c r="AE102" s="68" t="s">
        <v>52</v>
      </c>
      <c r="AF102" s="69"/>
      <c r="AG102" s="70"/>
      <c r="AH102" s="68" t="s">
        <v>54</v>
      </c>
      <c r="AI102" s="69"/>
      <c r="AJ102" s="70"/>
      <c r="AK102" s="67" t="s">
        <v>63</v>
      </c>
    </row>
    <row r="103" spans="1:40" x14ac:dyDescent="0.25">
      <c r="A103" s="34"/>
      <c r="B103" s="115" t="s">
        <v>31</v>
      </c>
      <c r="C103" s="115" t="s">
        <v>53</v>
      </c>
      <c r="D103" s="115" t="s">
        <v>24</v>
      </c>
      <c r="E103" s="115" t="s">
        <v>31</v>
      </c>
      <c r="F103" s="115" t="s">
        <v>53</v>
      </c>
      <c r="G103" s="115" t="s">
        <v>24</v>
      </c>
      <c r="H103" s="115"/>
      <c r="I103" s="71"/>
      <c r="J103" s="71"/>
      <c r="K103" s="71"/>
      <c r="L103" s="71"/>
      <c r="M103" s="71"/>
      <c r="N103" s="25"/>
      <c r="P103" s="34"/>
      <c r="Q103" s="28" t="s">
        <v>31</v>
      </c>
      <c r="R103" s="28" t="s">
        <v>53</v>
      </c>
      <c r="S103" s="28" t="s">
        <v>24</v>
      </c>
      <c r="T103" s="28" t="s">
        <v>31</v>
      </c>
      <c r="U103" s="28" t="s">
        <v>53</v>
      </c>
      <c r="V103" s="28" t="s">
        <v>24</v>
      </c>
      <c r="W103" s="28"/>
      <c r="AB103" s="25"/>
      <c r="AC103" s="29"/>
      <c r="AD103" s="34"/>
      <c r="AE103" s="67" t="s">
        <v>31</v>
      </c>
      <c r="AF103" s="67" t="s">
        <v>53</v>
      </c>
      <c r="AG103" s="67" t="s">
        <v>24</v>
      </c>
      <c r="AH103" s="67" t="s">
        <v>31</v>
      </c>
      <c r="AI103" s="67" t="s">
        <v>53</v>
      </c>
      <c r="AJ103" s="67" t="s">
        <v>24</v>
      </c>
      <c r="AK103" s="67"/>
      <c r="AL103" s="71"/>
      <c r="AM103" s="71"/>
      <c r="AN103" s="46"/>
    </row>
    <row r="104" spans="1:40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11</v>
      </c>
      <c r="G104" s="1">
        <v>15.17</v>
      </c>
      <c r="H104" s="115">
        <f>C104+F104+C105+F105</f>
        <v>60</v>
      </c>
      <c r="I104" s="71"/>
      <c r="J104" s="71"/>
      <c r="K104" s="71"/>
      <c r="L104" s="71"/>
      <c r="M104" s="71"/>
      <c r="N104" s="25"/>
      <c r="P104" s="1" t="s">
        <v>20</v>
      </c>
      <c r="Q104" s="1" t="s">
        <v>3</v>
      </c>
      <c r="R104" s="1">
        <v>23</v>
      </c>
      <c r="S104" s="1">
        <v>3.5</v>
      </c>
      <c r="T104" s="1" t="s">
        <v>1</v>
      </c>
      <c r="U104" s="1">
        <f>T80+T85</f>
        <v>7</v>
      </c>
      <c r="V104" s="1">
        <v>15.17</v>
      </c>
      <c r="W104" s="28">
        <f>R104+U104+R105+U105</f>
        <v>56</v>
      </c>
      <c r="X104">
        <f>W168</f>
        <v>101</v>
      </c>
      <c r="AB104" s="25"/>
      <c r="AC104" s="29"/>
      <c r="AD104" s="1" t="s">
        <v>20</v>
      </c>
      <c r="AE104" s="1" t="s">
        <v>3</v>
      </c>
      <c r="AF104" s="1">
        <f>R104-C104</f>
        <v>-3</v>
      </c>
      <c r="AG104" s="1">
        <v>3.5</v>
      </c>
      <c r="AH104" s="1" t="s">
        <v>1</v>
      </c>
      <c r="AI104" s="1">
        <f>U104-F104</f>
        <v>-4</v>
      </c>
      <c r="AJ104" s="1">
        <v>15.17</v>
      </c>
      <c r="AK104" s="67">
        <f>W104-H104</f>
        <v>-4</v>
      </c>
      <c r="AL104" s="71"/>
      <c r="AM104" s="71"/>
      <c r="AN104" s="46"/>
    </row>
    <row r="105" spans="1:40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1">
        <v>12.13</v>
      </c>
      <c r="H105" s="115"/>
      <c r="I105" s="71"/>
      <c r="J105" s="71"/>
      <c r="K105" s="71"/>
      <c r="L105" s="71"/>
      <c r="M105" s="71"/>
      <c r="N105" s="25"/>
      <c r="P105" s="1"/>
      <c r="Q105" s="1" t="s">
        <v>5</v>
      </c>
      <c r="R105" s="1">
        <f>S70+S82</f>
        <v>10</v>
      </c>
      <c r="S105" s="1">
        <v>9.16</v>
      </c>
      <c r="T105" s="1" t="s">
        <v>5</v>
      </c>
      <c r="U105" s="1">
        <v>16</v>
      </c>
      <c r="V105" s="54" t="s">
        <v>97</v>
      </c>
      <c r="W105" s="28"/>
      <c r="AB105" s="25"/>
      <c r="AC105" s="29"/>
      <c r="AD105" s="1"/>
      <c r="AE105" s="1" t="s">
        <v>5</v>
      </c>
      <c r="AF105" s="1">
        <f t="shared" ref="AF105:AF115" si="21">R105-C105</f>
        <v>2</v>
      </c>
      <c r="AG105" s="1">
        <v>9.16</v>
      </c>
      <c r="AH105" s="1" t="s">
        <v>5</v>
      </c>
      <c r="AI105" s="1">
        <f t="shared" ref="AI105:AI114" si="22">U105-F105</f>
        <v>1</v>
      </c>
      <c r="AJ105" s="1">
        <v>12.13</v>
      </c>
      <c r="AK105" s="67"/>
      <c r="AL105" s="71"/>
      <c r="AM105" s="71"/>
      <c r="AN105" s="46"/>
    </row>
    <row r="106" spans="1:40" x14ac:dyDescent="0.25">
      <c r="A106" s="119" t="s">
        <v>19</v>
      </c>
      <c r="B106" s="119" t="s">
        <v>3</v>
      </c>
      <c r="C106" s="119">
        <v>31</v>
      </c>
      <c r="D106" s="119">
        <v>3.5</v>
      </c>
      <c r="E106" s="119" t="s">
        <v>9</v>
      </c>
      <c r="F106" s="119">
        <v>17</v>
      </c>
      <c r="G106" s="119">
        <v>11.13</v>
      </c>
      <c r="H106" s="115">
        <f>C106+F106</f>
        <v>48</v>
      </c>
      <c r="I106" s="71"/>
      <c r="J106" s="71"/>
      <c r="K106" s="71"/>
      <c r="L106" s="71"/>
      <c r="M106" s="71"/>
      <c r="N106" s="25"/>
      <c r="P106" s="2" t="s">
        <v>19</v>
      </c>
      <c r="Q106" s="2" t="s">
        <v>3</v>
      </c>
      <c r="R106" s="2">
        <v>27</v>
      </c>
      <c r="S106" s="2">
        <v>3.5</v>
      </c>
      <c r="T106" s="2" t="s">
        <v>9</v>
      </c>
      <c r="U106" s="2">
        <v>24</v>
      </c>
      <c r="V106" s="2">
        <v>11.13</v>
      </c>
      <c r="W106" s="28">
        <f>R106+U106</f>
        <v>51</v>
      </c>
      <c r="X106">
        <f>W169</f>
        <v>101</v>
      </c>
      <c r="AB106" s="25"/>
      <c r="AC106" s="29"/>
      <c r="AD106" s="74" t="s">
        <v>19</v>
      </c>
      <c r="AE106" s="74" t="s">
        <v>3</v>
      </c>
      <c r="AF106" s="74">
        <f t="shared" si="21"/>
        <v>-4</v>
      </c>
      <c r="AG106" s="74">
        <v>3.5</v>
      </c>
      <c r="AH106" s="74" t="s">
        <v>9</v>
      </c>
      <c r="AI106" s="74">
        <f t="shared" si="22"/>
        <v>7</v>
      </c>
      <c r="AJ106" s="74">
        <v>11.13</v>
      </c>
      <c r="AK106" s="67">
        <f t="shared" ref="AK106:AK113" si="23">W106-H106</f>
        <v>3</v>
      </c>
      <c r="AL106" s="71"/>
      <c r="AM106" s="71"/>
      <c r="AN106" s="46"/>
    </row>
    <row r="107" spans="1:40" x14ac:dyDescent="0.25">
      <c r="A107" s="3" t="s">
        <v>18</v>
      </c>
      <c r="B107" s="3" t="s">
        <v>2</v>
      </c>
      <c r="C107" s="3">
        <v>11</v>
      </c>
      <c r="D107" s="3" t="s">
        <v>21</v>
      </c>
      <c r="E107" s="3" t="s">
        <v>9</v>
      </c>
      <c r="F107" s="3">
        <v>31</v>
      </c>
      <c r="G107" s="3">
        <v>11.13</v>
      </c>
      <c r="H107" s="115">
        <f>C107+C108+F107</f>
        <v>49</v>
      </c>
      <c r="I107" s="71"/>
      <c r="J107" s="71"/>
      <c r="K107" s="71"/>
      <c r="L107" s="71"/>
      <c r="M107" s="71"/>
      <c r="N107" s="25"/>
      <c r="P107" s="3" t="s">
        <v>18</v>
      </c>
      <c r="Q107" s="3" t="s">
        <v>2</v>
      </c>
      <c r="R107" s="3">
        <f>S59+S63+S67+S71+S83</f>
        <v>9</v>
      </c>
      <c r="S107" s="3" t="s">
        <v>21</v>
      </c>
      <c r="T107" s="3" t="s">
        <v>9</v>
      </c>
      <c r="U107" s="3">
        <v>26</v>
      </c>
      <c r="V107" s="3">
        <v>11.13</v>
      </c>
      <c r="W107" s="28">
        <f>R107+R108+U107+U108</f>
        <v>49</v>
      </c>
      <c r="X107">
        <f>W170</f>
        <v>101</v>
      </c>
      <c r="AB107" s="25"/>
      <c r="AC107" s="29"/>
      <c r="AD107" s="3" t="s">
        <v>18</v>
      </c>
      <c r="AE107" s="3" t="s">
        <v>2</v>
      </c>
      <c r="AF107" s="79">
        <f t="shared" si="21"/>
        <v>-2</v>
      </c>
      <c r="AG107" s="79" t="s">
        <v>21</v>
      </c>
      <c r="AH107" s="79" t="s">
        <v>9</v>
      </c>
      <c r="AI107" s="79">
        <f t="shared" si="22"/>
        <v>-5</v>
      </c>
      <c r="AJ107" s="79">
        <v>11.13</v>
      </c>
      <c r="AK107" s="67">
        <f t="shared" si="23"/>
        <v>0</v>
      </c>
      <c r="AL107" s="71"/>
      <c r="AM107" s="71"/>
      <c r="AN107" s="46"/>
    </row>
    <row r="108" spans="1:40" x14ac:dyDescent="0.25">
      <c r="A108" s="3"/>
      <c r="B108" s="3" t="s">
        <v>9</v>
      </c>
      <c r="C108" s="3">
        <v>7</v>
      </c>
      <c r="D108" s="3">
        <v>11</v>
      </c>
      <c r="E108" s="3"/>
      <c r="F108" s="3"/>
      <c r="G108" s="3"/>
      <c r="H108" s="33"/>
      <c r="I108" s="71"/>
      <c r="J108" s="71"/>
      <c r="K108" s="71"/>
      <c r="L108" s="71"/>
      <c r="M108" s="71"/>
      <c r="N108" s="25"/>
      <c r="P108" s="3"/>
      <c r="Q108" s="3" t="s">
        <v>9</v>
      </c>
      <c r="R108" s="3">
        <v>11</v>
      </c>
      <c r="S108" s="3">
        <v>11</v>
      </c>
      <c r="T108" s="122" t="s">
        <v>5</v>
      </c>
      <c r="U108" s="3">
        <v>3</v>
      </c>
      <c r="V108" s="3">
        <v>16</v>
      </c>
      <c r="W108" s="33"/>
      <c r="AB108" s="25"/>
      <c r="AC108" s="29"/>
      <c r="AD108" s="3"/>
      <c r="AE108" s="3" t="s">
        <v>9</v>
      </c>
      <c r="AF108" s="79">
        <f t="shared" si="21"/>
        <v>4</v>
      </c>
      <c r="AG108" s="79">
        <v>11</v>
      </c>
      <c r="AH108" s="79"/>
      <c r="AI108" s="79"/>
      <c r="AJ108" s="79"/>
      <c r="AK108" s="67"/>
      <c r="AL108" s="71"/>
      <c r="AM108" s="71"/>
      <c r="AN108" s="46"/>
    </row>
    <row r="109" spans="1:40" x14ac:dyDescent="0.25">
      <c r="A109" s="117" t="s">
        <v>56</v>
      </c>
      <c r="B109" s="117" t="s">
        <v>9</v>
      </c>
      <c r="C109" s="117">
        <v>8</v>
      </c>
      <c r="D109" s="117">
        <v>11</v>
      </c>
      <c r="E109" s="117" t="s">
        <v>2</v>
      </c>
      <c r="F109" s="117">
        <v>16</v>
      </c>
      <c r="G109" s="117" t="s">
        <v>22</v>
      </c>
      <c r="H109" s="33">
        <f>C109+C110+F109+F110</f>
        <v>53</v>
      </c>
      <c r="I109" s="71"/>
      <c r="J109" s="71"/>
      <c r="K109" s="71"/>
      <c r="L109" s="71"/>
      <c r="M109" s="71"/>
      <c r="N109" s="25"/>
      <c r="P109" s="148" t="s">
        <v>56</v>
      </c>
      <c r="Q109" s="31" t="s">
        <v>9</v>
      </c>
      <c r="R109" s="31">
        <v>12</v>
      </c>
      <c r="S109" s="31">
        <v>11</v>
      </c>
      <c r="T109" s="31" t="s">
        <v>2</v>
      </c>
      <c r="U109" s="31">
        <v>16</v>
      </c>
      <c r="V109" s="31" t="s">
        <v>22</v>
      </c>
      <c r="W109" s="33">
        <f>R109+R110+U109+U110</f>
        <v>53</v>
      </c>
      <c r="X109">
        <f>W171</f>
        <v>101</v>
      </c>
      <c r="AB109" s="25"/>
      <c r="AC109" s="29"/>
      <c r="AD109" s="4" t="s">
        <v>56</v>
      </c>
      <c r="AE109" s="4" t="s">
        <v>9</v>
      </c>
      <c r="AF109" s="80">
        <f t="shared" si="21"/>
        <v>4</v>
      </c>
      <c r="AG109" s="80">
        <v>11</v>
      </c>
      <c r="AH109" s="80" t="s">
        <v>2</v>
      </c>
      <c r="AI109" s="80">
        <f t="shared" si="22"/>
        <v>0</v>
      </c>
      <c r="AJ109" s="80" t="s">
        <v>22</v>
      </c>
      <c r="AK109" s="67">
        <f t="shared" si="23"/>
        <v>0</v>
      </c>
      <c r="AL109" s="71"/>
      <c r="AM109" s="71"/>
      <c r="AN109" s="46"/>
    </row>
    <row r="110" spans="1:40" x14ac:dyDescent="0.25">
      <c r="A110" s="118"/>
      <c r="B110" s="118" t="s">
        <v>3</v>
      </c>
      <c r="C110" s="118">
        <v>14</v>
      </c>
      <c r="D110" s="118">
        <v>8</v>
      </c>
      <c r="E110" s="118" t="s">
        <v>3</v>
      </c>
      <c r="F110" s="118">
        <v>15</v>
      </c>
      <c r="G110" s="118">
        <v>15</v>
      </c>
      <c r="H110" s="34"/>
      <c r="I110" s="71"/>
      <c r="J110" s="71"/>
      <c r="K110" s="71"/>
      <c r="L110" s="71"/>
      <c r="M110" s="71"/>
      <c r="N110" s="25"/>
      <c r="P110" s="149"/>
      <c r="Q110" s="32" t="s">
        <v>3</v>
      </c>
      <c r="R110" s="32">
        <f>S68</f>
        <v>13</v>
      </c>
      <c r="S110" s="32">
        <v>8</v>
      </c>
      <c r="T110" s="32" t="s">
        <v>3</v>
      </c>
      <c r="U110" s="32">
        <f>T78</f>
        <v>12</v>
      </c>
      <c r="V110" s="32">
        <v>15</v>
      </c>
      <c r="W110" s="34"/>
      <c r="AB110" s="25"/>
      <c r="AC110" s="29"/>
      <c r="AD110" s="4"/>
      <c r="AE110" s="4" t="s">
        <v>3</v>
      </c>
      <c r="AF110" s="80">
        <f t="shared" si="21"/>
        <v>-1</v>
      </c>
      <c r="AG110" s="80">
        <v>8</v>
      </c>
      <c r="AH110" s="80" t="s">
        <v>3</v>
      </c>
      <c r="AI110" s="80">
        <f t="shared" si="22"/>
        <v>-3</v>
      </c>
      <c r="AJ110" s="80">
        <v>15</v>
      </c>
      <c r="AK110" s="67"/>
      <c r="AL110" s="71"/>
      <c r="AM110" s="71"/>
      <c r="AN110" s="46"/>
    </row>
    <row r="111" spans="1:40" x14ac:dyDescent="0.25">
      <c r="A111" s="111" t="s">
        <v>17</v>
      </c>
      <c r="B111" s="111" t="s">
        <v>9</v>
      </c>
      <c r="C111" s="111">
        <v>20</v>
      </c>
      <c r="D111" s="111">
        <v>11</v>
      </c>
      <c r="E111" s="111" t="s">
        <v>5</v>
      </c>
      <c r="F111" s="111">
        <v>15</v>
      </c>
      <c r="G111" s="111" t="s">
        <v>23</v>
      </c>
      <c r="H111" s="115">
        <f>C111+C112+F111</f>
        <v>47</v>
      </c>
      <c r="I111" s="71"/>
      <c r="J111" s="71"/>
      <c r="K111" s="71"/>
      <c r="L111" s="71"/>
      <c r="M111" s="71"/>
      <c r="N111" s="25"/>
      <c r="P111" s="5" t="s">
        <v>17</v>
      </c>
      <c r="Q111" s="5" t="s">
        <v>9</v>
      </c>
      <c r="R111" s="5">
        <v>19</v>
      </c>
      <c r="S111" s="5">
        <v>11</v>
      </c>
      <c r="T111" s="5" t="s">
        <v>5</v>
      </c>
      <c r="U111" s="5">
        <v>17</v>
      </c>
      <c r="V111" s="5">
        <v>14.15</v>
      </c>
      <c r="W111" s="28">
        <f>R111+R112+U111</f>
        <v>58</v>
      </c>
      <c r="X111">
        <f>W172</f>
        <v>101</v>
      </c>
      <c r="AB111" s="25"/>
      <c r="AC111" s="29"/>
      <c r="AD111" s="5" t="s">
        <v>17</v>
      </c>
      <c r="AE111" s="5" t="s">
        <v>9</v>
      </c>
      <c r="AF111" s="81">
        <f t="shared" si="21"/>
        <v>-1</v>
      </c>
      <c r="AG111" s="81">
        <v>11</v>
      </c>
      <c r="AH111" s="81" t="s">
        <v>5</v>
      </c>
      <c r="AI111" s="81">
        <f t="shared" si="22"/>
        <v>2</v>
      </c>
      <c r="AJ111" s="81" t="s">
        <v>23</v>
      </c>
      <c r="AK111" s="67">
        <f t="shared" si="23"/>
        <v>11</v>
      </c>
      <c r="AL111" s="71"/>
      <c r="AM111" s="71"/>
      <c r="AN111" s="46"/>
    </row>
    <row r="112" spans="1:40" x14ac:dyDescent="0.25">
      <c r="A112" s="111"/>
      <c r="B112" s="111" t="s">
        <v>5</v>
      </c>
      <c r="C112" s="111">
        <v>12</v>
      </c>
      <c r="D112" s="111">
        <v>4.5999999999999996</v>
      </c>
      <c r="E112" s="111"/>
      <c r="F112" s="111"/>
      <c r="G112" s="111"/>
      <c r="H112" s="115"/>
      <c r="I112" s="71"/>
      <c r="J112" s="71"/>
      <c r="K112" s="71"/>
      <c r="L112" s="71"/>
      <c r="M112" s="71"/>
      <c r="N112" s="25"/>
      <c r="P112" s="5"/>
      <c r="Q112" s="5" t="s">
        <v>5</v>
      </c>
      <c r="R112" s="5">
        <v>22</v>
      </c>
      <c r="S112" s="5">
        <v>4.5999999999999996</v>
      </c>
      <c r="T112" s="5"/>
      <c r="U112" s="5"/>
      <c r="V112" s="5"/>
      <c r="W112" s="28"/>
      <c r="AB112" s="25"/>
      <c r="AC112" s="29"/>
      <c r="AD112" s="5"/>
      <c r="AE112" s="5" t="s">
        <v>5</v>
      </c>
      <c r="AF112" s="81">
        <f t="shared" si="21"/>
        <v>10</v>
      </c>
      <c r="AG112" s="81">
        <v>4.5999999999999996</v>
      </c>
      <c r="AH112" s="81"/>
      <c r="AI112" s="81"/>
      <c r="AJ112" s="81"/>
      <c r="AK112" s="67"/>
      <c r="AL112" s="71"/>
      <c r="AM112" s="71"/>
      <c r="AN112" s="46"/>
    </row>
    <row r="113" spans="1:40" x14ac:dyDescent="0.25">
      <c r="A113" s="112" t="s">
        <v>57</v>
      </c>
      <c r="B113" s="112" t="s">
        <v>3</v>
      </c>
      <c r="C113" s="112">
        <v>31</v>
      </c>
      <c r="D113" s="112">
        <v>3.5</v>
      </c>
      <c r="E113" s="112" t="s">
        <v>9</v>
      </c>
      <c r="F113" s="112">
        <v>18</v>
      </c>
      <c r="G113" s="112">
        <v>11.13</v>
      </c>
      <c r="H113" s="115">
        <f>C113+F113</f>
        <v>49</v>
      </c>
      <c r="I113" s="71"/>
      <c r="J113" s="71"/>
      <c r="K113" s="71"/>
      <c r="L113" s="71"/>
      <c r="M113" s="71"/>
      <c r="N113" s="25"/>
      <c r="P113" s="6" t="s">
        <v>57</v>
      </c>
      <c r="Q113" s="6" t="s">
        <v>3</v>
      </c>
      <c r="R113" s="6">
        <v>28</v>
      </c>
      <c r="S113" s="6">
        <v>3.5</v>
      </c>
      <c r="T113" s="6" t="s">
        <v>9</v>
      </c>
      <c r="U113" s="6">
        <v>19</v>
      </c>
      <c r="V113" s="6">
        <v>11.13</v>
      </c>
      <c r="W113" s="28">
        <f>R113+U113</f>
        <v>47</v>
      </c>
      <c r="X113">
        <f>W173</f>
        <v>101</v>
      </c>
      <c r="AB113" s="25"/>
      <c r="AC113" s="29"/>
      <c r="AD113" s="6" t="s">
        <v>57</v>
      </c>
      <c r="AE113" s="82" t="s">
        <v>3</v>
      </c>
      <c r="AF113" s="82">
        <f t="shared" si="21"/>
        <v>-3</v>
      </c>
      <c r="AG113" s="82">
        <v>3.5</v>
      </c>
      <c r="AH113" s="82" t="s">
        <v>9</v>
      </c>
      <c r="AI113" s="82">
        <f t="shared" si="22"/>
        <v>1</v>
      </c>
      <c r="AJ113" s="82">
        <v>11.13</v>
      </c>
      <c r="AK113" s="67">
        <f t="shared" si="23"/>
        <v>-2</v>
      </c>
      <c r="AL113" s="71"/>
      <c r="AM113" s="71"/>
      <c r="AN113" s="46"/>
    </row>
    <row r="114" spans="1:40" x14ac:dyDescent="0.25">
      <c r="A114" s="113" t="s">
        <v>16</v>
      </c>
      <c r="B114" s="113" t="s">
        <v>1</v>
      </c>
      <c r="C114" s="113">
        <v>9</v>
      </c>
      <c r="D114" s="113">
        <v>1</v>
      </c>
      <c r="E114" s="113" t="s">
        <v>5</v>
      </c>
      <c r="F114" s="113">
        <v>23</v>
      </c>
      <c r="G114" s="113">
        <v>12.13</v>
      </c>
      <c r="H114" s="115">
        <f>C114+C115+F114</f>
        <v>60</v>
      </c>
      <c r="I114" s="71"/>
      <c r="J114" s="71"/>
      <c r="K114" s="71"/>
      <c r="L114" s="71"/>
      <c r="M114" s="71"/>
      <c r="N114" s="25"/>
      <c r="P114" s="7" t="s">
        <v>16</v>
      </c>
      <c r="Q114" s="7" t="s">
        <v>1</v>
      </c>
      <c r="R114" s="7">
        <f>S58</f>
        <v>6</v>
      </c>
      <c r="S114" s="7">
        <v>1</v>
      </c>
      <c r="T114" s="7" t="s">
        <v>5</v>
      </c>
      <c r="U114" s="7">
        <v>18</v>
      </c>
      <c r="V114" s="53" t="s">
        <v>97</v>
      </c>
      <c r="W114" s="28">
        <f>R114+R115+U114+U115</f>
        <v>54</v>
      </c>
      <c r="X114">
        <f>W174</f>
        <v>101</v>
      </c>
      <c r="AB114" s="25"/>
      <c r="AC114" s="29"/>
      <c r="AD114" s="7" t="s">
        <v>16</v>
      </c>
      <c r="AE114" s="83" t="s">
        <v>1</v>
      </c>
      <c r="AF114" s="83">
        <f t="shared" si="21"/>
        <v>-3</v>
      </c>
      <c r="AG114" s="83">
        <v>1</v>
      </c>
      <c r="AH114" s="83" t="s">
        <v>5</v>
      </c>
      <c r="AI114" s="83">
        <f t="shared" si="22"/>
        <v>-5</v>
      </c>
      <c r="AJ114" s="83">
        <v>12.13</v>
      </c>
      <c r="AK114" s="67">
        <f>W114-H114</f>
        <v>-6</v>
      </c>
      <c r="AL114" s="71"/>
      <c r="AM114" s="71"/>
      <c r="AN114" s="46"/>
    </row>
    <row r="115" spans="1:40" x14ac:dyDescent="0.25">
      <c r="A115" s="113"/>
      <c r="B115" s="113" t="s">
        <v>5</v>
      </c>
      <c r="C115" s="113">
        <v>28</v>
      </c>
      <c r="D115" s="113">
        <v>4.5999999999999996</v>
      </c>
      <c r="E115" s="113"/>
      <c r="F115" s="113"/>
      <c r="G115" s="113"/>
      <c r="H115" s="8"/>
      <c r="I115" s="71"/>
      <c r="J115" s="71"/>
      <c r="K115" s="71"/>
      <c r="L115" s="71"/>
      <c r="M115" s="71"/>
      <c r="N115" s="25"/>
      <c r="P115" s="7"/>
      <c r="Q115" s="7" t="s">
        <v>5</v>
      </c>
      <c r="R115" s="7">
        <v>25</v>
      </c>
      <c r="S115" s="7">
        <v>4.5999999999999996</v>
      </c>
      <c r="T115" s="53" t="s">
        <v>9</v>
      </c>
      <c r="U115" s="7">
        <v>5</v>
      </c>
      <c r="V115" s="7">
        <v>11</v>
      </c>
      <c r="W115" s="8"/>
      <c r="AB115" s="25"/>
      <c r="AC115" s="29"/>
      <c r="AD115" s="7"/>
      <c r="AE115" s="83" t="s">
        <v>5</v>
      </c>
      <c r="AF115" s="83">
        <f t="shared" si="21"/>
        <v>-3</v>
      </c>
      <c r="AG115" s="83">
        <v>4.5999999999999996</v>
      </c>
      <c r="AH115" s="123" t="s">
        <v>9</v>
      </c>
      <c r="AI115" s="83">
        <f>U115-F115</f>
        <v>5</v>
      </c>
      <c r="AJ115" s="83">
        <v>11</v>
      </c>
      <c r="AK115" s="8"/>
      <c r="AL115" s="71"/>
      <c r="AM115" s="71"/>
      <c r="AN115" s="46"/>
    </row>
    <row r="116" spans="1:40" x14ac:dyDescent="0.25">
      <c r="A116" s="114"/>
      <c r="B116" s="114"/>
      <c r="C116" s="114"/>
      <c r="D116" s="114"/>
      <c r="E116" s="114"/>
      <c r="F116" s="114"/>
      <c r="G116" s="114" t="s">
        <v>49</v>
      </c>
      <c r="H116" s="114">
        <f>SUM(H104:H115)</f>
        <v>366</v>
      </c>
      <c r="I116" s="71"/>
      <c r="J116" s="71"/>
      <c r="K116" s="71"/>
      <c r="L116" s="71"/>
      <c r="M116" s="71"/>
      <c r="N116" s="25"/>
      <c r="P116" s="29"/>
      <c r="Q116" s="29"/>
      <c r="R116" s="29">
        <f>SUM(R104:R115)</f>
        <v>205</v>
      </c>
      <c r="S116" s="29"/>
      <c r="T116" s="29"/>
      <c r="U116" s="29">
        <f>SUM(U104:U115)</f>
        <v>163</v>
      </c>
      <c r="V116" s="29" t="s">
        <v>49</v>
      </c>
      <c r="W116" s="29">
        <f>SUM(W104:W115)</f>
        <v>368</v>
      </c>
      <c r="AB116" s="25"/>
      <c r="AC116" s="29"/>
      <c r="AD116" s="71"/>
      <c r="AE116" s="71"/>
      <c r="AF116" s="71"/>
      <c r="AG116" s="71"/>
      <c r="AH116" s="71"/>
      <c r="AI116" s="71"/>
      <c r="AJ116" s="71" t="s">
        <v>49</v>
      </c>
      <c r="AK116" s="71">
        <f>SUM(AK104:AK115)</f>
        <v>2</v>
      </c>
      <c r="AL116" s="71"/>
      <c r="AM116" s="71"/>
      <c r="AN116" s="46"/>
    </row>
    <row r="117" spans="1:40" x14ac:dyDescent="0.25">
      <c r="A117" s="114"/>
      <c r="B117" s="114"/>
      <c r="C117" s="114"/>
      <c r="D117" s="114"/>
      <c r="E117" s="114"/>
      <c r="F117" s="114"/>
      <c r="G117" s="114"/>
      <c r="H117" s="114"/>
      <c r="I117" s="71"/>
      <c r="J117" s="71"/>
      <c r="K117" s="71"/>
      <c r="L117" s="71"/>
      <c r="M117" s="71"/>
      <c r="N117" s="25"/>
      <c r="P117" s="29"/>
      <c r="Q117" s="29"/>
      <c r="R117" s="29"/>
      <c r="S117" s="29"/>
      <c r="T117" s="29"/>
      <c r="U117" s="29"/>
      <c r="V117" s="29"/>
      <c r="W117" s="29"/>
      <c r="AB117" s="25"/>
      <c r="AC117" s="29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46"/>
    </row>
    <row r="118" spans="1:40" x14ac:dyDescent="0.25">
      <c r="A118" s="23" t="s">
        <v>73</v>
      </c>
      <c r="B118" s="114"/>
      <c r="C118" s="114"/>
      <c r="D118" s="114"/>
      <c r="E118" s="114"/>
      <c r="F118" s="114"/>
      <c r="G118" s="114"/>
      <c r="H118" s="114"/>
      <c r="I118" s="71"/>
      <c r="J118" s="71"/>
      <c r="K118" s="71"/>
      <c r="L118" s="71"/>
      <c r="M118" s="71"/>
      <c r="N118" s="25"/>
      <c r="P118" s="29"/>
      <c r="Q118" s="29"/>
      <c r="R118" s="29"/>
      <c r="S118" s="29"/>
      <c r="T118" s="29"/>
      <c r="U118" s="29"/>
      <c r="V118" s="29"/>
      <c r="W118" s="29"/>
      <c r="AB118" s="25"/>
      <c r="AC118" s="29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46"/>
    </row>
    <row r="119" spans="1:40" x14ac:dyDescent="0.25">
      <c r="A119" s="114"/>
      <c r="B119" s="114"/>
      <c r="C119" s="114"/>
      <c r="D119" s="114"/>
      <c r="E119" s="114"/>
      <c r="F119" s="114"/>
      <c r="G119" s="114"/>
      <c r="H119" s="114"/>
      <c r="I119" s="71"/>
      <c r="J119" s="71"/>
      <c r="K119" s="71"/>
      <c r="L119" s="71"/>
      <c r="M119" s="71"/>
      <c r="N119" s="25"/>
      <c r="P119" s="150" t="s">
        <v>92</v>
      </c>
      <c r="Q119" s="150"/>
      <c r="R119" s="29"/>
      <c r="S119" s="29"/>
      <c r="T119" s="29"/>
      <c r="U119" s="29"/>
      <c r="V119" s="29"/>
      <c r="W119" s="29"/>
      <c r="AB119" s="25"/>
      <c r="AC119" s="29"/>
      <c r="AD119" s="73" t="s">
        <v>94</v>
      </c>
      <c r="AE119" s="73"/>
      <c r="AF119" s="71"/>
      <c r="AG119" s="71"/>
      <c r="AH119" s="71"/>
      <c r="AI119" s="71"/>
      <c r="AJ119" s="71"/>
      <c r="AK119" s="71"/>
    </row>
    <row r="120" spans="1:40" x14ac:dyDescent="0.25">
      <c r="A120" s="114" t="s">
        <v>48</v>
      </c>
      <c r="B120" s="114"/>
      <c r="C120" s="114"/>
      <c r="D120" s="114"/>
      <c r="E120" s="114"/>
      <c r="F120" s="114"/>
      <c r="G120" s="114"/>
      <c r="H120" s="114"/>
      <c r="I120" s="71"/>
      <c r="J120" s="71"/>
      <c r="K120" s="71"/>
      <c r="L120" s="71"/>
      <c r="M120" s="71"/>
      <c r="N120" s="25"/>
      <c r="P120" s="29"/>
      <c r="Q120" s="29"/>
      <c r="R120" s="29"/>
      <c r="S120" s="29"/>
      <c r="T120" s="29"/>
      <c r="U120" s="29"/>
      <c r="V120" s="29"/>
      <c r="W120" s="29"/>
      <c r="AB120" s="25"/>
      <c r="AC120" s="29"/>
      <c r="AD120" s="71"/>
      <c r="AE120" s="71"/>
      <c r="AF120" s="71"/>
      <c r="AG120" s="71"/>
      <c r="AH120" s="71"/>
      <c r="AI120" s="71"/>
      <c r="AJ120" s="71"/>
      <c r="AK120" s="71"/>
    </row>
    <row r="121" spans="1:40" x14ac:dyDescent="0.25">
      <c r="A121" s="114"/>
      <c r="B121" s="114"/>
      <c r="C121" s="114"/>
      <c r="D121" s="114"/>
      <c r="E121" s="114"/>
      <c r="F121" s="114"/>
      <c r="G121" s="114"/>
      <c r="H121" s="114"/>
      <c r="I121" s="71"/>
      <c r="J121" s="71"/>
      <c r="K121" s="71"/>
      <c r="L121" s="71"/>
      <c r="M121" s="71"/>
      <c r="N121" s="25"/>
      <c r="W121" s="29"/>
      <c r="AB121" s="25"/>
      <c r="AC121" s="29"/>
      <c r="AD121" s="71" t="s">
        <v>48</v>
      </c>
      <c r="AE121" s="71"/>
      <c r="AF121" s="71"/>
      <c r="AG121" s="71"/>
      <c r="AH121" s="71"/>
      <c r="AI121" s="71"/>
      <c r="AJ121" s="71"/>
      <c r="AK121" s="71"/>
    </row>
    <row r="122" spans="1:40" x14ac:dyDescent="0.25">
      <c r="N122" s="25"/>
      <c r="P122" s="29" t="s">
        <v>48</v>
      </c>
      <c r="Q122" s="29"/>
      <c r="R122" s="29"/>
      <c r="S122" s="29"/>
      <c r="T122" s="29"/>
      <c r="U122" s="29"/>
      <c r="V122" s="29"/>
      <c r="W122" s="29"/>
      <c r="AB122" s="25"/>
      <c r="AC122" s="29"/>
      <c r="AD122" s="71"/>
      <c r="AE122" s="71"/>
      <c r="AF122" s="71"/>
      <c r="AG122" s="71"/>
      <c r="AH122" s="71"/>
      <c r="AI122" s="71"/>
      <c r="AJ122" s="71"/>
      <c r="AK122" s="71"/>
    </row>
    <row r="123" spans="1:40" ht="15.75" thickBot="1" x14ac:dyDescent="0.3">
      <c r="N123" s="25"/>
      <c r="P123" s="29"/>
      <c r="Q123" s="29"/>
      <c r="R123" s="29"/>
      <c r="S123" s="29"/>
      <c r="T123" s="29"/>
      <c r="U123" s="29"/>
      <c r="V123" s="29"/>
      <c r="W123" s="29"/>
      <c r="AB123" s="25"/>
      <c r="AC123" s="29"/>
      <c r="AD123" s="10" t="s">
        <v>24</v>
      </c>
      <c r="AE123" s="10" t="s">
        <v>25</v>
      </c>
      <c r="AF123" s="10" t="s">
        <v>31</v>
      </c>
      <c r="AG123" s="10" t="s">
        <v>43</v>
      </c>
      <c r="AH123" s="10" t="s">
        <v>44</v>
      </c>
      <c r="AI123" s="10" t="s">
        <v>46</v>
      </c>
      <c r="AJ123" s="71"/>
      <c r="AK123" s="71"/>
    </row>
    <row r="124" spans="1:40" ht="28.5" customHeight="1" thickTop="1" thickBot="1" x14ac:dyDescent="0.3">
      <c r="A124" s="10" t="s">
        <v>24</v>
      </c>
      <c r="B124" s="10" t="s">
        <v>25</v>
      </c>
      <c r="C124" s="10" t="s">
        <v>31</v>
      </c>
      <c r="D124" s="10" t="s">
        <v>43</v>
      </c>
      <c r="E124" s="10" t="s">
        <v>44</v>
      </c>
      <c r="F124" s="10" t="s">
        <v>46</v>
      </c>
      <c r="G124" s="114"/>
      <c r="H124" s="114"/>
      <c r="I124" s="71"/>
      <c r="J124" s="71"/>
      <c r="K124" s="71"/>
      <c r="L124" s="71"/>
      <c r="M124" s="71"/>
      <c r="N124" s="25"/>
      <c r="P124" s="10" t="s">
        <v>24</v>
      </c>
      <c r="Q124" s="10" t="s">
        <v>25</v>
      </c>
      <c r="R124" s="10" t="s">
        <v>31</v>
      </c>
      <c r="S124" s="10" t="s">
        <v>43</v>
      </c>
      <c r="T124" s="10" t="s">
        <v>44</v>
      </c>
      <c r="U124" s="10" t="s">
        <v>46</v>
      </c>
      <c r="V124" s="29"/>
      <c r="W124" s="29"/>
      <c r="AB124" s="25"/>
      <c r="AC124" s="29"/>
      <c r="AD124" s="71">
        <v>2</v>
      </c>
      <c r="AE124" s="71" t="s">
        <v>76</v>
      </c>
      <c r="AF124" s="71" t="s">
        <v>1</v>
      </c>
      <c r="AG124" s="71">
        <f>S125-D125</f>
        <v>0</v>
      </c>
      <c r="AH124" s="108"/>
      <c r="AI124" s="71">
        <f>SUM(AG124:AH124)</f>
        <v>0</v>
      </c>
      <c r="AJ124" s="71"/>
      <c r="AK124" s="71"/>
    </row>
    <row r="125" spans="1:40" ht="15.75" thickTop="1" x14ac:dyDescent="0.25">
      <c r="A125" s="114">
        <v>2</v>
      </c>
      <c r="B125" s="114" t="s">
        <v>76</v>
      </c>
      <c r="C125" s="114" t="s">
        <v>1</v>
      </c>
      <c r="D125" s="114">
        <v>4</v>
      </c>
      <c r="E125" s="114"/>
      <c r="F125" s="114">
        <f>SUM(D125:E125)</f>
        <v>4</v>
      </c>
      <c r="G125" s="114"/>
      <c r="H125" s="114"/>
      <c r="I125" s="71"/>
      <c r="J125" s="71"/>
      <c r="K125" s="71"/>
      <c r="L125" s="71"/>
      <c r="M125" s="71"/>
      <c r="N125" s="25"/>
      <c r="P125" s="29">
        <v>2</v>
      </c>
      <c r="Q125" s="29" t="s">
        <v>76</v>
      </c>
      <c r="R125" s="29" t="s">
        <v>1</v>
      </c>
      <c r="S125" s="29">
        <v>4</v>
      </c>
      <c r="T125" s="29"/>
      <c r="U125" s="29">
        <f>SUM(S125:T125)</f>
        <v>4</v>
      </c>
      <c r="V125" s="29"/>
      <c r="W125" s="29"/>
      <c r="AB125" s="25"/>
      <c r="AC125" s="29"/>
      <c r="AD125" s="71">
        <v>3</v>
      </c>
      <c r="AE125" s="24" t="s">
        <v>77</v>
      </c>
      <c r="AF125" s="71" t="s">
        <v>1</v>
      </c>
      <c r="AG125" s="71"/>
      <c r="AH125" s="108">
        <f>T126-E126</f>
        <v>0</v>
      </c>
      <c r="AI125" s="71">
        <f t="shared" ref="AI125:AI135" si="24">SUM(AG125:AH125)</f>
        <v>0</v>
      </c>
      <c r="AJ125" s="71"/>
      <c r="AK125" s="71"/>
    </row>
    <row r="126" spans="1:40" x14ac:dyDescent="0.25">
      <c r="A126" s="114">
        <v>3</v>
      </c>
      <c r="B126" s="24" t="s">
        <v>77</v>
      </c>
      <c r="C126" s="114" t="s">
        <v>1</v>
      </c>
      <c r="D126" s="114"/>
      <c r="E126" s="114">
        <v>3</v>
      </c>
      <c r="F126" s="114">
        <f t="shared" ref="F126:F136" si="25">SUM(D126:E126)</f>
        <v>3</v>
      </c>
      <c r="G126" s="114"/>
      <c r="H126" s="114"/>
      <c r="I126" s="71"/>
      <c r="J126" s="71"/>
      <c r="K126" s="71"/>
      <c r="L126" s="71"/>
      <c r="M126" s="71"/>
      <c r="N126" s="25"/>
      <c r="P126" s="29">
        <v>3</v>
      </c>
      <c r="Q126" s="24" t="s">
        <v>77</v>
      </c>
      <c r="R126" s="29" t="s">
        <v>1</v>
      </c>
      <c r="S126" s="29"/>
      <c r="T126" s="29">
        <v>3</v>
      </c>
      <c r="U126" s="29">
        <f t="shared" ref="U126:U136" si="26">SUM(S126:T126)</f>
        <v>3</v>
      </c>
      <c r="V126" s="29"/>
      <c r="W126" s="29"/>
      <c r="AB126" s="25"/>
      <c r="AC126" s="29"/>
      <c r="AD126" s="71"/>
      <c r="AE126" s="24"/>
      <c r="AF126" s="71" t="s">
        <v>2</v>
      </c>
      <c r="AG126" s="71"/>
      <c r="AH126" s="108">
        <f>T127-E127</f>
        <v>0</v>
      </c>
      <c r="AI126" s="71">
        <f t="shared" si="24"/>
        <v>0</v>
      </c>
      <c r="AJ126" s="71"/>
      <c r="AK126" s="71"/>
    </row>
    <row r="127" spans="1:40" x14ac:dyDescent="0.25">
      <c r="A127" s="114"/>
      <c r="B127" s="24"/>
      <c r="C127" s="114" t="s">
        <v>2</v>
      </c>
      <c r="D127" s="114"/>
      <c r="E127" s="114">
        <v>2</v>
      </c>
      <c r="F127" s="114">
        <f t="shared" si="25"/>
        <v>2</v>
      </c>
      <c r="G127" s="114"/>
      <c r="H127" s="114"/>
      <c r="I127" s="71"/>
      <c r="J127" s="71"/>
      <c r="K127" s="71"/>
      <c r="L127" s="71"/>
      <c r="M127" s="71"/>
      <c r="N127" s="25"/>
      <c r="P127" s="29"/>
      <c r="Q127" s="24"/>
      <c r="R127" s="29" t="s">
        <v>2</v>
      </c>
      <c r="S127" s="29"/>
      <c r="T127" s="29">
        <v>2</v>
      </c>
      <c r="U127" s="29">
        <f t="shared" si="26"/>
        <v>2</v>
      </c>
      <c r="V127" s="29"/>
      <c r="W127" s="29"/>
      <c r="AB127" s="25"/>
      <c r="AC127" s="29"/>
      <c r="AD127" s="71">
        <v>5</v>
      </c>
      <c r="AE127" s="23" t="s">
        <v>26</v>
      </c>
      <c r="AF127" s="71" t="s">
        <v>3</v>
      </c>
      <c r="AG127" s="108">
        <f>S128-D128</f>
        <v>-3</v>
      </c>
      <c r="AH127" s="108"/>
      <c r="AI127" s="71">
        <f t="shared" si="24"/>
        <v>-3</v>
      </c>
      <c r="AJ127" s="71"/>
      <c r="AK127" s="71"/>
    </row>
    <row r="128" spans="1:40" x14ac:dyDescent="0.25">
      <c r="A128" s="114">
        <v>5</v>
      </c>
      <c r="B128" s="23" t="s">
        <v>26</v>
      </c>
      <c r="C128" s="114" t="s">
        <v>3</v>
      </c>
      <c r="D128" s="114">
        <v>16</v>
      </c>
      <c r="E128" s="114"/>
      <c r="F128" s="114">
        <f t="shared" si="25"/>
        <v>16</v>
      </c>
      <c r="G128" s="114"/>
      <c r="H128" s="114"/>
      <c r="I128" s="71"/>
      <c r="J128" s="71"/>
      <c r="K128" s="71"/>
      <c r="L128" s="71"/>
      <c r="M128" s="71"/>
      <c r="N128" s="25"/>
      <c r="P128" s="29">
        <v>5</v>
      </c>
      <c r="Q128" s="23" t="s">
        <v>26</v>
      </c>
      <c r="R128" s="29" t="s">
        <v>3</v>
      </c>
      <c r="S128" s="29">
        <v>13</v>
      </c>
      <c r="T128" s="29"/>
      <c r="U128" s="29">
        <f t="shared" si="26"/>
        <v>13</v>
      </c>
      <c r="V128" s="29"/>
      <c r="W128" s="29"/>
      <c r="AB128" s="25"/>
      <c r="AC128" s="29"/>
      <c r="AD128" s="71">
        <v>6</v>
      </c>
      <c r="AE128" s="71" t="s">
        <v>74</v>
      </c>
      <c r="AF128" s="71" t="s">
        <v>5</v>
      </c>
      <c r="AG128" s="108">
        <f>S129-D129</f>
        <v>0</v>
      </c>
      <c r="AH128" s="71"/>
      <c r="AI128" s="71">
        <f t="shared" si="24"/>
        <v>0</v>
      </c>
      <c r="AJ128" s="71"/>
      <c r="AK128" s="71"/>
    </row>
    <row r="129" spans="1:37" x14ac:dyDescent="0.25">
      <c r="A129" s="114">
        <v>6</v>
      </c>
      <c r="B129" s="114" t="s">
        <v>74</v>
      </c>
      <c r="C129" s="114" t="s">
        <v>5</v>
      </c>
      <c r="D129" s="114">
        <v>9</v>
      </c>
      <c r="E129" s="114"/>
      <c r="F129" s="114">
        <f t="shared" si="25"/>
        <v>9</v>
      </c>
      <c r="G129" s="114"/>
      <c r="H129" s="114"/>
      <c r="I129" s="71"/>
      <c r="J129" s="71"/>
      <c r="K129" s="71"/>
      <c r="L129" s="71"/>
      <c r="M129" s="71"/>
      <c r="N129" s="25"/>
      <c r="P129" s="29">
        <v>6</v>
      </c>
      <c r="Q129" s="29" t="s">
        <v>74</v>
      </c>
      <c r="R129" s="29" t="s">
        <v>5</v>
      </c>
      <c r="S129" s="29">
        <v>9</v>
      </c>
      <c r="T129" s="29"/>
      <c r="U129" s="29">
        <f t="shared" si="26"/>
        <v>9</v>
      </c>
      <c r="V129" s="29"/>
      <c r="W129" s="29"/>
      <c r="AB129" s="25"/>
      <c r="AC129" s="29"/>
      <c r="AD129" s="71"/>
      <c r="AE129" s="71"/>
      <c r="AF129" s="71" t="s">
        <v>2</v>
      </c>
      <c r="AG129" s="108">
        <f>S130-D130</f>
        <v>0</v>
      </c>
      <c r="AH129" s="71"/>
      <c r="AI129" s="71">
        <f t="shared" si="24"/>
        <v>0</v>
      </c>
      <c r="AJ129" s="71"/>
      <c r="AK129" s="71"/>
    </row>
    <row r="130" spans="1:37" x14ac:dyDescent="0.25">
      <c r="A130" s="114"/>
      <c r="B130" s="114"/>
      <c r="C130" s="114" t="s">
        <v>2</v>
      </c>
      <c r="D130" s="114">
        <v>2</v>
      </c>
      <c r="E130" s="114"/>
      <c r="F130" s="114">
        <f t="shared" si="25"/>
        <v>2</v>
      </c>
      <c r="G130" s="114"/>
      <c r="H130" s="114"/>
      <c r="I130" s="71"/>
      <c r="J130" s="71"/>
      <c r="K130" s="71"/>
      <c r="L130" s="71"/>
      <c r="M130" s="71"/>
      <c r="N130" s="25"/>
      <c r="P130" s="29"/>
      <c r="Q130" s="29"/>
      <c r="R130" s="29" t="s">
        <v>2</v>
      </c>
      <c r="S130" s="29">
        <v>2</v>
      </c>
      <c r="T130" s="29"/>
      <c r="U130" s="29">
        <f t="shared" si="26"/>
        <v>2</v>
      </c>
      <c r="V130" s="29"/>
      <c r="W130" s="29"/>
      <c r="AB130" s="25"/>
      <c r="AC130" s="29"/>
      <c r="AD130" s="71">
        <v>8</v>
      </c>
      <c r="AE130" s="71" t="s">
        <v>27</v>
      </c>
      <c r="AF130" s="71" t="s">
        <v>5</v>
      </c>
      <c r="AG130" s="108"/>
      <c r="AH130" s="108">
        <f>T131-E131</f>
        <v>2</v>
      </c>
      <c r="AI130" s="71">
        <f t="shared" si="24"/>
        <v>2</v>
      </c>
      <c r="AJ130" s="71"/>
      <c r="AK130" s="71"/>
    </row>
    <row r="131" spans="1:37" x14ac:dyDescent="0.25">
      <c r="A131" s="114">
        <v>8</v>
      </c>
      <c r="B131" s="114" t="s">
        <v>27</v>
      </c>
      <c r="C131" s="114" t="s">
        <v>5</v>
      </c>
      <c r="D131" s="114"/>
      <c r="E131" s="114">
        <v>56</v>
      </c>
      <c r="F131" s="114">
        <f t="shared" si="25"/>
        <v>56</v>
      </c>
      <c r="G131" s="114"/>
      <c r="H131" s="114"/>
      <c r="I131" s="71"/>
      <c r="J131" s="71"/>
      <c r="K131" s="71"/>
      <c r="L131" s="71"/>
      <c r="M131" s="71"/>
      <c r="N131" s="25"/>
      <c r="P131" s="29">
        <v>8</v>
      </c>
      <c r="Q131" s="29" t="s">
        <v>27</v>
      </c>
      <c r="R131" s="29" t="s">
        <v>5</v>
      </c>
      <c r="S131" s="29"/>
      <c r="T131" s="29">
        <v>58</v>
      </c>
      <c r="U131" s="29">
        <f t="shared" si="26"/>
        <v>58</v>
      </c>
      <c r="V131" s="29"/>
      <c r="W131" s="29"/>
      <c r="AB131" s="25"/>
      <c r="AC131" s="29"/>
      <c r="AD131" s="71">
        <v>9</v>
      </c>
      <c r="AE131" s="71" t="s">
        <v>28</v>
      </c>
      <c r="AF131" s="71" t="s">
        <v>1</v>
      </c>
      <c r="AG131" s="71"/>
      <c r="AH131" s="108">
        <f>T132-E132</f>
        <v>-2</v>
      </c>
      <c r="AI131" s="71">
        <f t="shared" si="24"/>
        <v>-2</v>
      </c>
      <c r="AJ131" s="71"/>
      <c r="AK131" s="71"/>
    </row>
    <row r="132" spans="1:37" x14ac:dyDescent="0.25">
      <c r="A132" s="114">
        <v>9</v>
      </c>
      <c r="B132" s="114" t="s">
        <v>28</v>
      </c>
      <c r="C132" s="114" t="s">
        <v>1</v>
      </c>
      <c r="D132" s="114"/>
      <c r="E132" s="114">
        <v>12</v>
      </c>
      <c r="F132" s="114">
        <f t="shared" si="25"/>
        <v>12</v>
      </c>
      <c r="G132" s="114"/>
      <c r="H132" s="114"/>
      <c r="I132" s="71"/>
      <c r="J132" s="71"/>
      <c r="K132" s="71"/>
      <c r="L132" s="71"/>
      <c r="M132" s="71"/>
      <c r="N132" s="25"/>
      <c r="P132" s="29">
        <v>9</v>
      </c>
      <c r="Q132" s="29" t="s">
        <v>28</v>
      </c>
      <c r="R132" s="29" t="s">
        <v>1</v>
      </c>
      <c r="S132" s="29"/>
      <c r="T132" s="29">
        <v>10</v>
      </c>
      <c r="U132" s="29">
        <f t="shared" si="26"/>
        <v>10</v>
      </c>
      <c r="V132" s="29"/>
      <c r="W132" s="29"/>
      <c r="AB132" s="25"/>
      <c r="AC132" s="29"/>
      <c r="AD132" s="71"/>
      <c r="AE132" s="71"/>
      <c r="AF132" s="71" t="s">
        <v>2</v>
      </c>
      <c r="AG132" s="71"/>
      <c r="AH132" s="108">
        <f>T133-E133</f>
        <v>-1</v>
      </c>
      <c r="AI132" s="71">
        <f t="shared" si="24"/>
        <v>-1</v>
      </c>
      <c r="AJ132" s="71"/>
      <c r="AK132" s="71"/>
    </row>
    <row r="133" spans="1:37" x14ac:dyDescent="0.25">
      <c r="A133" s="114"/>
      <c r="B133" s="114"/>
      <c r="C133" s="114" t="s">
        <v>2</v>
      </c>
      <c r="D133" s="114"/>
      <c r="E133" s="114">
        <v>7</v>
      </c>
      <c r="F133" s="114">
        <f t="shared" si="25"/>
        <v>7</v>
      </c>
      <c r="G133" s="114"/>
      <c r="H133" s="114"/>
      <c r="I133" s="71"/>
      <c r="J133" s="71"/>
      <c r="K133" s="71"/>
      <c r="L133" s="71"/>
      <c r="M133" s="71"/>
      <c r="N133" s="25"/>
      <c r="P133" s="29"/>
      <c r="Q133" s="29"/>
      <c r="R133" s="29" t="s">
        <v>2</v>
      </c>
      <c r="S133" s="29"/>
      <c r="T133" s="29">
        <v>6</v>
      </c>
      <c r="U133" s="29">
        <f t="shared" si="26"/>
        <v>6</v>
      </c>
      <c r="V133" s="29"/>
      <c r="W133" s="29"/>
      <c r="AB133" s="25"/>
      <c r="AC133" s="29"/>
      <c r="AD133" s="71">
        <v>11</v>
      </c>
      <c r="AE133" s="71" t="s">
        <v>29</v>
      </c>
      <c r="AF133" s="71" t="s">
        <v>9</v>
      </c>
      <c r="AG133" s="108">
        <f>S134-D134</f>
        <v>2</v>
      </c>
      <c r="AH133" s="108"/>
      <c r="AI133" s="71">
        <f t="shared" si="24"/>
        <v>2</v>
      </c>
      <c r="AJ133" s="71"/>
      <c r="AK133" s="71"/>
    </row>
    <row r="134" spans="1:37" x14ac:dyDescent="0.25">
      <c r="A134" s="114">
        <v>11</v>
      </c>
      <c r="B134" s="114" t="s">
        <v>29</v>
      </c>
      <c r="C134" s="114" t="s">
        <v>9</v>
      </c>
      <c r="D134" s="114">
        <v>26</v>
      </c>
      <c r="E134" s="114"/>
      <c r="F134" s="114">
        <f t="shared" si="25"/>
        <v>26</v>
      </c>
      <c r="G134" s="114"/>
      <c r="H134" s="114"/>
      <c r="I134" s="71"/>
      <c r="J134" s="71"/>
      <c r="K134" s="71"/>
      <c r="L134" s="71"/>
      <c r="M134" s="71"/>
      <c r="N134" s="25"/>
      <c r="P134" s="29">
        <v>11</v>
      </c>
      <c r="Q134" s="29" t="s">
        <v>29</v>
      </c>
      <c r="R134" s="29" t="s">
        <v>9</v>
      </c>
      <c r="S134" s="29">
        <v>28</v>
      </c>
      <c r="T134" s="29"/>
      <c r="U134" s="29">
        <f t="shared" si="26"/>
        <v>28</v>
      </c>
      <c r="V134" s="29"/>
      <c r="W134" s="29"/>
      <c r="AB134" s="25"/>
      <c r="AC134" s="29"/>
      <c r="AD134" s="71">
        <v>12</v>
      </c>
      <c r="AE134" s="71" t="s">
        <v>30</v>
      </c>
      <c r="AF134" s="71" t="s">
        <v>5</v>
      </c>
      <c r="AG134" s="108">
        <f>S135-D135</f>
        <v>3</v>
      </c>
      <c r="AH134" s="71"/>
      <c r="AI134" s="71">
        <f t="shared" si="24"/>
        <v>3</v>
      </c>
      <c r="AJ134" s="71"/>
      <c r="AK134" s="71"/>
    </row>
    <row r="135" spans="1:37" x14ac:dyDescent="0.25">
      <c r="A135" s="114">
        <v>12</v>
      </c>
      <c r="B135" s="114" t="s">
        <v>30</v>
      </c>
      <c r="C135" s="114" t="s">
        <v>5</v>
      </c>
      <c r="D135" s="114">
        <v>8</v>
      </c>
      <c r="E135" s="114"/>
      <c r="F135" s="114">
        <f t="shared" si="25"/>
        <v>8</v>
      </c>
      <c r="G135" s="114"/>
      <c r="H135" s="114"/>
      <c r="I135" s="71"/>
      <c r="J135" s="71"/>
      <c r="K135" s="71"/>
      <c r="L135" s="71"/>
      <c r="M135" s="71"/>
      <c r="N135" s="25"/>
      <c r="P135" s="29">
        <v>12</v>
      </c>
      <c r="Q135" s="29" t="s">
        <v>30</v>
      </c>
      <c r="R135" s="29" t="s">
        <v>5</v>
      </c>
      <c r="S135" s="29">
        <v>11</v>
      </c>
      <c r="T135" s="29"/>
      <c r="U135" s="29">
        <f t="shared" si="26"/>
        <v>11</v>
      </c>
      <c r="V135" s="29"/>
      <c r="W135" s="29"/>
      <c r="AB135" s="25"/>
      <c r="AC135" s="29"/>
      <c r="AD135" s="71"/>
      <c r="AE135" s="71"/>
      <c r="AF135" s="71" t="s">
        <v>2</v>
      </c>
      <c r="AG135" s="108">
        <f>S136-D136</f>
        <v>0</v>
      </c>
      <c r="AH135" s="71"/>
      <c r="AI135" s="71">
        <f t="shared" si="24"/>
        <v>0</v>
      </c>
      <c r="AJ135" s="71"/>
      <c r="AK135" s="71"/>
    </row>
    <row r="136" spans="1:37" x14ac:dyDescent="0.25">
      <c r="A136" s="114"/>
      <c r="B136" s="114"/>
      <c r="C136" s="114" t="s">
        <v>2</v>
      </c>
      <c r="D136" s="114">
        <v>3</v>
      </c>
      <c r="E136" s="114"/>
      <c r="F136" s="114">
        <f t="shared" si="25"/>
        <v>3</v>
      </c>
      <c r="G136" s="114"/>
      <c r="H136" s="114"/>
      <c r="I136" s="71"/>
      <c r="J136" s="71"/>
      <c r="K136" s="71"/>
      <c r="L136" s="71"/>
      <c r="M136" s="71"/>
      <c r="N136" s="25"/>
      <c r="P136" s="29"/>
      <c r="Q136" s="29"/>
      <c r="R136" s="29" t="s">
        <v>2</v>
      </c>
      <c r="S136" s="29">
        <v>3</v>
      </c>
      <c r="T136" s="29"/>
      <c r="U136" s="29">
        <f t="shared" si="26"/>
        <v>3</v>
      </c>
      <c r="V136" s="29"/>
      <c r="W136" s="29"/>
      <c r="AB136" s="25"/>
      <c r="AC136" s="29"/>
      <c r="AD136" s="71" t="s">
        <v>49</v>
      </c>
      <c r="AE136" s="71"/>
      <c r="AF136" s="22"/>
      <c r="AG136" s="71">
        <f t="shared" ref="AG136:AH136" si="27">SUM(AG124:AG135)</f>
        <v>2</v>
      </c>
      <c r="AH136" s="71">
        <f t="shared" si="27"/>
        <v>-1</v>
      </c>
      <c r="AI136" s="71">
        <f>SUM(AI124:AI135)</f>
        <v>1</v>
      </c>
      <c r="AJ136" s="71"/>
      <c r="AK136" s="71"/>
    </row>
    <row r="137" spans="1:37" x14ac:dyDescent="0.25">
      <c r="A137" s="114" t="s">
        <v>49</v>
      </c>
      <c r="B137" s="114"/>
      <c r="C137" s="22"/>
      <c r="D137" s="114">
        <f t="shared" ref="D137:E137" si="28">SUM(D125:D136)</f>
        <v>68</v>
      </c>
      <c r="E137" s="114">
        <f t="shared" si="28"/>
        <v>80</v>
      </c>
      <c r="F137" s="114">
        <f>SUM(F125:F136)</f>
        <v>148</v>
      </c>
      <c r="G137" s="114"/>
      <c r="H137" s="114"/>
      <c r="I137" s="71"/>
      <c r="J137" s="71"/>
      <c r="K137" s="71"/>
      <c r="L137" s="71"/>
      <c r="M137" s="71"/>
      <c r="N137" s="25"/>
      <c r="P137" s="29" t="s">
        <v>49</v>
      </c>
      <c r="Q137" s="29"/>
      <c r="R137" s="22"/>
      <c r="S137" s="29">
        <f t="shared" ref="S137:T137" si="29">SUM(S125:S136)</f>
        <v>70</v>
      </c>
      <c r="T137" s="29">
        <f t="shared" si="29"/>
        <v>79</v>
      </c>
      <c r="U137" s="29">
        <f>SUM(U125:U136)</f>
        <v>149</v>
      </c>
      <c r="V137" s="29"/>
      <c r="W137" s="29"/>
      <c r="AB137" s="25"/>
      <c r="AC137" s="29"/>
      <c r="AD137" s="71"/>
      <c r="AE137" s="71"/>
      <c r="AF137" s="71"/>
      <c r="AG137" s="71"/>
      <c r="AH137" s="71"/>
      <c r="AI137" s="71"/>
      <c r="AJ137" s="71"/>
      <c r="AK137" s="71"/>
    </row>
    <row r="138" spans="1:37" x14ac:dyDescent="0.25">
      <c r="A138" s="114"/>
      <c r="B138" s="114"/>
      <c r="C138" s="114"/>
      <c r="D138" s="114"/>
      <c r="E138" s="114"/>
      <c r="F138" s="114"/>
      <c r="G138" s="114"/>
      <c r="H138" s="114"/>
      <c r="I138" s="71"/>
      <c r="J138" s="71"/>
      <c r="K138" s="71"/>
      <c r="L138" s="71"/>
      <c r="M138" s="71"/>
      <c r="N138" s="25"/>
      <c r="P138" s="29"/>
      <c r="Q138" s="29"/>
      <c r="R138" s="29"/>
      <c r="S138" s="29"/>
      <c r="T138" s="29"/>
      <c r="U138" s="29"/>
      <c r="V138" s="29"/>
      <c r="W138" s="29"/>
      <c r="AB138" s="25"/>
      <c r="AC138" s="29"/>
      <c r="AD138" s="71"/>
      <c r="AE138" s="71"/>
      <c r="AF138" s="71"/>
      <c r="AG138" s="71"/>
      <c r="AH138" s="71"/>
      <c r="AI138" s="71"/>
      <c r="AJ138" s="71"/>
      <c r="AK138" s="71"/>
    </row>
    <row r="139" spans="1:37" x14ac:dyDescent="0.25">
      <c r="A139" s="114" t="s">
        <v>66</v>
      </c>
      <c r="B139" s="114"/>
      <c r="C139" s="114"/>
      <c r="D139" s="114"/>
      <c r="E139" s="114"/>
      <c r="F139" s="114"/>
      <c r="G139" s="114"/>
      <c r="H139" s="114"/>
      <c r="I139" s="71"/>
      <c r="J139" s="71"/>
      <c r="K139" s="71"/>
      <c r="L139" s="71"/>
      <c r="M139" s="71"/>
      <c r="N139" s="25"/>
      <c r="P139" s="29" t="s">
        <v>66</v>
      </c>
      <c r="Q139" s="29"/>
      <c r="R139" s="29"/>
      <c r="S139" s="29"/>
      <c r="T139" s="29"/>
      <c r="U139" s="29"/>
      <c r="V139" s="29"/>
      <c r="W139" s="29"/>
      <c r="AB139" s="25"/>
      <c r="AC139" s="29"/>
      <c r="AD139" s="71" t="s">
        <v>66</v>
      </c>
      <c r="AE139" s="71"/>
      <c r="AF139" s="71"/>
      <c r="AG139" s="71"/>
      <c r="AH139" s="71"/>
      <c r="AI139" s="71"/>
      <c r="AJ139" s="71"/>
      <c r="AK139" s="71"/>
    </row>
    <row r="140" spans="1:37" x14ac:dyDescent="0.25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71"/>
      <c r="M140" s="71"/>
      <c r="N140" s="25"/>
      <c r="P140" s="29"/>
      <c r="Q140" s="29"/>
      <c r="R140" s="29"/>
      <c r="S140" s="29"/>
      <c r="T140" s="130" t="s">
        <v>101</v>
      </c>
      <c r="U140" s="130"/>
      <c r="V140" s="130" t="s">
        <v>100</v>
      </c>
      <c r="W140" s="130"/>
      <c r="AB140" s="25"/>
      <c r="AC140" s="29"/>
      <c r="AD140" s="71"/>
      <c r="AE140" s="71"/>
      <c r="AF140" s="71"/>
      <c r="AG140" s="71"/>
      <c r="AH140" s="71"/>
      <c r="AI140" s="71"/>
      <c r="AJ140" s="71"/>
      <c r="AK140" s="71"/>
    </row>
    <row r="141" spans="1:37" x14ac:dyDescent="0.25">
      <c r="A141" s="115" t="s">
        <v>31</v>
      </c>
      <c r="B141" s="115" t="s">
        <v>46</v>
      </c>
      <c r="C141" s="115" t="s">
        <v>67</v>
      </c>
      <c r="D141" s="115" t="s">
        <v>68</v>
      </c>
      <c r="E141" s="114"/>
      <c r="F141" s="114"/>
      <c r="G141" s="114"/>
      <c r="H141" s="114"/>
      <c r="I141" s="114"/>
      <c r="J141" s="114"/>
      <c r="K141" s="114"/>
      <c r="L141" s="71"/>
      <c r="M141" s="71"/>
      <c r="N141" s="25"/>
      <c r="P141" s="28" t="s">
        <v>31</v>
      </c>
      <c r="Q141" s="28" t="s">
        <v>46</v>
      </c>
      <c r="R141" s="28" t="s">
        <v>67</v>
      </c>
      <c r="S141" s="28" t="s">
        <v>68</v>
      </c>
      <c r="T141" s="29" t="s">
        <v>99</v>
      </c>
      <c r="U141" s="29" t="s">
        <v>98</v>
      </c>
      <c r="V141" s="55" t="s">
        <v>99</v>
      </c>
      <c r="W141" s="55" t="s">
        <v>98</v>
      </c>
      <c r="AB141" s="25"/>
      <c r="AC141" s="29"/>
      <c r="AD141" s="67" t="s">
        <v>31</v>
      </c>
      <c r="AE141" s="67" t="s">
        <v>46</v>
      </c>
      <c r="AF141" s="67" t="s">
        <v>67</v>
      </c>
      <c r="AG141" s="67" t="s">
        <v>68</v>
      </c>
      <c r="AH141" s="71"/>
      <c r="AI141" s="71"/>
      <c r="AJ141" s="71"/>
      <c r="AK141" s="71"/>
    </row>
    <row r="142" spans="1:37" x14ac:dyDescent="0.25">
      <c r="A142" s="115" t="s">
        <v>2</v>
      </c>
      <c r="B142" s="115">
        <f>F127+F130+F133+F136</f>
        <v>14</v>
      </c>
      <c r="C142" s="115">
        <v>30</v>
      </c>
      <c r="D142" s="21">
        <f>B142*C142</f>
        <v>420</v>
      </c>
      <c r="E142" s="114"/>
      <c r="F142" s="114"/>
      <c r="G142" s="114"/>
      <c r="H142" s="114"/>
      <c r="I142" s="114"/>
      <c r="J142" s="114"/>
      <c r="K142" s="114"/>
      <c r="L142" s="71"/>
      <c r="M142" s="71"/>
      <c r="N142" s="25"/>
      <c r="P142" s="28" t="s">
        <v>2</v>
      </c>
      <c r="Q142" s="28">
        <f>U127+U130+U133+U136</f>
        <v>13</v>
      </c>
      <c r="R142" s="28">
        <v>30</v>
      </c>
      <c r="S142" s="21">
        <f>Q142*R142</f>
        <v>390</v>
      </c>
      <c r="T142" s="29">
        <f>S130+S136</f>
        <v>5</v>
      </c>
      <c r="U142" s="29">
        <f>R155</f>
        <v>5</v>
      </c>
      <c r="V142" s="29">
        <f>T127+T133</f>
        <v>8</v>
      </c>
      <c r="W142" s="29">
        <f>U157</f>
        <v>8</v>
      </c>
      <c r="AB142" s="25"/>
      <c r="AC142" s="29"/>
      <c r="AD142" s="67" t="s">
        <v>2</v>
      </c>
      <c r="AE142" s="67">
        <f t="shared" ref="AE142:AE147" si="30">Q142-B142</f>
        <v>-1</v>
      </c>
      <c r="AF142" s="67">
        <v>30</v>
      </c>
      <c r="AG142" s="21">
        <f>AE142*AF142</f>
        <v>-30</v>
      </c>
      <c r="AH142" s="71"/>
      <c r="AI142" s="71"/>
      <c r="AJ142" s="71"/>
      <c r="AK142" s="71"/>
    </row>
    <row r="143" spans="1:37" x14ac:dyDescent="0.25">
      <c r="A143" s="115" t="s">
        <v>1</v>
      </c>
      <c r="B143" s="115">
        <f>F125+F126+F132</f>
        <v>19</v>
      </c>
      <c r="C143" s="115">
        <v>20</v>
      </c>
      <c r="D143" s="21">
        <f t="shared" ref="D143:D147" si="31">B143*C143</f>
        <v>380</v>
      </c>
      <c r="E143" s="114"/>
      <c r="F143" s="114"/>
      <c r="G143" s="114"/>
      <c r="H143" s="114"/>
      <c r="I143" s="114"/>
      <c r="J143" s="114"/>
      <c r="K143" s="114"/>
      <c r="L143" s="71"/>
      <c r="M143" s="71"/>
      <c r="N143" s="25"/>
      <c r="P143" s="28" t="s">
        <v>1</v>
      </c>
      <c r="Q143" s="28">
        <f>U125+U126+U132</f>
        <v>17</v>
      </c>
      <c r="R143" s="28">
        <v>20</v>
      </c>
      <c r="S143" s="21">
        <f t="shared" ref="S143:S147" si="32">Q143*R143</f>
        <v>340</v>
      </c>
      <c r="T143" s="29">
        <f>S125</f>
        <v>4</v>
      </c>
      <c r="U143" s="29">
        <f>R159</f>
        <v>4</v>
      </c>
      <c r="V143" s="29">
        <f>T126+T132</f>
        <v>13</v>
      </c>
      <c r="W143" s="29">
        <f>U155</f>
        <v>13</v>
      </c>
      <c r="AB143" s="25"/>
      <c r="AC143" s="29"/>
      <c r="AD143" s="67" t="s">
        <v>1</v>
      </c>
      <c r="AE143" s="109">
        <f t="shared" si="30"/>
        <v>-2</v>
      </c>
      <c r="AF143" s="67">
        <v>20</v>
      </c>
      <c r="AG143" s="21">
        <f t="shared" ref="AG143:AG147" si="33">AE143*AF143</f>
        <v>-40</v>
      </c>
      <c r="AH143" s="71"/>
      <c r="AI143" s="71"/>
      <c r="AJ143" s="71"/>
      <c r="AK143" s="71"/>
    </row>
    <row r="144" spans="1:37" x14ac:dyDescent="0.25">
      <c r="A144" s="115" t="s">
        <v>15</v>
      </c>
      <c r="B144" s="115">
        <v>0</v>
      </c>
      <c r="C144" s="115">
        <v>25</v>
      </c>
      <c r="D144" s="21">
        <f t="shared" si="31"/>
        <v>0</v>
      </c>
      <c r="E144" s="114"/>
      <c r="F144" s="114"/>
      <c r="G144" s="114"/>
      <c r="H144" s="114"/>
      <c r="I144" s="114"/>
      <c r="J144" s="114"/>
      <c r="K144" s="114"/>
      <c r="L144" s="71"/>
      <c r="M144" s="71"/>
      <c r="N144" s="25"/>
      <c r="P144" s="28" t="s">
        <v>15</v>
      </c>
      <c r="Q144" s="28">
        <v>0</v>
      </c>
      <c r="R144" s="28">
        <v>25</v>
      </c>
      <c r="S144" s="21">
        <f t="shared" si="32"/>
        <v>0</v>
      </c>
      <c r="T144" s="29"/>
      <c r="U144" s="29"/>
      <c r="V144" s="29"/>
      <c r="W144" s="29"/>
      <c r="AB144" s="25"/>
      <c r="AC144" s="29"/>
      <c r="AD144" s="67" t="s">
        <v>15</v>
      </c>
      <c r="AE144" s="109">
        <f t="shared" si="30"/>
        <v>0</v>
      </c>
      <c r="AF144" s="67">
        <v>25</v>
      </c>
      <c r="AG144" s="21">
        <f t="shared" si="33"/>
        <v>0</v>
      </c>
      <c r="AH144" s="71"/>
      <c r="AI144" s="71"/>
      <c r="AJ144" s="71"/>
      <c r="AK144" s="71"/>
    </row>
    <row r="145" spans="1:43" x14ac:dyDescent="0.25">
      <c r="A145" s="115" t="s">
        <v>3</v>
      </c>
      <c r="B145" s="115">
        <f>F128</f>
        <v>16</v>
      </c>
      <c r="C145" s="115">
        <v>22</v>
      </c>
      <c r="D145" s="21">
        <f t="shared" si="31"/>
        <v>352</v>
      </c>
      <c r="E145" s="114"/>
      <c r="F145" s="114"/>
      <c r="G145" s="114"/>
      <c r="H145" s="114"/>
      <c r="I145" s="114"/>
      <c r="J145" s="114"/>
      <c r="K145" s="114"/>
      <c r="L145" s="71"/>
      <c r="M145" s="71"/>
      <c r="N145" s="25"/>
      <c r="P145" s="28" t="s">
        <v>3</v>
      </c>
      <c r="Q145" s="28">
        <f>U128</f>
        <v>13</v>
      </c>
      <c r="R145" s="28">
        <v>22</v>
      </c>
      <c r="S145" s="21">
        <f t="shared" si="32"/>
        <v>286</v>
      </c>
      <c r="T145" s="29">
        <f>S128</f>
        <v>13</v>
      </c>
      <c r="U145" s="29">
        <f>R156+R158</f>
        <v>13</v>
      </c>
      <c r="V145" s="29">
        <v>0</v>
      </c>
      <c r="W145" s="29">
        <v>0</v>
      </c>
      <c r="AB145" s="25"/>
      <c r="AC145" s="29"/>
      <c r="AD145" s="67" t="s">
        <v>3</v>
      </c>
      <c r="AE145" s="109">
        <f t="shared" si="30"/>
        <v>-3</v>
      </c>
      <c r="AF145" s="67">
        <v>22</v>
      </c>
      <c r="AG145" s="21">
        <f t="shared" si="33"/>
        <v>-66</v>
      </c>
      <c r="AH145" s="71"/>
      <c r="AI145" s="71"/>
      <c r="AJ145" s="71"/>
      <c r="AK145" s="71"/>
    </row>
    <row r="146" spans="1:43" x14ac:dyDescent="0.25">
      <c r="A146" s="115" t="s">
        <v>9</v>
      </c>
      <c r="B146" s="115">
        <f>F134</f>
        <v>26</v>
      </c>
      <c r="C146" s="115">
        <v>15</v>
      </c>
      <c r="D146" s="21">
        <f t="shared" si="31"/>
        <v>390</v>
      </c>
      <c r="E146" s="114"/>
      <c r="F146" s="114"/>
      <c r="G146" s="114"/>
      <c r="H146" s="114"/>
      <c r="I146" s="114"/>
      <c r="J146" s="114"/>
      <c r="K146" s="114"/>
      <c r="L146" s="71"/>
      <c r="M146" s="71"/>
      <c r="N146" s="25"/>
      <c r="P146" s="28" t="s">
        <v>9</v>
      </c>
      <c r="Q146" s="28">
        <f>U134</f>
        <v>28</v>
      </c>
      <c r="R146" s="28">
        <v>15</v>
      </c>
      <c r="S146" s="21">
        <f t="shared" si="32"/>
        <v>420</v>
      </c>
      <c r="T146" s="29">
        <f>S134</f>
        <v>28</v>
      </c>
      <c r="U146" s="29">
        <f>R154+R161</f>
        <v>28</v>
      </c>
      <c r="V146" s="29">
        <v>0</v>
      </c>
      <c r="W146">
        <v>0</v>
      </c>
      <c r="AB146" s="25"/>
      <c r="AC146" s="29"/>
      <c r="AD146" s="67" t="s">
        <v>9</v>
      </c>
      <c r="AE146" s="109">
        <f t="shared" si="30"/>
        <v>2</v>
      </c>
      <c r="AF146" s="67">
        <v>15</v>
      </c>
      <c r="AG146" s="21">
        <f t="shared" si="33"/>
        <v>30</v>
      </c>
      <c r="AH146" s="71"/>
      <c r="AI146" s="71"/>
      <c r="AJ146" s="71"/>
      <c r="AK146" s="71"/>
    </row>
    <row r="147" spans="1:43" x14ac:dyDescent="0.25">
      <c r="A147" s="115" t="s">
        <v>5</v>
      </c>
      <c r="B147" s="115">
        <f>F129+F131+F135</f>
        <v>73</v>
      </c>
      <c r="C147" s="115">
        <v>15</v>
      </c>
      <c r="D147" s="21">
        <f t="shared" si="31"/>
        <v>1095</v>
      </c>
      <c r="E147" s="114"/>
      <c r="F147" s="114"/>
      <c r="G147" s="114"/>
      <c r="H147" s="114"/>
      <c r="I147" s="114"/>
      <c r="J147" s="114"/>
      <c r="K147" s="114"/>
      <c r="L147" s="71"/>
      <c r="M147" s="71"/>
      <c r="N147" s="25"/>
      <c r="P147" s="28" t="s">
        <v>5</v>
      </c>
      <c r="Q147" s="28">
        <f>U129+U131+U135</f>
        <v>78</v>
      </c>
      <c r="R147" s="28">
        <v>15</v>
      </c>
      <c r="S147" s="21">
        <f t="shared" si="32"/>
        <v>1170</v>
      </c>
      <c r="T147" s="29">
        <f>S129+S135</f>
        <v>20</v>
      </c>
      <c r="U147" s="29">
        <f>R157+R160</f>
        <v>20</v>
      </c>
      <c r="V147" s="29">
        <f>T131</f>
        <v>58</v>
      </c>
      <c r="W147" s="29">
        <f>U156+U158+U159+U161+U154</f>
        <v>58</v>
      </c>
      <c r="AB147" s="25"/>
      <c r="AC147" s="29"/>
      <c r="AD147" s="67" t="s">
        <v>5</v>
      </c>
      <c r="AE147" s="109">
        <f t="shared" si="30"/>
        <v>5</v>
      </c>
      <c r="AF147" s="67">
        <v>15</v>
      </c>
      <c r="AG147" s="21">
        <f t="shared" si="33"/>
        <v>75</v>
      </c>
      <c r="AH147" s="71"/>
      <c r="AI147" s="71"/>
      <c r="AJ147" s="71"/>
      <c r="AK147" s="71"/>
    </row>
    <row r="148" spans="1:43" x14ac:dyDescent="0.25">
      <c r="A148" s="115" t="s">
        <v>14</v>
      </c>
      <c r="B148" s="115">
        <f>SUM(B142:B147)</f>
        <v>148</v>
      </c>
      <c r="C148" s="115"/>
      <c r="D148" s="21">
        <f>SUM(D142:D147)</f>
        <v>2637</v>
      </c>
      <c r="E148" s="114"/>
      <c r="F148" s="114"/>
      <c r="G148" s="114"/>
      <c r="H148" s="114"/>
      <c r="I148" s="114"/>
      <c r="J148" s="114"/>
      <c r="K148" s="114"/>
      <c r="L148" s="71"/>
      <c r="M148" s="71"/>
      <c r="N148" s="25"/>
      <c r="P148" s="28" t="s">
        <v>14</v>
      </c>
      <c r="Q148" s="28">
        <f>SUM(Q142:Q147)</f>
        <v>149</v>
      </c>
      <c r="R148" s="28"/>
      <c r="S148" s="21">
        <f>SUM(S142:S147)</f>
        <v>2606</v>
      </c>
      <c r="T148" s="29"/>
      <c r="U148" s="29"/>
      <c r="V148" s="29"/>
      <c r="W148" s="29"/>
      <c r="AB148" s="25"/>
      <c r="AC148" s="29"/>
      <c r="AD148" s="67" t="s">
        <v>14</v>
      </c>
      <c r="AE148" s="67">
        <f>SUM(AE142:AE147)</f>
        <v>1</v>
      </c>
      <c r="AF148" s="67"/>
      <c r="AG148" s="21">
        <f>SUM(AG142:AG147)</f>
        <v>-31</v>
      </c>
      <c r="AH148" s="71"/>
      <c r="AI148" s="71"/>
      <c r="AJ148" s="71"/>
      <c r="AK148" s="71"/>
    </row>
    <row r="149" spans="1:43" x14ac:dyDescent="0.25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71"/>
      <c r="M149" s="71"/>
      <c r="N149" s="25"/>
      <c r="P149" s="29"/>
      <c r="Q149" s="29"/>
      <c r="R149" s="29"/>
      <c r="S149" s="29" t="s">
        <v>102</v>
      </c>
      <c r="T149" s="29">
        <f>T142+T143+T145+T146+T147</f>
        <v>70</v>
      </c>
      <c r="U149" s="55">
        <f t="shared" ref="U149:W149" si="34">U142+U143+U145+U146+U147</f>
        <v>70</v>
      </c>
      <c r="V149" s="55">
        <f t="shared" si="34"/>
        <v>79</v>
      </c>
      <c r="W149" s="55">
        <f t="shared" si="34"/>
        <v>79</v>
      </c>
      <c r="AB149" s="25"/>
      <c r="AC149" s="29"/>
      <c r="AD149" s="71"/>
      <c r="AE149" s="71"/>
      <c r="AF149" s="71"/>
      <c r="AG149" s="71"/>
      <c r="AH149" s="71"/>
      <c r="AI149" s="71"/>
      <c r="AJ149" s="71"/>
      <c r="AK149" s="71"/>
    </row>
    <row r="150" spans="1:43" x14ac:dyDescent="0.25">
      <c r="A150" s="114" t="s">
        <v>72</v>
      </c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71"/>
      <c r="M150" s="71"/>
      <c r="N150" s="25"/>
      <c r="P150" s="130" t="s">
        <v>72</v>
      </c>
      <c r="Q150" s="130"/>
      <c r="R150" s="29"/>
      <c r="S150" s="29"/>
      <c r="T150" s="29"/>
      <c r="U150" s="29"/>
      <c r="V150" s="29"/>
      <c r="W150" s="29"/>
      <c r="AB150" s="25"/>
      <c r="AC150" s="29"/>
      <c r="AD150" s="71" t="s">
        <v>72</v>
      </c>
      <c r="AE150" s="71"/>
      <c r="AF150" s="71"/>
      <c r="AG150" s="71"/>
      <c r="AH150" s="71"/>
      <c r="AI150" s="71"/>
      <c r="AJ150" s="71"/>
      <c r="AK150" s="71"/>
    </row>
    <row r="151" spans="1:43" x14ac:dyDescent="0.25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71"/>
      <c r="M151" s="71"/>
      <c r="N151" s="25"/>
      <c r="P151" s="29"/>
      <c r="Q151" s="29"/>
      <c r="R151" s="29"/>
      <c r="S151" s="29"/>
      <c r="T151" s="29"/>
      <c r="U151" s="29"/>
      <c r="V151" s="29"/>
      <c r="W151" s="46"/>
      <c r="X151" s="46"/>
      <c r="AB151" s="25"/>
      <c r="AC151" s="46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46"/>
      <c r="AO151" s="46"/>
      <c r="AP151" s="46"/>
      <c r="AQ151" s="46"/>
    </row>
    <row r="152" spans="1:43" x14ac:dyDescent="0.25">
      <c r="A152" s="33" t="s">
        <v>51</v>
      </c>
      <c r="B152" s="115" t="s">
        <v>52</v>
      </c>
      <c r="C152" s="115"/>
      <c r="D152" s="115"/>
      <c r="E152" s="115" t="s">
        <v>54</v>
      </c>
      <c r="F152" s="115"/>
      <c r="G152" s="115"/>
      <c r="H152" s="115" t="s">
        <v>63</v>
      </c>
      <c r="I152" s="114"/>
      <c r="J152" s="114"/>
      <c r="K152" s="114"/>
      <c r="L152" s="71"/>
      <c r="M152" s="71"/>
      <c r="N152" s="25"/>
      <c r="P152" s="33" t="s">
        <v>51</v>
      </c>
      <c r="Q152" s="131" t="s">
        <v>52</v>
      </c>
      <c r="R152" s="131"/>
      <c r="S152" s="131"/>
      <c r="T152" s="131" t="s">
        <v>54</v>
      </c>
      <c r="U152" s="131"/>
      <c r="V152" s="131"/>
      <c r="W152" s="47" t="s">
        <v>63</v>
      </c>
      <c r="X152" s="46"/>
      <c r="AB152" s="25"/>
      <c r="AC152" s="46"/>
      <c r="AD152" s="33" t="s">
        <v>51</v>
      </c>
      <c r="AE152" s="67" t="s">
        <v>52</v>
      </c>
      <c r="AF152" s="67"/>
      <c r="AG152" s="67"/>
      <c r="AH152" s="67" t="s">
        <v>54</v>
      </c>
      <c r="AI152" s="67"/>
      <c r="AJ152" s="67"/>
      <c r="AK152" s="67" t="s">
        <v>63</v>
      </c>
      <c r="AL152" s="71"/>
      <c r="AM152" s="71"/>
      <c r="AN152" s="46"/>
      <c r="AO152" s="46"/>
      <c r="AP152" s="46"/>
      <c r="AQ152" s="46"/>
    </row>
    <row r="153" spans="1:43" x14ac:dyDescent="0.25">
      <c r="A153" s="34"/>
      <c r="B153" s="115" t="s">
        <v>31</v>
      </c>
      <c r="C153" s="115" t="s">
        <v>53</v>
      </c>
      <c r="D153" s="115" t="s">
        <v>24</v>
      </c>
      <c r="E153" s="115" t="s">
        <v>31</v>
      </c>
      <c r="F153" s="115" t="s">
        <v>53</v>
      </c>
      <c r="G153" s="115" t="s">
        <v>24</v>
      </c>
      <c r="H153" s="115"/>
      <c r="I153" s="114"/>
      <c r="J153" s="114"/>
      <c r="K153" s="114"/>
      <c r="L153" s="71"/>
      <c r="M153" s="71"/>
      <c r="N153" s="25"/>
      <c r="P153" s="34"/>
      <c r="Q153" s="28" t="s">
        <v>31</v>
      </c>
      <c r="R153" s="28" t="s">
        <v>53</v>
      </c>
      <c r="S153" s="28" t="s">
        <v>24</v>
      </c>
      <c r="T153" s="28" t="s">
        <v>31</v>
      </c>
      <c r="U153" s="28" t="s">
        <v>53</v>
      </c>
      <c r="V153" s="28" t="s">
        <v>24</v>
      </c>
      <c r="W153" s="47"/>
      <c r="X153" s="46"/>
      <c r="AB153" s="25"/>
      <c r="AC153" s="46"/>
      <c r="AD153" s="34"/>
      <c r="AE153" s="67" t="s">
        <v>31</v>
      </c>
      <c r="AF153" s="67" t="s">
        <v>53</v>
      </c>
      <c r="AG153" s="67" t="s">
        <v>24</v>
      </c>
      <c r="AH153" s="67" t="s">
        <v>31</v>
      </c>
      <c r="AI153" s="67" t="s">
        <v>53</v>
      </c>
      <c r="AJ153" s="67" t="s">
        <v>24</v>
      </c>
      <c r="AK153" s="67"/>
      <c r="AL153" s="71"/>
      <c r="AM153" s="71"/>
      <c r="AN153" s="46"/>
      <c r="AO153" s="46"/>
      <c r="AP153" s="46"/>
      <c r="AQ153" s="46"/>
    </row>
    <row r="154" spans="1:43" x14ac:dyDescent="0.25">
      <c r="A154" s="1" t="s">
        <v>20</v>
      </c>
      <c r="B154" s="1" t="s">
        <v>9</v>
      </c>
      <c r="C154" s="1">
        <v>13</v>
      </c>
      <c r="D154" s="1">
        <v>11</v>
      </c>
      <c r="E154" s="1" t="s">
        <v>5</v>
      </c>
      <c r="F154" s="1">
        <v>8</v>
      </c>
      <c r="G154" s="1">
        <v>8</v>
      </c>
      <c r="H154" s="115">
        <f>C154+F154</f>
        <v>21</v>
      </c>
      <c r="I154" s="114"/>
      <c r="J154" s="114"/>
      <c r="K154" s="114"/>
      <c r="L154" s="71"/>
      <c r="M154" s="71"/>
      <c r="N154" s="25"/>
      <c r="P154" s="1" t="s">
        <v>20</v>
      </c>
      <c r="Q154" s="1" t="s">
        <v>9</v>
      </c>
      <c r="R154" s="1">
        <v>13</v>
      </c>
      <c r="S154" s="1">
        <v>11</v>
      </c>
      <c r="T154" s="1" t="s">
        <v>5</v>
      </c>
      <c r="U154" s="1">
        <v>10</v>
      </c>
      <c r="V154" s="1">
        <v>8</v>
      </c>
      <c r="W154" s="47">
        <f>R154+U154</f>
        <v>23</v>
      </c>
      <c r="X154">
        <f t="shared" ref="X154:X159" si="35">W168</f>
        <v>101</v>
      </c>
      <c r="AB154" s="25"/>
      <c r="AC154" s="46"/>
      <c r="AD154" s="1" t="s">
        <v>20</v>
      </c>
      <c r="AE154" s="1" t="s">
        <v>9</v>
      </c>
      <c r="AF154" s="1">
        <f>R154-C154</f>
        <v>0</v>
      </c>
      <c r="AG154" s="1">
        <v>11</v>
      </c>
      <c r="AH154" s="1" t="s">
        <v>5</v>
      </c>
      <c r="AI154" s="1">
        <f>U154-F154</f>
        <v>2</v>
      </c>
      <c r="AJ154" s="1">
        <v>8</v>
      </c>
      <c r="AK154" s="67">
        <f>W154-H154</f>
        <v>2</v>
      </c>
      <c r="AL154" s="71"/>
      <c r="AM154" s="71"/>
      <c r="AN154" s="46"/>
      <c r="AO154" s="46"/>
      <c r="AP154" s="46"/>
      <c r="AQ154" s="46"/>
    </row>
    <row r="155" spans="1:43" x14ac:dyDescent="0.25">
      <c r="A155" s="119" t="s">
        <v>19</v>
      </c>
      <c r="B155" s="119" t="s">
        <v>2</v>
      </c>
      <c r="C155" s="119">
        <v>5</v>
      </c>
      <c r="D155" s="119" t="s">
        <v>75</v>
      </c>
      <c r="E155" s="119" t="s">
        <v>1</v>
      </c>
      <c r="F155" s="119">
        <v>15</v>
      </c>
      <c r="G155" s="119">
        <v>3.9</v>
      </c>
      <c r="H155" s="115">
        <f t="shared" ref="H155:H161" si="36">C155+F155</f>
        <v>20</v>
      </c>
      <c r="I155" s="114"/>
      <c r="J155" s="114"/>
      <c r="K155" s="114"/>
      <c r="L155" s="71"/>
      <c r="M155" s="71"/>
      <c r="N155" s="25"/>
      <c r="P155" s="2" t="s">
        <v>19</v>
      </c>
      <c r="Q155" s="2" t="s">
        <v>2</v>
      </c>
      <c r="R155" s="2">
        <f>S130+S136</f>
        <v>5</v>
      </c>
      <c r="S155" s="2" t="s">
        <v>75</v>
      </c>
      <c r="T155" s="2" t="s">
        <v>1</v>
      </c>
      <c r="U155" s="2">
        <f>T126+T132</f>
        <v>13</v>
      </c>
      <c r="V155" s="2">
        <v>3.9</v>
      </c>
      <c r="W155" s="47">
        <f t="shared" ref="W155:W158" si="37">R155+U155</f>
        <v>18</v>
      </c>
      <c r="X155">
        <f t="shared" si="35"/>
        <v>101</v>
      </c>
      <c r="AB155" s="25"/>
      <c r="AC155" s="46"/>
      <c r="AD155" s="74" t="s">
        <v>19</v>
      </c>
      <c r="AE155" s="119" t="s">
        <v>2</v>
      </c>
      <c r="AF155" s="119">
        <f t="shared" ref="AF155:AF161" si="38">R155-C155</f>
        <v>0</v>
      </c>
      <c r="AG155" s="119" t="s">
        <v>75</v>
      </c>
      <c r="AH155" s="119" t="s">
        <v>1</v>
      </c>
      <c r="AI155" s="119">
        <f t="shared" ref="AI155:AI160" si="39">U155-F155</f>
        <v>-2</v>
      </c>
      <c r="AJ155" s="119">
        <v>3.9</v>
      </c>
      <c r="AK155" s="115">
        <f t="shared" ref="AK155:AK161" si="40">W155-H155</f>
        <v>-2</v>
      </c>
      <c r="AL155" s="71"/>
      <c r="AM155" s="71"/>
      <c r="AN155" s="46"/>
      <c r="AO155" s="46"/>
      <c r="AP155" s="46"/>
      <c r="AQ155" s="46"/>
    </row>
    <row r="156" spans="1:43" x14ac:dyDescent="0.25">
      <c r="A156" s="3" t="s">
        <v>18</v>
      </c>
      <c r="B156" s="3" t="s">
        <v>3</v>
      </c>
      <c r="C156" s="3">
        <v>8</v>
      </c>
      <c r="D156" s="3">
        <v>5</v>
      </c>
      <c r="E156" s="3" t="s">
        <v>5</v>
      </c>
      <c r="F156" s="3">
        <v>14</v>
      </c>
      <c r="G156" s="3">
        <v>8</v>
      </c>
      <c r="H156" s="115">
        <f t="shared" si="36"/>
        <v>22</v>
      </c>
      <c r="I156" s="114"/>
      <c r="J156" s="114"/>
      <c r="K156" s="114"/>
      <c r="L156" s="71"/>
      <c r="M156" s="71"/>
      <c r="N156" s="25"/>
      <c r="P156" s="3" t="s">
        <v>18</v>
      </c>
      <c r="Q156" s="3" t="s">
        <v>3</v>
      </c>
      <c r="R156" s="3">
        <v>6</v>
      </c>
      <c r="S156" s="3">
        <v>5</v>
      </c>
      <c r="T156" s="3" t="s">
        <v>5</v>
      </c>
      <c r="U156" s="3">
        <v>15</v>
      </c>
      <c r="V156" s="3">
        <v>8</v>
      </c>
      <c r="W156" s="47">
        <f t="shared" si="37"/>
        <v>21</v>
      </c>
      <c r="X156">
        <f t="shared" si="35"/>
        <v>101</v>
      </c>
      <c r="AB156" s="25"/>
      <c r="AC156" s="46"/>
      <c r="AD156" s="3" t="s">
        <v>18</v>
      </c>
      <c r="AE156" s="79" t="s">
        <v>3</v>
      </c>
      <c r="AF156" s="79">
        <f t="shared" si="38"/>
        <v>-2</v>
      </c>
      <c r="AG156" s="79">
        <v>5</v>
      </c>
      <c r="AH156" s="79" t="s">
        <v>5</v>
      </c>
      <c r="AI156" s="79">
        <f t="shared" si="39"/>
        <v>1</v>
      </c>
      <c r="AJ156" s="79">
        <v>8</v>
      </c>
      <c r="AK156" s="115">
        <f t="shared" si="40"/>
        <v>-1</v>
      </c>
      <c r="AL156" s="71"/>
      <c r="AM156" s="71"/>
      <c r="AN156" s="46"/>
      <c r="AO156" s="46"/>
      <c r="AP156" s="46"/>
      <c r="AQ156" s="46"/>
    </row>
    <row r="157" spans="1:43" x14ac:dyDescent="0.25">
      <c r="A157" s="9" t="s">
        <v>56</v>
      </c>
      <c r="B157" s="117" t="s">
        <v>5</v>
      </c>
      <c r="C157" s="117">
        <v>11</v>
      </c>
      <c r="D157" s="117">
        <v>6.12</v>
      </c>
      <c r="E157" s="117" t="s">
        <v>2</v>
      </c>
      <c r="F157" s="117">
        <v>9</v>
      </c>
      <c r="G157" s="117">
        <v>3.9</v>
      </c>
      <c r="H157" s="115">
        <f t="shared" si="36"/>
        <v>20</v>
      </c>
      <c r="I157" s="114"/>
      <c r="J157" s="114"/>
      <c r="K157" s="114"/>
      <c r="L157" s="71"/>
      <c r="M157" s="71"/>
      <c r="N157" s="25"/>
      <c r="P157" s="9" t="s">
        <v>56</v>
      </c>
      <c r="Q157" s="31" t="s">
        <v>5</v>
      </c>
      <c r="R157" s="31">
        <v>13</v>
      </c>
      <c r="S157" s="31">
        <v>6.12</v>
      </c>
      <c r="T157" s="31" t="s">
        <v>2</v>
      </c>
      <c r="U157" s="31">
        <f>T127+T133</f>
        <v>8</v>
      </c>
      <c r="V157" s="31">
        <v>3.9</v>
      </c>
      <c r="W157" s="47">
        <f t="shared" si="37"/>
        <v>21</v>
      </c>
      <c r="X157">
        <f t="shared" si="35"/>
        <v>101</v>
      </c>
      <c r="AB157" s="25"/>
      <c r="AC157" s="46"/>
      <c r="AD157" s="9" t="s">
        <v>56</v>
      </c>
      <c r="AE157" s="80" t="s">
        <v>5</v>
      </c>
      <c r="AF157" s="80">
        <f t="shared" si="38"/>
        <v>2</v>
      </c>
      <c r="AG157" s="80">
        <v>6.12</v>
      </c>
      <c r="AH157" s="80" t="s">
        <v>2</v>
      </c>
      <c r="AI157" s="80">
        <f t="shared" si="39"/>
        <v>-1</v>
      </c>
      <c r="AJ157" s="80">
        <v>3.9</v>
      </c>
      <c r="AK157" s="115">
        <f t="shared" si="40"/>
        <v>1</v>
      </c>
      <c r="AL157" s="71"/>
      <c r="AM157" s="71"/>
      <c r="AN157" s="46"/>
      <c r="AO157" s="46"/>
      <c r="AP157" s="46"/>
      <c r="AQ157" s="46"/>
    </row>
    <row r="158" spans="1:43" x14ac:dyDescent="0.25">
      <c r="A158" s="111" t="s">
        <v>17</v>
      </c>
      <c r="B158" s="111" t="s">
        <v>3</v>
      </c>
      <c r="C158" s="111">
        <v>8</v>
      </c>
      <c r="D158" s="111">
        <v>5</v>
      </c>
      <c r="E158" s="111" t="s">
        <v>5</v>
      </c>
      <c r="F158" s="111">
        <v>14</v>
      </c>
      <c r="G158" s="111">
        <v>8</v>
      </c>
      <c r="H158" s="115">
        <f t="shared" si="36"/>
        <v>22</v>
      </c>
      <c r="I158" s="114"/>
      <c r="J158" s="114"/>
      <c r="K158" s="114"/>
      <c r="L158" s="71"/>
      <c r="M158" s="71"/>
      <c r="N158" s="25"/>
      <c r="P158" s="5" t="s">
        <v>17</v>
      </c>
      <c r="Q158" s="5" t="s">
        <v>3</v>
      </c>
      <c r="R158" s="5">
        <v>7</v>
      </c>
      <c r="S158" s="5">
        <v>5</v>
      </c>
      <c r="T158" s="5" t="s">
        <v>5</v>
      </c>
      <c r="U158" s="5">
        <v>8</v>
      </c>
      <c r="V158" s="5">
        <v>8</v>
      </c>
      <c r="W158" s="47">
        <f t="shared" si="37"/>
        <v>15</v>
      </c>
      <c r="X158">
        <f t="shared" si="35"/>
        <v>101</v>
      </c>
      <c r="AB158" s="25"/>
      <c r="AC158" s="46"/>
      <c r="AD158" s="5" t="s">
        <v>17</v>
      </c>
      <c r="AE158" s="81" t="s">
        <v>3</v>
      </c>
      <c r="AF158" s="81">
        <f t="shared" si="38"/>
        <v>-1</v>
      </c>
      <c r="AG158" s="81">
        <v>5</v>
      </c>
      <c r="AH158" s="81" t="s">
        <v>5</v>
      </c>
      <c r="AI158" s="81">
        <f t="shared" si="39"/>
        <v>-6</v>
      </c>
      <c r="AJ158" s="81">
        <v>8</v>
      </c>
      <c r="AK158" s="115">
        <f t="shared" si="40"/>
        <v>-7</v>
      </c>
      <c r="AL158" s="71"/>
      <c r="AM158" s="71"/>
      <c r="AN158" s="46"/>
      <c r="AO158" s="46"/>
      <c r="AP158" s="46"/>
      <c r="AQ158" s="46"/>
    </row>
    <row r="159" spans="1:43" x14ac:dyDescent="0.25">
      <c r="A159" s="112" t="s">
        <v>57</v>
      </c>
      <c r="B159" s="112" t="s">
        <v>1</v>
      </c>
      <c r="C159" s="112">
        <v>4</v>
      </c>
      <c r="D159" s="112">
        <v>2</v>
      </c>
      <c r="E159" s="112" t="s">
        <v>5</v>
      </c>
      <c r="F159" s="112">
        <v>12</v>
      </c>
      <c r="G159" s="112">
        <v>8</v>
      </c>
      <c r="H159" s="115">
        <f>C159+C160+F159</f>
        <v>22</v>
      </c>
      <c r="I159" s="114"/>
      <c r="J159" s="114"/>
      <c r="K159" s="114"/>
      <c r="L159" s="71"/>
      <c r="M159" s="71"/>
      <c r="N159" s="25"/>
      <c r="P159" s="6" t="s">
        <v>57</v>
      </c>
      <c r="Q159" s="6" t="s">
        <v>1</v>
      </c>
      <c r="R159" s="6">
        <v>4</v>
      </c>
      <c r="S159" s="6">
        <v>2</v>
      </c>
      <c r="T159" s="6" t="s">
        <v>5</v>
      </c>
      <c r="U159" s="6">
        <v>16</v>
      </c>
      <c r="V159" s="6">
        <v>8</v>
      </c>
      <c r="W159" s="47">
        <f>R159+R160+U159</f>
        <v>27</v>
      </c>
      <c r="X159">
        <f t="shared" si="35"/>
        <v>101</v>
      </c>
      <c r="AB159" s="25"/>
      <c r="AC159" s="46"/>
      <c r="AD159" s="6" t="s">
        <v>57</v>
      </c>
      <c r="AE159" s="82" t="s">
        <v>1</v>
      </c>
      <c r="AF159" s="82">
        <f t="shared" si="38"/>
        <v>0</v>
      </c>
      <c r="AG159" s="82">
        <v>2</v>
      </c>
      <c r="AH159" s="82" t="s">
        <v>5</v>
      </c>
      <c r="AI159" s="82">
        <f t="shared" si="39"/>
        <v>4</v>
      </c>
      <c r="AJ159" s="82">
        <v>8</v>
      </c>
      <c r="AK159" s="115">
        <f t="shared" si="40"/>
        <v>5</v>
      </c>
      <c r="AL159" s="71"/>
      <c r="AM159" s="71"/>
      <c r="AN159" s="46"/>
      <c r="AO159" s="46"/>
      <c r="AP159" s="46"/>
      <c r="AQ159" s="46"/>
    </row>
    <row r="160" spans="1:43" x14ac:dyDescent="0.25">
      <c r="A160" s="112"/>
      <c r="B160" s="112" t="s">
        <v>5</v>
      </c>
      <c r="C160" s="112">
        <v>6</v>
      </c>
      <c r="D160" s="112">
        <v>12</v>
      </c>
      <c r="E160" s="112"/>
      <c r="F160" s="112"/>
      <c r="G160" s="112"/>
      <c r="H160" s="115"/>
      <c r="I160" s="114"/>
      <c r="J160" s="114"/>
      <c r="K160" s="114"/>
      <c r="L160" s="71"/>
      <c r="M160" s="71"/>
      <c r="N160" s="25"/>
      <c r="P160" s="6"/>
      <c r="Q160" s="6" t="s">
        <v>5</v>
      </c>
      <c r="R160" s="6">
        <v>7</v>
      </c>
      <c r="S160" s="6">
        <v>12</v>
      </c>
      <c r="T160" s="6"/>
      <c r="U160" s="6"/>
      <c r="V160" s="6"/>
      <c r="W160" s="47"/>
      <c r="AB160" s="25"/>
      <c r="AC160" s="46"/>
      <c r="AD160" s="6"/>
      <c r="AE160" s="82" t="s">
        <v>5</v>
      </c>
      <c r="AF160" s="82">
        <f t="shared" si="38"/>
        <v>1</v>
      </c>
      <c r="AG160" s="82">
        <v>12</v>
      </c>
      <c r="AH160" s="82"/>
      <c r="AI160" s="82">
        <f t="shared" si="39"/>
        <v>0</v>
      </c>
      <c r="AJ160" s="82"/>
      <c r="AK160" s="115">
        <f t="shared" si="40"/>
        <v>0</v>
      </c>
      <c r="AL160" s="71"/>
      <c r="AM160" s="71"/>
      <c r="AN160" s="46"/>
      <c r="AO160" s="46"/>
      <c r="AP160" s="46"/>
      <c r="AQ160" s="46"/>
    </row>
    <row r="161" spans="1:43" x14ac:dyDescent="0.25">
      <c r="A161" s="113" t="s">
        <v>16</v>
      </c>
      <c r="B161" s="113" t="s">
        <v>9</v>
      </c>
      <c r="C161" s="113">
        <v>13</v>
      </c>
      <c r="D161" s="113">
        <v>11</v>
      </c>
      <c r="E161" s="113" t="s">
        <v>5</v>
      </c>
      <c r="F161" s="113">
        <v>8</v>
      </c>
      <c r="G161" s="113">
        <v>8</v>
      </c>
      <c r="H161" s="115">
        <f t="shared" si="36"/>
        <v>21</v>
      </c>
      <c r="I161" s="114"/>
      <c r="J161" s="114"/>
      <c r="K161" s="114"/>
      <c r="L161" s="71"/>
      <c r="M161" s="71"/>
      <c r="N161" s="25"/>
      <c r="P161" s="7" t="s">
        <v>16</v>
      </c>
      <c r="Q161" s="7" t="s">
        <v>9</v>
      </c>
      <c r="R161" s="7">
        <v>15</v>
      </c>
      <c r="S161" s="7">
        <v>11</v>
      </c>
      <c r="T161" s="7" t="s">
        <v>5</v>
      </c>
      <c r="U161" s="7">
        <v>9</v>
      </c>
      <c r="V161" s="7">
        <v>8</v>
      </c>
      <c r="W161" s="47">
        <f t="shared" ref="W161" si="41">R161+U161</f>
        <v>24</v>
      </c>
      <c r="X161">
        <f>W174</f>
        <v>101</v>
      </c>
      <c r="AB161" s="25"/>
      <c r="AC161" s="46"/>
      <c r="AD161" s="7" t="s">
        <v>16</v>
      </c>
      <c r="AE161" s="83" t="s">
        <v>9</v>
      </c>
      <c r="AF161" s="83">
        <f t="shared" si="38"/>
        <v>2</v>
      </c>
      <c r="AG161" s="83">
        <v>11</v>
      </c>
      <c r="AH161" s="83" t="s">
        <v>5</v>
      </c>
      <c r="AI161" s="83">
        <f>U161-F162</f>
        <v>9</v>
      </c>
      <c r="AJ161" s="83">
        <v>8</v>
      </c>
      <c r="AK161" s="115">
        <f t="shared" si="40"/>
        <v>3</v>
      </c>
      <c r="AL161" s="71"/>
      <c r="AM161" s="71"/>
      <c r="AN161" s="46"/>
      <c r="AO161" s="46"/>
      <c r="AP161" s="46"/>
      <c r="AQ161" s="46"/>
    </row>
    <row r="162" spans="1:43" x14ac:dyDescent="0.25">
      <c r="A162" s="114"/>
      <c r="B162" s="114"/>
      <c r="C162" s="114"/>
      <c r="D162" s="114"/>
      <c r="E162" s="114"/>
      <c r="F162" s="114"/>
      <c r="G162" s="114" t="s">
        <v>49</v>
      </c>
      <c r="H162" s="114">
        <f>SUM(H154:H161)</f>
        <v>148</v>
      </c>
      <c r="I162" s="114"/>
      <c r="J162" s="114"/>
      <c r="K162" s="114"/>
      <c r="L162" s="71"/>
      <c r="M162" s="71"/>
      <c r="N162" s="25"/>
      <c r="P162" s="29"/>
      <c r="Q162" s="29"/>
      <c r="R162" s="29"/>
      <c r="S162" s="29"/>
      <c r="T162" s="29"/>
      <c r="U162" s="29"/>
      <c r="V162" s="29" t="s">
        <v>49</v>
      </c>
      <c r="W162" s="46">
        <f>SUM(W154:W161)</f>
        <v>149</v>
      </c>
      <c r="AB162" s="25"/>
      <c r="AC162" s="46"/>
      <c r="AD162" s="71"/>
      <c r="AE162" s="71"/>
      <c r="AF162" s="71"/>
      <c r="AG162" s="71"/>
      <c r="AH162" s="71"/>
      <c r="AI162" s="71"/>
      <c r="AJ162" s="71" t="s">
        <v>49</v>
      </c>
      <c r="AK162" s="71">
        <f>SUM(AK154:AK161)</f>
        <v>1</v>
      </c>
      <c r="AL162" s="71"/>
      <c r="AM162" s="71"/>
      <c r="AN162" s="46"/>
      <c r="AO162" s="46"/>
      <c r="AP162" s="46"/>
      <c r="AQ162" s="46"/>
    </row>
    <row r="163" spans="1:43" x14ac:dyDescent="0.25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71"/>
      <c r="M163" s="71"/>
      <c r="N163" s="25"/>
      <c r="P163" s="29"/>
      <c r="Q163" s="29"/>
      <c r="R163" s="29"/>
      <c r="S163" s="29"/>
      <c r="T163" s="29"/>
      <c r="U163" s="29"/>
      <c r="V163" s="29"/>
      <c r="W163" s="46"/>
      <c r="AB163" s="25"/>
      <c r="AC163" s="46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46"/>
      <c r="AO163" s="46"/>
      <c r="AP163" s="46"/>
      <c r="AQ163" s="46"/>
    </row>
    <row r="164" spans="1:43" x14ac:dyDescent="0.25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71"/>
      <c r="M164" s="71"/>
      <c r="N164" s="25"/>
      <c r="P164" s="29"/>
      <c r="Q164" s="29"/>
      <c r="R164" s="29"/>
      <c r="S164" s="29"/>
      <c r="T164" s="29"/>
      <c r="U164" s="29"/>
      <c r="V164" s="29"/>
      <c r="W164" s="46"/>
      <c r="AB164" s="25"/>
      <c r="AC164" s="46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46"/>
      <c r="AO164" s="46"/>
      <c r="AP164" s="46"/>
      <c r="AQ164" s="46"/>
    </row>
    <row r="165" spans="1:43" x14ac:dyDescent="0.25">
      <c r="A165" s="114" t="s">
        <v>82</v>
      </c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71"/>
      <c r="M165" s="71"/>
      <c r="N165" s="25"/>
      <c r="P165" s="130" t="s">
        <v>82</v>
      </c>
      <c r="Q165" s="130"/>
      <c r="R165" s="29"/>
      <c r="S165" s="29"/>
      <c r="T165" s="29"/>
      <c r="U165" s="29"/>
      <c r="V165" s="29"/>
      <c r="W165" s="46"/>
      <c r="X165" s="46"/>
      <c r="AB165" s="25"/>
      <c r="AC165" s="46"/>
      <c r="AD165" s="71" t="s">
        <v>82</v>
      </c>
      <c r="AE165" s="71"/>
      <c r="AF165" s="71"/>
      <c r="AG165" s="71"/>
      <c r="AH165" s="71"/>
      <c r="AI165" s="71"/>
      <c r="AJ165" s="71"/>
      <c r="AK165" s="71"/>
      <c r="AL165" s="71"/>
      <c r="AM165" s="71"/>
      <c r="AN165" s="46"/>
      <c r="AO165" s="46"/>
      <c r="AP165" s="46"/>
      <c r="AQ165" s="46"/>
    </row>
    <row r="166" spans="1:43" x14ac:dyDescent="0.25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71"/>
      <c r="M166" s="71"/>
      <c r="N166" s="25"/>
      <c r="P166" s="29"/>
      <c r="Q166" s="29"/>
      <c r="R166" s="29"/>
      <c r="S166" s="29"/>
      <c r="T166" s="29"/>
      <c r="U166" s="29"/>
      <c r="V166" s="29"/>
      <c r="W166" s="46"/>
      <c r="X166" s="46"/>
      <c r="AB166" s="25"/>
      <c r="AC166" s="46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46"/>
      <c r="AO166" s="46"/>
      <c r="AP166" s="46"/>
      <c r="AQ166" s="46"/>
    </row>
    <row r="167" spans="1:43" x14ac:dyDescent="0.25">
      <c r="A167" s="114" t="s">
        <v>51</v>
      </c>
      <c r="B167" s="114" t="s">
        <v>2</v>
      </c>
      <c r="C167" s="114" t="s">
        <v>1</v>
      </c>
      <c r="D167" s="114" t="s">
        <v>15</v>
      </c>
      <c r="E167" s="114" t="s">
        <v>3</v>
      </c>
      <c r="F167" s="114" t="s">
        <v>9</v>
      </c>
      <c r="G167" s="114" t="s">
        <v>5</v>
      </c>
      <c r="H167" s="114" t="s">
        <v>14</v>
      </c>
      <c r="I167" s="114"/>
      <c r="J167" s="114"/>
      <c r="K167" s="114"/>
      <c r="L167" s="71"/>
      <c r="M167" s="71"/>
      <c r="N167" s="25"/>
      <c r="P167" s="29" t="s">
        <v>51</v>
      </c>
      <c r="Q167" s="29" t="s">
        <v>2</v>
      </c>
      <c r="R167" s="29" t="s">
        <v>1</v>
      </c>
      <c r="S167" s="29" t="s">
        <v>15</v>
      </c>
      <c r="T167" s="29" t="s">
        <v>3</v>
      </c>
      <c r="U167" s="29" t="s">
        <v>9</v>
      </c>
      <c r="V167" s="29" t="s">
        <v>5</v>
      </c>
      <c r="W167" s="46" t="s">
        <v>14</v>
      </c>
      <c r="X167" s="46"/>
      <c r="AB167" s="25"/>
      <c r="AC167" s="46"/>
      <c r="AD167" s="71" t="s">
        <v>51</v>
      </c>
      <c r="AE167" s="71" t="s">
        <v>2</v>
      </c>
      <c r="AF167" s="71" t="s">
        <v>1</v>
      </c>
      <c r="AG167" s="71" t="s">
        <v>15</v>
      </c>
      <c r="AH167" s="71" t="s">
        <v>3</v>
      </c>
      <c r="AI167" s="71" t="s">
        <v>9</v>
      </c>
      <c r="AJ167" s="71" t="s">
        <v>5</v>
      </c>
      <c r="AK167" s="71" t="s">
        <v>14</v>
      </c>
      <c r="AL167" s="71"/>
      <c r="AM167" s="71"/>
      <c r="AN167" s="46"/>
      <c r="AO167" s="46"/>
      <c r="AP167" s="46"/>
      <c r="AQ167" s="46"/>
    </row>
    <row r="168" spans="1:43" x14ac:dyDescent="0.25">
      <c r="A168" s="1" t="s">
        <v>20</v>
      </c>
      <c r="B168" s="1">
        <v>0</v>
      </c>
      <c r="C168" s="1">
        <f>F104</f>
        <v>11</v>
      </c>
      <c r="D168" s="1">
        <f>C28</f>
        <v>8</v>
      </c>
      <c r="E168" s="1">
        <f>C104+F28</f>
        <v>36</v>
      </c>
      <c r="F168" s="1">
        <f>C154</f>
        <v>13</v>
      </c>
      <c r="G168" s="1">
        <f>F154+F105+C105+I28</f>
        <v>35</v>
      </c>
      <c r="H168" s="114">
        <f>SUM(B168:G168)</f>
        <v>103</v>
      </c>
      <c r="I168" s="114"/>
      <c r="J168" s="114"/>
      <c r="K168" s="114"/>
      <c r="L168" s="71"/>
      <c r="M168" s="71"/>
      <c r="N168" s="25"/>
      <c r="P168" s="1" t="s">
        <v>20</v>
      </c>
      <c r="Q168" s="1">
        <v>0</v>
      </c>
      <c r="R168" s="1">
        <f>U104</f>
        <v>7</v>
      </c>
      <c r="S168" s="1">
        <f>R28</f>
        <v>8</v>
      </c>
      <c r="T168" s="1">
        <f>U28+R104</f>
        <v>33</v>
      </c>
      <c r="U168" s="1">
        <f>R154</f>
        <v>13</v>
      </c>
      <c r="V168" s="1">
        <f>X28+R105+U105+U154</f>
        <v>40</v>
      </c>
      <c r="W168" s="46">
        <f t="shared" ref="W168:W174" si="42">Q168+R168+S168+T168+U168+V168</f>
        <v>101</v>
      </c>
      <c r="X168" s="46"/>
      <c r="AB168" s="25"/>
      <c r="AC168" s="46"/>
      <c r="AD168" s="1" t="s">
        <v>20</v>
      </c>
      <c r="AE168" s="1">
        <f>Q168-B168</f>
        <v>0</v>
      </c>
      <c r="AF168" s="1">
        <f>R168-C168</f>
        <v>-4</v>
      </c>
      <c r="AG168" s="1">
        <f t="shared" ref="AG168:AJ174" si="43">S168-D168</f>
        <v>0</v>
      </c>
      <c r="AH168" s="1">
        <f t="shared" si="43"/>
        <v>-3</v>
      </c>
      <c r="AI168" s="1">
        <f t="shared" si="43"/>
        <v>0</v>
      </c>
      <c r="AJ168" s="1">
        <f t="shared" si="43"/>
        <v>5</v>
      </c>
      <c r="AK168" s="71">
        <f>SUM(AE168:AJ168)</f>
        <v>-2</v>
      </c>
      <c r="AL168" s="71"/>
      <c r="AM168" s="71"/>
      <c r="AN168" s="46"/>
      <c r="AO168" s="46"/>
      <c r="AP168" s="46"/>
      <c r="AQ168" s="46"/>
    </row>
    <row r="169" spans="1:43" x14ac:dyDescent="0.25">
      <c r="A169" s="119" t="s">
        <v>19</v>
      </c>
      <c r="B169" s="119">
        <f>C155+C29</f>
        <v>10</v>
      </c>
      <c r="C169" s="119">
        <f>F155</f>
        <v>15</v>
      </c>
      <c r="D169" s="48">
        <v>0</v>
      </c>
      <c r="E169" s="119">
        <f>C106+F29+I29</f>
        <v>53</v>
      </c>
      <c r="F169" s="119">
        <f>F106</f>
        <v>17</v>
      </c>
      <c r="G169" s="119">
        <v>0</v>
      </c>
      <c r="H169" s="114">
        <f t="shared" ref="H169:H174" si="44">SUM(B169:G169)</f>
        <v>95</v>
      </c>
      <c r="I169" s="114"/>
      <c r="J169" s="114"/>
      <c r="K169" s="114"/>
      <c r="L169" s="71"/>
      <c r="M169" s="71"/>
      <c r="N169" s="25"/>
      <c r="P169" s="2" t="s">
        <v>19</v>
      </c>
      <c r="Q169" s="2">
        <f>R29+R155</f>
        <v>10</v>
      </c>
      <c r="R169" s="2">
        <f>U155</f>
        <v>13</v>
      </c>
      <c r="S169" s="2">
        <v>0</v>
      </c>
      <c r="T169" s="2">
        <f>U29+X29+R106</f>
        <v>54</v>
      </c>
      <c r="U169" s="2">
        <f>U106</f>
        <v>24</v>
      </c>
      <c r="V169" s="2">
        <v>0</v>
      </c>
      <c r="W169" s="46">
        <f t="shared" si="42"/>
        <v>101</v>
      </c>
      <c r="X169" s="46"/>
      <c r="AB169" s="25"/>
      <c r="AC169" s="46"/>
      <c r="AD169" s="119" t="s">
        <v>19</v>
      </c>
      <c r="AE169" s="119">
        <f t="shared" ref="AE169:AE174" si="45">Q169-B169</f>
        <v>0</v>
      </c>
      <c r="AF169" s="119">
        <f t="shared" ref="AF169:AF174" si="46">R169-C169</f>
        <v>-2</v>
      </c>
      <c r="AG169" s="119">
        <f t="shared" si="43"/>
        <v>0</v>
      </c>
      <c r="AH169" s="119">
        <f t="shared" si="43"/>
        <v>1</v>
      </c>
      <c r="AI169" s="119">
        <f t="shared" si="43"/>
        <v>7</v>
      </c>
      <c r="AJ169" s="119">
        <f t="shared" si="43"/>
        <v>0</v>
      </c>
      <c r="AK169" s="108">
        <f t="shared" ref="AK169:AK174" si="47">SUM(AE169:AJ169)</f>
        <v>6</v>
      </c>
      <c r="AL169" s="71"/>
      <c r="AM169" s="71"/>
      <c r="AN169" s="46"/>
      <c r="AO169" s="46"/>
      <c r="AP169" s="46"/>
      <c r="AQ169" s="46"/>
    </row>
    <row r="170" spans="1:43" x14ac:dyDescent="0.25">
      <c r="A170" s="3" t="s">
        <v>18</v>
      </c>
      <c r="B170" s="3">
        <f>C107</f>
        <v>11</v>
      </c>
      <c r="C170" s="3">
        <f>C30</f>
        <v>7</v>
      </c>
      <c r="D170" s="3">
        <v>0</v>
      </c>
      <c r="E170" s="3">
        <f>C156+I30+F30</f>
        <v>27</v>
      </c>
      <c r="F170" s="3">
        <f>F107+C108</f>
        <v>38</v>
      </c>
      <c r="G170" s="3">
        <f>F156</f>
        <v>14</v>
      </c>
      <c r="H170" s="114">
        <f t="shared" si="44"/>
        <v>97</v>
      </c>
      <c r="I170" s="114"/>
      <c r="J170" s="114"/>
      <c r="K170" s="114"/>
      <c r="L170" s="71"/>
      <c r="M170" s="71"/>
      <c r="N170" s="25"/>
      <c r="P170" s="3" t="s">
        <v>18</v>
      </c>
      <c r="Q170" s="3">
        <f>R107</f>
        <v>9</v>
      </c>
      <c r="R170" s="3">
        <f>R30</f>
        <v>7</v>
      </c>
      <c r="S170" s="3">
        <v>0</v>
      </c>
      <c r="T170" s="3">
        <f>U30+X30+R156</f>
        <v>30</v>
      </c>
      <c r="U170" s="3">
        <f>U107+R108</f>
        <v>37</v>
      </c>
      <c r="V170" s="3">
        <f>U156+U108</f>
        <v>18</v>
      </c>
      <c r="W170" s="46">
        <f t="shared" si="42"/>
        <v>101</v>
      </c>
      <c r="X170" s="46"/>
      <c r="AB170" s="25"/>
      <c r="AC170" s="46"/>
      <c r="AD170" s="79" t="s">
        <v>18</v>
      </c>
      <c r="AE170" s="79">
        <f t="shared" si="45"/>
        <v>-2</v>
      </c>
      <c r="AF170" s="79">
        <f t="shared" si="46"/>
        <v>0</v>
      </c>
      <c r="AG170" s="79">
        <f t="shared" si="43"/>
        <v>0</v>
      </c>
      <c r="AH170" s="79">
        <f t="shared" si="43"/>
        <v>3</v>
      </c>
      <c r="AI170" s="79">
        <f t="shared" si="43"/>
        <v>-1</v>
      </c>
      <c r="AJ170" s="79">
        <f t="shared" si="43"/>
        <v>4</v>
      </c>
      <c r="AK170" s="108">
        <f t="shared" si="47"/>
        <v>4</v>
      </c>
      <c r="AL170" s="71"/>
      <c r="AM170" s="71"/>
      <c r="AN170" s="46"/>
      <c r="AO170" s="46"/>
      <c r="AP170" s="46"/>
      <c r="AQ170" s="46"/>
    </row>
    <row r="171" spans="1:43" x14ac:dyDescent="0.25">
      <c r="A171" s="9" t="s">
        <v>56</v>
      </c>
      <c r="B171" s="117">
        <f>F157+F109</f>
        <v>25</v>
      </c>
      <c r="C171" s="117">
        <f>I32</f>
        <v>0</v>
      </c>
      <c r="D171" s="117">
        <v>0</v>
      </c>
      <c r="E171" s="117">
        <f>C110+F110+F31+I31</f>
        <v>51</v>
      </c>
      <c r="F171" s="117">
        <f>C109</f>
        <v>8</v>
      </c>
      <c r="G171" s="117">
        <f>C157+C31</f>
        <v>16</v>
      </c>
      <c r="H171" s="114">
        <f t="shared" si="44"/>
        <v>100</v>
      </c>
      <c r="I171" s="114"/>
      <c r="J171" s="114"/>
      <c r="K171" s="114"/>
      <c r="L171" s="71"/>
      <c r="M171" s="71"/>
      <c r="N171" s="25"/>
      <c r="P171" s="9" t="s">
        <v>56</v>
      </c>
      <c r="Q171" s="31">
        <f>U109+U157</f>
        <v>24</v>
      </c>
      <c r="R171" s="31">
        <f>X32</f>
        <v>0</v>
      </c>
      <c r="S171" s="31">
        <v>0</v>
      </c>
      <c r="T171" s="31">
        <f>U31+X31+R110+U110</f>
        <v>47</v>
      </c>
      <c r="U171" s="31">
        <f>R109</f>
        <v>12</v>
      </c>
      <c r="V171" s="31">
        <f>R31+R157</f>
        <v>18</v>
      </c>
      <c r="W171" s="46">
        <f t="shared" si="42"/>
        <v>101</v>
      </c>
      <c r="X171" s="46"/>
      <c r="AB171" s="25"/>
      <c r="AC171" s="46"/>
      <c r="AD171" s="80" t="s">
        <v>56</v>
      </c>
      <c r="AE171" s="80">
        <f t="shared" si="45"/>
        <v>-1</v>
      </c>
      <c r="AF171" s="80">
        <f t="shared" si="46"/>
        <v>0</v>
      </c>
      <c r="AG171" s="80">
        <f t="shared" si="43"/>
        <v>0</v>
      </c>
      <c r="AH171" s="80">
        <f t="shared" si="43"/>
        <v>-4</v>
      </c>
      <c r="AI171" s="80">
        <f t="shared" si="43"/>
        <v>4</v>
      </c>
      <c r="AJ171" s="80">
        <f t="shared" si="43"/>
        <v>2</v>
      </c>
      <c r="AK171" s="108">
        <f t="shared" si="47"/>
        <v>1</v>
      </c>
      <c r="AL171" s="71"/>
      <c r="AM171" s="71"/>
      <c r="AN171" s="46"/>
      <c r="AO171" s="46"/>
      <c r="AP171" s="46"/>
      <c r="AQ171" s="46"/>
    </row>
    <row r="172" spans="1:43" x14ac:dyDescent="0.25">
      <c r="A172" s="111" t="s">
        <v>17</v>
      </c>
      <c r="B172" s="111">
        <f>I33</f>
        <v>8</v>
      </c>
      <c r="C172" s="111">
        <f>F33</f>
        <v>8</v>
      </c>
      <c r="D172" s="111">
        <f>C33</f>
        <v>12</v>
      </c>
      <c r="E172" s="111">
        <f>C158</f>
        <v>8</v>
      </c>
      <c r="F172" s="111">
        <f>C111</f>
        <v>20</v>
      </c>
      <c r="G172" s="111">
        <f>F158+C112+F111</f>
        <v>41</v>
      </c>
      <c r="H172" s="114">
        <f t="shared" si="44"/>
        <v>97</v>
      </c>
      <c r="I172" s="114"/>
      <c r="J172" s="114"/>
      <c r="K172" s="114"/>
      <c r="L172" s="71"/>
      <c r="M172" s="71"/>
      <c r="N172" s="25"/>
      <c r="P172" s="5" t="s">
        <v>17</v>
      </c>
      <c r="Q172" s="5">
        <f>X33</f>
        <v>8</v>
      </c>
      <c r="R172" s="5">
        <f>U33</f>
        <v>8</v>
      </c>
      <c r="S172" s="5">
        <f>R33</f>
        <v>12</v>
      </c>
      <c r="T172" s="5">
        <f>R158</f>
        <v>7</v>
      </c>
      <c r="U172" s="5">
        <f>R111</f>
        <v>19</v>
      </c>
      <c r="V172" s="5">
        <f>R112+U111+U158</f>
        <v>47</v>
      </c>
      <c r="W172" s="46">
        <f t="shared" si="42"/>
        <v>101</v>
      </c>
      <c r="X172" s="46"/>
      <c r="AB172" s="25"/>
      <c r="AC172" s="46"/>
      <c r="AD172" s="81" t="s">
        <v>17</v>
      </c>
      <c r="AE172" s="81">
        <f t="shared" si="45"/>
        <v>0</v>
      </c>
      <c r="AF172" s="81">
        <f t="shared" si="46"/>
        <v>0</v>
      </c>
      <c r="AG172" s="81">
        <f t="shared" si="43"/>
        <v>0</v>
      </c>
      <c r="AH172" s="81">
        <f t="shared" si="43"/>
        <v>-1</v>
      </c>
      <c r="AI172" s="81">
        <f t="shared" si="43"/>
        <v>-1</v>
      </c>
      <c r="AJ172" s="81">
        <f t="shared" si="43"/>
        <v>6</v>
      </c>
      <c r="AK172" s="108">
        <f t="shared" si="47"/>
        <v>4</v>
      </c>
      <c r="AL172" s="71"/>
      <c r="AM172" s="71"/>
      <c r="AN172" s="46"/>
      <c r="AO172" s="46"/>
      <c r="AP172" s="46"/>
      <c r="AQ172" s="46"/>
    </row>
    <row r="173" spans="1:43" x14ac:dyDescent="0.25">
      <c r="A173" s="112" t="s">
        <v>57</v>
      </c>
      <c r="B173" s="112">
        <f>F34</f>
        <v>4</v>
      </c>
      <c r="C173" s="82">
        <f>C159</f>
        <v>4</v>
      </c>
      <c r="D173" s="82">
        <f>C34</f>
        <v>10</v>
      </c>
      <c r="E173" s="112">
        <f>C113</f>
        <v>31</v>
      </c>
      <c r="F173" s="112">
        <f>F113</f>
        <v>18</v>
      </c>
      <c r="G173" s="112">
        <f>C160+F159+I34</f>
        <v>31</v>
      </c>
      <c r="H173" s="114">
        <f t="shared" si="44"/>
        <v>98</v>
      </c>
      <c r="I173" s="114"/>
      <c r="J173" s="114"/>
      <c r="K173" s="114"/>
      <c r="L173" s="71"/>
      <c r="M173" s="71"/>
      <c r="N173" s="25"/>
      <c r="P173" s="6" t="s">
        <v>57</v>
      </c>
      <c r="Q173" s="6">
        <f>U34</f>
        <v>4</v>
      </c>
      <c r="R173" s="6">
        <f>R159</f>
        <v>4</v>
      </c>
      <c r="S173" s="6">
        <f>R34</f>
        <v>10</v>
      </c>
      <c r="T173" s="6">
        <f>R113</f>
        <v>28</v>
      </c>
      <c r="U173" s="6">
        <f>U113</f>
        <v>19</v>
      </c>
      <c r="V173" s="6">
        <f>X34+R160+U159</f>
        <v>36</v>
      </c>
      <c r="W173" s="46">
        <f t="shared" si="42"/>
        <v>101</v>
      </c>
      <c r="X173" s="46"/>
      <c r="AB173" s="25"/>
      <c r="AC173" s="46"/>
      <c r="AD173" s="82" t="s">
        <v>57</v>
      </c>
      <c r="AE173" s="82">
        <f t="shared" si="45"/>
        <v>0</v>
      </c>
      <c r="AF173" s="82">
        <f t="shared" si="46"/>
        <v>0</v>
      </c>
      <c r="AG173" s="82">
        <f t="shared" si="43"/>
        <v>0</v>
      </c>
      <c r="AH173" s="82">
        <f t="shared" si="43"/>
        <v>-3</v>
      </c>
      <c r="AI173" s="82">
        <f t="shared" si="43"/>
        <v>1</v>
      </c>
      <c r="AJ173" s="82">
        <f t="shared" si="43"/>
        <v>5</v>
      </c>
      <c r="AK173" s="108">
        <f t="shared" si="47"/>
        <v>3</v>
      </c>
      <c r="AL173" s="71"/>
      <c r="AM173" s="71"/>
      <c r="AN173" s="46"/>
      <c r="AO173" s="46"/>
      <c r="AP173" s="46"/>
      <c r="AQ173" s="46"/>
    </row>
    <row r="174" spans="1:43" x14ac:dyDescent="0.25">
      <c r="A174" s="113" t="s">
        <v>16</v>
      </c>
      <c r="B174" s="53">
        <v>0</v>
      </c>
      <c r="C174" s="113">
        <f>C114</f>
        <v>9</v>
      </c>
      <c r="D174" s="113">
        <v>0</v>
      </c>
      <c r="E174" s="113">
        <f>F35</f>
        <v>14</v>
      </c>
      <c r="F174" s="113">
        <f>C161</f>
        <v>13</v>
      </c>
      <c r="G174" s="113">
        <f>F161+F114+C115+C35+I35</f>
        <v>68</v>
      </c>
      <c r="H174" s="114">
        <f t="shared" si="44"/>
        <v>104</v>
      </c>
      <c r="I174" s="114"/>
      <c r="J174" s="114"/>
      <c r="K174" s="114"/>
      <c r="L174" s="71"/>
      <c r="M174" s="71"/>
      <c r="N174" s="25"/>
      <c r="P174" s="7" t="s">
        <v>16</v>
      </c>
      <c r="Q174" s="7">
        <v>0</v>
      </c>
      <c r="R174" s="7">
        <f>R114</f>
        <v>6</v>
      </c>
      <c r="S174" s="7">
        <v>0</v>
      </c>
      <c r="T174" s="7">
        <f>U35</f>
        <v>14</v>
      </c>
      <c r="U174" s="7">
        <f>R161+U115</f>
        <v>20</v>
      </c>
      <c r="V174" s="7">
        <f>R35+X35+R115+U114+U161</f>
        <v>61</v>
      </c>
      <c r="W174" s="46">
        <f t="shared" si="42"/>
        <v>101</v>
      </c>
      <c r="X174" s="46"/>
      <c r="AB174" s="25"/>
      <c r="AC174" s="46"/>
      <c r="AD174" s="83" t="s">
        <v>16</v>
      </c>
      <c r="AE174" s="83">
        <f t="shared" si="45"/>
        <v>0</v>
      </c>
      <c r="AF174" s="83">
        <f t="shared" si="46"/>
        <v>-3</v>
      </c>
      <c r="AG174" s="83">
        <f t="shared" si="43"/>
        <v>0</v>
      </c>
      <c r="AH174" s="83">
        <f t="shared" si="43"/>
        <v>0</v>
      </c>
      <c r="AI174" s="83">
        <f t="shared" si="43"/>
        <v>7</v>
      </c>
      <c r="AJ174" s="83">
        <f t="shared" si="43"/>
        <v>-7</v>
      </c>
      <c r="AK174" s="108">
        <f t="shared" si="47"/>
        <v>-3</v>
      </c>
      <c r="AL174" s="71"/>
      <c r="AM174" s="71"/>
      <c r="AN174" s="46"/>
      <c r="AO174" s="46"/>
      <c r="AP174" s="46"/>
      <c r="AQ174" s="46"/>
    </row>
    <row r="175" spans="1:43" x14ac:dyDescent="0.25">
      <c r="A175" s="114"/>
      <c r="B175">
        <f>SUM(B168:B174)</f>
        <v>58</v>
      </c>
      <c r="C175">
        <f t="shared" ref="C175:G175" si="48">SUM(C168:C174)</f>
        <v>54</v>
      </c>
      <c r="D175">
        <f t="shared" si="48"/>
        <v>30</v>
      </c>
      <c r="E175">
        <f t="shared" si="48"/>
        <v>220</v>
      </c>
      <c r="F175">
        <f t="shared" si="48"/>
        <v>127</v>
      </c>
      <c r="G175">
        <f t="shared" si="48"/>
        <v>205</v>
      </c>
      <c r="H175" s="114"/>
      <c r="I175" s="114"/>
      <c r="J175" s="114"/>
      <c r="K175" s="114"/>
      <c r="L175" s="71"/>
      <c r="M175" s="71"/>
      <c r="N175" s="25"/>
      <c r="P175" s="29"/>
      <c r="Q175" s="30">
        <f>SUM(Q168:Q174)</f>
        <v>55</v>
      </c>
      <c r="R175" s="121">
        <f t="shared" ref="R175:V175" si="49">SUM(R168:R174)</f>
        <v>45</v>
      </c>
      <c r="S175" s="121">
        <f t="shared" si="49"/>
        <v>30</v>
      </c>
      <c r="T175" s="121">
        <f t="shared" si="49"/>
        <v>213</v>
      </c>
      <c r="U175" s="121">
        <f t="shared" si="49"/>
        <v>144</v>
      </c>
      <c r="V175" s="121">
        <f t="shared" si="49"/>
        <v>220</v>
      </c>
      <c r="X175" s="46"/>
      <c r="AB175" s="25"/>
      <c r="AC175" s="46"/>
      <c r="AD175" s="71"/>
      <c r="AE175" s="72"/>
      <c r="AF175" s="72" t="s">
        <v>83</v>
      </c>
      <c r="AG175" s="72"/>
      <c r="AH175" s="71">
        <f>T177-E177</f>
        <v>13</v>
      </c>
      <c r="AI175" s="71"/>
      <c r="AJ175" s="71" t="s">
        <v>49</v>
      </c>
      <c r="AK175" s="71">
        <f>SUM(AK168:AK174)</f>
        <v>13</v>
      </c>
      <c r="AL175" s="22"/>
      <c r="AM175" s="71"/>
      <c r="AN175" s="46"/>
      <c r="AO175" s="46"/>
      <c r="AP175" s="46"/>
      <c r="AQ175" s="46"/>
    </row>
    <row r="176" spans="1:43" x14ac:dyDescent="0.25">
      <c r="A176" s="114"/>
      <c r="I176" s="114"/>
      <c r="J176" s="114"/>
      <c r="K176" s="114"/>
      <c r="L176" s="71"/>
      <c r="M176" s="71"/>
      <c r="N176" s="25"/>
      <c r="P176" s="29"/>
      <c r="Q176" s="29"/>
      <c r="X176" s="46"/>
      <c r="AB176" s="25"/>
      <c r="AC176" s="46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46"/>
      <c r="AO176" s="46"/>
      <c r="AP176" s="46"/>
      <c r="AQ176" s="46"/>
    </row>
    <row r="177" spans="1:43" x14ac:dyDescent="0.25">
      <c r="A177" s="114"/>
      <c r="B177" s="116"/>
      <c r="C177" s="116" t="s">
        <v>83</v>
      </c>
      <c r="D177" s="116"/>
      <c r="E177" s="114">
        <f>G22+F86+F137</f>
        <v>694</v>
      </c>
      <c r="F177" s="114"/>
      <c r="G177" s="114" t="s">
        <v>49</v>
      </c>
      <c r="H177" s="114">
        <f>SUM(H168:H175)</f>
        <v>694</v>
      </c>
      <c r="I177" s="114"/>
      <c r="J177" s="114"/>
      <c r="K177" s="114"/>
      <c r="L177" s="71"/>
      <c r="M177" s="71"/>
      <c r="N177" s="25"/>
      <c r="P177" s="29"/>
      <c r="Q177" s="29"/>
      <c r="R177" s="147" t="s">
        <v>83</v>
      </c>
      <c r="S177" s="147"/>
      <c r="T177" s="29">
        <f>Q48+Q98+Q148</f>
        <v>707</v>
      </c>
      <c r="U177" s="29"/>
      <c r="V177" s="29" t="s">
        <v>49</v>
      </c>
      <c r="W177" s="46">
        <f>SUM(Q175:V175)</f>
        <v>707</v>
      </c>
      <c r="X177" s="46"/>
      <c r="AB177" s="25"/>
      <c r="AC177" s="46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46"/>
      <c r="AO177" s="46"/>
      <c r="AP177" s="46"/>
      <c r="AQ177" s="46"/>
    </row>
    <row r="178" spans="1:43" x14ac:dyDescent="0.25">
      <c r="C178" s="114"/>
      <c r="D178" s="114"/>
      <c r="E178" s="114"/>
      <c r="F178" s="114"/>
      <c r="G178" s="114"/>
      <c r="H178" s="114"/>
      <c r="I178" s="114"/>
      <c r="J178" s="114"/>
      <c r="K178" s="114"/>
      <c r="L178" s="71"/>
      <c r="M178" s="71"/>
      <c r="N178" s="25"/>
      <c r="P178" s="28" t="s">
        <v>84</v>
      </c>
      <c r="Q178" s="28"/>
      <c r="R178" s="29"/>
      <c r="S178" s="29"/>
      <c r="T178" s="29"/>
      <c r="U178" s="29"/>
      <c r="V178" s="29"/>
      <c r="W178" s="46"/>
      <c r="X178" s="46"/>
      <c r="AB178" s="25"/>
      <c r="AC178" s="46"/>
      <c r="AD178" s="71" t="s">
        <v>84</v>
      </c>
      <c r="AE178" s="71"/>
      <c r="AF178" s="71"/>
      <c r="AG178" s="71"/>
      <c r="AH178" s="71"/>
      <c r="AI178" s="71"/>
      <c r="AJ178" s="71"/>
      <c r="AK178" s="71"/>
      <c r="AL178" s="71"/>
      <c r="AM178" s="71"/>
      <c r="AN178" s="46"/>
      <c r="AO178" s="46"/>
      <c r="AP178" s="46"/>
      <c r="AQ178" s="46"/>
    </row>
    <row r="179" spans="1:43" x14ac:dyDescent="0.25">
      <c r="A179" s="114" t="s">
        <v>84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71"/>
      <c r="M179" s="71"/>
      <c r="N179" s="25"/>
      <c r="P179" s="28" t="s">
        <v>86</v>
      </c>
      <c r="Q179" s="40">
        <v>0</v>
      </c>
      <c r="R179" s="29"/>
      <c r="S179" s="29"/>
      <c r="T179" s="29"/>
      <c r="U179" s="29"/>
      <c r="V179" s="29"/>
      <c r="W179" s="46"/>
      <c r="X179" s="46"/>
      <c r="AB179" s="25"/>
      <c r="AC179" s="46"/>
      <c r="AD179" s="71" t="s">
        <v>86</v>
      </c>
      <c r="AE179" s="39">
        <f>Q179-B180</f>
        <v>0</v>
      </c>
      <c r="AF179" s="71"/>
      <c r="AG179" s="71"/>
      <c r="AH179" s="71"/>
      <c r="AI179" s="71"/>
      <c r="AJ179" s="71"/>
      <c r="AK179" s="71"/>
      <c r="AL179" s="71"/>
      <c r="AM179" s="71"/>
      <c r="AN179" s="46"/>
      <c r="AO179" s="46"/>
      <c r="AP179" s="46"/>
      <c r="AQ179" s="46"/>
    </row>
    <row r="180" spans="1:43" x14ac:dyDescent="0.25">
      <c r="A180" s="114" t="s">
        <v>86</v>
      </c>
      <c r="B180" s="39">
        <v>0</v>
      </c>
      <c r="C180" s="114"/>
      <c r="D180" s="114"/>
      <c r="E180" s="114"/>
      <c r="F180" s="114"/>
      <c r="G180" s="114"/>
      <c r="H180" s="114"/>
      <c r="I180" s="114"/>
      <c r="J180" s="114"/>
      <c r="K180" s="114"/>
      <c r="L180" s="71"/>
      <c r="M180" s="71"/>
      <c r="N180" s="25"/>
      <c r="P180" s="28" t="s">
        <v>85</v>
      </c>
      <c r="Q180" s="40">
        <f>S48</f>
        <v>4159</v>
      </c>
      <c r="R180" s="29"/>
      <c r="S180" s="29"/>
      <c r="T180" s="29"/>
      <c r="U180" s="29"/>
      <c r="V180" s="29"/>
      <c r="W180" s="46"/>
      <c r="X180" s="46"/>
      <c r="AB180" s="25"/>
      <c r="AC180" s="46"/>
      <c r="AD180" s="71" t="s">
        <v>85</v>
      </c>
      <c r="AE180" s="39">
        <f>Q180-B181</f>
        <v>220</v>
      </c>
      <c r="AF180" s="71"/>
      <c r="AG180" s="71"/>
      <c r="AH180" s="71"/>
      <c r="AI180" s="71"/>
      <c r="AJ180" s="71"/>
      <c r="AK180" s="71"/>
      <c r="AL180" s="71"/>
      <c r="AM180" s="71"/>
      <c r="AN180" s="46"/>
      <c r="AO180" s="46"/>
      <c r="AP180" s="46"/>
      <c r="AQ180" s="46"/>
    </row>
    <row r="181" spans="1:43" x14ac:dyDescent="0.25">
      <c r="A181" s="114" t="s">
        <v>85</v>
      </c>
      <c r="B181" s="39">
        <f>D48</f>
        <v>3939</v>
      </c>
      <c r="C181" s="114"/>
      <c r="D181" s="114"/>
      <c r="E181" s="114"/>
      <c r="F181" s="114"/>
      <c r="G181" s="114"/>
      <c r="H181" s="114"/>
      <c r="I181" s="114"/>
      <c r="J181" s="114"/>
      <c r="K181" s="114"/>
      <c r="L181" s="71"/>
      <c r="M181" s="71"/>
      <c r="N181" s="25"/>
      <c r="P181" s="28" t="s">
        <v>87</v>
      </c>
      <c r="Q181" s="40">
        <f>S98</f>
        <v>6681</v>
      </c>
      <c r="R181" s="29"/>
      <c r="S181" s="29"/>
      <c r="T181" s="29"/>
      <c r="U181" s="29"/>
      <c r="V181" s="29"/>
      <c r="W181" s="46"/>
      <c r="X181" s="46"/>
      <c r="AB181" s="25"/>
      <c r="AC181" s="46"/>
      <c r="AD181" s="71" t="s">
        <v>87</v>
      </c>
      <c r="AE181" s="39">
        <f>Q181-B182</f>
        <v>-133</v>
      </c>
      <c r="AF181" s="71"/>
      <c r="AG181" s="71"/>
      <c r="AH181" s="71"/>
      <c r="AI181" s="71"/>
      <c r="AJ181" s="71"/>
      <c r="AK181" s="71"/>
      <c r="AL181" s="71"/>
      <c r="AM181" s="71"/>
      <c r="AN181" s="46"/>
      <c r="AO181" s="46"/>
      <c r="AP181" s="46"/>
      <c r="AQ181" s="46"/>
    </row>
    <row r="182" spans="1:43" x14ac:dyDescent="0.25">
      <c r="A182" s="114" t="s">
        <v>87</v>
      </c>
      <c r="B182" s="39">
        <f>D98</f>
        <v>6814</v>
      </c>
      <c r="C182" s="114"/>
      <c r="D182" s="114"/>
      <c r="E182" s="114"/>
      <c r="F182" s="114"/>
      <c r="G182" s="114"/>
      <c r="H182" s="114"/>
      <c r="I182" s="114"/>
      <c r="J182" s="114"/>
      <c r="K182" s="114"/>
      <c r="L182" s="71"/>
      <c r="M182" s="71"/>
      <c r="N182" s="25"/>
      <c r="P182" s="28" t="s">
        <v>88</v>
      </c>
      <c r="Q182" s="40">
        <f>S148</f>
        <v>2606</v>
      </c>
      <c r="R182" s="29"/>
      <c r="S182" s="29"/>
      <c r="T182" s="29"/>
      <c r="U182" s="29"/>
      <c r="V182" s="29"/>
      <c r="W182" s="46"/>
      <c r="X182" s="46"/>
      <c r="AB182" s="25"/>
      <c r="AC182" s="46"/>
      <c r="AD182" s="71" t="s">
        <v>88</v>
      </c>
      <c r="AE182" s="39">
        <f>Q182-B183</f>
        <v>-31</v>
      </c>
      <c r="AF182" s="71"/>
      <c r="AG182" s="71"/>
      <c r="AH182" s="71"/>
      <c r="AI182" s="71"/>
      <c r="AJ182" s="71"/>
      <c r="AK182" s="71"/>
      <c r="AL182" s="71"/>
      <c r="AM182" s="71"/>
      <c r="AN182" s="46"/>
      <c r="AO182" s="46"/>
      <c r="AP182" s="46"/>
      <c r="AQ182" s="46"/>
    </row>
    <row r="183" spans="1:43" x14ac:dyDescent="0.25">
      <c r="A183" s="114" t="s">
        <v>88</v>
      </c>
      <c r="B183" s="39">
        <f>D148</f>
        <v>2637</v>
      </c>
      <c r="C183" s="114"/>
      <c r="D183" s="114"/>
      <c r="E183" s="114"/>
      <c r="F183" s="114"/>
      <c r="G183" s="114"/>
      <c r="H183" s="114"/>
      <c r="I183" s="114"/>
      <c r="J183" s="114"/>
      <c r="K183" s="114"/>
      <c r="L183" s="71"/>
      <c r="M183" s="71"/>
      <c r="N183" s="25"/>
      <c r="P183" s="28" t="s">
        <v>49</v>
      </c>
      <c r="Q183" s="40">
        <f>SUM(Q179:Q182)</f>
        <v>13446</v>
      </c>
      <c r="R183" s="29"/>
      <c r="S183" s="29"/>
      <c r="T183" s="29"/>
      <c r="U183" s="29"/>
      <c r="V183" s="29"/>
      <c r="W183" s="46"/>
      <c r="X183" s="46"/>
      <c r="AB183" s="25"/>
      <c r="AC183" s="46"/>
      <c r="AD183" s="71" t="s">
        <v>49</v>
      </c>
      <c r="AE183" s="39">
        <f>Q183-B184</f>
        <v>56</v>
      </c>
      <c r="AF183" s="71"/>
      <c r="AG183" s="71"/>
      <c r="AH183" s="71"/>
      <c r="AI183" s="71"/>
      <c r="AJ183" s="71"/>
      <c r="AK183" s="71"/>
      <c r="AL183" s="71"/>
      <c r="AM183" s="71"/>
      <c r="AN183" s="46"/>
      <c r="AO183" s="46"/>
      <c r="AP183" s="46"/>
      <c r="AQ183" s="46"/>
    </row>
    <row r="184" spans="1:43" x14ac:dyDescent="0.25">
      <c r="A184" s="114" t="s">
        <v>49</v>
      </c>
      <c r="B184" s="39">
        <f>SUM(B180:B183)</f>
        <v>13390</v>
      </c>
      <c r="C184" s="114"/>
      <c r="D184" s="114"/>
      <c r="E184" s="114"/>
      <c r="F184" s="114"/>
      <c r="G184" s="114"/>
      <c r="H184" s="114"/>
      <c r="I184" s="114"/>
      <c r="J184" s="114"/>
      <c r="K184" s="114"/>
      <c r="L184" s="71"/>
      <c r="N184" s="25"/>
      <c r="W184" s="46"/>
      <c r="X184" s="46"/>
      <c r="AB184" s="25"/>
      <c r="AC184" s="46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46"/>
      <c r="AO184" s="46"/>
      <c r="AP184" s="46"/>
      <c r="AQ184" s="46"/>
    </row>
    <row r="185" spans="1:43" x14ac:dyDescent="0.25">
      <c r="C185" s="114"/>
      <c r="D185" s="114"/>
      <c r="E185" s="114"/>
      <c r="F185" s="114"/>
      <c r="G185" s="114"/>
      <c r="H185" s="114"/>
      <c r="I185" s="114"/>
      <c r="J185" s="114"/>
      <c r="K185" s="114"/>
      <c r="N185" s="25"/>
      <c r="W185" s="46"/>
      <c r="X185" s="46"/>
      <c r="AB185" s="25"/>
      <c r="AC185" s="46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46"/>
      <c r="AO185" s="46"/>
      <c r="AP185" s="46"/>
      <c r="AQ185" s="46"/>
    </row>
    <row r="186" spans="1:43" x14ac:dyDescent="0.25">
      <c r="A186" s="52" t="s">
        <v>31</v>
      </c>
      <c r="B186" t="s">
        <v>53</v>
      </c>
      <c r="C186" t="s">
        <v>67</v>
      </c>
      <c r="D186" t="s">
        <v>108</v>
      </c>
      <c r="G186" s="120"/>
      <c r="N186" s="25"/>
      <c r="O186" s="27"/>
      <c r="P186" s="52" t="s">
        <v>31</v>
      </c>
      <c r="Q186" t="s">
        <v>53</v>
      </c>
      <c r="R186" t="s">
        <v>67</v>
      </c>
      <c r="S186" t="s">
        <v>108</v>
      </c>
      <c r="AB186" s="25"/>
      <c r="AD186" s="52" t="s">
        <v>31</v>
      </c>
      <c r="AE186" t="s">
        <v>53</v>
      </c>
      <c r="AF186" t="s">
        <v>67</v>
      </c>
      <c r="AG186" t="s">
        <v>108</v>
      </c>
      <c r="AH186" s="46"/>
      <c r="AJ186" s="46"/>
      <c r="AK186" s="46"/>
      <c r="AL186" s="46"/>
      <c r="AM186" s="46"/>
      <c r="AN186" s="46"/>
      <c r="AO186" s="46"/>
      <c r="AP186" s="46"/>
      <c r="AQ186" s="46"/>
    </row>
    <row r="187" spans="1:43" x14ac:dyDescent="0.25">
      <c r="A187" t="s">
        <v>2</v>
      </c>
      <c r="B187">
        <f>B175</f>
        <v>58</v>
      </c>
      <c r="C187">
        <v>30</v>
      </c>
      <c r="D187">
        <f>B187*C187</f>
        <v>1740</v>
      </c>
      <c r="N187" s="25"/>
      <c r="O187" s="27"/>
      <c r="P187" t="s">
        <v>2</v>
      </c>
      <c r="Q187">
        <f>Q175</f>
        <v>55</v>
      </c>
      <c r="R187">
        <v>30</v>
      </c>
      <c r="S187">
        <f>Q187*R187</f>
        <v>1650</v>
      </c>
      <c r="AB187" s="25"/>
      <c r="AD187" t="s">
        <v>2</v>
      </c>
      <c r="AE187">
        <f t="shared" ref="AE187:AE193" si="50">Q187-B187</f>
        <v>-3</v>
      </c>
      <c r="AF187">
        <v>30</v>
      </c>
      <c r="AG187">
        <f>AE187*AF187</f>
        <v>-90</v>
      </c>
      <c r="AH187" s="46"/>
      <c r="AJ187" s="46"/>
      <c r="AK187" s="46"/>
      <c r="AL187" s="46"/>
      <c r="AM187" s="46"/>
      <c r="AN187" s="46"/>
      <c r="AO187" s="46"/>
      <c r="AP187" s="46"/>
      <c r="AQ187" s="46"/>
    </row>
    <row r="188" spans="1:43" x14ac:dyDescent="0.25">
      <c r="A188" t="s">
        <v>1</v>
      </c>
      <c r="B188">
        <f>C175</f>
        <v>54</v>
      </c>
      <c r="C188">
        <v>20</v>
      </c>
      <c r="D188">
        <f t="shared" ref="D188:D192" si="51">B188*C188</f>
        <v>1080</v>
      </c>
      <c r="N188" s="25"/>
      <c r="O188" s="27"/>
      <c r="P188" t="s">
        <v>1</v>
      </c>
      <c r="Q188">
        <f>R175</f>
        <v>45</v>
      </c>
      <c r="R188">
        <v>20</v>
      </c>
      <c r="S188">
        <f t="shared" ref="S188:S192" si="52">Q188*R188</f>
        <v>900</v>
      </c>
      <c r="AB188" s="25"/>
      <c r="AD188" t="s">
        <v>1</v>
      </c>
      <c r="AE188">
        <f t="shared" si="50"/>
        <v>-9</v>
      </c>
      <c r="AF188">
        <v>20</v>
      </c>
      <c r="AG188">
        <f t="shared" ref="AG188:AG192" si="53">AE188*AF188</f>
        <v>-180</v>
      </c>
      <c r="AH188" s="46"/>
      <c r="AJ188" s="46"/>
      <c r="AK188" s="46"/>
      <c r="AL188" s="46"/>
      <c r="AM188" s="46"/>
      <c r="AN188" s="46"/>
      <c r="AO188" s="46"/>
      <c r="AP188" s="46"/>
      <c r="AQ188" s="46"/>
    </row>
    <row r="189" spans="1:43" x14ac:dyDescent="0.25">
      <c r="A189" t="s">
        <v>15</v>
      </c>
      <c r="B189">
        <f>D175</f>
        <v>30</v>
      </c>
      <c r="C189">
        <v>25</v>
      </c>
      <c r="D189">
        <f t="shared" si="51"/>
        <v>750</v>
      </c>
      <c r="N189" s="25"/>
      <c r="O189" s="27"/>
      <c r="P189" t="s">
        <v>15</v>
      </c>
      <c r="Q189">
        <f>S175</f>
        <v>30</v>
      </c>
      <c r="R189">
        <v>25</v>
      </c>
      <c r="S189">
        <f t="shared" si="52"/>
        <v>750</v>
      </c>
      <c r="AB189" s="25"/>
      <c r="AD189" t="s">
        <v>15</v>
      </c>
      <c r="AE189">
        <f t="shared" si="50"/>
        <v>0</v>
      </c>
      <c r="AF189">
        <v>25</v>
      </c>
      <c r="AG189">
        <f t="shared" si="53"/>
        <v>0</v>
      </c>
      <c r="AH189" s="46"/>
      <c r="AJ189" s="46"/>
      <c r="AK189" s="46"/>
      <c r="AL189" s="46"/>
      <c r="AM189" s="46"/>
      <c r="AN189" s="46"/>
      <c r="AO189" s="46"/>
      <c r="AP189" s="46"/>
      <c r="AQ189" s="46"/>
    </row>
    <row r="190" spans="1:43" x14ac:dyDescent="0.25">
      <c r="A190" t="s">
        <v>3</v>
      </c>
      <c r="B190">
        <f>E175</f>
        <v>220</v>
      </c>
      <c r="C190">
        <v>22</v>
      </c>
      <c r="D190">
        <f t="shared" si="51"/>
        <v>4840</v>
      </c>
      <c r="N190" s="25"/>
      <c r="O190" s="27"/>
      <c r="P190" t="s">
        <v>3</v>
      </c>
      <c r="Q190">
        <f>T175</f>
        <v>213</v>
      </c>
      <c r="R190">
        <v>22</v>
      </c>
      <c r="S190">
        <f t="shared" si="52"/>
        <v>4686</v>
      </c>
      <c r="AB190" s="25"/>
      <c r="AD190" t="s">
        <v>3</v>
      </c>
      <c r="AE190">
        <f t="shared" si="50"/>
        <v>-7</v>
      </c>
      <c r="AF190">
        <v>22</v>
      </c>
      <c r="AG190">
        <f t="shared" si="53"/>
        <v>-154</v>
      </c>
      <c r="AH190" s="46"/>
      <c r="AJ190" s="46"/>
      <c r="AK190" s="46"/>
      <c r="AL190" s="46"/>
      <c r="AM190" s="46"/>
      <c r="AN190" s="46"/>
      <c r="AO190" s="46"/>
      <c r="AP190" s="46"/>
      <c r="AQ190" s="46"/>
    </row>
    <row r="191" spans="1:43" x14ac:dyDescent="0.25">
      <c r="A191" t="s">
        <v>9</v>
      </c>
      <c r="B191">
        <f>F175</f>
        <v>127</v>
      </c>
      <c r="C191">
        <v>15</v>
      </c>
      <c r="D191">
        <f t="shared" si="51"/>
        <v>1905</v>
      </c>
      <c r="N191" s="25"/>
      <c r="O191" s="27"/>
      <c r="P191" t="s">
        <v>9</v>
      </c>
      <c r="Q191">
        <f>U175</f>
        <v>144</v>
      </c>
      <c r="R191">
        <v>15</v>
      </c>
      <c r="S191">
        <f t="shared" si="52"/>
        <v>2160</v>
      </c>
      <c r="AB191" s="25"/>
      <c r="AD191" t="s">
        <v>9</v>
      </c>
      <c r="AE191">
        <f t="shared" si="50"/>
        <v>17</v>
      </c>
      <c r="AF191">
        <v>15</v>
      </c>
      <c r="AG191">
        <f t="shared" si="53"/>
        <v>255</v>
      </c>
      <c r="AH191" s="46"/>
      <c r="AJ191" s="46"/>
      <c r="AK191" s="46"/>
      <c r="AL191" s="46"/>
      <c r="AM191" s="46"/>
      <c r="AN191" s="46"/>
      <c r="AO191" s="46"/>
      <c r="AP191" s="46"/>
      <c r="AQ191" s="46"/>
    </row>
    <row r="192" spans="1:43" x14ac:dyDescent="0.25">
      <c r="A192" t="s">
        <v>5</v>
      </c>
      <c r="B192">
        <f>G175</f>
        <v>205</v>
      </c>
      <c r="C192">
        <v>15</v>
      </c>
      <c r="D192">
        <f t="shared" si="51"/>
        <v>3075</v>
      </c>
      <c r="N192" s="25"/>
      <c r="O192" s="27"/>
      <c r="P192" t="s">
        <v>5</v>
      </c>
      <c r="Q192">
        <f>V175</f>
        <v>220</v>
      </c>
      <c r="R192">
        <v>15</v>
      </c>
      <c r="S192">
        <f t="shared" si="52"/>
        <v>3300</v>
      </c>
      <c r="AB192" s="25"/>
      <c r="AD192" t="s">
        <v>5</v>
      </c>
      <c r="AE192">
        <f t="shared" si="50"/>
        <v>15</v>
      </c>
      <c r="AF192">
        <v>15</v>
      </c>
      <c r="AG192">
        <f t="shared" si="53"/>
        <v>225</v>
      </c>
      <c r="AH192" s="46"/>
      <c r="AJ192" s="46"/>
      <c r="AK192" s="46"/>
      <c r="AL192" s="46"/>
      <c r="AM192" s="46"/>
      <c r="AN192" s="46"/>
      <c r="AO192" s="46"/>
      <c r="AP192" s="46"/>
      <c r="AQ192" s="46"/>
    </row>
    <row r="193" spans="1:43" x14ac:dyDescent="0.25">
      <c r="A193" t="s">
        <v>14</v>
      </c>
      <c r="B193">
        <f>SUM(B187:B192)</f>
        <v>694</v>
      </c>
      <c r="D193">
        <f>SUM(D187:D192)</f>
        <v>13390</v>
      </c>
      <c r="N193" s="25"/>
      <c r="O193" s="27"/>
      <c r="P193" t="s">
        <v>14</v>
      </c>
      <c r="Q193">
        <f>SUM(Q187:Q192)</f>
        <v>707</v>
      </c>
      <c r="S193">
        <f>SUM(S187:S192)</f>
        <v>13446</v>
      </c>
      <c r="AB193" s="25"/>
      <c r="AD193" t="s">
        <v>14</v>
      </c>
      <c r="AE193">
        <f t="shared" si="50"/>
        <v>13</v>
      </c>
      <c r="AG193">
        <f>SUM(AG187:AG192)</f>
        <v>56</v>
      </c>
      <c r="AH193" s="46"/>
      <c r="AJ193" s="46"/>
      <c r="AK193" s="46"/>
      <c r="AL193" s="46"/>
      <c r="AM193" s="46"/>
      <c r="AN193" s="46"/>
      <c r="AO193" s="46"/>
      <c r="AP193" s="46"/>
      <c r="AQ193" s="46"/>
    </row>
    <row r="194" spans="1:43" x14ac:dyDescent="0.25">
      <c r="W194" s="46"/>
      <c r="X194" s="46"/>
      <c r="Y194" s="46"/>
      <c r="Z194" s="46"/>
      <c r="AA194" s="46"/>
      <c r="AB194" s="25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</row>
    <row r="195" spans="1:43" x14ac:dyDescent="0.25">
      <c r="W195" s="46"/>
      <c r="X195" s="46"/>
      <c r="Y195" s="46"/>
      <c r="Z195" s="46"/>
      <c r="AA195" s="46"/>
      <c r="AB195" s="25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</row>
    <row r="196" spans="1:43" x14ac:dyDescent="0.25">
      <c r="B196" t="s">
        <v>109</v>
      </c>
      <c r="C196" t="s">
        <v>110</v>
      </c>
      <c r="D196" t="s">
        <v>111</v>
      </c>
      <c r="AB196" s="25"/>
    </row>
    <row r="198" spans="1:43" x14ac:dyDescent="0.25">
      <c r="A198" t="s">
        <v>112</v>
      </c>
      <c r="B198" s="51">
        <f>B181</f>
        <v>3939</v>
      </c>
      <c r="C198" s="51">
        <f>Q180</f>
        <v>4159</v>
      </c>
    </row>
    <row r="199" spans="1:43" x14ac:dyDescent="0.25">
      <c r="A199" t="s">
        <v>113</v>
      </c>
      <c r="B199" s="51">
        <f>B182</f>
        <v>6814</v>
      </c>
      <c r="C199" s="51">
        <f>Q181</f>
        <v>6681</v>
      </c>
    </row>
    <row r="200" spans="1:43" x14ac:dyDescent="0.25">
      <c r="D200" s="39">
        <v>13390</v>
      </c>
    </row>
  </sheetData>
  <mergeCells count="52">
    <mergeCell ref="A52:B52"/>
    <mergeCell ref="A53:B53"/>
    <mergeCell ref="V90:W90"/>
    <mergeCell ref="T90:U90"/>
    <mergeCell ref="Y33:Z33"/>
    <mergeCell ref="Y34:Z34"/>
    <mergeCell ref="Y35:Z35"/>
    <mergeCell ref="A37:B37"/>
    <mergeCell ref="A39:B39"/>
    <mergeCell ref="Y27:Z27"/>
    <mergeCell ref="P37:Q37"/>
    <mergeCell ref="P39:Q39"/>
    <mergeCell ref="Y28:Z28"/>
    <mergeCell ref="Y29:Z29"/>
    <mergeCell ref="Y30:Z30"/>
    <mergeCell ref="Y31:Z31"/>
    <mergeCell ref="Y32:Z32"/>
    <mergeCell ref="E26:G26"/>
    <mergeCell ref="P24:Q24"/>
    <mergeCell ref="Q26:S26"/>
    <mergeCell ref="T26:V26"/>
    <mergeCell ref="W26:Z26"/>
    <mergeCell ref="H26:K26"/>
    <mergeCell ref="A1:B1"/>
    <mergeCell ref="A3:B3"/>
    <mergeCell ref="A24:B24"/>
    <mergeCell ref="B26:D26"/>
    <mergeCell ref="T102:V102"/>
    <mergeCell ref="P51:R51"/>
    <mergeCell ref="P100:Q100"/>
    <mergeCell ref="Q102:S102"/>
    <mergeCell ref="J32:K32"/>
    <mergeCell ref="J33:K33"/>
    <mergeCell ref="J34:K34"/>
    <mergeCell ref="J35:K35"/>
    <mergeCell ref="J27:K27"/>
    <mergeCell ref="J28:K28"/>
    <mergeCell ref="J29:K29"/>
    <mergeCell ref="J30:K30"/>
    <mergeCell ref="A100:B100"/>
    <mergeCell ref="B102:D102"/>
    <mergeCell ref="E102:G102"/>
    <mergeCell ref="T152:V152"/>
    <mergeCell ref="P150:Q150"/>
    <mergeCell ref="V140:W140"/>
    <mergeCell ref="T140:U140"/>
    <mergeCell ref="Q152:S152"/>
    <mergeCell ref="J31:K31"/>
    <mergeCell ref="P109:P110"/>
    <mergeCell ref="P119:Q119"/>
    <mergeCell ref="P165:Q165"/>
    <mergeCell ref="R177:S177"/>
  </mergeCells>
  <pageMargins left="0.7" right="0.7" top="0.75" bottom="0.75" header="0.3" footer="0.3"/>
  <pageSetup paperSize="9" orientation="portrait" r:id="rId1"/>
  <ignoredErrors>
    <ignoredError sqref="Y33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A150" workbookViewId="0">
      <selection activeCell="E170" sqref="E170"/>
    </sheetView>
  </sheetViews>
  <sheetFormatPr defaultRowHeight="15" x14ac:dyDescent="0.25"/>
  <cols>
    <col min="1" max="1" width="20.7109375" bestFit="1" customWidth="1"/>
    <col min="2" max="2" width="34.140625" bestFit="1" customWidth="1"/>
    <col min="3" max="3" width="15.140625" bestFit="1" customWidth="1"/>
    <col min="4" max="4" width="16.85546875" bestFit="1" customWidth="1"/>
    <col min="5" max="5" width="16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0" max="10" width="3.42578125" customWidth="1"/>
    <col min="13" max="13" width="3.7109375" customWidth="1"/>
  </cols>
  <sheetData>
    <row r="1" spans="1:13" x14ac:dyDescent="0.25">
      <c r="K1" s="55"/>
      <c r="L1" s="55"/>
      <c r="M1" s="25"/>
    </row>
    <row r="2" spans="1:13" x14ac:dyDescent="0.25">
      <c r="K2" s="55"/>
      <c r="L2" s="55"/>
      <c r="M2" s="25"/>
    </row>
    <row r="3" spans="1:13" x14ac:dyDescent="0.25">
      <c r="A3" s="45" t="s">
        <v>48</v>
      </c>
      <c r="B3" s="45"/>
      <c r="C3" s="55"/>
      <c r="D3" s="55"/>
      <c r="E3" s="55"/>
      <c r="F3" s="55"/>
      <c r="G3" s="55"/>
      <c r="H3" s="55"/>
      <c r="I3" s="55"/>
      <c r="J3" s="55"/>
      <c r="K3" s="55"/>
      <c r="L3" s="55"/>
      <c r="M3" s="25"/>
    </row>
    <row r="4" spans="1:13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25"/>
    </row>
    <row r="5" spans="1:13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55"/>
      <c r="I5" s="55"/>
      <c r="J5" s="55"/>
      <c r="K5" s="55"/>
      <c r="L5" s="55"/>
      <c r="M5" s="25"/>
    </row>
    <row r="6" spans="1:13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55"/>
      <c r="I6" s="55"/>
      <c r="J6" s="55"/>
      <c r="K6" s="55"/>
      <c r="L6" s="55"/>
      <c r="M6" s="25"/>
    </row>
    <row r="7" spans="1:13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55"/>
      <c r="I7" s="55"/>
      <c r="J7" s="55"/>
      <c r="K7" s="55"/>
      <c r="L7" s="55"/>
      <c r="M7" s="25"/>
    </row>
    <row r="8" spans="1:13" x14ac:dyDescent="0.25">
      <c r="A8" s="56">
        <v>3</v>
      </c>
      <c r="B8" s="56" t="s">
        <v>32</v>
      </c>
      <c r="C8" s="56" t="s">
        <v>1</v>
      </c>
      <c r="D8" s="56">
        <v>3</v>
      </c>
      <c r="E8" s="56"/>
      <c r="F8" s="56"/>
      <c r="G8" s="56">
        <f t="shared" si="0"/>
        <v>3</v>
      </c>
      <c r="H8" s="55"/>
      <c r="I8" s="55"/>
      <c r="J8" s="55"/>
      <c r="K8" s="55"/>
      <c r="L8" s="55"/>
      <c r="M8" s="25"/>
    </row>
    <row r="9" spans="1:13" x14ac:dyDescent="0.25">
      <c r="A9" s="56">
        <v>4</v>
      </c>
      <c r="B9" s="56" t="s">
        <v>33</v>
      </c>
      <c r="C9" s="56" t="s">
        <v>2</v>
      </c>
      <c r="D9" s="56">
        <v>1</v>
      </c>
      <c r="E9" s="56"/>
      <c r="F9" s="56"/>
      <c r="G9" s="56">
        <f t="shared" si="0"/>
        <v>1</v>
      </c>
      <c r="H9" s="55"/>
      <c r="I9" s="55"/>
      <c r="J9" s="55"/>
      <c r="K9" s="55"/>
      <c r="L9" s="55"/>
      <c r="M9" s="25"/>
    </row>
    <row r="10" spans="1:13" x14ac:dyDescent="0.25">
      <c r="A10" s="56">
        <v>6</v>
      </c>
      <c r="B10" s="56" t="s">
        <v>34</v>
      </c>
      <c r="C10" s="56" t="s">
        <v>15</v>
      </c>
      <c r="D10" s="56">
        <v>30</v>
      </c>
      <c r="E10" s="56"/>
      <c r="F10" s="56"/>
      <c r="G10" s="56">
        <f t="shared" si="0"/>
        <v>30</v>
      </c>
      <c r="H10" s="55"/>
      <c r="I10" s="55"/>
      <c r="J10" s="55"/>
      <c r="K10" s="55"/>
      <c r="L10" s="55"/>
      <c r="M10" s="25"/>
    </row>
    <row r="11" spans="1:13" x14ac:dyDescent="0.25">
      <c r="A11" s="33">
        <v>7</v>
      </c>
      <c r="B11" s="33" t="s">
        <v>35</v>
      </c>
      <c r="C11" s="56" t="s">
        <v>5</v>
      </c>
      <c r="D11" s="56">
        <v>10</v>
      </c>
      <c r="E11" s="56"/>
      <c r="F11" s="56"/>
      <c r="G11" s="56">
        <f t="shared" si="0"/>
        <v>10</v>
      </c>
      <c r="H11" s="55"/>
      <c r="I11" s="55"/>
      <c r="J11" s="55"/>
      <c r="K11" s="55"/>
      <c r="L11" s="55"/>
      <c r="M11" s="25"/>
    </row>
    <row r="12" spans="1:13" x14ac:dyDescent="0.25">
      <c r="A12" s="34"/>
      <c r="B12" s="34"/>
      <c r="C12" s="17" t="s">
        <v>2</v>
      </c>
      <c r="D12" s="56">
        <v>3</v>
      </c>
      <c r="E12" s="56"/>
      <c r="F12" s="56"/>
      <c r="G12" s="56">
        <f t="shared" si="0"/>
        <v>3</v>
      </c>
      <c r="H12" s="55"/>
      <c r="I12" s="55"/>
      <c r="J12" s="55"/>
      <c r="K12" s="55"/>
      <c r="L12" s="55"/>
      <c r="M12" s="25"/>
    </row>
    <row r="13" spans="1:13" x14ac:dyDescent="0.25">
      <c r="A13" s="56">
        <v>9</v>
      </c>
      <c r="B13" s="56" t="s">
        <v>36</v>
      </c>
      <c r="C13" s="56" t="s">
        <v>3</v>
      </c>
      <c r="D13" s="56"/>
      <c r="E13" s="56">
        <v>48</v>
      </c>
      <c r="F13" s="56"/>
      <c r="G13" s="56">
        <f t="shared" si="0"/>
        <v>48</v>
      </c>
      <c r="H13" s="55"/>
      <c r="I13" s="55"/>
      <c r="J13" s="55"/>
      <c r="K13" s="55"/>
      <c r="L13" s="55"/>
      <c r="M13" s="25"/>
    </row>
    <row r="14" spans="1:13" x14ac:dyDescent="0.25">
      <c r="A14" s="56">
        <v>10</v>
      </c>
      <c r="B14" s="56" t="s">
        <v>37</v>
      </c>
      <c r="C14" s="56" t="s">
        <v>3</v>
      </c>
      <c r="D14" s="56"/>
      <c r="E14" s="56">
        <v>6</v>
      </c>
      <c r="F14" s="56">
        <v>28</v>
      </c>
      <c r="G14" s="56">
        <f t="shared" si="0"/>
        <v>34</v>
      </c>
      <c r="H14" s="55"/>
      <c r="I14" s="55"/>
      <c r="J14" s="55"/>
      <c r="K14" s="55"/>
      <c r="L14" s="55"/>
      <c r="M14" s="25"/>
    </row>
    <row r="15" spans="1:13" x14ac:dyDescent="0.25">
      <c r="A15" s="33">
        <v>11</v>
      </c>
      <c r="B15" s="33" t="s">
        <v>38</v>
      </c>
      <c r="C15" s="56" t="s">
        <v>5</v>
      </c>
      <c r="D15" s="56"/>
      <c r="E15" s="56"/>
      <c r="F15" s="56">
        <v>12</v>
      </c>
      <c r="G15" s="56">
        <f t="shared" si="0"/>
        <v>12</v>
      </c>
      <c r="H15" s="55"/>
      <c r="I15" s="55"/>
      <c r="J15" s="55"/>
      <c r="K15" s="55"/>
      <c r="L15" s="55"/>
      <c r="M15" s="25"/>
    </row>
    <row r="16" spans="1:13" x14ac:dyDescent="0.25">
      <c r="A16" s="34"/>
      <c r="B16" s="34"/>
      <c r="C16" s="56" t="s">
        <v>2</v>
      </c>
      <c r="D16" s="56"/>
      <c r="E16" s="56"/>
      <c r="F16" s="56">
        <v>5</v>
      </c>
      <c r="G16" s="56">
        <f t="shared" si="0"/>
        <v>5</v>
      </c>
      <c r="H16" s="55"/>
      <c r="I16" s="55"/>
      <c r="J16" s="55"/>
      <c r="K16" s="55"/>
      <c r="L16" s="55"/>
      <c r="M16" s="25"/>
    </row>
    <row r="17" spans="1:13" x14ac:dyDescent="0.25">
      <c r="A17" s="56">
        <v>13</v>
      </c>
      <c r="B17" s="56" t="s">
        <v>39</v>
      </c>
      <c r="C17" s="56" t="s">
        <v>3</v>
      </c>
      <c r="D17" s="56"/>
      <c r="E17" s="56">
        <v>15</v>
      </c>
      <c r="F17" s="56"/>
      <c r="G17" s="56">
        <f t="shared" si="0"/>
        <v>15</v>
      </c>
      <c r="H17" s="55"/>
      <c r="I17" s="55"/>
      <c r="J17" s="55"/>
      <c r="K17" s="55"/>
      <c r="L17" s="55"/>
      <c r="M17" s="25"/>
    </row>
    <row r="18" spans="1:13" x14ac:dyDescent="0.25">
      <c r="A18" s="33">
        <v>14</v>
      </c>
      <c r="B18" s="33" t="s">
        <v>40</v>
      </c>
      <c r="C18" s="56" t="s">
        <v>5</v>
      </c>
      <c r="D18" s="56"/>
      <c r="E18" s="56"/>
      <c r="F18" s="56">
        <v>9</v>
      </c>
      <c r="G18" s="56">
        <f t="shared" si="0"/>
        <v>9</v>
      </c>
      <c r="H18" s="55"/>
      <c r="I18" s="55"/>
      <c r="J18" s="55"/>
      <c r="K18" s="55"/>
      <c r="L18" s="55"/>
      <c r="M18" s="25"/>
    </row>
    <row r="19" spans="1:13" x14ac:dyDescent="0.25">
      <c r="A19" s="34"/>
      <c r="B19" s="34"/>
      <c r="C19" s="56" t="s">
        <v>2</v>
      </c>
      <c r="D19" s="56"/>
      <c r="E19" s="56"/>
      <c r="F19" s="56">
        <v>3</v>
      </c>
      <c r="G19" s="56">
        <f t="shared" si="0"/>
        <v>3</v>
      </c>
      <c r="H19" s="55"/>
      <c r="I19" s="55"/>
      <c r="J19" s="55"/>
      <c r="K19" s="55"/>
      <c r="L19" s="55"/>
      <c r="M19" s="25"/>
    </row>
    <row r="20" spans="1:13" x14ac:dyDescent="0.25">
      <c r="A20" s="56">
        <v>16</v>
      </c>
      <c r="B20" s="56" t="s">
        <v>41</v>
      </c>
      <c r="C20" s="56" t="s">
        <v>2</v>
      </c>
      <c r="D20" s="56"/>
      <c r="E20" s="56">
        <v>4</v>
      </c>
      <c r="F20" s="56"/>
      <c r="G20" s="56">
        <f t="shared" si="0"/>
        <v>4</v>
      </c>
      <c r="H20" s="55"/>
      <c r="I20" s="55"/>
      <c r="J20" s="55"/>
      <c r="K20" s="55"/>
      <c r="L20" s="55"/>
      <c r="M20" s="25"/>
    </row>
    <row r="21" spans="1:13" x14ac:dyDescent="0.25">
      <c r="A21" s="56">
        <v>17</v>
      </c>
      <c r="B21" s="56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55"/>
      <c r="I21" s="55"/>
      <c r="J21" s="55"/>
      <c r="K21" s="55"/>
      <c r="L21" s="55"/>
      <c r="M21" s="25"/>
    </row>
    <row r="22" spans="1:13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55"/>
      <c r="I22" s="55"/>
      <c r="J22" s="55"/>
      <c r="K22" s="55"/>
      <c r="L22" s="55"/>
      <c r="M22" s="25"/>
    </row>
    <row r="23" spans="1:13" ht="15.75" thickTop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25"/>
    </row>
    <row r="24" spans="1:13" x14ac:dyDescent="0.25">
      <c r="A24" s="130" t="s">
        <v>50</v>
      </c>
      <c r="B24" s="130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25"/>
    </row>
    <row r="25" spans="1:13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25"/>
    </row>
    <row r="26" spans="1:13" x14ac:dyDescent="0.25">
      <c r="A26" s="33" t="s">
        <v>51</v>
      </c>
      <c r="B26" s="131" t="s">
        <v>52</v>
      </c>
      <c r="C26" s="131"/>
      <c r="D26" s="131"/>
      <c r="E26" s="131" t="s">
        <v>54</v>
      </c>
      <c r="F26" s="131"/>
      <c r="G26" s="131"/>
      <c r="H26" s="131" t="s">
        <v>55</v>
      </c>
      <c r="I26" s="131"/>
      <c r="J26" s="131"/>
      <c r="K26" s="131"/>
      <c r="L26" s="8"/>
      <c r="M26" s="25"/>
    </row>
    <row r="27" spans="1:13" x14ac:dyDescent="0.25">
      <c r="A27" s="34"/>
      <c r="B27" s="56" t="s">
        <v>31</v>
      </c>
      <c r="C27" s="56" t="s">
        <v>53</v>
      </c>
      <c r="D27" s="56" t="s">
        <v>24</v>
      </c>
      <c r="E27" s="56" t="s">
        <v>31</v>
      </c>
      <c r="F27" s="56" t="s">
        <v>53</v>
      </c>
      <c r="G27" s="56" t="s">
        <v>24</v>
      </c>
      <c r="H27" s="56" t="s">
        <v>31</v>
      </c>
      <c r="I27" s="56" t="s">
        <v>53</v>
      </c>
      <c r="J27" s="131" t="s">
        <v>24</v>
      </c>
      <c r="K27" s="131"/>
      <c r="L27" s="8"/>
      <c r="M27" s="25"/>
    </row>
    <row r="28" spans="1:13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61" t="s">
        <v>5</v>
      </c>
      <c r="I28" s="61">
        <v>4</v>
      </c>
      <c r="J28" s="153">
        <v>11</v>
      </c>
      <c r="K28" s="153"/>
      <c r="M28" s="25"/>
    </row>
    <row r="29" spans="1:13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154">
        <v>10</v>
      </c>
      <c r="K29" s="154"/>
      <c r="M29" s="25"/>
    </row>
    <row r="30" spans="1:13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62" t="s">
        <v>3</v>
      </c>
      <c r="I30" s="62">
        <v>14</v>
      </c>
      <c r="J30" s="155">
        <v>10</v>
      </c>
      <c r="K30" s="155"/>
      <c r="M30" s="25"/>
    </row>
    <row r="31" spans="1:13" x14ac:dyDescent="0.25">
      <c r="A31" s="58" t="s">
        <v>56</v>
      </c>
      <c r="B31" s="58" t="s">
        <v>5</v>
      </c>
      <c r="C31" s="58">
        <v>5</v>
      </c>
      <c r="D31" s="58">
        <v>7</v>
      </c>
      <c r="E31" s="58" t="s">
        <v>61</v>
      </c>
      <c r="F31" s="58">
        <v>16</v>
      </c>
      <c r="G31" s="58">
        <v>9.1</v>
      </c>
      <c r="H31" s="63" t="s">
        <v>3</v>
      </c>
      <c r="I31" s="63">
        <v>6</v>
      </c>
      <c r="J31" s="156">
        <v>10</v>
      </c>
      <c r="K31" s="156"/>
      <c r="M31" s="25"/>
    </row>
    <row r="32" spans="1:13" x14ac:dyDescent="0.25">
      <c r="A32" s="59"/>
      <c r="B32" s="59"/>
      <c r="C32" s="59"/>
      <c r="D32" s="59"/>
      <c r="E32" s="59"/>
      <c r="F32" s="59"/>
      <c r="G32" s="59"/>
      <c r="H32" s="63" t="s">
        <v>1</v>
      </c>
      <c r="I32" s="63">
        <v>0</v>
      </c>
      <c r="J32" s="156">
        <v>0</v>
      </c>
      <c r="K32" s="156"/>
      <c r="M32" s="25"/>
    </row>
    <row r="33" spans="1:13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64" t="s">
        <v>2</v>
      </c>
      <c r="I33" s="64">
        <v>8</v>
      </c>
      <c r="J33" s="157" t="s">
        <v>62</v>
      </c>
      <c r="K33" s="157"/>
      <c r="M33" s="25"/>
    </row>
    <row r="34" spans="1:13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5" t="s">
        <v>5</v>
      </c>
      <c r="I34" s="65">
        <v>13</v>
      </c>
      <c r="J34" s="152">
        <v>11.14</v>
      </c>
      <c r="K34" s="152"/>
      <c r="M34" s="25"/>
    </row>
    <row r="35" spans="1:13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66" t="s">
        <v>5</v>
      </c>
      <c r="I35" s="66">
        <v>4</v>
      </c>
      <c r="J35" s="151">
        <v>14</v>
      </c>
      <c r="K35" s="151"/>
      <c r="M35" s="25"/>
    </row>
    <row r="36" spans="1:13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25"/>
    </row>
    <row r="37" spans="1:13" x14ac:dyDescent="0.25">
      <c r="A37" s="130" t="s">
        <v>64</v>
      </c>
      <c r="B37" s="130"/>
      <c r="C37" s="55">
        <f>SUM(C28:C36)</f>
        <v>52</v>
      </c>
      <c r="D37" s="55"/>
      <c r="E37" s="55"/>
      <c r="F37" s="55">
        <f>SUM(F28:F36)</f>
        <v>81</v>
      </c>
      <c r="G37" s="55"/>
      <c r="H37" s="55"/>
      <c r="I37" s="55">
        <f>SUM(I28:I36)</f>
        <v>57</v>
      </c>
      <c r="J37" s="55"/>
      <c r="K37" s="55" t="s">
        <v>65</v>
      </c>
      <c r="L37" s="55"/>
      <c r="M37" s="25"/>
    </row>
    <row r="38" spans="1:13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25"/>
    </row>
    <row r="39" spans="1:13" x14ac:dyDescent="0.25">
      <c r="A39" s="130" t="s">
        <v>66</v>
      </c>
      <c r="B39" s="130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25"/>
    </row>
    <row r="40" spans="1:13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25"/>
    </row>
    <row r="41" spans="1:13" x14ac:dyDescent="0.25">
      <c r="A41" s="56" t="s">
        <v>31</v>
      </c>
      <c r="B41" s="56" t="s">
        <v>46</v>
      </c>
      <c r="C41" s="56" t="s">
        <v>67</v>
      </c>
      <c r="D41" s="56" t="s">
        <v>68</v>
      </c>
      <c r="E41" s="55"/>
      <c r="F41" s="55"/>
      <c r="G41" s="55"/>
      <c r="H41" s="55"/>
      <c r="I41" s="55"/>
      <c r="J41" s="55"/>
      <c r="K41" s="55"/>
      <c r="L41" s="55"/>
      <c r="M41" s="25"/>
    </row>
    <row r="42" spans="1:13" x14ac:dyDescent="0.25">
      <c r="A42" s="56" t="s">
        <v>2</v>
      </c>
      <c r="B42" s="56">
        <f>C29+F34+I33</f>
        <v>17</v>
      </c>
      <c r="C42" s="56">
        <v>30</v>
      </c>
      <c r="D42" s="21">
        <f>B42*C42</f>
        <v>510</v>
      </c>
      <c r="E42" s="55"/>
      <c r="F42" s="55"/>
      <c r="G42" s="55"/>
      <c r="H42" s="55"/>
      <c r="I42" s="55"/>
      <c r="J42" s="55"/>
      <c r="K42" s="55"/>
      <c r="L42" s="55"/>
      <c r="M42" s="25"/>
    </row>
    <row r="43" spans="1:13" x14ac:dyDescent="0.25">
      <c r="A43" s="56" t="s">
        <v>1</v>
      </c>
      <c r="B43" s="56">
        <f>C30+F33+I32</f>
        <v>15</v>
      </c>
      <c r="C43" s="56">
        <v>20</v>
      </c>
      <c r="D43" s="21">
        <f t="shared" ref="D43:D47" si="1">B43*C43</f>
        <v>300</v>
      </c>
      <c r="E43" s="55"/>
      <c r="F43" s="55"/>
      <c r="G43" s="55"/>
      <c r="H43" s="55"/>
      <c r="I43" s="55"/>
      <c r="J43" s="55"/>
      <c r="K43" s="55"/>
      <c r="L43" s="55"/>
      <c r="M43" s="25"/>
    </row>
    <row r="44" spans="1:13" x14ac:dyDescent="0.25">
      <c r="A44" s="56" t="s">
        <v>15</v>
      </c>
      <c r="B44" s="56">
        <f>C28+C33+C34</f>
        <v>30</v>
      </c>
      <c r="C44" s="56">
        <v>25</v>
      </c>
      <c r="D44" s="21">
        <f t="shared" si="1"/>
        <v>750</v>
      </c>
      <c r="E44" s="55"/>
      <c r="F44" s="55"/>
      <c r="G44" s="55"/>
      <c r="H44" s="55"/>
      <c r="I44" s="55"/>
      <c r="J44" s="55"/>
      <c r="K44" s="55"/>
      <c r="L44" s="55"/>
      <c r="M44" s="25"/>
    </row>
    <row r="45" spans="1:13" x14ac:dyDescent="0.25">
      <c r="A45" s="56" t="s">
        <v>3</v>
      </c>
      <c r="B45" s="56">
        <f>F28+F29+F30+F31+F35+I29+I30+I31</f>
        <v>97</v>
      </c>
      <c r="C45" s="56">
        <v>22</v>
      </c>
      <c r="D45" s="21">
        <f t="shared" si="1"/>
        <v>2134</v>
      </c>
      <c r="E45" s="55"/>
      <c r="F45" s="55"/>
      <c r="G45" s="55"/>
      <c r="H45" s="55"/>
      <c r="I45" s="55"/>
      <c r="J45" s="55"/>
      <c r="K45" s="55"/>
      <c r="L45" s="55"/>
      <c r="M45" s="25"/>
    </row>
    <row r="46" spans="1:13" x14ac:dyDescent="0.25">
      <c r="A46" s="56" t="s">
        <v>9</v>
      </c>
      <c r="B46" s="56">
        <v>0</v>
      </c>
      <c r="C46" s="56">
        <v>15</v>
      </c>
      <c r="D46" s="21">
        <f t="shared" si="1"/>
        <v>0</v>
      </c>
      <c r="E46" s="55"/>
      <c r="F46" s="55"/>
      <c r="G46" s="55"/>
      <c r="H46" s="55"/>
      <c r="I46" s="55"/>
      <c r="J46" s="55"/>
      <c r="K46" s="55"/>
      <c r="L46" s="55"/>
      <c r="M46" s="25"/>
    </row>
    <row r="47" spans="1:13" x14ac:dyDescent="0.25">
      <c r="A47" s="56" t="s">
        <v>5</v>
      </c>
      <c r="B47" s="56">
        <f>C35+I28+I34+I35+C31</f>
        <v>31</v>
      </c>
      <c r="C47" s="56">
        <v>15</v>
      </c>
      <c r="D47" s="21">
        <f t="shared" si="1"/>
        <v>465</v>
      </c>
      <c r="E47" s="55"/>
      <c r="F47" s="55"/>
      <c r="G47" s="55"/>
      <c r="H47" s="55"/>
      <c r="I47" s="55"/>
      <c r="J47" s="55"/>
      <c r="K47" s="55"/>
      <c r="L47" s="55"/>
      <c r="M47" s="25"/>
    </row>
    <row r="48" spans="1:13" x14ac:dyDescent="0.25">
      <c r="A48" s="56" t="s">
        <v>14</v>
      </c>
      <c r="B48" s="56">
        <f>SUM(B42:B47)</f>
        <v>190</v>
      </c>
      <c r="C48" s="56"/>
      <c r="D48" s="21">
        <f>SUM(D42:D47)</f>
        <v>4159</v>
      </c>
      <c r="E48" s="55"/>
      <c r="F48" s="55"/>
      <c r="G48" s="55"/>
      <c r="H48" s="55"/>
      <c r="I48" s="55"/>
      <c r="J48" s="55"/>
      <c r="K48" s="55"/>
      <c r="L48" s="55"/>
      <c r="M48" s="25"/>
    </row>
    <row r="49" spans="1:13" x14ac:dyDescent="0.25">
      <c r="K49" s="55"/>
      <c r="L49" s="55"/>
      <c r="M49" s="25"/>
    </row>
    <row r="50" spans="1:13" x14ac:dyDescent="0.25">
      <c r="K50" s="55"/>
      <c r="L50" s="55"/>
      <c r="M50" s="25"/>
    </row>
    <row r="51" spans="1:13" x14ac:dyDescent="0.25">
      <c r="A51" s="150" t="s">
        <v>93</v>
      </c>
      <c r="B51" s="150"/>
      <c r="C51" s="150"/>
      <c r="D51" s="55"/>
      <c r="E51" s="55"/>
      <c r="F51" s="55"/>
      <c r="G51" s="55"/>
      <c r="H51" s="55"/>
      <c r="K51" s="55"/>
      <c r="L51" s="55"/>
      <c r="M51" s="25"/>
    </row>
    <row r="52" spans="1:13" x14ac:dyDescent="0.25">
      <c r="A52" s="55"/>
      <c r="B52" s="55"/>
      <c r="C52" s="55"/>
      <c r="D52" s="55"/>
      <c r="E52" s="55"/>
      <c r="F52" s="55"/>
      <c r="G52" s="55"/>
      <c r="H52" s="55"/>
      <c r="K52" s="55"/>
      <c r="L52" s="55"/>
      <c r="M52" s="25"/>
    </row>
    <row r="53" spans="1:13" x14ac:dyDescent="0.25">
      <c r="A53" s="55"/>
      <c r="B53" s="55"/>
      <c r="C53" s="55"/>
      <c r="D53" s="55"/>
      <c r="E53" s="55"/>
      <c r="F53" s="55"/>
      <c r="G53" s="55"/>
      <c r="H53" s="55"/>
      <c r="K53" s="55"/>
      <c r="L53" s="55"/>
      <c r="M53" s="25"/>
    </row>
    <row r="54" spans="1:13" x14ac:dyDescent="0.25">
      <c r="A54" s="55"/>
      <c r="B54" s="55"/>
      <c r="C54" s="55"/>
      <c r="D54" s="55"/>
      <c r="E54" s="55"/>
      <c r="F54" s="55"/>
      <c r="G54" s="55"/>
      <c r="H54" s="55"/>
      <c r="K54" s="55"/>
      <c r="L54" s="55"/>
      <c r="M54" s="25"/>
    </row>
    <row r="55" spans="1:13" x14ac:dyDescent="0.25">
      <c r="A55" s="55" t="s">
        <v>90</v>
      </c>
      <c r="B55" s="55"/>
      <c r="C55" s="55"/>
      <c r="D55" s="55"/>
      <c r="E55" s="55"/>
      <c r="F55" s="55"/>
      <c r="G55" s="55"/>
      <c r="H55" s="55"/>
      <c r="K55" s="55"/>
      <c r="L55" s="55"/>
      <c r="M55" s="25"/>
    </row>
    <row r="56" spans="1:13" x14ac:dyDescent="0.25">
      <c r="A56" s="55"/>
      <c r="B56" s="55"/>
      <c r="C56" s="55"/>
      <c r="D56" s="55"/>
      <c r="E56" s="55"/>
      <c r="F56" s="55"/>
      <c r="G56" s="55"/>
      <c r="H56" s="55"/>
      <c r="K56" s="55"/>
      <c r="L56" s="55"/>
      <c r="M56" s="25"/>
    </row>
    <row r="57" spans="1:13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55"/>
      <c r="H57" s="55"/>
      <c r="K57" s="55"/>
      <c r="L57" s="55"/>
      <c r="M57" s="25"/>
    </row>
    <row r="58" spans="1:13" ht="15.75" thickTop="1" x14ac:dyDescent="0.25">
      <c r="A58" s="55">
        <v>1</v>
      </c>
      <c r="B58" s="55" t="s">
        <v>0</v>
      </c>
      <c r="C58" s="55" t="s">
        <v>1</v>
      </c>
      <c r="D58" s="55">
        <v>6</v>
      </c>
      <c r="E58" s="55"/>
      <c r="F58" s="55">
        <f t="shared" ref="F58:F85" si="2">SUM(D58:E58)</f>
        <v>6</v>
      </c>
      <c r="G58" s="55"/>
      <c r="H58" s="55"/>
      <c r="K58" s="55"/>
      <c r="L58" s="55"/>
      <c r="M58" s="25"/>
    </row>
    <row r="59" spans="1:13" x14ac:dyDescent="0.25">
      <c r="A59" s="55"/>
      <c r="B59" s="55"/>
      <c r="C59" s="55" t="s">
        <v>2</v>
      </c>
      <c r="D59" s="55">
        <v>1</v>
      </c>
      <c r="E59" s="55"/>
      <c r="F59" s="55">
        <f t="shared" si="2"/>
        <v>1</v>
      </c>
      <c r="G59" s="55"/>
      <c r="H59" s="55"/>
      <c r="K59" s="55"/>
      <c r="L59" s="55"/>
      <c r="M59" s="25"/>
    </row>
    <row r="60" spans="1:13" x14ac:dyDescent="0.25">
      <c r="A60" s="55">
        <v>3</v>
      </c>
      <c r="B60" s="55" t="s">
        <v>78</v>
      </c>
      <c r="C60" s="55" t="s">
        <v>3</v>
      </c>
      <c r="D60" s="55">
        <v>39</v>
      </c>
      <c r="E60" s="55"/>
      <c r="F60" s="55">
        <f t="shared" si="2"/>
        <v>39</v>
      </c>
      <c r="G60" s="55"/>
      <c r="H60" s="55"/>
      <c r="K60" s="55"/>
      <c r="L60" s="55"/>
      <c r="M60" s="25"/>
    </row>
    <row r="61" spans="1:13" x14ac:dyDescent="0.25">
      <c r="A61" s="55">
        <v>4</v>
      </c>
      <c r="B61" s="55" t="s">
        <v>79</v>
      </c>
      <c r="C61" s="55"/>
      <c r="D61" s="55"/>
      <c r="E61" s="55"/>
      <c r="F61" s="55"/>
      <c r="G61" s="55"/>
      <c r="H61" s="55"/>
      <c r="K61" s="55"/>
      <c r="L61" s="55"/>
      <c r="M61" s="25"/>
    </row>
    <row r="62" spans="1:13" x14ac:dyDescent="0.25">
      <c r="A62" s="55"/>
      <c r="B62" s="22"/>
      <c r="C62" s="55" t="s">
        <v>5</v>
      </c>
      <c r="D62" s="55">
        <v>26</v>
      </c>
      <c r="E62" s="55"/>
      <c r="F62" s="55">
        <f t="shared" si="2"/>
        <v>26</v>
      </c>
      <c r="G62" s="55"/>
      <c r="H62" s="55"/>
      <c r="K62" s="55"/>
      <c r="L62" s="55"/>
      <c r="M62" s="25"/>
    </row>
    <row r="63" spans="1:13" x14ac:dyDescent="0.25">
      <c r="A63" s="55"/>
      <c r="B63" s="55"/>
      <c r="C63" s="55" t="s">
        <v>2</v>
      </c>
      <c r="D63" s="55">
        <v>2</v>
      </c>
      <c r="E63" s="55"/>
      <c r="F63" s="55">
        <f t="shared" si="2"/>
        <v>2</v>
      </c>
      <c r="G63" s="55"/>
      <c r="H63" s="55"/>
      <c r="K63" s="55"/>
      <c r="L63" s="55"/>
      <c r="M63" s="25"/>
    </row>
    <row r="64" spans="1:13" x14ac:dyDescent="0.25">
      <c r="A64" s="55">
        <v>5</v>
      </c>
      <c r="B64" s="55" t="s">
        <v>80</v>
      </c>
      <c r="C64" s="55" t="s">
        <v>3</v>
      </c>
      <c r="D64" s="55">
        <v>36</v>
      </c>
      <c r="E64" s="55"/>
      <c r="F64" s="55">
        <f t="shared" si="2"/>
        <v>36</v>
      </c>
      <c r="G64" s="55"/>
      <c r="H64" s="55"/>
      <c r="K64" s="55"/>
      <c r="L64" s="55"/>
      <c r="M64" s="25"/>
    </row>
    <row r="65" spans="1:13" x14ac:dyDescent="0.25">
      <c r="A65" s="55">
        <v>6</v>
      </c>
      <c r="B65" s="55" t="s">
        <v>81</v>
      </c>
      <c r="C65" s="55"/>
      <c r="D65" s="55"/>
      <c r="E65" s="55"/>
      <c r="F65" s="55"/>
      <c r="G65" s="55"/>
      <c r="H65" s="55"/>
      <c r="K65" s="55"/>
      <c r="L65" s="55"/>
      <c r="M65" s="25"/>
    </row>
    <row r="66" spans="1:13" x14ac:dyDescent="0.25">
      <c r="A66" s="55"/>
      <c r="B66" s="55"/>
      <c r="C66" s="55" t="s">
        <v>5</v>
      </c>
      <c r="D66" s="55">
        <v>16</v>
      </c>
      <c r="E66" s="55"/>
      <c r="F66" s="55">
        <f t="shared" si="2"/>
        <v>16</v>
      </c>
      <c r="G66" s="55"/>
      <c r="H66" s="55"/>
      <c r="K66" s="55"/>
      <c r="L66" s="55"/>
      <c r="M66" s="25"/>
    </row>
    <row r="67" spans="1:13" x14ac:dyDescent="0.25">
      <c r="A67" s="55"/>
      <c r="B67" s="55"/>
      <c r="C67" s="55" t="s">
        <v>2</v>
      </c>
      <c r="D67" s="55">
        <v>3</v>
      </c>
      <c r="E67" s="55"/>
      <c r="F67" s="55">
        <f t="shared" si="2"/>
        <v>3</v>
      </c>
      <c r="G67" s="55"/>
      <c r="H67" s="55"/>
      <c r="K67" s="55"/>
      <c r="L67" s="55"/>
      <c r="M67" s="25"/>
    </row>
    <row r="68" spans="1:13" x14ac:dyDescent="0.25">
      <c r="A68" s="55">
        <v>8</v>
      </c>
      <c r="B68" s="55" t="s">
        <v>7</v>
      </c>
      <c r="C68" s="55" t="s">
        <v>3</v>
      </c>
      <c r="D68" s="55">
        <v>13</v>
      </c>
      <c r="E68" s="55"/>
      <c r="F68" s="55">
        <f t="shared" si="2"/>
        <v>13</v>
      </c>
      <c r="G68" s="55"/>
      <c r="H68" s="55"/>
      <c r="K68" s="55"/>
      <c r="L68" s="55"/>
      <c r="M68" s="25"/>
    </row>
    <row r="69" spans="1:13" x14ac:dyDescent="0.25">
      <c r="A69" s="55">
        <v>9</v>
      </c>
      <c r="B69" s="55" t="s">
        <v>70</v>
      </c>
      <c r="C69" s="55"/>
      <c r="D69" s="55"/>
      <c r="E69" s="55"/>
      <c r="F69" s="55"/>
      <c r="G69" s="55"/>
      <c r="H69" s="55"/>
      <c r="K69" s="55"/>
      <c r="L69" s="55"/>
      <c r="M69" s="25"/>
    </row>
    <row r="70" spans="1:13" x14ac:dyDescent="0.25">
      <c r="A70" s="55"/>
      <c r="B70" s="55"/>
      <c r="C70" s="55" t="s">
        <v>5</v>
      </c>
      <c r="D70" s="55">
        <v>6</v>
      </c>
      <c r="E70" s="55"/>
      <c r="F70" s="55">
        <f t="shared" si="2"/>
        <v>6</v>
      </c>
      <c r="G70" s="55"/>
      <c r="H70" s="55"/>
      <c r="K70" s="55"/>
      <c r="L70" s="55"/>
      <c r="M70" s="25"/>
    </row>
    <row r="71" spans="1:13" x14ac:dyDescent="0.25">
      <c r="A71" s="55"/>
      <c r="B71" s="55"/>
      <c r="C71" s="55" t="s">
        <v>2</v>
      </c>
      <c r="D71" s="55">
        <v>1</v>
      </c>
      <c r="E71" s="55"/>
      <c r="F71" s="55">
        <f t="shared" si="2"/>
        <v>1</v>
      </c>
      <c r="G71" s="55"/>
      <c r="H71" s="55"/>
      <c r="K71" s="55"/>
      <c r="L71" s="55"/>
      <c r="M71" s="25"/>
    </row>
    <row r="72" spans="1:13" x14ac:dyDescent="0.25">
      <c r="A72" s="55">
        <v>11</v>
      </c>
      <c r="B72" s="55" t="s">
        <v>8</v>
      </c>
      <c r="C72" s="55" t="s">
        <v>9</v>
      </c>
      <c r="D72" s="55">
        <v>51</v>
      </c>
      <c r="E72" s="55">
        <v>40</v>
      </c>
      <c r="F72" s="55">
        <f t="shared" si="2"/>
        <v>91</v>
      </c>
      <c r="H72" s="55"/>
      <c r="K72" s="55"/>
      <c r="L72" s="55"/>
      <c r="M72" s="25"/>
    </row>
    <row r="73" spans="1:13" x14ac:dyDescent="0.25">
      <c r="A73" s="55">
        <v>12</v>
      </c>
      <c r="B73" s="55" t="s">
        <v>4</v>
      </c>
      <c r="C73" s="55" t="s">
        <v>5</v>
      </c>
      <c r="D73" s="55"/>
      <c r="E73" s="55">
        <v>23</v>
      </c>
      <c r="F73" s="55">
        <f t="shared" si="2"/>
        <v>23</v>
      </c>
      <c r="H73" s="55"/>
      <c r="K73" s="55"/>
      <c r="L73" s="55"/>
      <c r="M73" s="25"/>
    </row>
    <row r="74" spans="1:13" x14ac:dyDescent="0.25">
      <c r="A74" s="55"/>
      <c r="B74" s="55"/>
      <c r="C74" s="55" t="s">
        <v>2</v>
      </c>
      <c r="D74" s="55"/>
      <c r="E74" s="55">
        <v>2</v>
      </c>
      <c r="F74" s="55">
        <f t="shared" si="2"/>
        <v>2</v>
      </c>
      <c r="H74" s="55"/>
      <c r="K74" s="55"/>
      <c r="L74" s="55"/>
      <c r="M74" s="25"/>
    </row>
    <row r="75" spans="1:13" x14ac:dyDescent="0.25">
      <c r="A75" s="55">
        <v>13</v>
      </c>
      <c r="B75" s="55" t="s">
        <v>10</v>
      </c>
      <c r="C75" s="55" t="s">
        <v>9</v>
      </c>
      <c r="D75" s="55"/>
      <c r="E75" s="55">
        <v>39</v>
      </c>
      <c r="F75" s="55">
        <f t="shared" si="2"/>
        <v>39</v>
      </c>
      <c r="H75" s="55"/>
      <c r="K75" s="55"/>
      <c r="L75" s="55"/>
      <c r="M75" s="25"/>
    </row>
    <row r="76" spans="1:13" x14ac:dyDescent="0.25">
      <c r="A76" s="55">
        <v>14</v>
      </c>
      <c r="B76" s="55" t="s">
        <v>6</v>
      </c>
      <c r="C76" s="55" t="s">
        <v>5</v>
      </c>
      <c r="D76" s="55"/>
      <c r="E76" s="55">
        <v>19</v>
      </c>
      <c r="F76" s="55">
        <f t="shared" si="2"/>
        <v>19</v>
      </c>
      <c r="H76" s="55"/>
      <c r="K76" s="55"/>
      <c r="L76" s="55"/>
      <c r="M76" s="25"/>
    </row>
    <row r="77" spans="1:13" x14ac:dyDescent="0.25">
      <c r="A77" s="55"/>
      <c r="B77" s="55"/>
      <c r="C77" s="55" t="s">
        <v>2</v>
      </c>
      <c r="D77" s="55"/>
      <c r="E77" s="55">
        <v>3</v>
      </c>
      <c r="F77" s="55">
        <f t="shared" si="2"/>
        <v>3</v>
      </c>
      <c r="G77" s="55"/>
      <c r="H77" s="55"/>
      <c r="K77" s="55"/>
      <c r="L77" s="55"/>
      <c r="M77" s="25"/>
    </row>
    <row r="78" spans="1:13" x14ac:dyDescent="0.25">
      <c r="A78" s="55">
        <v>15</v>
      </c>
      <c r="B78" s="55" t="s">
        <v>11</v>
      </c>
      <c r="C78" s="55" t="s">
        <v>3</v>
      </c>
      <c r="D78" s="55"/>
      <c r="E78" s="55">
        <v>8</v>
      </c>
      <c r="F78" s="55">
        <f t="shared" si="2"/>
        <v>8</v>
      </c>
      <c r="H78" s="55"/>
      <c r="K78" s="55"/>
      <c r="L78" s="55"/>
      <c r="M78" s="25"/>
    </row>
    <row r="79" spans="1:13" x14ac:dyDescent="0.25">
      <c r="A79" s="55"/>
      <c r="B79" s="55"/>
      <c r="C79" s="55" t="s">
        <v>5</v>
      </c>
      <c r="D79" s="55"/>
      <c r="E79" s="55">
        <v>7</v>
      </c>
      <c r="F79" s="55">
        <f t="shared" si="2"/>
        <v>7</v>
      </c>
      <c r="G79" s="55"/>
      <c r="H79" s="55"/>
      <c r="K79" s="55"/>
      <c r="L79" s="55"/>
      <c r="M79" s="25"/>
    </row>
    <row r="80" spans="1:13" x14ac:dyDescent="0.25">
      <c r="A80" s="55"/>
      <c r="B80" s="55"/>
      <c r="C80" s="55" t="s">
        <v>1</v>
      </c>
      <c r="D80" s="55"/>
      <c r="E80" s="55">
        <v>5</v>
      </c>
      <c r="F80" s="55">
        <f t="shared" si="2"/>
        <v>5</v>
      </c>
      <c r="G80" s="55"/>
      <c r="H80" s="55"/>
      <c r="K80" s="55"/>
      <c r="L80" s="55"/>
      <c r="M80" s="25"/>
    </row>
    <row r="81" spans="1:13" x14ac:dyDescent="0.25">
      <c r="A81" s="55"/>
      <c r="B81" s="55"/>
      <c r="C81" s="55" t="s">
        <v>2</v>
      </c>
      <c r="D81" s="55"/>
      <c r="E81" s="55">
        <v>3</v>
      </c>
      <c r="F81" s="55">
        <f t="shared" si="2"/>
        <v>3</v>
      </c>
      <c r="G81" s="55"/>
      <c r="H81" s="55"/>
      <c r="K81" s="55"/>
      <c r="L81" s="55"/>
      <c r="M81" s="25"/>
    </row>
    <row r="82" spans="1:13" x14ac:dyDescent="0.25">
      <c r="A82" s="55">
        <v>16</v>
      </c>
      <c r="B82" s="55" t="s">
        <v>12</v>
      </c>
      <c r="C82" s="55" t="s">
        <v>5</v>
      </c>
      <c r="D82" s="55">
        <v>2</v>
      </c>
      <c r="E82" s="55">
        <v>3</v>
      </c>
      <c r="F82" s="55">
        <f t="shared" si="2"/>
        <v>5</v>
      </c>
      <c r="G82" s="55"/>
      <c r="H82" s="55"/>
      <c r="K82" s="55"/>
      <c r="L82" s="55"/>
      <c r="M82" s="25"/>
    </row>
    <row r="83" spans="1:13" x14ac:dyDescent="0.25">
      <c r="A83" s="55"/>
      <c r="B83" s="55"/>
      <c r="C83" s="55" t="s">
        <v>2</v>
      </c>
      <c r="D83" s="55">
        <v>2</v>
      </c>
      <c r="E83" s="55">
        <v>4</v>
      </c>
      <c r="F83" s="55">
        <f t="shared" si="2"/>
        <v>6</v>
      </c>
      <c r="G83" s="55"/>
      <c r="H83" s="55"/>
      <c r="K83" s="55"/>
      <c r="L83" s="55"/>
      <c r="M83" s="25"/>
    </row>
    <row r="84" spans="1:13" x14ac:dyDescent="0.25">
      <c r="A84" s="55">
        <v>17</v>
      </c>
      <c r="B84" s="55" t="s">
        <v>13</v>
      </c>
      <c r="C84" s="55" t="s">
        <v>2</v>
      </c>
      <c r="D84" s="55"/>
      <c r="E84" s="55">
        <v>4</v>
      </c>
      <c r="F84" s="55">
        <f t="shared" si="2"/>
        <v>4</v>
      </c>
      <c r="G84" s="55"/>
      <c r="H84" s="55"/>
      <c r="K84" s="55"/>
      <c r="L84" s="55"/>
      <c r="M84" s="25"/>
    </row>
    <row r="85" spans="1:13" x14ac:dyDescent="0.25">
      <c r="A85" s="55"/>
      <c r="B85" s="55"/>
      <c r="C85" s="55" t="s">
        <v>1</v>
      </c>
      <c r="D85" s="55"/>
      <c r="E85" s="55">
        <v>2</v>
      </c>
      <c r="F85" s="55">
        <f t="shared" si="2"/>
        <v>2</v>
      </c>
      <c r="G85" s="55"/>
      <c r="H85" s="55"/>
      <c r="K85" s="55"/>
      <c r="L85" s="55"/>
      <c r="M85" s="25"/>
    </row>
    <row r="86" spans="1:13" x14ac:dyDescent="0.25">
      <c r="A86" s="55" t="s">
        <v>49</v>
      </c>
      <c r="B86" s="55"/>
      <c r="C86" s="22"/>
      <c r="D86" s="55">
        <f t="shared" ref="D86:E86" si="3">SUM(D58:D85)</f>
        <v>204</v>
      </c>
      <c r="E86" s="55">
        <f t="shared" si="3"/>
        <v>162</v>
      </c>
      <c r="F86" s="55">
        <f>SUM(F58:F85)</f>
        <v>366</v>
      </c>
      <c r="G86" s="55"/>
      <c r="H86" s="55"/>
      <c r="K86" s="55"/>
      <c r="L86" s="55"/>
      <c r="M86" s="25"/>
    </row>
    <row r="87" spans="1:13" x14ac:dyDescent="0.25">
      <c r="A87" s="55"/>
      <c r="B87" s="55"/>
      <c r="C87" s="55"/>
      <c r="D87" s="55"/>
      <c r="E87" s="55"/>
      <c r="F87" s="55"/>
      <c r="G87" s="55"/>
      <c r="H87" s="55"/>
      <c r="K87" s="55"/>
      <c r="L87" s="55"/>
      <c r="M87" s="25"/>
    </row>
    <row r="88" spans="1:13" x14ac:dyDescent="0.25">
      <c r="A88" s="55"/>
      <c r="B88" s="55"/>
      <c r="C88" s="55"/>
      <c r="D88" s="55"/>
      <c r="E88" s="55"/>
      <c r="F88" s="55"/>
      <c r="G88" s="55"/>
      <c r="H88" s="55"/>
      <c r="K88" s="55"/>
      <c r="L88" s="55"/>
      <c r="M88" s="25"/>
    </row>
    <row r="89" spans="1:13" x14ac:dyDescent="0.25">
      <c r="A89" s="55" t="s">
        <v>66</v>
      </c>
      <c r="B89" s="55"/>
      <c r="C89" s="55"/>
      <c r="D89" s="55"/>
      <c r="E89" s="55"/>
      <c r="F89" s="55"/>
      <c r="G89" s="55"/>
      <c r="H89" s="55"/>
      <c r="K89" s="55"/>
      <c r="L89" s="55"/>
      <c r="M89" s="25"/>
    </row>
    <row r="90" spans="1:13" x14ac:dyDescent="0.25">
      <c r="A90" s="55"/>
      <c r="B90" s="55"/>
      <c r="C90" s="55"/>
      <c r="D90" s="55"/>
      <c r="E90" s="130" t="s">
        <v>101</v>
      </c>
      <c r="F90" s="130"/>
      <c r="G90" s="130" t="s">
        <v>100</v>
      </c>
      <c r="H90" s="130"/>
      <c r="K90" s="55"/>
      <c r="L90" s="55"/>
      <c r="M90" s="25"/>
    </row>
    <row r="91" spans="1:13" x14ac:dyDescent="0.25">
      <c r="A91" s="56" t="s">
        <v>31</v>
      </c>
      <c r="B91" s="56" t="s">
        <v>46</v>
      </c>
      <c r="C91" s="56" t="s">
        <v>67</v>
      </c>
      <c r="D91" s="56" t="s">
        <v>68</v>
      </c>
      <c r="E91" s="55" t="s">
        <v>99</v>
      </c>
      <c r="F91" s="52" t="s">
        <v>98</v>
      </c>
      <c r="G91" s="52" t="s">
        <v>99</v>
      </c>
      <c r="H91" s="52" t="s">
        <v>98</v>
      </c>
      <c r="I91" s="55"/>
      <c r="K91" s="55"/>
      <c r="L91" s="55"/>
      <c r="M91" s="25"/>
    </row>
    <row r="92" spans="1:13" x14ac:dyDescent="0.25">
      <c r="A92" s="56" t="s">
        <v>2</v>
      </c>
      <c r="B92" s="56">
        <f>D59+D63+D67+D71+E74+E77+E81+D83+E83+E84</f>
        <v>25</v>
      </c>
      <c r="C92" s="56">
        <v>30</v>
      </c>
      <c r="D92" s="21">
        <f>B92*C92</f>
        <v>750</v>
      </c>
      <c r="E92" s="55">
        <f>D59+D63+D67+D71+D83</f>
        <v>9</v>
      </c>
      <c r="F92">
        <f>C107</f>
        <v>9</v>
      </c>
      <c r="G92">
        <f>E74+E77+E81++E83+E84</f>
        <v>16</v>
      </c>
      <c r="H92">
        <f>F109</f>
        <v>16</v>
      </c>
      <c r="K92" s="55"/>
      <c r="L92" s="55"/>
      <c r="M92" s="25"/>
    </row>
    <row r="93" spans="1:13" x14ac:dyDescent="0.25">
      <c r="A93" s="56" t="s">
        <v>1</v>
      </c>
      <c r="B93" s="56">
        <f>E85+E80+D58</f>
        <v>13</v>
      </c>
      <c r="C93" s="56">
        <v>20</v>
      </c>
      <c r="D93" s="21">
        <f t="shared" ref="D93:D97" si="4">B93*C93</f>
        <v>260</v>
      </c>
      <c r="E93" s="55">
        <f>D58</f>
        <v>6</v>
      </c>
      <c r="F93">
        <f>C114</f>
        <v>6</v>
      </c>
      <c r="G93">
        <f>E80+E85</f>
        <v>7</v>
      </c>
      <c r="H93">
        <f>F104</f>
        <v>7</v>
      </c>
      <c r="K93" s="55"/>
      <c r="L93" s="55"/>
      <c r="M93" s="25"/>
    </row>
    <row r="94" spans="1:13" x14ac:dyDescent="0.25">
      <c r="A94" s="56" t="s">
        <v>15</v>
      </c>
      <c r="B94" s="56">
        <v>0</v>
      </c>
      <c r="C94" s="56">
        <v>25</v>
      </c>
      <c r="D94" s="21">
        <f t="shared" si="4"/>
        <v>0</v>
      </c>
      <c r="E94" s="55">
        <v>0</v>
      </c>
      <c r="F94" s="52">
        <v>0</v>
      </c>
      <c r="G94" s="52">
        <v>0</v>
      </c>
      <c r="H94" s="52">
        <v>0</v>
      </c>
      <c r="K94" s="55"/>
      <c r="L94" s="55"/>
      <c r="M94" s="25"/>
    </row>
    <row r="95" spans="1:13" x14ac:dyDescent="0.25">
      <c r="A95" s="56" t="s">
        <v>3</v>
      </c>
      <c r="B95" s="56">
        <f>F60+F64+F68+F78</f>
        <v>96</v>
      </c>
      <c r="C95" s="56">
        <v>22</v>
      </c>
      <c r="D95" s="21">
        <f t="shared" si="4"/>
        <v>2112</v>
      </c>
      <c r="E95" s="55">
        <f>D60+D64+D68</f>
        <v>88</v>
      </c>
      <c r="F95">
        <f>C104+C106+C110+C113</f>
        <v>88</v>
      </c>
      <c r="G95">
        <f>E78</f>
        <v>8</v>
      </c>
      <c r="H95">
        <f>F110</f>
        <v>8</v>
      </c>
      <c r="K95" s="55"/>
      <c r="L95" s="55"/>
      <c r="M95" s="25"/>
    </row>
    <row r="96" spans="1:13" x14ac:dyDescent="0.25">
      <c r="A96" s="56" t="s">
        <v>9</v>
      </c>
      <c r="B96" s="56">
        <f>F72+F75</f>
        <v>130</v>
      </c>
      <c r="C96" s="56">
        <v>15</v>
      </c>
      <c r="D96" s="21">
        <f t="shared" si="4"/>
        <v>1950</v>
      </c>
      <c r="E96" s="55">
        <f>D72</f>
        <v>51</v>
      </c>
      <c r="F96">
        <f>C108+C109+C111</f>
        <v>51</v>
      </c>
      <c r="G96">
        <f>E72+E75</f>
        <v>79</v>
      </c>
      <c r="H96">
        <f>F106+F107+F113</f>
        <v>79</v>
      </c>
      <c r="K96" s="55"/>
      <c r="L96" s="55"/>
      <c r="M96" s="25"/>
    </row>
    <row r="97" spans="1:13" x14ac:dyDescent="0.25">
      <c r="A97" s="56" t="s">
        <v>5</v>
      </c>
      <c r="B97" s="56">
        <f>F62+F66+F70+F73+F76+F79+F82</f>
        <v>102</v>
      </c>
      <c r="C97" s="56">
        <v>15</v>
      </c>
      <c r="D97" s="21">
        <f t="shared" si="4"/>
        <v>1530</v>
      </c>
      <c r="E97" s="55">
        <f>D62+D66+D70+D82</f>
        <v>50</v>
      </c>
      <c r="F97">
        <f>C105+C112+C115</f>
        <v>50</v>
      </c>
      <c r="G97">
        <f>E73+E76+E79+E82</f>
        <v>52</v>
      </c>
      <c r="H97">
        <f>F105+F111+F114</f>
        <v>52</v>
      </c>
      <c r="K97" s="55"/>
      <c r="L97" s="55"/>
      <c r="M97" s="25"/>
    </row>
    <row r="98" spans="1:13" x14ac:dyDescent="0.25">
      <c r="A98" s="56" t="s">
        <v>14</v>
      </c>
      <c r="B98" s="56">
        <f>SUM(B92:B97)</f>
        <v>366</v>
      </c>
      <c r="C98" s="56"/>
      <c r="D98" s="21">
        <f>SUM(D92:D97)</f>
        <v>6602</v>
      </c>
      <c r="E98" s="55"/>
      <c r="K98" s="55"/>
      <c r="L98" s="55"/>
      <c r="M98" s="25"/>
    </row>
    <row r="99" spans="1:13" x14ac:dyDescent="0.25">
      <c r="A99" s="55"/>
      <c r="B99" s="55"/>
      <c r="C99" s="55"/>
      <c r="D99" s="55"/>
      <c r="E99" s="55"/>
      <c r="F99" s="55"/>
      <c r="G99" s="55"/>
      <c r="H99" s="55"/>
      <c r="I99" s="55"/>
      <c r="K99" s="55"/>
      <c r="L99" s="55"/>
      <c r="M99" s="25"/>
    </row>
    <row r="100" spans="1:13" x14ac:dyDescent="0.25">
      <c r="A100" s="130" t="s">
        <v>72</v>
      </c>
      <c r="B100" s="130"/>
      <c r="C100" s="55"/>
      <c r="D100" s="55"/>
      <c r="E100" s="55"/>
      <c r="F100" s="55"/>
      <c r="G100" s="55"/>
      <c r="H100" s="55"/>
      <c r="K100" s="55"/>
      <c r="L100" s="55"/>
      <c r="M100" s="25"/>
    </row>
    <row r="101" spans="1:13" x14ac:dyDescent="0.25">
      <c r="A101" s="55"/>
      <c r="B101" s="55"/>
      <c r="C101" s="55"/>
      <c r="D101" s="55"/>
      <c r="E101" s="55"/>
      <c r="F101" s="55"/>
      <c r="G101" s="55"/>
      <c r="H101" s="55"/>
      <c r="K101" s="55"/>
      <c r="L101" s="55"/>
      <c r="M101" s="25"/>
    </row>
    <row r="102" spans="1:13" x14ac:dyDescent="0.25">
      <c r="A102" s="33" t="s">
        <v>51</v>
      </c>
      <c r="B102" s="131" t="s">
        <v>52</v>
      </c>
      <c r="C102" s="131"/>
      <c r="D102" s="131"/>
      <c r="E102" s="131" t="s">
        <v>54</v>
      </c>
      <c r="F102" s="131"/>
      <c r="G102" s="131"/>
      <c r="H102" s="56" t="s">
        <v>63</v>
      </c>
      <c r="K102" s="55"/>
      <c r="L102" s="55"/>
      <c r="M102" s="25"/>
    </row>
    <row r="103" spans="1:13" x14ac:dyDescent="0.25">
      <c r="A103" s="34"/>
      <c r="B103" s="56" t="s">
        <v>31</v>
      </c>
      <c r="C103" s="56" t="s">
        <v>53</v>
      </c>
      <c r="D103" s="56" t="s">
        <v>24</v>
      </c>
      <c r="E103" s="56" t="s">
        <v>31</v>
      </c>
      <c r="F103" s="56" t="s">
        <v>53</v>
      </c>
      <c r="G103" s="56" t="s">
        <v>24</v>
      </c>
      <c r="H103" s="56"/>
      <c r="K103" s="55"/>
      <c r="L103" s="55"/>
      <c r="M103" s="25"/>
    </row>
    <row r="104" spans="1:13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7</v>
      </c>
      <c r="G104" s="1">
        <v>15.17</v>
      </c>
      <c r="H104" s="56">
        <f>C104+F104+C105+F105</f>
        <v>56</v>
      </c>
      <c r="I104">
        <f>H169</f>
        <v>105</v>
      </c>
      <c r="K104" s="55"/>
      <c r="L104" s="55"/>
      <c r="M104" s="25"/>
    </row>
    <row r="105" spans="1:13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54" t="s">
        <v>97</v>
      </c>
      <c r="H105" s="56"/>
      <c r="K105" s="55"/>
      <c r="L105" s="55"/>
      <c r="M105" s="25"/>
    </row>
    <row r="106" spans="1:13" x14ac:dyDescent="0.25">
      <c r="A106" s="2" t="s">
        <v>19</v>
      </c>
      <c r="B106" s="2" t="s">
        <v>3</v>
      </c>
      <c r="C106" s="2">
        <v>25</v>
      </c>
      <c r="D106" s="2">
        <v>3.5</v>
      </c>
      <c r="E106" s="2" t="s">
        <v>9</v>
      </c>
      <c r="F106" s="2">
        <v>25</v>
      </c>
      <c r="G106" s="2">
        <v>11.13</v>
      </c>
      <c r="H106" s="56">
        <f>C106+F106</f>
        <v>50</v>
      </c>
      <c r="I106">
        <f>H170</f>
        <v>105</v>
      </c>
      <c r="K106" s="55"/>
      <c r="L106" s="55"/>
      <c r="M106" s="25"/>
    </row>
    <row r="107" spans="1:13" x14ac:dyDescent="0.25">
      <c r="A107" s="3" t="s">
        <v>18</v>
      </c>
      <c r="B107" s="3" t="s">
        <v>2</v>
      </c>
      <c r="C107" s="3">
        <f>D59+D63+D67+D71+D83</f>
        <v>9</v>
      </c>
      <c r="D107" s="3" t="s">
        <v>21</v>
      </c>
      <c r="E107" s="3" t="s">
        <v>9</v>
      </c>
      <c r="F107" s="3">
        <v>28</v>
      </c>
      <c r="G107" s="3">
        <v>11.13</v>
      </c>
      <c r="H107" s="56">
        <f>C107+C108+F107</f>
        <v>49</v>
      </c>
      <c r="I107">
        <f>H171</f>
        <v>105</v>
      </c>
      <c r="K107" s="55"/>
      <c r="L107" s="55"/>
      <c r="M107" s="25"/>
    </row>
    <row r="108" spans="1:13" x14ac:dyDescent="0.25">
      <c r="A108" s="3"/>
      <c r="B108" s="3" t="s">
        <v>9</v>
      </c>
      <c r="C108" s="3">
        <v>12</v>
      </c>
      <c r="D108" s="3">
        <v>11</v>
      </c>
      <c r="E108" s="3"/>
      <c r="F108" s="3"/>
      <c r="G108" s="3"/>
      <c r="H108" s="33"/>
      <c r="K108" s="55"/>
      <c r="L108" s="55"/>
      <c r="M108" s="25"/>
    </row>
    <row r="109" spans="1:13" x14ac:dyDescent="0.25">
      <c r="A109" s="148" t="s">
        <v>56</v>
      </c>
      <c r="B109" s="58" t="s">
        <v>9</v>
      </c>
      <c r="C109" s="58">
        <v>15</v>
      </c>
      <c r="D109" s="58">
        <v>11</v>
      </c>
      <c r="E109" s="58" t="s">
        <v>2</v>
      </c>
      <c r="F109" s="58">
        <v>16</v>
      </c>
      <c r="G109" s="58" t="s">
        <v>22</v>
      </c>
      <c r="H109" s="33">
        <f>C109+C110+F109+F110</f>
        <v>52</v>
      </c>
      <c r="I109">
        <f>H172</f>
        <v>105</v>
      </c>
      <c r="K109" s="55"/>
      <c r="L109" s="55"/>
      <c r="M109" s="25"/>
    </row>
    <row r="110" spans="1:13" x14ac:dyDescent="0.25">
      <c r="A110" s="149"/>
      <c r="B110" s="59" t="s">
        <v>3</v>
      </c>
      <c r="C110" s="59">
        <v>13</v>
      </c>
      <c r="D110" s="59">
        <v>8</v>
      </c>
      <c r="E110" s="59" t="s">
        <v>3</v>
      </c>
      <c r="F110" s="59">
        <f>E78</f>
        <v>8</v>
      </c>
      <c r="G110" s="59">
        <v>15</v>
      </c>
      <c r="H110" s="34"/>
      <c r="K110" s="55"/>
      <c r="L110" s="55"/>
      <c r="M110" s="25"/>
    </row>
    <row r="111" spans="1:13" x14ac:dyDescent="0.25">
      <c r="A111" s="5" t="s">
        <v>17</v>
      </c>
      <c r="B111" s="5" t="s">
        <v>9</v>
      </c>
      <c r="C111" s="5">
        <v>24</v>
      </c>
      <c r="D111" s="5">
        <v>11</v>
      </c>
      <c r="E111" s="5" t="s">
        <v>5</v>
      </c>
      <c r="F111" s="5">
        <v>17</v>
      </c>
      <c r="G111" s="5" t="s">
        <v>23</v>
      </c>
      <c r="H111" s="56">
        <f>C111+C112+F111</f>
        <v>52</v>
      </c>
      <c r="I111">
        <f>H173</f>
        <v>105</v>
      </c>
      <c r="K111" s="55"/>
      <c r="L111" s="55"/>
      <c r="M111" s="25"/>
    </row>
    <row r="112" spans="1:13" x14ac:dyDescent="0.25">
      <c r="A112" s="5"/>
      <c r="B112" s="5" t="s">
        <v>5</v>
      </c>
      <c r="C112" s="5">
        <v>11</v>
      </c>
      <c r="D112" s="5">
        <v>4.5999999999999996</v>
      </c>
      <c r="E112" s="5"/>
      <c r="F112" s="5"/>
      <c r="G112" s="5"/>
      <c r="H112" s="56"/>
      <c r="K112" s="55"/>
      <c r="L112" s="55"/>
      <c r="M112" s="25"/>
    </row>
    <row r="113" spans="1:13" x14ac:dyDescent="0.25">
      <c r="A113" s="6" t="s">
        <v>57</v>
      </c>
      <c r="B113" s="6" t="s">
        <v>3</v>
      </c>
      <c r="C113" s="6">
        <v>24</v>
      </c>
      <c r="D113" s="6">
        <v>3.5</v>
      </c>
      <c r="E113" s="6" t="s">
        <v>9</v>
      </c>
      <c r="F113" s="6">
        <v>26</v>
      </c>
      <c r="G113" s="6">
        <v>11.13</v>
      </c>
      <c r="H113" s="56">
        <f>C113+F113</f>
        <v>50</v>
      </c>
      <c r="I113">
        <f>H174</f>
        <v>105</v>
      </c>
      <c r="K113" s="55"/>
      <c r="L113" s="55"/>
      <c r="M113" s="25"/>
    </row>
    <row r="114" spans="1:13" x14ac:dyDescent="0.25">
      <c r="A114" s="7" t="s">
        <v>16</v>
      </c>
      <c r="B114" s="7" t="s">
        <v>1</v>
      </c>
      <c r="C114" s="7">
        <f>D58</f>
        <v>6</v>
      </c>
      <c r="D114" s="7">
        <v>1</v>
      </c>
      <c r="E114" s="7" t="s">
        <v>5</v>
      </c>
      <c r="F114" s="7">
        <v>20</v>
      </c>
      <c r="G114" s="53" t="s">
        <v>97</v>
      </c>
      <c r="H114" s="56">
        <f>C114+C115+F114</f>
        <v>57</v>
      </c>
      <c r="I114">
        <f>H175</f>
        <v>105</v>
      </c>
      <c r="K114" s="55"/>
      <c r="L114" s="55"/>
      <c r="M114" s="25"/>
    </row>
    <row r="115" spans="1:13" x14ac:dyDescent="0.25">
      <c r="A115" s="7"/>
      <c r="B115" s="7" t="s">
        <v>5</v>
      </c>
      <c r="C115" s="7">
        <v>31</v>
      </c>
      <c r="D115" s="7">
        <v>4.5999999999999996</v>
      </c>
      <c r="E115" s="7"/>
      <c r="F115" s="7"/>
      <c r="G115" s="7"/>
      <c r="H115" s="8"/>
      <c r="K115" s="55"/>
      <c r="L115" s="55"/>
      <c r="M115" s="25"/>
    </row>
    <row r="116" spans="1:13" x14ac:dyDescent="0.25">
      <c r="A116" s="55"/>
      <c r="B116" s="55"/>
      <c r="C116" s="55">
        <f>SUM(C104:C115)</f>
        <v>204</v>
      </c>
      <c r="D116" s="55"/>
      <c r="E116" s="55"/>
      <c r="F116" s="55">
        <f>SUM(F104:F115)</f>
        <v>162</v>
      </c>
      <c r="G116" s="55" t="s">
        <v>49</v>
      </c>
      <c r="H116" s="55">
        <f>SUM(H104:H115)</f>
        <v>366</v>
      </c>
      <c r="K116" s="55"/>
      <c r="L116" s="55"/>
      <c r="M116" s="25"/>
    </row>
    <row r="117" spans="1:13" x14ac:dyDescent="0.25">
      <c r="A117" s="55"/>
      <c r="B117" s="55"/>
      <c r="C117" s="55"/>
      <c r="D117" s="55"/>
      <c r="E117" s="55"/>
      <c r="F117" s="55"/>
      <c r="G117" s="55"/>
      <c r="H117" s="55"/>
      <c r="K117" s="55"/>
      <c r="L117" s="55"/>
      <c r="M117" s="25"/>
    </row>
    <row r="118" spans="1:13" x14ac:dyDescent="0.25">
      <c r="A118" s="55"/>
      <c r="B118" s="55"/>
      <c r="C118" s="55"/>
      <c r="D118" s="55"/>
      <c r="E118" s="55"/>
      <c r="F118" s="55"/>
      <c r="G118" s="55"/>
      <c r="H118" s="55"/>
      <c r="K118" s="55"/>
      <c r="L118" s="55"/>
      <c r="M118" s="25"/>
    </row>
    <row r="119" spans="1:13" x14ac:dyDescent="0.25">
      <c r="A119" s="150" t="s">
        <v>92</v>
      </c>
      <c r="B119" s="150"/>
      <c r="C119" s="55"/>
      <c r="D119" s="55"/>
      <c r="E119" s="55"/>
      <c r="F119" s="55"/>
      <c r="G119" s="55"/>
      <c r="H119" s="55"/>
      <c r="K119" s="55"/>
      <c r="L119" s="55"/>
      <c r="M119" s="25"/>
    </row>
    <row r="120" spans="1:13" x14ac:dyDescent="0.25">
      <c r="A120" s="55"/>
      <c r="B120" s="55"/>
      <c r="C120" s="55"/>
      <c r="D120" s="55"/>
      <c r="E120" s="55"/>
      <c r="F120" s="55"/>
      <c r="G120" s="55"/>
      <c r="H120" s="55"/>
      <c r="K120" s="55"/>
      <c r="L120" s="55"/>
      <c r="M120" s="25"/>
    </row>
    <row r="121" spans="1:13" x14ac:dyDescent="0.25">
      <c r="A121" s="55" t="s">
        <v>48</v>
      </c>
      <c r="B121" s="55"/>
      <c r="C121" s="55"/>
      <c r="D121" s="55"/>
      <c r="E121" s="55"/>
      <c r="F121" s="55"/>
      <c r="G121" s="55"/>
      <c r="H121" s="55"/>
      <c r="K121" s="55"/>
      <c r="L121" s="55"/>
      <c r="M121" s="25"/>
    </row>
    <row r="122" spans="1:13" x14ac:dyDescent="0.25">
      <c r="A122" s="55"/>
      <c r="B122" s="55"/>
      <c r="C122" s="55"/>
      <c r="D122" s="55"/>
      <c r="E122" s="55"/>
      <c r="F122" s="55"/>
      <c r="G122" s="55"/>
      <c r="H122" s="55"/>
      <c r="K122" s="55"/>
      <c r="L122" s="55"/>
      <c r="M122" s="25"/>
    </row>
    <row r="123" spans="1:13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55"/>
      <c r="H123" s="55"/>
      <c r="K123" s="55"/>
      <c r="L123" s="55"/>
      <c r="M123" s="25"/>
    </row>
    <row r="124" spans="1:13" ht="15.75" thickTop="1" x14ac:dyDescent="0.25">
      <c r="A124" s="55">
        <v>2</v>
      </c>
      <c r="B124" s="55" t="s">
        <v>76</v>
      </c>
      <c r="C124" s="55" t="s">
        <v>1</v>
      </c>
      <c r="D124" s="55">
        <v>3</v>
      </c>
      <c r="E124" s="55"/>
      <c r="F124" s="55">
        <f>SUM(D124:E124)</f>
        <v>3</v>
      </c>
      <c r="G124" s="55"/>
      <c r="H124" s="55"/>
      <c r="K124" s="55"/>
      <c r="L124" s="55"/>
      <c r="M124" s="25"/>
    </row>
    <row r="125" spans="1:13" x14ac:dyDescent="0.25">
      <c r="A125" s="55">
        <v>3</v>
      </c>
      <c r="B125" s="24" t="s">
        <v>77</v>
      </c>
      <c r="C125" s="55" t="s">
        <v>1</v>
      </c>
      <c r="D125" s="55"/>
      <c r="E125" s="55">
        <v>3</v>
      </c>
      <c r="F125" s="55">
        <f t="shared" ref="F125:F135" si="5">SUM(D125:E125)</f>
        <v>3</v>
      </c>
      <c r="G125" s="55"/>
      <c r="H125" s="55"/>
      <c r="K125" s="55"/>
      <c r="L125" s="55"/>
      <c r="M125" s="25"/>
    </row>
    <row r="126" spans="1:13" x14ac:dyDescent="0.25">
      <c r="A126" s="55"/>
      <c r="B126" s="24"/>
      <c r="C126" s="55" t="s">
        <v>2</v>
      </c>
      <c r="D126" s="55"/>
      <c r="E126" s="55">
        <v>2</v>
      </c>
      <c r="F126" s="55">
        <f t="shared" si="5"/>
        <v>2</v>
      </c>
      <c r="G126" s="55"/>
      <c r="H126" s="55"/>
      <c r="K126" s="55"/>
      <c r="L126" s="55"/>
      <c r="M126" s="25"/>
    </row>
    <row r="127" spans="1:13" x14ac:dyDescent="0.25">
      <c r="A127" s="55">
        <v>5</v>
      </c>
      <c r="B127" s="23" t="s">
        <v>26</v>
      </c>
      <c r="C127" s="55" t="s">
        <v>3</v>
      </c>
      <c r="D127" s="55">
        <v>5</v>
      </c>
      <c r="E127" s="55"/>
      <c r="F127" s="55">
        <f t="shared" si="5"/>
        <v>5</v>
      </c>
      <c r="G127" s="55"/>
      <c r="H127" s="55"/>
      <c r="K127" s="55"/>
      <c r="L127" s="55"/>
      <c r="M127" s="25"/>
    </row>
    <row r="128" spans="1:13" x14ac:dyDescent="0.25">
      <c r="A128" s="55">
        <v>6</v>
      </c>
      <c r="B128" s="55" t="s">
        <v>74</v>
      </c>
      <c r="C128" s="55" t="s">
        <v>5</v>
      </c>
      <c r="D128" s="55">
        <v>10</v>
      </c>
      <c r="E128" s="55"/>
      <c r="F128" s="55">
        <f t="shared" si="5"/>
        <v>10</v>
      </c>
      <c r="G128" s="55"/>
      <c r="H128" s="55"/>
      <c r="K128" s="55"/>
      <c r="L128" s="55"/>
      <c r="M128" s="25"/>
    </row>
    <row r="129" spans="1:13" x14ac:dyDescent="0.25">
      <c r="A129" s="55"/>
      <c r="B129" s="55"/>
      <c r="C129" s="55" t="s">
        <v>2</v>
      </c>
      <c r="D129" s="55">
        <v>2</v>
      </c>
      <c r="E129" s="55"/>
      <c r="F129" s="55">
        <f t="shared" si="5"/>
        <v>2</v>
      </c>
      <c r="G129" s="55"/>
      <c r="H129" s="55"/>
      <c r="K129" s="55"/>
      <c r="L129" s="55"/>
      <c r="M129" s="25"/>
    </row>
    <row r="130" spans="1:13" x14ac:dyDescent="0.25">
      <c r="A130" s="55">
        <v>8</v>
      </c>
      <c r="B130" s="55" t="s">
        <v>27</v>
      </c>
      <c r="C130" s="55" t="s">
        <v>5</v>
      </c>
      <c r="D130" s="55"/>
      <c r="E130" s="55">
        <v>85</v>
      </c>
      <c r="F130" s="55">
        <f t="shared" si="5"/>
        <v>85</v>
      </c>
      <c r="G130" s="55"/>
      <c r="H130" s="55"/>
      <c r="K130" s="55"/>
      <c r="L130" s="55"/>
      <c r="M130" s="25"/>
    </row>
    <row r="131" spans="1:13" x14ac:dyDescent="0.25">
      <c r="A131" s="55">
        <v>9</v>
      </c>
      <c r="B131" s="55" t="s">
        <v>28</v>
      </c>
      <c r="C131" s="55" t="s">
        <v>1</v>
      </c>
      <c r="D131" s="55"/>
      <c r="E131" s="55">
        <v>8</v>
      </c>
      <c r="F131" s="55">
        <f t="shared" si="5"/>
        <v>8</v>
      </c>
      <c r="G131" s="55"/>
      <c r="H131" s="55"/>
      <c r="K131" s="55"/>
      <c r="L131" s="55"/>
      <c r="M131" s="25"/>
    </row>
    <row r="132" spans="1:13" x14ac:dyDescent="0.25">
      <c r="A132" s="55"/>
      <c r="B132" s="55"/>
      <c r="C132" s="55" t="s">
        <v>2</v>
      </c>
      <c r="D132" s="55"/>
      <c r="E132" s="55">
        <v>2</v>
      </c>
      <c r="F132" s="55">
        <f t="shared" si="5"/>
        <v>2</v>
      </c>
      <c r="G132" s="55"/>
      <c r="H132" s="55"/>
      <c r="K132" s="55"/>
      <c r="L132" s="55"/>
      <c r="M132" s="25"/>
    </row>
    <row r="133" spans="1:13" x14ac:dyDescent="0.25">
      <c r="A133" s="55">
        <v>11</v>
      </c>
      <c r="B133" s="55" t="s">
        <v>29</v>
      </c>
      <c r="C133" s="55" t="s">
        <v>9</v>
      </c>
      <c r="D133" s="55">
        <v>36</v>
      </c>
      <c r="E133" s="55"/>
      <c r="F133" s="55">
        <f t="shared" si="5"/>
        <v>36</v>
      </c>
      <c r="G133" s="55"/>
      <c r="H133" s="55"/>
      <c r="K133" s="55"/>
      <c r="L133" s="55"/>
      <c r="M133" s="25"/>
    </row>
    <row r="134" spans="1:13" x14ac:dyDescent="0.25">
      <c r="A134" s="55">
        <v>12</v>
      </c>
      <c r="B134" s="55" t="s">
        <v>30</v>
      </c>
      <c r="C134" s="55" t="s">
        <v>5</v>
      </c>
      <c r="D134" s="55">
        <v>21</v>
      </c>
      <c r="E134" s="55"/>
      <c r="F134" s="55">
        <f t="shared" si="5"/>
        <v>21</v>
      </c>
      <c r="G134" s="55"/>
      <c r="H134" s="55"/>
      <c r="K134" s="55"/>
      <c r="L134" s="55"/>
      <c r="M134" s="25"/>
    </row>
    <row r="135" spans="1:13" x14ac:dyDescent="0.25">
      <c r="A135" s="55"/>
      <c r="B135" s="55"/>
      <c r="C135" s="55" t="s">
        <v>2</v>
      </c>
      <c r="D135" s="55">
        <v>2</v>
      </c>
      <c r="E135" s="55"/>
      <c r="F135" s="55">
        <f t="shared" si="5"/>
        <v>2</v>
      </c>
      <c r="G135" s="55"/>
      <c r="H135" s="55"/>
      <c r="K135" s="55"/>
      <c r="L135" s="55"/>
      <c r="M135" s="25"/>
    </row>
    <row r="136" spans="1:13" x14ac:dyDescent="0.25">
      <c r="A136" s="55" t="s">
        <v>49</v>
      </c>
      <c r="B136" s="55"/>
      <c r="C136" s="22"/>
      <c r="D136" s="55">
        <f t="shared" ref="D136:E136" si="6">SUM(D124:D135)</f>
        <v>79</v>
      </c>
      <c r="E136" s="55">
        <f t="shared" si="6"/>
        <v>100</v>
      </c>
      <c r="F136" s="55">
        <f>SUM(F124:F135)</f>
        <v>179</v>
      </c>
      <c r="G136" s="55"/>
      <c r="H136" s="55"/>
      <c r="K136" s="55"/>
      <c r="L136" s="55"/>
      <c r="M136" s="25"/>
    </row>
    <row r="137" spans="1:13" x14ac:dyDescent="0.25">
      <c r="A137" s="55"/>
      <c r="B137" s="55"/>
      <c r="C137" s="55"/>
      <c r="D137" s="55"/>
      <c r="E137" s="55"/>
      <c r="F137" s="55"/>
      <c r="G137" s="55"/>
      <c r="H137" s="55"/>
      <c r="K137" s="55"/>
      <c r="L137" s="55"/>
      <c r="M137" s="25"/>
    </row>
    <row r="138" spans="1:13" x14ac:dyDescent="0.25">
      <c r="A138" s="55"/>
      <c r="B138" s="55"/>
      <c r="C138" s="55"/>
      <c r="D138" s="55"/>
      <c r="E138" s="55"/>
      <c r="F138" s="55"/>
      <c r="G138" s="55"/>
      <c r="H138" s="55"/>
      <c r="K138" s="55"/>
      <c r="L138" s="55"/>
      <c r="M138" s="25"/>
    </row>
    <row r="139" spans="1:13" x14ac:dyDescent="0.25">
      <c r="A139" s="55" t="s">
        <v>66</v>
      </c>
      <c r="B139" s="55"/>
      <c r="C139" s="55"/>
      <c r="D139" s="55"/>
      <c r="E139" s="55"/>
      <c r="F139" s="55"/>
      <c r="G139" s="55"/>
      <c r="H139" s="55"/>
      <c r="K139" s="55"/>
      <c r="L139" s="55"/>
      <c r="M139" s="25"/>
    </row>
    <row r="140" spans="1:13" x14ac:dyDescent="0.25">
      <c r="A140" s="55"/>
      <c r="B140" s="55"/>
      <c r="C140" s="55"/>
      <c r="D140" s="55"/>
      <c r="E140" s="130" t="s">
        <v>101</v>
      </c>
      <c r="F140" s="130"/>
      <c r="G140" s="130" t="s">
        <v>100</v>
      </c>
      <c r="H140" s="130"/>
      <c r="K140" s="55"/>
      <c r="L140" s="55"/>
      <c r="M140" s="25"/>
    </row>
    <row r="141" spans="1:13" x14ac:dyDescent="0.25">
      <c r="A141" s="56" t="s">
        <v>31</v>
      </c>
      <c r="B141" s="56" t="s">
        <v>46</v>
      </c>
      <c r="C141" s="56" t="s">
        <v>67</v>
      </c>
      <c r="D141" s="56" t="s">
        <v>68</v>
      </c>
      <c r="E141" s="55" t="s">
        <v>99</v>
      </c>
      <c r="F141" s="55" t="s">
        <v>98</v>
      </c>
      <c r="G141" s="55" t="s">
        <v>99</v>
      </c>
      <c r="H141" s="55" t="s">
        <v>98</v>
      </c>
      <c r="K141" s="55"/>
      <c r="L141" s="55"/>
      <c r="M141" s="25"/>
    </row>
    <row r="142" spans="1:13" x14ac:dyDescent="0.25">
      <c r="A142" s="56" t="s">
        <v>2</v>
      </c>
      <c r="B142" s="56">
        <f>F126+F129+F132+F135</f>
        <v>8</v>
      </c>
      <c r="C142" s="56">
        <v>30</v>
      </c>
      <c r="D142" s="21">
        <f>B142*C142</f>
        <v>240</v>
      </c>
      <c r="E142" s="55">
        <f>D129+D135</f>
        <v>4</v>
      </c>
      <c r="F142" s="55">
        <f>C155</f>
        <v>4</v>
      </c>
      <c r="G142" s="55">
        <f>E126+E132</f>
        <v>4</v>
      </c>
      <c r="H142" s="55">
        <f>F158</f>
        <v>4</v>
      </c>
      <c r="K142" s="55"/>
      <c r="L142" s="55"/>
      <c r="M142" s="25"/>
    </row>
    <row r="143" spans="1:13" x14ac:dyDescent="0.25">
      <c r="A143" s="56" t="s">
        <v>1</v>
      </c>
      <c r="B143" s="56">
        <f>F124+F125+F131</f>
        <v>14</v>
      </c>
      <c r="C143" s="56">
        <v>20</v>
      </c>
      <c r="D143" s="21">
        <f t="shared" ref="D143:D147" si="7">B143*C143</f>
        <v>280</v>
      </c>
      <c r="E143" s="55">
        <f>D124</f>
        <v>3</v>
      </c>
      <c r="F143" s="55">
        <f>C160</f>
        <v>3</v>
      </c>
      <c r="G143" s="55">
        <f>E125+E131</f>
        <v>11</v>
      </c>
      <c r="H143" s="55">
        <f>F155</f>
        <v>11</v>
      </c>
      <c r="K143" s="55"/>
      <c r="L143" s="55"/>
      <c r="M143" s="25"/>
    </row>
    <row r="144" spans="1:13" x14ac:dyDescent="0.25">
      <c r="A144" s="56" t="s">
        <v>15</v>
      </c>
      <c r="B144" s="56">
        <v>0</v>
      </c>
      <c r="C144" s="56">
        <v>25</v>
      </c>
      <c r="D144" s="21">
        <f t="shared" si="7"/>
        <v>0</v>
      </c>
      <c r="E144" s="55"/>
      <c r="F144" s="55"/>
      <c r="G144" s="55"/>
      <c r="H144" s="55"/>
      <c r="K144" s="55"/>
      <c r="L144" s="55"/>
      <c r="M144" s="25"/>
    </row>
    <row r="145" spans="1:13" x14ac:dyDescent="0.25">
      <c r="A145" s="56" t="s">
        <v>3</v>
      </c>
      <c r="B145" s="56">
        <f>F127</f>
        <v>5</v>
      </c>
      <c r="C145" s="56">
        <v>22</v>
      </c>
      <c r="D145" s="21">
        <f t="shared" si="7"/>
        <v>110</v>
      </c>
      <c r="E145" s="55">
        <f>D127</f>
        <v>5</v>
      </c>
      <c r="F145" s="55">
        <f>C157+C159</f>
        <v>5</v>
      </c>
      <c r="G145" s="55">
        <v>0</v>
      </c>
      <c r="H145" s="55">
        <v>0</v>
      </c>
      <c r="K145" s="55"/>
      <c r="L145" s="55"/>
      <c r="M145" s="25"/>
    </row>
    <row r="146" spans="1:13" x14ac:dyDescent="0.25">
      <c r="A146" s="56" t="s">
        <v>9</v>
      </c>
      <c r="B146" s="56">
        <f>F133</f>
        <v>36</v>
      </c>
      <c r="C146" s="56">
        <v>15</v>
      </c>
      <c r="D146" s="21">
        <f t="shared" si="7"/>
        <v>540</v>
      </c>
      <c r="E146" s="55">
        <f>D133</f>
        <v>36</v>
      </c>
      <c r="F146" s="55">
        <f>C154+C162</f>
        <v>36</v>
      </c>
      <c r="G146" s="55">
        <v>0</v>
      </c>
      <c r="H146">
        <v>0</v>
      </c>
      <c r="K146" s="55"/>
      <c r="L146" s="55"/>
      <c r="M146" s="25"/>
    </row>
    <row r="147" spans="1:13" x14ac:dyDescent="0.25">
      <c r="A147" s="56" t="s">
        <v>5</v>
      </c>
      <c r="B147" s="56">
        <f>F128+F130+F134</f>
        <v>116</v>
      </c>
      <c r="C147" s="56">
        <v>15</v>
      </c>
      <c r="D147" s="21">
        <f t="shared" si="7"/>
        <v>1740</v>
      </c>
      <c r="E147" s="55">
        <f>D128+D134</f>
        <v>31</v>
      </c>
      <c r="F147" s="55">
        <f>C158+C161</f>
        <v>31</v>
      </c>
      <c r="G147" s="55">
        <f>E130</f>
        <v>85</v>
      </c>
      <c r="H147" s="55">
        <f>F157+F159+F160+F162+F154+F156</f>
        <v>85</v>
      </c>
      <c r="K147" s="55"/>
      <c r="L147" s="55"/>
      <c r="M147" s="25"/>
    </row>
    <row r="148" spans="1:13" x14ac:dyDescent="0.25">
      <c r="A148" s="56" t="s">
        <v>14</v>
      </c>
      <c r="B148" s="56">
        <f>SUM(B142:B147)</f>
        <v>179</v>
      </c>
      <c r="C148" s="56"/>
      <c r="D148" s="21">
        <f>SUM(D142:D147)</f>
        <v>2910</v>
      </c>
      <c r="E148" s="55"/>
      <c r="F148" s="55"/>
      <c r="G148" s="55"/>
      <c r="H148" s="55"/>
      <c r="K148" s="55"/>
      <c r="L148" s="55"/>
      <c r="M148" s="25"/>
    </row>
    <row r="149" spans="1:13" x14ac:dyDescent="0.25">
      <c r="A149" s="55"/>
      <c r="B149" s="55"/>
      <c r="C149" s="55"/>
      <c r="D149" s="55" t="s">
        <v>102</v>
      </c>
      <c r="E149" s="55">
        <f>E142+E143+E145+E146+E147</f>
        <v>79</v>
      </c>
      <c r="F149" s="55">
        <f t="shared" ref="F149:H149" si="8">F142+F143+F145+F146+F147</f>
        <v>79</v>
      </c>
      <c r="G149" s="55">
        <f t="shared" si="8"/>
        <v>100</v>
      </c>
      <c r="H149" s="55">
        <f t="shared" si="8"/>
        <v>100</v>
      </c>
      <c r="K149" s="55"/>
      <c r="L149" s="55"/>
      <c r="M149" s="25"/>
    </row>
    <row r="150" spans="1:13" x14ac:dyDescent="0.25">
      <c r="A150" s="130" t="s">
        <v>72</v>
      </c>
      <c r="B150" s="130"/>
      <c r="C150" s="55"/>
      <c r="D150" s="55"/>
      <c r="E150" s="55"/>
      <c r="F150" s="55"/>
      <c r="G150" s="55"/>
      <c r="H150" s="55"/>
      <c r="K150" s="55"/>
      <c r="L150" s="55"/>
      <c r="M150" s="25"/>
    </row>
    <row r="151" spans="1:13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K151" s="55"/>
      <c r="L151" s="55"/>
      <c r="M151" s="25"/>
    </row>
    <row r="152" spans="1:13" x14ac:dyDescent="0.25">
      <c r="A152" s="33" t="s">
        <v>51</v>
      </c>
      <c r="B152" s="131" t="s">
        <v>52</v>
      </c>
      <c r="C152" s="131"/>
      <c r="D152" s="131"/>
      <c r="E152" s="131" t="s">
        <v>54</v>
      </c>
      <c r="F152" s="131"/>
      <c r="G152" s="131"/>
      <c r="H152" s="56" t="s">
        <v>63</v>
      </c>
      <c r="I152" s="55"/>
      <c r="K152" s="55"/>
      <c r="L152" s="55"/>
      <c r="M152" s="25"/>
    </row>
    <row r="153" spans="1:13" x14ac:dyDescent="0.25">
      <c r="A153" s="34"/>
      <c r="B153" s="56" t="s">
        <v>31</v>
      </c>
      <c r="C153" s="56" t="s">
        <v>53</v>
      </c>
      <c r="D153" s="56" t="s">
        <v>24</v>
      </c>
      <c r="E153" s="56" t="s">
        <v>31</v>
      </c>
      <c r="F153" s="56" t="s">
        <v>53</v>
      </c>
      <c r="G153" s="56" t="s">
        <v>24</v>
      </c>
      <c r="H153" s="56"/>
      <c r="I153" s="55"/>
      <c r="K153" s="55"/>
      <c r="L153" s="55"/>
      <c r="M153" s="25"/>
    </row>
    <row r="154" spans="1:13" x14ac:dyDescent="0.25">
      <c r="A154" s="1" t="s">
        <v>20</v>
      </c>
      <c r="B154" s="1" t="s">
        <v>9</v>
      </c>
      <c r="C154" s="1">
        <v>18</v>
      </c>
      <c r="D154" s="1">
        <v>11</v>
      </c>
      <c r="E154" s="1" t="s">
        <v>5</v>
      </c>
      <c r="F154" s="1">
        <v>9</v>
      </c>
      <c r="G154" s="1">
        <v>8</v>
      </c>
      <c r="H154" s="56">
        <f>C154+F154</f>
        <v>27</v>
      </c>
      <c r="K154" s="55"/>
      <c r="L154" s="55"/>
      <c r="M154" s="25"/>
    </row>
    <row r="155" spans="1:13" x14ac:dyDescent="0.25">
      <c r="A155" s="2" t="s">
        <v>19</v>
      </c>
      <c r="B155" s="2" t="s">
        <v>2</v>
      </c>
      <c r="C155" s="2">
        <f>D129+D135</f>
        <v>4</v>
      </c>
      <c r="D155" s="2" t="s">
        <v>75</v>
      </c>
      <c r="E155" s="2" t="s">
        <v>1</v>
      </c>
      <c r="F155" s="2">
        <f>E125+E131</f>
        <v>11</v>
      </c>
      <c r="G155" s="2">
        <v>3.9</v>
      </c>
      <c r="H155" s="56">
        <f t="shared" ref="H155:H159" si="9">C155+F155</f>
        <v>15</v>
      </c>
      <c r="K155" s="55"/>
      <c r="L155" s="55"/>
      <c r="M155" s="25"/>
    </row>
    <row r="156" spans="1:13" x14ac:dyDescent="0.25">
      <c r="A156" s="2"/>
      <c r="B156" s="2"/>
      <c r="C156" s="2"/>
      <c r="D156" s="2"/>
      <c r="E156" s="48" t="s">
        <v>5</v>
      </c>
      <c r="F156" s="2">
        <v>8</v>
      </c>
      <c r="G156" s="2">
        <v>8</v>
      </c>
      <c r="H156" s="56"/>
      <c r="K156" s="55"/>
      <c r="L156" s="55"/>
      <c r="M156" s="25"/>
    </row>
    <row r="157" spans="1:13" x14ac:dyDescent="0.25">
      <c r="A157" s="3" t="s">
        <v>18</v>
      </c>
      <c r="B157" s="3" t="s">
        <v>3</v>
      </c>
      <c r="C157" s="3">
        <v>2</v>
      </c>
      <c r="D157" s="3">
        <v>5</v>
      </c>
      <c r="E157" s="3" t="s">
        <v>5</v>
      </c>
      <c r="F157" s="3">
        <v>23</v>
      </c>
      <c r="G157" s="3">
        <v>8</v>
      </c>
      <c r="H157" s="56">
        <f t="shared" si="9"/>
        <v>25</v>
      </c>
      <c r="K157" s="55"/>
      <c r="L157" s="55"/>
      <c r="M157" s="25"/>
    </row>
    <row r="158" spans="1:13" x14ac:dyDescent="0.25">
      <c r="A158" s="9" t="s">
        <v>56</v>
      </c>
      <c r="B158" s="58" t="s">
        <v>5</v>
      </c>
      <c r="C158" s="58">
        <v>22</v>
      </c>
      <c r="D158" s="58">
        <v>6.12</v>
      </c>
      <c r="E158" s="58" t="s">
        <v>2</v>
      </c>
      <c r="F158" s="58">
        <f>E126+E132</f>
        <v>4</v>
      </c>
      <c r="G158" s="58">
        <v>3.9</v>
      </c>
      <c r="H158" s="56">
        <f t="shared" si="9"/>
        <v>26</v>
      </c>
      <c r="K158" s="55"/>
      <c r="L158" s="55"/>
      <c r="M158" s="25"/>
    </row>
    <row r="159" spans="1:13" x14ac:dyDescent="0.25">
      <c r="A159" s="5" t="s">
        <v>17</v>
      </c>
      <c r="B159" s="5" t="s">
        <v>3</v>
      </c>
      <c r="C159" s="5">
        <v>3</v>
      </c>
      <c r="D159" s="5">
        <v>5</v>
      </c>
      <c r="E159" s="5" t="s">
        <v>5</v>
      </c>
      <c r="F159" s="5">
        <v>22</v>
      </c>
      <c r="G159" s="5">
        <v>8</v>
      </c>
      <c r="H159" s="56">
        <f t="shared" si="9"/>
        <v>25</v>
      </c>
      <c r="K159" s="55"/>
      <c r="L159" s="55"/>
      <c r="M159" s="25"/>
    </row>
    <row r="160" spans="1:13" x14ac:dyDescent="0.25">
      <c r="A160" s="6" t="s">
        <v>57</v>
      </c>
      <c r="B160" s="6" t="s">
        <v>1</v>
      </c>
      <c r="C160" s="6">
        <f>D124</f>
        <v>3</v>
      </c>
      <c r="D160" s="6">
        <v>2</v>
      </c>
      <c r="E160" s="6" t="s">
        <v>5</v>
      </c>
      <c r="F160" s="6">
        <v>16</v>
      </c>
      <c r="G160" s="6">
        <v>8</v>
      </c>
      <c r="H160" s="56">
        <f>C160+C161+F160</f>
        <v>28</v>
      </c>
      <c r="K160" s="55"/>
      <c r="L160" s="55"/>
      <c r="M160" s="25"/>
    </row>
    <row r="161" spans="1:13" x14ac:dyDescent="0.25">
      <c r="A161" s="6"/>
      <c r="B161" s="6" t="s">
        <v>5</v>
      </c>
      <c r="C161" s="6">
        <v>9</v>
      </c>
      <c r="D161" s="6">
        <v>12</v>
      </c>
      <c r="E161" s="6"/>
      <c r="F161" s="6"/>
      <c r="G161" s="6"/>
      <c r="H161" s="56"/>
      <c r="K161" s="55"/>
      <c r="L161" s="55"/>
      <c r="M161" s="25"/>
    </row>
    <row r="162" spans="1:13" x14ac:dyDescent="0.25">
      <c r="A162" s="7" t="s">
        <v>16</v>
      </c>
      <c r="B162" s="7" t="s">
        <v>9</v>
      </c>
      <c r="C162" s="7">
        <v>18</v>
      </c>
      <c r="D162" s="7">
        <v>11</v>
      </c>
      <c r="E162" s="7" t="s">
        <v>5</v>
      </c>
      <c r="F162" s="7">
        <v>7</v>
      </c>
      <c r="G162" s="7">
        <v>8</v>
      </c>
      <c r="H162" s="56">
        <f t="shared" ref="H162" si="10">C162+F162</f>
        <v>25</v>
      </c>
      <c r="K162" s="55"/>
      <c r="L162" s="55"/>
      <c r="M162" s="25"/>
    </row>
    <row r="163" spans="1:13" x14ac:dyDescent="0.25">
      <c r="A163" s="55"/>
      <c r="B163" s="55"/>
      <c r="C163" s="55"/>
      <c r="D163" s="55"/>
      <c r="E163" s="55"/>
      <c r="F163" s="55"/>
      <c r="G163" s="55" t="s">
        <v>49</v>
      </c>
      <c r="H163" s="55">
        <f>SUM(H154:H162)</f>
        <v>171</v>
      </c>
      <c r="K163" s="55"/>
      <c r="L163" s="55"/>
      <c r="M163" s="25"/>
    </row>
    <row r="164" spans="1:13" x14ac:dyDescent="0.25">
      <c r="A164" s="55"/>
      <c r="B164" s="55"/>
      <c r="C164" s="55"/>
      <c r="D164" s="55"/>
      <c r="E164" s="55"/>
      <c r="F164" s="55"/>
      <c r="G164" s="55"/>
      <c r="H164" s="55"/>
      <c r="K164" s="55"/>
      <c r="L164" s="55"/>
      <c r="M164" s="25"/>
    </row>
    <row r="165" spans="1:13" x14ac:dyDescent="0.25">
      <c r="A165" s="55"/>
      <c r="B165" s="55"/>
      <c r="C165" s="55"/>
      <c r="D165" s="55"/>
      <c r="E165" s="55"/>
      <c r="F165" s="55"/>
      <c r="G165" s="55"/>
      <c r="H165" s="55"/>
      <c r="K165" s="55"/>
      <c r="L165" s="55"/>
      <c r="M165" s="25"/>
    </row>
    <row r="166" spans="1:13" x14ac:dyDescent="0.25">
      <c r="A166" s="130" t="s">
        <v>82</v>
      </c>
      <c r="B166" s="130"/>
      <c r="C166" s="55"/>
      <c r="D166" s="55"/>
      <c r="E166" s="55"/>
      <c r="F166" s="55"/>
      <c r="G166" s="55"/>
      <c r="H166" s="55"/>
      <c r="I166" s="55"/>
      <c r="K166" s="55"/>
      <c r="L166" s="55"/>
      <c r="M166" s="25"/>
    </row>
    <row r="167" spans="1:13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K167" s="55"/>
      <c r="L167" s="55"/>
      <c r="M167" s="25"/>
    </row>
    <row r="168" spans="1:13" x14ac:dyDescent="0.25">
      <c r="A168" s="55" t="s">
        <v>51</v>
      </c>
      <c r="B168" s="55" t="s">
        <v>2</v>
      </c>
      <c r="C168" s="55" t="s">
        <v>1</v>
      </c>
      <c r="D168" s="55" t="s">
        <v>15</v>
      </c>
      <c r="E168" s="55" t="s">
        <v>3</v>
      </c>
      <c r="F168" s="55" t="s">
        <v>9</v>
      </c>
      <c r="G168" s="55" t="s">
        <v>5</v>
      </c>
      <c r="H168" s="55" t="s">
        <v>14</v>
      </c>
      <c r="I168" s="55"/>
      <c r="K168" s="55"/>
      <c r="L168" s="55"/>
      <c r="M168" s="25"/>
    </row>
    <row r="169" spans="1:13" x14ac:dyDescent="0.25">
      <c r="A169" s="1" t="s">
        <v>20</v>
      </c>
      <c r="B169" s="1">
        <v>0</v>
      </c>
      <c r="C169" s="1">
        <f>F104</f>
        <v>7</v>
      </c>
      <c r="D169" s="1">
        <f>C28</f>
        <v>8</v>
      </c>
      <c r="E169" s="1">
        <f>F28+C104</f>
        <v>36</v>
      </c>
      <c r="F169" s="1">
        <f>C154</f>
        <v>18</v>
      </c>
      <c r="G169" s="1">
        <f>I28+C105+F105+F154</f>
        <v>36</v>
      </c>
      <c r="H169" s="55">
        <f t="shared" ref="H169:H175" si="11">B169+C169+D169+E169+F169+G169</f>
        <v>105</v>
      </c>
      <c r="I169" s="55"/>
      <c r="K169" s="55"/>
      <c r="L169" s="55"/>
      <c r="M169" s="25"/>
    </row>
    <row r="170" spans="1:13" x14ac:dyDescent="0.25">
      <c r="A170" s="2" t="s">
        <v>19</v>
      </c>
      <c r="B170" s="2">
        <f>C29+C155</f>
        <v>9</v>
      </c>
      <c r="C170" s="2">
        <f>F155</f>
        <v>11</v>
      </c>
      <c r="D170" s="2">
        <v>0</v>
      </c>
      <c r="E170" s="2">
        <f>F29+I29+C106</f>
        <v>52</v>
      </c>
      <c r="F170" s="2">
        <f>F106</f>
        <v>25</v>
      </c>
      <c r="G170" s="2">
        <f>F156</f>
        <v>8</v>
      </c>
      <c r="H170" s="55">
        <f t="shared" si="11"/>
        <v>105</v>
      </c>
      <c r="I170" s="55"/>
      <c r="K170" s="55"/>
      <c r="L170" s="55"/>
      <c r="M170" s="25"/>
    </row>
    <row r="171" spans="1:13" x14ac:dyDescent="0.25">
      <c r="A171" s="3" t="s">
        <v>18</v>
      </c>
      <c r="B171" s="3">
        <f>C107</f>
        <v>9</v>
      </c>
      <c r="C171" s="3">
        <f>C30</f>
        <v>7</v>
      </c>
      <c r="D171" s="3">
        <v>0</v>
      </c>
      <c r="E171" s="3">
        <f>F30+I30+C157</f>
        <v>26</v>
      </c>
      <c r="F171" s="3">
        <f>F107+C108</f>
        <v>40</v>
      </c>
      <c r="G171" s="3">
        <f>F157</f>
        <v>23</v>
      </c>
      <c r="H171" s="55">
        <f t="shared" si="11"/>
        <v>105</v>
      </c>
      <c r="I171" s="55"/>
      <c r="K171" s="55"/>
      <c r="L171" s="55"/>
      <c r="M171" s="25"/>
    </row>
    <row r="172" spans="1:13" x14ac:dyDescent="0.25">
      <c r="A172" s="9" t="s">
        <v>56</v>
      </c>
      <c r="B172" s="58">
        <f>F109+F158</f>
        <v>20</v>
      </c>
      <c r="C172" s="58">
        <f>I32</f>
        <v>0</v>
      </c>
      <c r="D172" s="58">
        <v>0</v>
      </c>
      <c r="E172" s="58">
        <f>F31+I31+C110+F110</f>
        <v>43</v>
      </c>
      <c r="F172" s="58">
        <f>C109</f>
        <v>15</v>
      </c>
      <c r="G172" s="58">
        <f>C31+C158</f>
        <v>27</v>
      </c>
      <c r="H172" s="55">
        <f t="shared" si="11"/>
        <v>105</v>
      </c>
      <c r="I172" s="55"/>
      <c r="K172" s="55"/>
      <c r="L172" s="55"/>
      <c r="M172" s="25"/>
    </row>
    <row r="173" spans="1:13" x14ac:dyDescent="0.25">
      <c r="A173" s="5" t="s">
        <v>17</v>
      </c>
      <c r="B173" s="5">
        <f>I33</f>
        <v>8</v>
      </c>
      <c r="C173" s="5">
        <f>F33</f>
        <v>8</v>
      </c>
      <c r="D173" s="5">
        <f>C33</f>
        <v>12</v>
      </c>
      <c r="E173" s="5">
        <f>C159</f>
        <v>3</v>
      </c>
      <c r="F173" s="5">
        <f>C111</f>
        <v>24</v>
      </c>
      <c r="G173" s="5">
        <f>C112+F111+F159</f>
        <v>50</v>
      </c>
      <c r="H173" s="55">
        <f t="shared" si="11"/>
        <v>105</v>
      </c>
      <c r="I173" s="55"/>
      <c r="K173" s="55"/>
      <c r="L173" s="55"/>
      <c r="M173" s="25"/>
    </row>
    <row r="174" spans="1:13" x14ac:dyDescent="0.25">
      <c r="A174" s="6" t="s">
        <v>57</v>
      </c>
      <c r="B174" s="6">
        <f>F34</f>
        <v>4</v>
      </c>
      <c r="C174" s="6">
        <f>C160</f>
        <v>3</v>
      </c>
      <c r="D174" s="6">
        <f>C34</f>
        <v>10</v>
      </c>
      <c r="E174" s="6">
        <f>C113</f>
        <v>24</v>
      </c>
      <c r="F174" s="6">
        <f>F113</f>
        <v>26</v>
      </c>
      <c r="G174" s="6">
        <f>I34+C161+F160</f>
        <v>38</v>
      </c>
      <c r="H174" s="55">
        <f t="shared" si="11"/>
        <v>105</v>
      </c>
      <c r="I174" s="55"/>
      <c r="K174" s="55"/>
      <c r="L174" s="55"/>
      <c r="M174" s="25"/>
    </row>
    <row r="175" spans="1:13" x14ac:dyDescent="0.25">
      <c r="A175" s="7" t="s">
        <v>16</v>
      </c>
      <c r="B175" s="7">
        <v>0</v>
      </c>
      <c r="C175" s="7">
        <f>C114</f>
        <v>6</v>
      </c>
      <c r="D175" s="7">
        <v>0</v>
      </c>
      <c r="E175" s="7">
        <f>F35</f>
        <v>14</v>
      </c>
      <c r="F175" s="7">
        <f>C162</f>
        <v>18</v>
      </c>
      <c r="G175" s="7">
        <f>C35+I35+C115+F114+F162</f>
        <v>67</v>
      </c>
      <c r="H175" s="55">
        <f t="shared" si="11"/>
        <v>105</v>
      </c>
      <c r="I175" s="55"/>
      <c r="K175" s="55"/>
      <c r="L175" s="55"/>
      <c r="M175" s="25"/>
    </row>
    <row r="176" spans="1:13" x14ac:dyDescent="0.25">
      <c r="A176" s="55"/>
      <c r="B176" s="57"/>
      <c r="C176" s="147" t="s">
        <v>83</v>
      </c>
      <c r="D176" s="147"/>
      <c r="E176" s="55">
        <f>B48+B98+B148</f>
        <v>735</v>
      </c>
      <c r="F176" s="55"/>
      <c r="G176" s="55" t="s">
        <v>49</v>
      </c>
      <c r="H176" s="55">
        <f>SUM(H169:H175)</f>
        <v>735</v>
      </c>
      <c r="I176" s="55"/>
      <c r="K176" s="55"/>
      <c r="L176" s="55"/>
      <c r="M176" s="25"/>
    </row>
    <row r="177" spans="1:13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K177" s="55"/>
      <c r="L177" s="55"/>
      <c r="M177" s="25"/>
    </row>
    <row r="178" spans="1:13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K178" s="55"/>
      <c r="L178" s="55"/>
      <c r="M178" s="25"/>
    </row>
    <row r="179" spans="1:13" x14ac:dyDescent="0.25">
      <c r="A179" s="56" t="s">
        <v>84</v>
      </c>
      <c r="B179" s="56"/>
      <c r="C179" s="55"/>
      <c r="D179" s="55"/>
      <c r="E179" s="55"/>
      <c r="F179" s="55"/>
      <c r="G179" s="55"/>
      <c r="H179" s="55"/>
      <c r="I179" s="55"/>
      <c r="K179" s="55"/>
      <c r="L179" s="55"/>
      <c r="M179" s="25"/>
    </row>
    <row r="180" spans="1:13" x14ac:dyDescent="0.25">
      <c r="A180" s="56" t="s">
        <v>86</v>
      </c>
      <c r="B180" s="40">
        <v>0</v>
      </c>
      <c r="C180" s="55"/>
      <c r="D180" s="55"/>
      <c r="E180" s="55"/>
      <c r="F180" s="55"/>
      <c r="G180" s="55"/>
      <c r="H180" s="55"/>
      <c r="I180" s="55"/>
      <c r="K180" s="55"/>
      <c r="L180" s="55"/>
      <c r="M180" s="25"/>
    </row>
    <row r="181" spans="1:13" x14ac:dyDescent="0.25">
      <c r="A181" s="56" t="s">
        <v>85</v>
      </c>
      <c r="B181" s="40">
        <f>D48</f>
        <v>4159</v>
      </c>
      <c r="C181" s="55"/>
      <c r="D181" s="55"/>
      <c r="E181" s="55"/>
      <c r="F181" s="55"/>
      <c r="G181" s="55"/>
      <c r="H181" s="55"/>
      <c r="I181" s="55"/>
      <c r="K181" s="55"/>
      <c r="L181" s="55"/>
      <c r="M181" s="25"/>
    </row>
    <row r="182" spans="1:13" x14ac:dyDescent="0.25">
      <c r="A182" s="56" t="s">
        <v>87</v>
      </c>
      <c r="B182" s="40">
        <f>D98</f>
        <v>6602</v>
      </c>
      <c r="C182" s="55"/>
      <c r="D182" s="55"/>
      <c r="E182" s="55"/>
      <c r="F182" s="55"/>
      <c r="G182" s="55"/>
      <c r="H182" s="55"/>
      <c r="I182" s="55"/>
      <c r="K182" s="55"/>
      <c r="L182" s="55"/>
      <c r="M182" s="25"/>
    </row>
    <row r="183" spans="1:13" x14ac:dyDescent="0.25">
      <c r="A183" s="56" t="s">
        <v>88</v>
      </c>
      <c r="B183" s="40">
        <f>D148</f>
        <v>2910</v>
      </c>
      <c r="C183" s="55"/>
      <c r="D183" s="55"/>
      <c r="E183" s="55"/>
      <c r="F183" s="55"/>
      <c r="G183" s="55"/>
      <c r="H183" s="55"/>
      <c r="I183" s="55"/>
      <c r="K183" s="55"/>
      <c r="L183" s="55"/>
      <c r="M183" s="25"/>
    </row>
    <row r="184" spans="1:13" x14ac:dyDescent="0.25">
      <c r="A184" s="56" t="s">
        <v>49</v>
      </c>
      <c r="B184" s="40">
        <f>SUM(B180:B183)</f>
        <v>13671</v>
      </c>
      <c r="C184" s="55"/>
      <c r="D184" s="55"/>
      <c r="E184" s="55"/>
      <c r="F184" s="55"/>
      <c r="G184" s="55"/>
      <c r="H184" s="55"/>
      <c r="I184" s="55"/>
      <c r="K184" s="55"/>
      <c r="L184" s="55"/>
      <c r="M184" s="25"/>
    </row>
    <row r="185" spans="1:13" x14ac:dyDescent="0.25">
      <c r="H185" s="55"/>
      <c r="I185" s="55"/>
      <c r="K185" s="55"/>
      <c r="L185" s="55"/>
      <c r="M185" s="55"/>
    </row>
    <row r="186" spans="1:13" x14ac:dyDescent="0.25">
      <c r="H186" s="55"/>
      <c r="I186" s="55"/>
      <c r="K186" s="55"/>
      <c r="L186" s="55"/>
      <c r="M186" s="55"/>
    </row>
    <row r="187" spans="1:13" x14ac:dyDescent="0.25">
      <c r="H187" s="55"/>
      <c r="I187" s="55"/>
      <c r="J187" s="55"/>
      <c r="K187" s="55"/>
      <c r="L187" s="55"/>
    </row>
    <row r="188" spans="1:13" x14ac:dyDescent="0.25">
      <c r="H188" s="55"/>
      <c r="I188" s="55"/>
      <c r="J188" s="55"/>
      <c r="K188" s="55"/>
      <c r="L188" s="55"/>
    </row>
    <row r="189" spans="1:13" x14ac:dyDescent="0.25">
      <c r="B189" t="s">
        <v>71</v>
      </c>
      <c r="D189" t="s">
        <v>96</v>
      </c>
      <c r="E189" t="s">
        <v>95</v>
      </c>
      <c r="H189" s="55"/>
      <c r="I189" s="55"/>
      <c r="J189" s="55"/>
      <c r="K189" s="55"/>
      <c r="L189" s="55"/>
    </row>
    <row r="190" spans="1:13" x14ac:dyDescent="0.25">
      <c r="B190" t="s">
        <v>86</v>
      </c>
      <c r="C190" s="49">
        <v>0</v>
      </c>
      <c r="D190" s="51">
        <f>PA!D178</f>
        <v>0</v>
      </c>
      <c r="E190" s="50">
        <f>D190-C190</f>
        <v>0</v>
      </c>
      <c r="H190" s="55"/>
      <c r="I190" s="55"/>
      <c r="J190" s="55"/>
      <c r="K190" s="55"/>
      <c r="L190" s="55"/>
    </row>
    <row r="191" spans="1:13" x14ac:dyDescent="0.25">
      <c r="B191" t="s">
        <v>85</v>
      </c>
      <c r="C191" s="49">
        <v>3939</v>
      </c>
      <c r="D191" s="51">
        <f>B181</f>
        <v>4159</v>
      </c>
      <c r="E191" s="50">
        <f>D191-C191</f>
        <v>220</v>
      </c>
      <c r="H191" s="55"/>
      <c r="I191" s="55"/>
      <c r="J191" s="55"/>
      <c r="K191" s="55"/>
      <c r="L191" s="55"/>
    </row>
    <row r="192" spans="1:13" x14ac:dyDescent="0.25">
      <c r="B192" t="s">
        <v>87</v>
      </c>
      <c r="C192" s="49">
        <v>6814</v>
      </c>
      <c r="D192" s="51">
        <f t="shared" ref="D192:D193" si="12">B182</f>
        <v>6602</v>
      </c>
      <c r="E192" s="50">
        <f t="shared" ref="E192:E194" si="13">D192-C192</f>
        <v>-212</v>
      </c>
      <c r="H192" s="55"/>
      <c r="I192" s="55"/>
      <c r="J192" s="55"/>
      <c r="K192" s="55"/>
      <c r="L192" s="55"/>
    </row>
    <row r="193" spans="2:12" x14ac:dyDescent="0.25">
      <c r="B193" t="s">
        <v>88</v>
      </c>
      <c r="C193" s="49">
        <v>2637</v>
      </c>
      <c r="D193" s="51">
        <f t="shared" si="12"/>
        <v>2910</v>
      </c>
      <c r="E193" s="50">
        <f t="shared" si="13"/>
        <v>273</v>
      </c>
      <c r="H193" s="55"/>
      <c r="I193" s="55"/>
      <c r="J193" s="55"/>
      <c r="K193" s="55"/>
      <c r="L193" s="55"/>
    </row>
    <row r="194" spans="2:12" x14ac:dyDescent="0.25">
      <c r="C194" s="50">
        <f>SUM(C190:C193)</f>
        <v>13390</v>
      </c>
      <c r="D194" s="50">
        <f t="shared" ref="D194" si="14">SUM(D190:D193)</f>
        <v>13671</v>
      </c>
      <c r="E194" s="50">
        <f t="shared" si="13"/>
        <v>281</v>
      </c>
      <c r="H194" s="55"/>
      <c r="I194" s="55"/>
      <c r="J194" s="55"/>
      <c r="K194" s="55"/>
      <c r="L194" s="55"/>
    </row>
    <row r="195" spans="2:12" x14ac:dyDescent="0.25">
      <c r="H195" s="55"/>
      <c r="I195" s="55"/>
      <c r="J195" s="55"/>
      <c r="K195" s="55"/>
      <c r="L195" s="55"/>
    </row>
    <row r="196" spans="2:12" x14ac:dyDescent="0.25">
      <c r="H196" s="55"/>
      <c r="I196" s="55"/>
      <c r="J196" s="55"/>
      <c r="K196" s="55"/>
      <c r="L196" s="55"/>
    </row>
  </sheetData>
  <mergeCells count="30">
    <mergeCell ref="J34:K34"/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2:K32"/>
    <mergeCell ref="J33:K33"/>
    <mergeCell ref="E140:F140"/>
    <mergeCell ref="G140:H140"/>
    <mergeCell ref="J35:K35"/>
    <mergeCell ref="A37:B37"/>
    <mergeCell ref="A39:B39"/>
    <mergeCell ref="A51:C51"/>
    <mergeCell ref="E90:F90"/>
    <mergeCell ref="G90:H90"/>
    <mergeCell ref="A100:B100"/>
    <mergeCell ref="B102:D102"/>
    <mergeCell ref="E102:G102"/>
    <mergeCell ref="A109:A110"/>
    <mergeCell ref="A119:B119"/>
    <mergeCell ref="A150:B150"/>
    <mergeCell ref="B152:D152"/>
    <mergeCell ref="E152:G152"/>
    <mergeCell ref="A166:B166"/>
    <mergeCell ref="C176:D176"/>
  </mergeCells>
  <pageMargins left="0.7" right="0.7" top="0.75" bottom="0.75" header="0.3" footer="0.3"/>
  <ignoredErrors>
    <ignoredError sqref="J33 D29" twoDigitTextYear="1"/>
    <ignoredError sqref="B18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79"/>
  <sheetViews>
    <sheetView topLeftCell="C38" workbookViewId="0">
      <selection activeCell="A4" sqref="A4:L48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5.140625" bestFit="1" customWidth="1"/>
    <col min="4" max="4" width="14.7109375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1" max="11" width="8.42578125" bestFit="1" customWidth="1"/>
    <col min="12" max="12" width="20.7109375" bestFit="1" customWidth="1"/>
  </cols>
  <sheetData>
    <row r="4" spans="1:12" ht="15.75" thickBot="1" x14ac:dyDescent="0.3">
      <c r="A4" s="10" t="s">
        <v>24</v>
      </c>
      <c r="B4" s="10" t="s">
        <v>25</v>
      </c>
      <c r="C4" s="10" t="s">
        <v>31</v>
      </c>
      <c r="D4" s="10" t="s">
        <v>43</v>
      </c>
      <c r="E4" s="10" t="s">
        <v>44</v>
      </c>
      <c r="F4" s="10" t="s">
        <v>45</v>
      </c>
      <c r="G4" s="10" t="s">
        <v>46</v>
      </c>
      <c r="H4" s="84"/>
      <c r="I4" s="84"/>
      <c r="J4" s="84"/>
      <c r="K4" s="84"/>
      <c r="L4" s="84"/>
    </row>
    <row r="5" spans="1:12" ht="15.75" thickTop="1" x14ac:dyDescent="0.25">
      <c r="A5" s="11">
        <v>1</v>
      </c>
      <c r="B5" s="12" t="s">
        <v>0</v>
      </c>
      <c r="C5" s="13" t="s">
        <v>1</v>
      </c>
      <c r="D5" s="13">
        <v>4</v>
      </c>
      <c r="E5" s="13"/>
      <c r="F5" s="13"/>
      <c r="G5" s="13">
        <f>SUM(D5:F5)</f>
        <v>4</v>
      </c>
      <c r="H5" s="84"/>
      <c r="I5" s="84"/>
      <c r="J5" s="84"/>
      <c r="K5" s="84"/>
      <c r="L5" s="84"/>
    </row>
    <row r="6" spans="1:12" x14ac:dyDescent="0.25">
      <c r="A6" s="14"/>
      <c r="B6" s="15"/>
      <c r="C6" s="16" t="s">
        <v>2</v>
      </c>
      <c r="D6" s="16">
        <v>1</v>
      </c>
      <c r="E6" s="16"/>
      <c r="F6" s="16"/>
      <c r="G6" s="16">
        <f t="shared" ref="G6:G20" si="0">SUM(D6:F6)</f>
        <v>1</v>
      </c>
      <c r="H6" s="84"/>
      <c r="I6" s="84"/>
      <c r="J6" s="84"/>
      <c r="K6" s="84"/>
      <c r="L6" s="84"/>
    </row>
    <row r="7" spans="1:12" x14ac:dyDescent="0.25">
      <c r="A7" s="85">
        <v>3</v>
      </c>
      <c r="B7" s="85" t="s">
        <v>32</v>
      </c>
      <c r="C7" s="85" t="s">
        <v>1</v>
      </c>
      <c r="D7" s="85">
        <v>3</v>
      </c>
      <c r="E7" s="85"/>
      <c r="F7" s="85"/>
      <c r="G7" s="85">
        <f t="shared" si="0"/>
        <v>3</v>
      </c>
      <c r="H7" s="84"/>
      <c r="I7" s="84"/>
      <c r="J7" s="84"/>
      <c r="K7" s="84"/>
      <c r="L7" s="84"/>
    </row>
    <row r="8" spans="1:12" x14ac:dyDescent="0.25">
      <c r="A8" s="85">
        <v>4</v>
      </c>
      <c r="B8" s="85" t="s">
        <v>33</v>
      </c>
      <c r="C8" s="85" t="s">
        <v>2</v>
      </c>
      <c r="D8" s="85">
        <v>1</v>
      </c>
      <c r="E8" s="85"/>
      <c r="F8" s="85"/>
      <c r="G8" s="85">
        <f t="shared" si="0"/>
        <v>1</v>
      </c>
      <c r="H8" s="84"/>
      <c r="I8" s="84"/>
      <c r="J8" s="84"/>
      <c r="K8" s="84"/>
      <c r="L8" s="84"/>
    </row>
    <row r="9" spans="1:12" x14ac:dyDescent="0.25">
      <c r="A9" s="85">
        <v>6</v>
      </c>
      <c r="B9" s="85" t="s">
        <v>34</v>
      </c>
      <c r="C9" s="85" t="s">
        <v>15</v>
      </c>
      <c r="D9" s="85">
        <v>30</v>
      </c>
      <c r="E9" s="85"/>
      <c r="F9" s="85"/>
      <c r="G9" s="85">
        <f t="shared" si="0"/>
        <v>30</v>
      </c>
      <c r="H9" s="84"/>
      <c r="I9" s="84"/>
      <c r="J9" s="84"/>
      <c r="K9" s="84"/>
      <c r="L9" s="84"/>
    </row>
    <row r="10" spans="1:12" x14ac:dyDescent="0.25">
      <c r="A10" s="33">
        <v>7</v>
      </c>
      <c r="B10" s="33" t="s">
        <v>35</v>
      </c>
      <c r="C10" s="85" t="s">
        <v>5</v>
      </c>
      <c r="D10" s="85">
        <v>10</v>
      </c>
      <c r="E10" s="85"/>
      <c r="F10" s="85"/>
      <c r="G10" s="85">
        <f t="shared" si="0"/>
        <v>10</v>
      </c>
      <c r="H10" s="84"/>
      <c r="I10" s="84"/>
      <c r="J10" s="84"/>
      <c r="K10" s="84"/>
      <c r="L10" s="84"/>
    </row>
    <row r="11" spans="1:12" x14ac:dyDescent="0.25">
      <c r="A11" s="34"/>
      <c r="B11" s="34"/>
      <c r="C11" s="17" t="s">
        <v>2</v>
      </c>
      <c r="D11" s="85">
        <v>3</v>
      </c>
      <c r="E11" s="85"/>
      <c r="F11" s="85"/>
      <c r="G11" s="85">
        <f t="shared" si="0"/>
        <v>3</v>
      </c>
      <c r="H11" s="84"/>
      <c r="I11" s="84"/>
      <c r="J11" s="84"/>
      <c r="K11" s="84"/>
      <c r="L11" s="84"/>
    </row>
    <row r="12" spans="1:12" x14ac:dyDescent="0.25">
      <c r="A12" s="85">
        <v>9</v>
      </c>
      <c r="B12" s="85" t="s">
        <v>36</v>
      </c>
      <c r="C12" s="85" t="s">
        <v>3</v>
      </c>
      <c r="D12" s="85"/>
      <c r="E12" s="85">
        <v>48</v>
      </c>
      <c r="F12" s="85"/>
      <c r="G12" s="85">
        <f t="shared" si="0"/>
        <v>48</v>
      </c>
      <c r="H12" s="84"/>
      <c r="I12" s="84"/>
      <c r="J12" s="84"/>
      <c r="K12" s="84"/>
      <c r="L12" s="84"/>
    </row>
    <row r="13" spans="1:12" x14ac:dyDescent="0.25">
      <c r="A13" s="85">
        <v>10</v>
      </c>
      <c r="B13" s="85" t="s">
        <v>37</v>
      </c>
      <c r="C13" s="85" t="s">
        <v>3</v>
      </c>
      <c r="D13" s="85"/>
      <c r="E13" s="85">
        <v>6</v>
      </c>
      <c r="F13" s="85">
        <v>28</v>
      </c>
      <c r="G13" s="85">
        <f t="shared" si="0"/>
        <v>34</v>
      </c>
      <c r="H13" s="84"/>
      <c r="I13" s="84"/>
      <c r="J13" s="84"/>
      <c r="K13" s="84"/>
      <c r="L13" s="84"/>
    </row>
    <row r="14" spans="1:12" x14ac:dyDescent="0.25">
      <c r="A14" s="33">
        <v>11</v>
      </c>
      <c r="B14" s="33" t="s">
        <v>38</v>
      </c>
      <c r="C14" s="85" t="s">
        <v>5</v>
      </c>
      <c r="D14" s="85"/>
      <c r="E14" s="85"/>
      <c r="F14" s="85">
        <v>12</v>
      </c>
      <c r="G14" s="85">
        <f t="shared" si="0"/>
        <v>12</v>
      </c>
      <c r="H14" s="84"/>
      <c r="I14" s="84"/>
      <c r="J14" s="84"/>
      <c r="K14" s="84"/>
      <c r="L14" s="84"/>
    </row>
    <row r="15" spans="1:12" x14ac:dyDescent="0.25">
      <c r="A15" s="34"/>
      <c r="B15" s="34"/>
      <c r="C15" s="85" t="s">
        <v>2</v>
      </c>
      <c r="D15" s="85"/>
      <c r="E15" s="85"/>
      <c r="F15" s="85">
        <v>5</v>
      </c>
      <c r="G15" s="85">
        <f t="shared" si="0"/>
        <v>5</v>
      </c>
      <c r="H15" s="84"/>
      <c r="I15" s="84"/>
      <c r="J15" s="84"/>
      <c r="K15" s="84"/>
      <c r="L15" s="84"/>
    </row>
    <row r="16" spans="1:12" x14ac:dyDescent="0.25">
      <c r="A16" s="85">
        <v>13</v>
      </c>
      <c r="B16" s="85" t="s">
        <v>39</v>
      </c>
      <c r="C16" s="85" t="s">
        <v>3</v>
      </c>
      <c r="D16" s="85"/>
      <c r="E16" s="85">
        <v>5</v>
      </c>
      <c r="F16" s="85"/>
      <c r="G16" s="85">
        <f t="shared" si="0"/>
        <v>5</v>
      </c>
      <c r="H16" s="84"/>
      <c r="I16" s="84"/>
      <c r="J16" s="84"/>
      <c r="K16" s="84"/>
      <c r="L16" s="84"/>
    </row>
    <row r="17" spans="1:12" x14ac:dyDescent="0.25">
      <c r="A17" s="33">
        <v>14</v>
      </c>
      <c r="B17" s="33" t="s">
        <v>40</v>
      </c>
      <c r="C17" s="85" t="s">
        <v>5</v>
      </c>
      <c r="D17" s="85"/>
      <c r="E17" s="85"/>
      <c r="F17" s="85">
        <v>9</v>
      </c>
      <c r="G17" s="85">
        <f t="shared" si="0"/>
        <v>9</v>
      </c>
      <c r="H17" s="84"/>
      <c r="I17" s="84"/>
      <c r="J17" s="84"/>
      <c r="K17" s="84"/>
      <c r="L17" s="84"/>
    </row>
    <row r="18" spans="1:12" x14ac:dyDescent="0.25">
      <c r="A18" s="34"/>
      <c r="B18" s="34"/>
      <c r="C18" s="85" t="s">
        <v>2</v>
      </c>
      <c r="D18" s="85"/>
      <c r="E18" s="85"/>
      <c r="F18" s="85">
        <v>3</v>
      </c>
      <c r="G18" s="85">
        <f t="shared" si="0"/>
        <v>3</v>
      </c>
      <c r="H18" s="84"/>
      <c r="I18" s="84"/>
      <c r="J18" s="84"/>
      <c r="K18" s="84"/>
      <c r="L18" s="84"/>
    </row>
    <row r="19" spans="1:12" x14ac:dyDescent="0.25">
      <c r="A19" s="85">
        <v>16</v>
      </c>
      <c r="B19" s="85" t="s">
        <v>41</v>
      </c>
      <c r="C19" s="85" t="s">
        <v>2</v>
      </c>
      <c r="D19" s="85"/>
      <c r="E19" s="85">
        <v>4</v>
      </c>
      <c r="F19" s="85"/>
      <c r="G19" s="85">
        <f t="shared" si="0"/>
        <v>4</v>
      </c>
      <c r="H19" s="84"/>
      <c r="I19" s="84"/>
      <c r="J19" s="84"/>
      <c r="K19" s="84"/>
      <c r="L19" s="84"/>
    </row>
    <row r="20" spans="1:12" x14ac:dyDescent="0.25">
      <c r="A20" s="85">
        <v>17</v>
      </c>
      <c r="B20" s="85" t="s">
        <v>42</v>
      </c>
      <c r="C20" s="18" t="s">
        <v>1</v>
      </c>
      <c r="D20" s="18"/>
      <c r="E20" s="18">
        <v>8</v>
      </c>
      <c r="F20" s="18"/>
      <c r="G20" s="18">
        <f t="shared" si="0"/>
        <v>8</v>
      </c>
      <c r="H20" s="84"/>
      <c r="I20" s="84"/>
      <c r="J20" s="84"/>
      <c r="K20" s="84"/>
      <c r="L20" s="84"/>
    </row>
    <row r="21" spans="1:12" ht="15.75" thickBot="1" x14ac:dyDescent="0.3">
      <c r="A21" s="19" t="s">
        <v>49</v>
      </c>
      <c r="B21" s="19"/>
      <c r="C21" s="20"/>
      <c r="D21" s="20">
        <f>SUM(D5:D20)</f>
        <v>52</v>
      </c>
      <c r="E21" s="20">
        <f>SUM(E12:E20)</f>
        <v>71</v>
      </c>
      <c r="F21" s="20">
        <f>SUM(F12:F20)</f>
        <v>57</v>
      </c>
      <c r="G21" s="20">
        <f>SUM(G5:G20)</f>
        <v>180</v>
      </c>
      <c r="H21" s="84"/>
      <c r="I21" s="84"/>
      <c r="J21" s="84"/>
      <c r="K21" s="84"/>
      <c r="L21" s="84"/>
    </row>
    <row r="22" spans="1:12" ht="15.75" thickTop="1" x14ac:dyDescent="0.2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2" x14ac:dyDescent="0.25">
      <c r="A23" s="130" t="s">
        <v>50</v>
      </c>
      <c r="B23" s="130"/>
      <c r="C23" s="84"/>
      <c r="D23" s="84"/>
      <c r="E23" s="84"/>
      <c r="F23" s="84"/>
      <c r="G23" s="84"/>
      <c r="H23" s="84"/>
      <c r="I23" s="84"/>
      <c r="J23" s="84"/>
      <c r="K23" s="84"/>
      <c r="L23" s="84"/>
    </row>
    <row r="24" spans="1:12" x14ac:dyDescent="0.25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1:12" x14ac:dyDescent="0.25">
      <c r="A25" s="33" t="s">
        <v>51</v>
      </c>
      <c r="B25" s="131" t="s">
        <v>52</v>
      </c>
      <c r="C25" s="131"/>
      <c r="D25" s="131"/>
      <c r="E25" s="131" t="s">
        <v>54</v>
      </c>
      <c r="F25" s="131"/>
      <c r="G25" s="131"/>
      <c r="H25" s="132" t="s">
        <v>55</v>
      </c>
      <c r="I25" s="133"/>
      <c r="J25" s="133"/>
      <c r="K25" s="134"/>
      <c r="L25" s="85" t="s">
        <v>63</v>
      </c>
    </row>
    <row r="26" spans="1:12" x14ac:dyDescent="0.25">
      <c r="A26" s="34"/>
      <c r="B26" s="85" t="s">
        <v>31</v>
      </c>
      <c r="C26" s="85" t="s">
        <v>53</v>
      </c>
      <c r="D26" s="85" t="s">
        <v>24</v>
      </c>
      <c r="E26" s="85" t="s">
        <v>31</v>
      </c>
      <c r="F26" s="85" t="s">
        <v>53</v>
      </c>
      <c r="G26" s="85" t="s">
        <v>24</v>
      </c>
      <c r="H26" s="85" t="s">
        <v>31</v>
      </c>
      <c r="I26" s="85" t="s">
        <v>53</v>
      </c>
      <c r="J26" s="132" t="s">
        <v>24</v>
      </c>
      <c r="K26" s="133"/>
      <c r="L26" s="85"/>
    </row>
    <row r="27" spans="1:12" x14ac:dyDescent="0.25">
      <c r="A27" s="1" t="s">
        <v>20</v>
      </c>
      <c r="B27" s="1" t="s">
        <v>15</v>
      </c>
      <c r="C27" s="1">
        <v>8</v>
      </c>
      <c r="D27" s="1">
        <v>6</v>
      </c>
      <c r="E27" s="1" t="s">
        <v>3</v>
      </c>
      <c r="F27" s="1">
        <v>10</v>
      </c>
      <c r="G27" s="1">
        <v>9.1</v>
      </c>
      <c r="H27" s="1" t="s">
        <v>5</v>
      </c>
      <c r="I27" s="1">
        <v>4</v>
      </c>
      <c r="J27" s="135">
        <v>11</v>
      </c>
      <c r="K27" s="136"/>
      <c r="L27" s="85">
        <f>C27+F27+I27</f>
        <v>22</v>
      </c>
    </row>
    <row r="28" spans="1:12" x14ac:dyDescent="0.25">
      <c r="A28" s="89" t="s">
        <v>19</v>
      </c>
      <c r="B28" s="89" t="s">
        <v>2</v>
      </c>
      <c r="C28" s="89">
        <v>5</v>
      </c>
      <c r="D28" s="89" t="s">
        <v>58</v>
      </c>
      <c r="E28" s="89" t="s">
        <v>3</v>
      </c>
      <c r="F28" s="89">
        <v>14</v>
      </c>
      <c r="G28" s="89" t="s">
        <v>59</v>
      </c>
      <c r="H28" s="89" t="s">
        <v>3</v>
      </c>
      <c r="I28" s="89">
        <v>8</v>
      </c>
      <c r="J28" s="137">
        <v>10</v>
      </c>
      <c r="K28" s="138"/>
      <c r="L28" s="85">
        <f t="shared" ref="L28:L29" si="1">C28+F28+I28</f>
        <v>27</v>
      </c>
    </row>
    <row r="29" spans="1:12" x14ac:dyDescent="0.25">
      <c r="A29" s="3" t="s">
        <v>18</v>
      </c>
      <c r="B29" s="3" t="s">
        <v>1</v>
      </c>
      <c r="C29" s="3">
        <v>7</v>
      </c>
      <c r="D29" s="3" t="s">
        <v>60</v>
      </c>
      <c r="E29" s="3" t="s">
        <v>3</v>
      </c>
      <c r="F29" s="3">
        <v>5</v>
      </c>
      <c r="G29" s="3">
        <v>13</v>
      </c>
      <c r="H29" s="3" t="s">
        <v>3</v>
      </c>
      <c r="I29" s="3">
        <v>14</v>
      </c>
      <c r="J29" s="128">
        <v>10</v>
      </c>
      <c r="K29" s="129"/>
      <c r="L29" s="85">
        <f t="shared" si="1"/>
        <v>26</v>
      </c>
    </row>
    <row r="30" spans="1:12" x14ac:dyDescent="0.25">
      <c r="A30" s="87" t="s">
        <v>56</v>
      </c>
      <c r="B30" s="87" t="s">
        <v>5</v>
      </c>
      <c r="C30" s="87">
        <v>5</v>
      </c>
      <c r="D30" s="87">
        <v>7</v>
      </c>
      <c r="E30" s="87" t="s">
        <v>61</v>
      </c>
      <c r="F30" s="87">
        <v>16</v>
      </c>
      <c r="G30" s="87">
        <v>9.1</v>
      </c>
      <c r="H30" s="4" t="s">
        <v>3</v>
      </c>
      <c r="I30" s="4">
        <v>6</v>
      </c>
      <c r="J30" s="139">
        <v>10</v>
      </c>
      <c r="K30" s="140"/>
      <c r="L30" s="85">
        <f>C30+F30+I30+I31</f>
        <v>27</v>
      </c>
    </row>
    <row r="31" spans="1:12" x14ac:dyDescent="0.25">
      <c r="A31" s="88"/>
      <c r="B31" s="88"/>
      <c r="C31" s="88"/>
      <c r="D31" s="88"/>
      <c r="E31" s="88"/>
      <c r="F31" s="88"/>
      <c r="G31" s="88"/>
      <c r="H31" s="4" t="s">
        <v>1</v>
      </c>
      <c r="I31" s="4">
        <v>0</v>
      </c>
      <c r="J31" s="139">
        <v>0</v>
      </c>
      <c r="K31" s="140"/>
      <c r="L31" s="85"/>
    </row>
    <row r="32" spans="1:12" x14ac:dyDescent="0.25">
      <c r="A32" s="5" t="s">
        <v>17</v>
      </c>
      <c r="B32" s="5" t="s">
        <v>15</v>
      </c>
      <c r="C32" s="5">
        <v>12</v>
      </c>
      <c r="D32" s="5">
        <v>6</v>
      </c>
      <c r="E32" s="5" t="s">
        <v>1</v>
      </c>
      <c r="F32" s="5">
        <v>8</v>
      </c>
      <c r="G32" s="5">
        <v>17</v>
      </c>
      <c r="H32" s="5" t="s">
        <v>2</v>
      </c>
      <c r="I32" s="5">
        <v>8</v>
      </c>
      <c r="J32" s="141" t="s">
        <v>62</v>
      </c>
      <c r="K32" s="142"/>
      <c r="L32" s="85">
        <f t="shared" ref="L32:L34" si="2">C32+F32+I32</f>
        <v>28</v>
      </c>
    </row>
    <row r="33" spans="1:12" x14ac:dyDescent="0.25">
      <c r="A33" s="6" t="s">
        <v>57</v>
      </c>
      <c r="B33" s="6" t="s">
        <v>15</v>
      </c>
      <c r="C33" s="6">
        <v>10</v>
      </c>
      <c r="D33" s="6">
        <v>6</v>
      </c>
      <c r="E33" s="6" t="s">
        <v>2</v>
      </c>
      <c r="F33" s="6">
        <v>4</v>
      </c>
      <c r="G33" s="6">
        <v>16</v>
      </c>
      <c r="H33" s="6" t="s">
        <v>5</v>
      </c>
      <c r="I33" s="6">
        <v>13</v>
      </c>
      <c r="J33" s="143">
        <v>11.14</v>
      </c>
      <c r="K33" s="144"/>
      <c r="L33" s="85">
        <f t="shared" si="2"/>
        <v>27</v>
      </c>
    </row>
    <row r="34" spans="1:12" x14ac:dyDescent="0.25">
      <c r="A34" s="7" t="s">
        <v>16</v>
      </c>
      <c r="B34" s="7" t="s">
        <v>5</v>
      </c>
      <c r="C34" s="7">
        <v>5</v>
      </c>
      <c r="D34" s="7">
        <v>7</v>
      </c>
      <c r="E34" s="7" t="s">
        <v>3</v>
      </c>
      <c r="F34" s="7">
        <v>14</v>
      </c>
      <c r="G34" s="7">
        <v>9.1</v>
      </c>
      <c r="H34" s="7" t="s">
        <v>5</v>
      </c>
      <c r="I34" s="7">
        <v>4</v>
      </c>
      <c r="J34" s="145">
        <v>14</v>
      </c>
      <c r="K34" s="146"/>
      <c r="L34" s="85">
        <f t="shared" si="2"/>
        <v>23</v>
      </c>
    </row>
    <row r="35" spans="1:12" x14ac:dyDescent="0.2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2" x14ac:dyDescent="0.25">
      <c r="A36" s="130" t="s">
        <v>64</v>
      </c>
      <c r="B36" s="130"/>
      <c r="C36" s="84">
        <f>SUM(C27:C35)</f>
        <v>52</v>
      </c>
      <c r="D36" s="84"/>
      <c r="E36" s="84"/>
      <c r="F36" s="84">
        <f>SUM(F27:F35)</f>
        <v>71</v>
      </c>
      <c r="G36" s="84"/>
      <c r="H36" s="84"/>
      <c r="I36" s="84">
        <f>SUM(I27:I35)</f>
        <v>57</v>
      </c>
      <c r="J36" s="84"/>
      <c r="K36" s="84" t="s">
        <v>65</v>
      </c>
      <c r="L36" s="23">
        <f>SUM(L27:L34)</f>
        <v>180</v>
      </c>
    </row>
    <row r="37" spans="1:12" x14ac:dyDescent="0.25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2" x14ac:dyDescent="0.25">
      <c r="A38" s="130" t="s">
        <v>66</v>
      </c>
      <c r="B38" s="130"/>
      <c r="C38" s="84"/>
      <c r="D38" s="84"/>
      <c r="E38" s="84"/>
      <c r="F38" s="84"/>
      <c r="G38" s="84"/>
      <c r="H38" s="84"/>
      <c r="I38" s="84"/>
      <c r="J38" s="84"/>
      <c r="K38" s="84"/>
      <c r="L38" s="84"/>
    </row>
    <row r="39" spans="1:12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</row>
    <row r="40" spans="1:12" x14ac:dyDescent="0.25">
      <c r="A40" s="85" t="s">
        <v>31</v>
      </c>
      <c r="B40" s="85" t="s">
        <v>46</v>
      </c>
      <c r="C40" s="85" t="s">
        <v>67</v>
      </c>
      <c r="D40" s="85" t="s">
        <v>68</v>
      </c>
      <c r="E40" s="84"/>
      <c r="F40" s="84"/>
      <c r="G40" s="84"/>
      <c r="H40" s="84"/>
      <c r="I40" s="84"/>
      <c r="J40" s="84"/>
      <c r="K40" s="84"/>
      <c r="L40" s="84"/>
    </row>
    <row r="41" spans="1:12" x14ac:dyDescent="0.25">
      <c r="A41" s="85" t="s">
        <v>2</v>
      </c>
      <c r="B41" s="85">
        <f>C28+F33+I32</f>
        <v>17</v>
      </c>
      <c r="C41" s="85">
        <v>30</v>
      </c>
      <c r="D41" s="21">
        <f>B41*C41</f>
        <v>510</v>
      </c>
      <c r="E41" s="84"/>
      <c r="F41" s="84"/>
      <c r="G41" s="84"/>
      <c r="H41" s="84"/>
      <c r="I41" s="84"/>
      <c r="J41" s="84"/>
      <c r="K41" s="84"/>
      <c r="L41" s="84"/>
    </row>
    <row r="42" spans="1:12" x14ac:dyDescent="0.25">
      <c r="A42" s="85" t="s">
        <v>1</v>
      </c>
      <c r="B42" s="85">
        <f>C29+F32+I31</f>
        <v>15</v>
      </c>
      <c r="C42" s="85">
        <v>20</v>
      </c>
      <c r="D42" s="21">
        <f t="shared" ref="D42:D46" si="3">B42*C42</f>
        <v>300</v>
      </c>
      <c r="E42" s="84"/>
      <c r="F42" s="84"/>
      <c r="G42" s="84"/>
      <c r="H42" s="84"/>
      <c r="I42" s="84"/>
      <c r="J42" s="84"/>
      <c r="K42" s="84"/>
      <c r="L42" s="84"/>
    </row>
    <row r="43" spans="1:12" x14ac:dyDescent="0.25">
      <c r="A43" s="85" t="s">
        <v>15</v>
      </c>
      <c r="B43" s="85">
        <f>C27+C32+C33</f>
        <v>30</v>
      </c>
      <c r="C43" s="85">
        <v>25</v>
      </c>
      <c r="D43" s="21">
        <f t="shared" si="3"/>
        <v>750</v>
      </c>
      <c r="E43" s="84"/>
      <c r="F43" s="84"/>
      <c r="G43" s="84"/>
      <c r="H43" s="84"/>
      <c r="I43" s="84"/>
      <c r="J43" s="84"/>
      <c r="K43" s="84"/>
      <c r="L43" s="84"/>
    </row>
    <row r="44" spans="1:12" x14ac:dyDescent="0.25">
      <c r="A44" s="85" t="s">
        <v>3</v>
      </c>
      <c r="B44" s="85">
        <f>F27+F28+F29+F30+F34+I28+I29+I30</f>
        <v>87</v>
      </c>
      <c r="C44" s="85">
        <v>22</v>
      </c>
      <c r="D44" s="21">
        <f t="shared" si="3"/>
        <v>1914</v>
      </c>
      <c r="E44" s="84"/>
      <c r="F44" s="84"/>
      <c r="G44" s="84"/>
      <c r="H44" s="84"/>
      <c r="I44" s="84"/>
      <c r="J44" s="84"/>
      <c r="K44" s="84"/>
      <c r="L44" s="84"/>
    </row>
    <row r="45" spans="1:12" x14ac:dyDescent="0.25">
      <c r="A45" s="85" t="s">
        <v>9</v>
      </c>
      <c r="B45" s="85">
        <v>0</v>
      </c>
      <c r="C45" s="85">
        <v>15</v>
      </c>
      <c r="D45" s="21">
        <f t="shared" si="3"/>
        <v>0</v>
      </c>
      <c r="E45" s="84"/>
      <c r="F45" s="84"/>
      <c r="G45" s="84"/>
      <c r="H45" s="84"/>
      <c r="I45" s="84"/>
      <c r="J45" s="84"/>
      <c r="K45" s="84"/>
      <c r="L45" s="84"/>
    </row>
    <row r="46" spans="1:12" x14ac:dyDescent="0.25">
      <c r="A46" s="85" t="s">
        <v>5</v>
      </c>
      <c r="B46" s="85">
        <f>C34+I27+I33+I34+C30</f>
        <v>31</v>
      </c>
      <c r="C46" s="85">
        <v>15</v>
      </c>
      <c r="D46" s="21">
        <f t="shared" si="3"/>
        <v>465</v>
      </c>
      <c r="E46" s="84"/>
      <c r="F46" s="84"/>
      <c r="G46" s="84"/>
      <c r="H46" s="84"/>
      <c r="I46" s="84"/>
      <c r="J46" s="84"/>
      <c r="K46" s="84"/>
      <c r="L46" s="84"/>
    </row>
    <row r="47" spans="1:12" x14ac:dyDescent="0.25">
      <c r="A47" s="85" t="s">
        <v>14</v>
      </c>
      <c r="B47" s="85">
        <f>SUM(B41:B46)</f>
        <v>180</v>
      </c>
      <c r="C47" s="85"/>
      <c r="D47" s="21">
        <f>SUM(D41:D46)</f>
        <v>3939</v>
      </c>
      <c r="E47" s="84"/>
      <c r="F47" s="84"/>
      <c r="G47" s="84"/>
      <c r="H47" s="84"/>
      <c r="I47" s="84"/>
      <c r="J47" s="84"/>
      <c r="K47" s="84"/>
      <c r="L47" s="84"/>
    </row>
    <row r="48" spans="1:12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</row>
    <row r="49" spans="1:12" x14ac:dyDescent="0.25">
      <c r="A49" s="84" t="s">
        <v>89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</row>
    <row r="50" spans="1:12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</row>
    <row r="51" spans="1:12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</row>
    <row r="52" spans="1:12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</row>
    <row r="53" spans="1:12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</row>
    <row r="54" spans="1:12" x14ac:dyDescent="0.25">
      <c r="A54" s="130" t="s">
        <v>69</v>
      </c>
      <c r="B54" s="130"/>
      <c r="C54" s="84"/>
      <c r="D54" s="84"/>
      <c r="E54" s="84"/>
      <c r="F54" s="84"/>
      <c r="G54" s="84"/>
      <c r="H54" s="84"/>
      <c r="I54" s="84"/>
      <c r="J54" s="84"/>
      <c r="K54" s="84"/>
      <c r="L54" s="84"/>
    </row>
    <row r="55" spans="1:12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1:12" x14ac:dyDescent="0.25">
      <c r="A56" s="84" t="s">
        <v>48</v>
      </c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</row>
    <row r="57" spans="1:12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</row>
    <row r="58" spans="1:12" ht="15.75" thickBot="1" x14ac:dyDescent="0.3">
      <c r="A58" s="10" t="s">
        <v>24</v>
      </c>
      <c r="B58" s="10" t="s">
        <v>25</v>
      </c>
      <c r="C58" s="10" t="s">
        <v>31</v>
      </c>
      <c r="D58" s="10" t="s">
        <v>43</v>
      </c>
      <c r="E58" s="10" t="s">
        <v>44</v>
      </c>
      <c r="F58" s="10" t="s">
        <v>46</v>
      </c>
      <c r="G58" s="84"/>
      <c r="H58" s="84"/>
      <c r="I58" s="84"/>
      <c r="J58" s="84"/>
      <c r="K58" s="84"/>
      <c r="L58" s="84"/>
    </row>
    <row r="59" spans="1:12" ht="15.75" thickTop="1" x14ac:dyDescent="0.25">
      <c r="A59" s="84">
        <v>1</v>
      </c>
      <c r="B59" s="84" t="s">
        <v>0</v>
      </c>
      <c r="C59" s="84" t="s">
        <v>1</v>
      </c>
      <c r="D59" s="84">
        <v>9</v>
      </c>
      <c r="E59" s="84"/>
      <c r="F59" s="84">
        <f>SUM(D59:E59)</f>
        <v>9</v>
      </c>
      <c r="G59" s="84"/>
      <c r="H59" s="84"/>
      <c r="I59" s="84"/>
      <c r="J59" s="84"/>
      <c r="K59" s="84"/>
      <c r="L59" s="84"/>
    </row>
    <row r="60" spans="1:12" x14ac:dyDescent="0.25">
      <c r="A60" s="84"/>
      <c r="B60" s="84"/>
      <c r="C60" s="84" t="s">
        <v>2</v>
      </c>
      <c r="D60" s="84">
        <v>2</v>
      </c>
      <c r="E60" s="84"/>
      <c r="F60" s="84">
        <f t="shared" ref="F60:F83" si="4">SUM(D60:E60)</f>
        <v>2</v>
      </c>
      <c r="G60" s="84"/>
      <c r="H60" s="84"/>
      <c r="I60" s="84"/>
      <c r="J60" s="84"/>
      <c r="K60" s="84"/>
      <c r="L60" s="84"/>
    </row>
    <row r="61" spans="1:12" x14ac:dyDescent="0.25">
      <c r="A61" s="84">
        <v>3</v>
      </c>
      <c r="B61" s="84" t="s">
        <v>78</v>
      </c>
      <c r="C61" s="84" t="s">
        <v>3</v>
      </c>
      <c r="D61" s="84">
        <v>55</v>
      </c>
      <c r="E61" s="84"/>
      <c r="F61" s="84">
        <f t="shared" si="4"/>
        <v>55</v>
      </c>
      <c r="G61" s="84"/>
      <c r="H61" s="84"/>
      <c r="I61" s="84"/>
      <c r="J61" s="84"/>
      <c r="K61" s="84"/>
      <c r="L61" s="84"/>
    </row>
    <row r="62" spans="1:12" x14ac:dyDescent="0.25">
      <c r="A62" s="84">
        <v>4</v>
      </c>
      <c r="B62" s="84" t="s">
        <v>79</v>
      </c>
      <c r="C62" s="84"/>
      <c r="E62" s="84"/>
      <c r="F62" s="84">
        <f t="shared" si="4"/>
        <v>0</v>
      </c>
      <c r="G62" s="84"/>
      <c r="H62" s="84"/>
      <c r="I62" s="84"/>
      <c r="J62" s="84"/>
      <c r="K62" s="84"/>
      <c r="L62" s="84"/>
    </row>
    <row r="63" spans="1:12" x14ac:dyDescent="0.25">
      <c r="A63" s="84"/>
      <c r="B63" s="22"/>
      <c r="C63" s="84" t="s">
        <v>5</v>
      </c>
      <c r="D63" s="84">
        <v>27</v>
      </c>
      <c r="E63" s="84"/>
      <c r="F63" s="84">
        <f t="shared" si="4"/>
        <v>27</v>
      </c>
      <c r="G63" s="84"/>
      <c r="H63" s="84"/>
      <c r="I63" s="84"/>
      <c r="J63" s="84"/>
      <c r="K63" s="84"/>
      <c r="L63" s="84"/>
    </row>
    <row r="64" spans="1:12" x14ac:dyDescent="0.25">
      <c r="A64" s="84"/>
      <c r="B64" s="84"/>
      <c r="C64" s="84" t="s">
        <v>2</v>
      </c>
      <c r="D64" s="84">
        <v>2</v>
      </c>
      <c r="E64" s="84"/>
      <c r="F64" s="84">
        <f t="shared" si="4"/>
        <v>2</v>
      </c>
      <c r="G64" s="84"/>
      <c r="H64" s="84"/>
      <c r="I64" s="84"/>
      <c r="J64" s="84"/>
      <c r="K64" s="84"/>
      <c r="L64" s="84"/>
    </row>
    <row r="65" spans="1:12" x14ac:dyDescent="0.25">
      <c r="A65" s="84">
        <v>5</v>
      </c>
      <c r="B65" s="84" t="s">
        <v>80</v>
      </c>
      <c r="C65" s="84" t="s">
        <v>3</v>
      </c>
      <c r="D65" s="84">
        <v>33</v>
      </c>
      <c r="E65" s="84"/>
      <c r="F65" s="84">
        <f t="shared" si="4"/>
        <v>33</v>
      </c>
      <c r="G65" s="84"/>
      <c r="H65" s="84"/>
      <c r="I65" s="84"/>
      <c r="J65" s="84"/>
      <c r="K65" s="84"/>
      <c r="L65" s="84"/>
    </row>
    <row r="66" spans="1:12" x14ac:dyDescent="0.25">
      <c r="A66" s="84">
        <v>6</v>
      </c>
      <c r="B66" s="84" t="s">
        <v>81</v>
      </c>
      <c r="C66" s="84"/>
      <c r="E66" s="84"/>
      <c r="F66" s="84">
        <f t="shared" si="4"/>
        <v>0</v>
      </c>
      <c r="G66" s="84"/>
      <c r="H66" s="84"/>
      <c r="I66" s="84"/>
      <c r="J66" s="84"/>
      <c r="K66" s="84"/>
      <c r="L66" s="84"/>
    </row>
    <row r="67" spans="1:12" x14ac:dyDescent="0.25">
      <c r="A67" s="84"/>
      <c r="B67" s="84"/>
      <c r="C67" s="84" t="s">
        <v>5</v>
      </c>
      <c r="D67" s="84">
        <v>13</v>
      </c>
      <c r="E67" s="84"/>
      <c r="F67" s="84">
        <f>SUM(D67:E67)</f>
        <v>13</v>
      </c>
      <c r="G67" s="84"/>
      <c r="H67" s="84"/>
      <c r="I67" s="84"/>
      <c r="J67" s="84"/>
      <c r="K67" s="84"/>
      <c r="L67" s="84"/>
    </row>
    <row r="68" spans="1:12" x14ac:dyDescent="0.25">
      <c r="A68" s="84"/>
      <c r="B68" s="84"/>
      <c r="C68" s="84" t="s">
        <v>2</v>
      </c>
      <c r="D68" s="84">
        <v>3</v>
      </c>
      <c r="E68" s="84"/>
      <c r="F68" s="84">
        <f t="shared" si="4"/>
        <v>3</v>
      </c>
      <c r="G68" s="84"/>
      <c r="H68" s="84"/>
      <c r="I68" s="84"/>
      <c r="J68" s="84"/>
      <c r="K68" s="84"/>
      <c r="L68" s="84"/>
    </row>
    <row r="69" spans="1:12" x14ac:dyDescent="0.25">
      <c r="A69" s="84">
        <v>8</v>
      </c>
      <c r="B69" s="84" t="s">
        <v>7</v>
      </c>
      <c r="C69" s="84" t="s">
        <v>3</v>
      </c>
      <c r="D69" s="84">
        <v>14</v>
      </c>
      <c r="E69" s="84"/>
      <c r="F69" s="84">
        <f t="shared" si="4"/>
        <v>14</v>
      </c>
      <c r="G69" s="84"/>
      <c r="H69" s="84"/>
      <c r="I69" s="84"/>
      <c r="J69" s="84"/>
      <c r="K69" s="84"/>
      <c r="L69" s="84"/>
    </row>
    <row r="70" spans="1:12" x14ac:dyDescent="0.25">
      <c r="A70" s="84">
        <v>9</v>
      </c>
      <c r="B70" s="84" t="s">
        <v>70</v>
      </c>
      <c r="C70" s="84"/>
      <c r="E70" s="84"/>
      <c r="F70" s="84">
        <f t="shared" si="4"/>
        <v>0</v>
      </c>
      <c r="G70" s="84"/>
      <c r="H70" s="84"/>
      <c r="I70" s="84"/>
      <c r="J70" s="84"/>
      <c r="K70" s="84"/>
      <c r="L70" s="84"/>
    </row>
    <row r="71" spans="1:12" x14ac:dyDescent="0.25">
      <c r="A71" s="84"/>
      <c r="B71" s="84"/>
      <c r="C71" s="84" t="s">
        <v>5</v>
      </c>
      <c r="D71" s="84">
        <v>6</v>
      </c>
      <c r="E71" s="84"/>
      <c r="F71" s="84">
        <f>SUM(D71:E71)</f>
        <v>6</v>
      </c>
      <c r="G71" s="84"/>
      <c r="H71" s="84"/>
      <c r="I71" s="84"/>
      <c r="J71" s="84"/>
      <c r="K71" s="84"/>
      <c r="L71" s="84"/>
    </row>
    <row r="72" spans="1:12" x14ac:dyDescent="0.25">
      <c r="A72" s="84"/>
      <c r="B72" s="84"/>
      <c r="C72" s="84" t="s">
        <v>2</v>
      </c>
      <c r="D72" s="84">
        <v>2</v>
      </c>
      <c r="E72" s="84"/>
      <c r="F72" s="84">
        <f>SUM(D72:E72)</f>
        <v>2</v>
      </c>
      <c r="G72" s="84"/>
      <c r="H72" s="84"/>
      <c r="I72" s="84"/>
      <c r="J72" s="84"/>
      <c r="K72" s="84"/>
      <c r="L72" s="84"/>
    </row>
    <row r="73" spans="1:12" x14ac:dyDescent="0.25">
      <c r="A73" s="84">
        <v>11</v>
      </c>
      <c r="B73" s="84" t="s">
        <v>8</v>
      </c>
      <c r="C73" s="84" t="s">
        <v>9</v>
      </c>
      <c r="D73" s="84">
        <v>35</v>
      </c>
      <c r="E73" s="84">
        <v>22</v>
      </c>
      <c r="F73" s="84">
        <f>SUM(D73:E73)</f>
        <v>57</v>
      </c>
      <c r="G73" s="84"/>
      <c r="H73" s="84"/>
      <c r="I73" s="84"/>
      <c r="J73" s="84"/>
      <c r="K73" s="84"/>
      <c r="L73" s="84"/>
    </row>
    <row r="74" spans="1:12" x14ac:dyDescent="0.25">
      <c r="A74" s="84">
        <v>12</v>
      </c>
      <c r="B74" s="84" t="s">
        <v>4</v>
      </c>
      <c r="C74" s="84" t="s">
        <v>5</v>
      </c>
      <c r="D74" s="84"/>
      <c r="E74" s="84">
        <v>30</v>
      </c>
      <c r="F74" s="84">
        <f t="shared" si="4"/>
        <v>30</v>
      </c>
      <c r="G74" s="84"/>
      <c r="H74" s="84"/>
      <c r="I74" s="84"/>
      <c r="J74" s="84"/>
      <c r="K74" s="84"/>
      <c r="L74" s="84"/>
    </row>
    <row r="75" spans="1:12" x14ac:dyDescent="0.25">
      <c r="A75" s="84"/>
      <c r="B75" s="84"/>
      <c r="C75" s="84" t="s">
        <v>2</v>
      </c>
      <c r="D75" s="84"/>
      <c r="E75" s="84">
        <v>2</v>
      </c>
      <c r="F75" s="84">
        <f t="shared" si="4"/>
        <v>2</v>
      </c>
      <c r="G75" s="84"/>
      <c r="H75" s="84"/>
      <c r="I75" s="84"/>
      <c r="J75" s="84"/>
      <c r="K75" s="84"/>
      <c r="L75" s="84"/>
    </row>
    <row r="76" spans="1:12" x14ac:dyDescent="0.25">
      <c r="A76" s="84">
        <v>13</v>
      </c>
      <c r="B76" s="84" t="s">
        <v>10</v>
      </c>
      <c r="C76" s="84" t="s">
        <v>9</v>
      </c>
      <c r="D76" s="84"/>
      <c r="E76" s="84">
        <v>44</v>
      </c>
      <c r="F76" s="84">
        <f t="shared" si="4"/>
        <v>44</v>
      </c>
      <c r="G76" s="84"/>
      <c r="H76" s="84"/>
      <c r="I76" s="84"/>
      <c r="J76" s="84"/>
      <c r="K76" s="84"/>
      <c r="L76" s="84"/>
    </row>
    <row r="77" spans="1:12" x14ac:dyDescent="0.25">
      <c r="A77" s="84">
        <v>14</v>
      </c>
      <c r="B77" s="84" t="s">
        <v>6</v>
      </c>
      <c r="C77" s="84" t="s">
        <v>5</v>
      </c>
      <c r="D77" s="84"/>
      <c r="E77" s="84">
        <v>14</v>
      </c>
      <c r="F77" s="84">
        <f t="shared" si="4"/>
        <v>14</v>
      </c>
      <c r="G77" s="84"/>
      <c r="H77" s="84"/>
      <c r="I77" s="84"/>
      <c r="J77" s="84"/>
      <c r="K77" s="84"/>
      <c r="L77" s="84"/>
    </row>
    <row r="78" spans="1:12" x14ac:dyDescent="0.25">
      <c r="A78" s="84"/>
      <c r="B78" s="84"/>
      <c r="C78" s="84" t="s">
        <v>2</v>
      </c>
      <c r="D78" s="84"/>
      <c r="E78" s="84">
        <v>3</v>
      </c>
      <c r="F78" s="84">
        <f t="shared" si="4"/>
        <v>3</v>
      </c>
      <c r="G78" s="84"/>
      <c r="H78" s="84"/>
      <c r="I78" s="84"/>
      <c r="J78" s="84"/>
      <c r="K78" s="84"/>
      <c r="L78" s="84"/>
    </row>
    <row r="79" spans="1:12" x14ac:dyDescent="0.25">
      <c r="A79" s="84">
        <v>15</v>
      </c>
      <c r="B79" s="84" t="s">
        <v>11</v>
      </c>
      <c r="C79" s="84" t="s">
        <v>3</v>
      </c>
      <c r="D79" s="84"/>
      <c r="E79" s="84">
        <v>15</v>
      </c>
      <c r="F79" s="84">
        <f t="shared" si="4"/>
        <v>15</v>
      </c>
      <c r="G79" s="84"/>
      <c r="H79" s="84"/>
      <c r="I79" s="84"/>
      <c r="J79" s="84"/>
      <c r="K79" s="84"/>
      <c r="L79" s="84"/>
    </row>
    <row r="80" spans="1:12" x14ac:dyDescent="0.25">
      <c r="A80" s="84"/>
      <c r="B80" s="84"/>
      <c r="C80" s="84" t="s">
        <v>5</v>
      </c>
      <c r="E80" s="84">
        <v>7</v>
      </c>
      <c r="F80" s="84">
        <f t="shared" si="4"/>
        <v>7</v>
      </c>
      <c r="G80" s="84"/>
      <c r="H80" s="84"/>
      <c r="I80" s="84"/>
      <c r="J80" s="84"/>
      <c r="K80" s="84"/>
      <c r="L80" s="84"/>
    </row>
    <row r="81" spans="1:12" x14ac:dyDescent="0.25">
      <c r="A81" s="84"/>
      <c r="B81" s="84"/>
      <c r="C81" s="84" t="s">
        <v>1</v>
      </c>
      <c r="E81" s="84">
        <v>9</v>
      </c>
      <c r="F81" s="84">
        <f t="shared" si="4"/>
        <v>9</v>
      </c>
      <c r="G81" s="84"/>
      <c r="H81" s="84"/>
      <c r="I81" s="84"/>
      <c r="J81" s="84"/>
      <c r="K81" s="84"/>
      <c r="L81" s="84"/>
    </row>
    <row r="82" spans="1:12" x14ac:dyDescent="0.25">
      <c r="A82" s="84"/>
      <c r="B82" s="84"/>
      <c r="C82" s="84" t="s">
        <v>2</v>
      </c>
      <c r="E82" s="84">
        <v>3</v>
      </c>
      <c r="F82" s="84">
        <f t="shared" si="4"/>
        <v>3</v>
      </c>
      <c r="G82" s="84"/>
      <c r="H82" s="84"/>
      <c r="I82" s="84"/>
      <c r="J82" s="84"/>
      <c r="K82" s="84"/>
      <c r="L82" s="84"/>
    </row>
    <row r="83" spans="1:12" x14ac:dyDescent="0.25">
      <c r="A83" s="84">
        <v>16</v>
      </c>
      <c r="B83" s="84" t="s">
        <v>12</v>
      </c>
      <c r="C83" s="84" t="s">
        <v>5</v>
      </c>
      <c r="D83" s="84">
        <v>2</v>
      </c>
      <c r="E83" s="84">
        <v>2</v>
      </c>
      <c r="F83" s="84">
        <f t="shared" si="4"/>
        <v>4</v>
      </c>
      <c r="G83" s="84"/>
      <c r="H83" s="84"/>
      <c r="I83" s="84"/>
      <c r="J83" s="84"/>
      <c r="K83" s="84"/>
      <c r="L83" s="84"/>
    </row>
    <row r="84" spans="1:12" x14ac:dyDescent="0.25">
      <c r="A84" s="84"/>
      <c r="B84" s="84"/>
      <c r="C84" s="84" t="s">
        <v>2</v>
      </c>
      <c r="D84" s="84">
        <v>2</v>
      </c>
      <c r="E84" s="84">
        <v>4</v>
      </c>
      <c r="F84" s="84">
        <f>SUM(D84:E84)</f>
        <v>6</v>
      </c>
      <c r="G84" s="84"/>
      <c r="H84" s="84"/>
      <c r="I84" s="84"/>
      <c r="J84" s="84"/>
      <c r="K84" s="84"/>
      <c r="L84" s="84"/>
    </row>
    <row r="85" spans="1:12" x14ac:dyDescent="0.25">
      <c r="A85" s="84">
        <v>17</v>
      </c>
      <c r="B85" s="84" t="s">
        <v>13</v>
      </c>
      <c r="C85" s="84" t="s">
        <v>2</v>
      </c>
      <c r="D85" s="84"/>
      <c r="E85" s="84">
        <v>4</v>
      </c>
      <c r="F85" s="84">
        <f>SUM(D85:E85)</f>
        <v>4</v>
      </c>
      <c r="G85" s="84"/>
      <c r="H85" s="84"/>
      <c r="I85" s="84"/>
      <c r="J85" s="84"/>
      <c r="K85" s="84"/>
      <c r="L85" s="84"/>
    </row>
    <row r="86" spans="1:12" x14ac:dyDescent="0.25">
      <c r="A86" s="84"/>
      <c r="B86" s="84"/>
      <c r="C86" s="84" t="s">
        <v>1</v>
      </c>
      <c r="D86" s="84"/>
      <c r="E86" s="84">
        <v>2</v>
      </c>
      <c r="F86" s="84">
        <f>SUM(D86:E86)</f>
        <v>2</v>
      </c>
      <c r="G86" s="84"/>
      <c r="H86" s="84"/>
      <c r="I86" s="84"/>
      <c r="J86" s="84"/>
      <c r="K86" s="84"/>
      <c r="L86" s="84"/>
    </row>
    <row r="87" spans="1:12" x14ac:dyDescent="0.25">
      <c r="A87" s="84" t="s">
        <v>49</v>
      </c>
      <c r="B87" s="84"/>
      <c r="C87" s="22"/>
      <c r="D87" s="84">
        <f>SUM(D59:D86)</f>
        <v>205</v>
      </c>
      <c r="E87" s="84">
        <f t="shared" ref="E87" si="5">SUM(E59:E86)</f>
        <v>161</v>
      </c>
      <c r="F87" s="84">
        <f>SUM(F59:F86)</f>
        <v>366</v>
      </c>
      <c r="G87" s="84"/>
      <c r="H87" s="84"/>
      <c r="I87" s="84"/>
      <c r="J87" s="84"/>
      <c r="K87" s="84"/>
      <c r="L87" s="84"/>
    </row>
    <row r="88" spans="1:12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</row>
    <row r="89" spans="1:12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</row>
    <row r="90" spans="1:12" x14ac:dyDescent="0.25">
      <c r="A90" s="84" t="s">
        <v>66</v>
      </c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</row>
    <row r="91" spans="1:12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</row>
    <row r="92" spans="1:12" x14ac:dyDescent="0.25">
      <c r="A92" s="85" t="s">
        <v>31</v>
      </c>
      <c r="B92" s="85" t="s">
        <v>46</v>
      </c>
      <c r="C92" s="85" t="s">
        <v>67</v>
      </c>
      <c r="D92" s="85" t="s">
        <v>68</v>
      </c>
      <c r="E92" s="84"/>
      <c r="F92" s="84"/>
      <c r="G92" s="84"/>
      <c r="H92" s="84"/>
      <c r="I92" s="84"/>
      <c r="J92" s="84"/>
      <c r="K92" s="84"/>
      <c r="L92" s="84"/>
    </row>
    <row r="93" spans="1:12" x14ac:dyDescent="0.25">
      <c r="A93" s="85" t="s">
        <v>2</v>
      </c>
      <c r="B93" s="85">
        <f>D60+D64+D71+E75+E78+E82+E84+E85+D68</f>
        <v>29</v>
      </c>
      <c r="C93" s="85">
        <v>30</v>
      </c>
      <c r="D93" s="21">
        <f t="shared" ref="D93:D98" si="6">B93*C93</f>
        <v>870</v>
      </c>
      <c r="E93" s="84"/>
      <c r="F93" s="84"/>
      <c r="G93" s="84"/>
      <c r="H93" s="84"/>
      <c r="I93" s="84"/>
      <c r="J93" s="84"/>
      <c r="K93" s="84"/>
      <c r="L93" s="84"/>
    </row>
    <row r="94" spans="1:12" x14ac:dyDescent="0.25">
      <c r="A94" s="85" t="s">
        <v>1</v>
      </c>
      <c r="B94" s="85">
        <f>E86+E81+D59</f>
        <v>20</v>
      </c>
      <c r="C94" s="85">
        <v>20</v>
      </c>
      <c r="D94" s="21">
        <f t="shared" si="6"/>
        <v>400</v>
      </c>
      <c r="E94" s="84"/>
      <c r="F94" s="84"/>
      <c r="G94" s="84"/>
      <c r="H94" s="84"/>
      <c r="I94" s="84"/>
      <c r="J94" s="84"/>
      <c r="K94" s="84"/>
      <c r="L94" s="84"/>
    </row>
    <row r="95" spans="1:12" x14ac:dyDescent="0.25">
      <c r="A95" s="85" t="s">
        <v>15</v>
      </c>
      <c r="B95" s="85">
        <v>0</v>
      </c>
      <c r="C95" s="85">
        <v>25</v>
      </c>
      <c r="D95" s="21">
        <f t="shared" si="6"/>
        <v>0</v>
      </c>
      <c r="E95" s="84"/>
      <c r="F95" s="84"/>
      <c r="G95" s="84"/>
      <c r="H95" s="84"/>
      <c r="I95" s="84"/>
      <c r="J95" s="84"/>
      <c r="K95" s="84"/>
      <c r="L95" s="84"/>
    </row>
    <row r="96" spans="1:12" x14ac:dyDescent="0.25">
      <c r="A96" s="85" t="s">
        <v>3</v>
      </c>
      <c r="B96" s="85">
        <f>F61+F65+F69+F79</f>
        <v>117</v>
      </c>
      <c r="C96" s="85">
        <v>22</v>
      </c>
      <c r="D96" s="21">
        <f t="shared" si="6"/>
        <v>2574</v>
      </c>
      <c r="E96" s="84"/>
      <c r="F96" s="84"/>
      <c r="G96" s="84"/>
      <c r="H96" s="84"/>
      <c r="I96" s="84"/>
      <c r="J96" s="84"/>
      <c r="K96" s="84"/>
      <c r="L96" s="84"/>
    </row>
    <row r="97" spans="1:12" x14ac:dyDescent="0.25">
      <c r="A97" s="85" t="s">
        <v>9</v>
      </c>
      <c r="B97" s="85">
        <f>F73+F76</f>
        <v>101</v>
      </c>
      <c r="C97" s="85">
        <v>15</v>
      </c>
      <c r="D97" s="21">
        <f t="shared" si="6"/>
        <v>1515</v>
      </c>
      <c r="E97" s="84"/>
      <c r="F97" s="84"/>
      <c r="G97" s="84"/>
      <c r="H97" s="84"/>
      <c r="I97" s="84"/>
      <c r="J97" s="84"/>
      <c r="K97" s="84"/>
      <c r="L97" s="84"/>
    </row>
    <row r="98" spans="1:12" x14ac:dyDescent="0.25">
      <c r="A98" s="85" t="s">
        <v>5</v>
      </c>
      <c r="B98" s="85">
        <f>F63+F67+F71+F74+F77+F80+F83</f>
        <v>101</v>
      </c>
      <c r="C98" s="85">
        <v>15</v>
      </c>
      <c r="D98" s="21">
        <f t="shared" si="6"/>
        <v>1515</v>
      </c>
      <c r="E98" s="84"/>
      <c r="F98" s="84"/>
      <c r="G98" s="84"/>
      <c r="H98" s="84"/>
      <c r="I98" s="84"/>
      <c r="J98" s="84"/>
      <c r="K98" s="84"/>
      <c r="L98" s="84"/>
    </row>
    <row r="99" spans="1:12" x14ac:dyDescent="0.25">
      <c r="A99" s="85" t="s">
        <v>14</v>
      </c>
      <c r="B99" s="85">
        <f>SUM(B93:B98)</f>
        <v>368</v>
      </c>
      <c r="C99" s="85"/>
      <c r="D99" s="21">
        <f>SUM(D93:D98)</f>
        <v>6874</v>
      </c>
      <c r="E99" s="84"/>
      <c r="F99" s="84"/>
      <c r="G99" s="84"/>
      <c r="H99" s="84"/>
      <c r="I99" s="84"/>
      <c r="J99" s="84"/>
      <c r="K99" s="84"/>
      <c r="L99" s="84"/>
    </row>
    <row r="100" spans="1:12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</row>
    <row r="101" spans="1:12" x14ac:dyDescent="0.25">
      <c r="A101" s="130" t="s">
        <v>72</v>
      </c>
      <c r="B101" s="130"/>
      <c r="C101" s="84"/>
      <c r="D101" s="84"/>
      <c r="E101" s="84"/>
      <c r="F101" s="84"/>
      <c r="G101" s="84"/>
      <c r="H101" s="84"/>
      <c r="I101" s="84"/>
      <c r="J101" s="84"/>
      <c r="K101" s="84"/>
      <c r="L101" s="84"/>
    </row>
    <row r="102" spans="1:12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</row>
    <row r="103" spans="1:12" x14ac:dyDescent="0.25">
      <c r="A103" s="33" t="s">
        <v>51</v>
      </c>
      <c r="B103" s="131" t="s">
        <v>52</v>
      </c>
      <c r="C103" s="131"/>
      <c r="D103" s="131"/>
      <c r="E103" s="131" t="s">
        <v>54</v>
      </c>
      <c r="F103" s="131"/>
      <c r="G103" s="131"/>
      <c r="H103" s="85" t="s">
        <v>63</v>
      </c>
      <c r="I103" s="84"/>
      <c r="J103" s="84"/>
      <c r="K103" s="84"/>
      <c r="L103" s="84"/>
    </row>
    <row r="104" spans="1:12" x14ac:dyDescent="0.25">
      <c r="A104" s="34"/>
      <c r="B104" s="85" t="s">
        <v>31</v>
      </c>
      <c r="C104" s="85" t="s">
        <v>53</v>
      </c>
      <c r="D104" s="85" t="s">
        <v>24</v>
      </c>
      <c r="E104" s="85" t="s">
        <v>31</v>
      </c>
      <c r="F104" s="85" t="s">
        <v>53</v>
      </c>
      <c r="G104" s="85" t="s">
        <v>24</v>
      </c>
      <c r="H104" s="85"/>
      <c r="I104" s="84"/>
      <c r="J104" s="84"/>
      <c r="K104" s="84"/>
      <c r="L104" s="84"/>
    </row>
    <row r="105" spans="1:12" x14ac:dyDescent="0.25">
      <c r="A105" s="1" t="s">
        <v>20</v>
      </c>
      <c r="B105" s="1" t="s">
        <v>3</v>
      </c>
      <c r="C105" s="1">
        <v>26</v>
      </c>
      <c r="D105" s="1">
        <v>3.5</v>
      </c>
      <c r="E105" s="1" t="s">
        <v>1</v>
      </c>
      <c r="F105" s="1">
        <v>11</v>
      </c>
      <c r="G105" s="1">
        <v>15.17</v>
      </c>
      <c r="H105" s="85">
        <f>C105+F105+C106+F106</f>
        <v>60</v>
      </c>
      <c r="I105" s="84"/>
      <c r="J105" s="84"/>
      <c r="K105" s="84"/>
      <c r="L105" s="84"/>
    </row>
    <row r="106" spans="1:12" x14ac:dyDescent="0.25">
      <c r="A106" s="1"/>
      <c r="B106" s="1" t="s">
        <v>5</v>
      </c>
      <c r="C106" s="1">
        <v>8</v>
      </c>
      <c r="D106" s="1">
        <v>9.16</v>
      </c>
      <c r="E106" s="1" t="s">
        <v>5</v>
      </c>
      <c r="F106" s="1">
        <v>15</v>
      </c>
      <c r="G106" s="1">
        <v>12.13</v>
      </c>
      <c r="H106" s="85"/>
      <c r="I106" s="84"/>
      <c r="J106" s="84"/>
      <c r="K106" s="84"/>
      <c r="L106" s="84"/>
    </row>
    <row r="107" spans="1:12" x14ac:dyDescent="0.25">
      <c r="A107" s="89" t="s">
        <v>19</v>
      </c>
      <c r="B107" s="89" t="s">
        <v>3</v>
      </c>
      <c r="C107" s="89">
        <v>31</v>
      </c>
      <c r="D107" s="89">
        <v>3.5</v>
      </c>
      <c r="E107" s="89" t="s">
        <v>9</v>
      </c>
      <c r="F107" s="89">
        <v>17</v>
      </c>
      <c r="G107" s="89">
        <v>11.13</v>
      </c>
      <c r="H107" s="85">
        <f>C107+F107</f>
        <v>48</v>
      </c>
      <c r="I107" s="84"/>
      <c r="J107" s="84"/>
      <c r="K107" s="84"/>
      <c r="L107" s="84"/>
    </row>
    <row r="108" spans="1:12" x14ac:dyDescent="0.25">
      <c r="A108" s="3" t="s">
        <v>18</v>
      </c>
      <c r="B108" s="3" t="s">
        <v>2</v>
      </c>
      <c r="C108" s="3">
        <v>11</v>
      </c>
      <c r="D108" s="3" t="s">
        <v>21</v>
      </c>
      <c r="E108" s="3" t="s">
        <v>9</v>
      </c>
      <c r="F108" s="3">
        <v>31</v>
      </c>
      <c r="G108" s="3">
        <v>11.13</v>
      </c>
      <c r="H108" s="85">
        <f>C108+C109+F108</f>
        <v>49</v>
      </c>
      <c r="I108" s="84"/>
      <c r="J108" s="84"/>
      <c r="K108" s="84"/>
      <c r="L108" s="84"/>
    </row>
    <row r="109" spans="1:12" x14ac:dyDescent="0.25">
      <c r="A109" s="3"/>
      <c r="B109" s="3" t="s">
        <v>9</v>
      </c>
      <c r="C109" s="3">
        <v>7</v>
      </c>
      <c r="D109" s="3">
        <v>11</v>
      </c>
      <c r="E109" s="3"/>
      <c r="F109" s="3"/>
      <c r="G109" s="3"/>
      <c r="H109" s="33"/>
      <c r="I109" s="84"/>
      <c r="J109" s="84"/>
      <c r="K109" s="84"/>
      <c r="L109" s="84"/>
    </row>
    <row r="110" spans="1:12" x14ac:dyDescent="0.25">
      <c r="A110" s="87" t="s">
        <v>56</v>
      </c>
      <c r="B110" s="87" t="s">
        <v>9</v>
      </c>
      <c r="C110" s="87">
        <v>8</v>
      </c>
      <c r="D110" s="87">
        <v>11</v>
      </c>
      <c r="E110" s="87" t="s">
        <v>2</v>
      </c>
      <c r="F110" s="87">
        <v>16</v>
      </c>
      <c r="G110" s="87" t="s">
        <v>22</v>
      </c>
      <c r="H110" s="33">
        <f>C110+C111+F110+F111</f>
        <v>53</v>
      </c>
      <c r="I110" s="84"/>
      <c r="J110" s="84"/>
      <c r="K110" s="84"/>
      <c r="L110" s="84"/>
    </row>
    <row r="111" spans="1:12" x14ac:dyDescent="0.25">
      <c r="A111" s="88"/>
      <c r="B111" s="88" t="s">
        <v>3</v>
      </c>
      <c r="C111" s="88">
        <v>14</v>
      </c>
      <c r="D111" s="88">
        <v>8</v>
      </c>
      <c r="E111" s="88" t="s">
        <v>3</v>
      </c>
      <c r="F111" s="88">
        <v>15</v>
      </c>
      <c r="G111" s="88">
        <v>15</v>
      </c>
      <c r="H111" s="34"/>
      <c r="I111" s="84"/>
      <c r="J111" s="84"/>
      <c r="K111" s="84"/>
      <c r="L111" s="84"/>
    </row>
    <row r="112" spans="1:12" x14ac:dyDescent="0.25">
      <c r="A112" s="5" t="s">
        <v>17</v>
      </c>
      <c r="B112" s="5" t="s">
        <v>9</v>
      </c>
      <c r="C112" s="5">
        <v>20</v>
      </c>
      <c r="D112" s="5">
        <v>11</v>
      </c>
      <c r="E112" s="5" t="s">
        <v>5</v>
      </c>
      <c r="F112" s="5">
        <v>15</v>
      </c>
      <c r="G112" s="5" t="s">
        <v>23</v>
      </c>
      <c r="H112" s="85">
        <f>C112+C113+F112</f>
        <v>47</v>
      </c>
      <c r="I112" s="84"/>
      <c r="J112" s="84"/>
      <c r="K112" s="84"/>
      <c r="L112" s="84"/>
    </row>
    <row r="113" spans="1:12" x14ac:dyDescent="0.25">
      <c r="A113" s="5"/>
      <c r="B113" s="5" t="s">
        <v>5</v>
      </c>
      <c r="C113" s="5">
        <v>12</v>
      </c>
      <c r="D113" s="5">
        <v>4.5999999999999996</v>
      </c>
      <c r="E113" s="5"/>
      <c r="F113" s="5"/>
      <c r="G113" s="5"/>
      <c r="H113" s="85"/>
      <c r="I113" s="84"/>
      <c r="J113" s="84"/>
      <c r="K113" s="84"/>
      <c r="L113" s="84"/>
    </row>
    <row r="114" spans="1:12" x14ac:dyDescent="0.25">
      <c r="A114" s="6" t="s">
        <v>57</v>
      </c>
      <c r="B114" s="6" t="s">
        <v>3</v>
      </c>
      <c r="C114" s="6">
        <v>31</v>
      </c>
      <c r="D114" s="6">
        <v>3.5</v>
      </c>
      <c r="E114" s="6" t="s">
        <v>9</v>
      </c>
      <c r="F114" s="6">
        <v>18</v>
      </c>
      <c r="G114" s="6">
        <v>11.13</v>
      </c>
      <c r="H114" s="85">
        <f>C114+F114</f>
        <v>49</v>
      </c>
      <c r="I114" s="84"/>
      <c r="J114" s="84"/>
      <c r="K114" s="84"/>
      <c r="L114" s="84"/>
    </row>
    <row r="115" spans="1:12" x14ac:dyDescent="0.25">
      <c r="A115" s="7" t="s">
        <v>16</v>
      </c>
      <c r="B115" s="7" t="s">
        <v>1</v>
      </c>
      <c r="C115" s="7">
        <v>9</v>
      </c>
      <c r="D115" s="7">
        <v>1</v>
      </c>
      <c r="E115" s="7" t="s">
        <v>5</v>
      </c>
      <c r="F115" s="7">
        <v>23</v>
      </c>
      <c r="G115" s="7">
        <v>12.13</v>
      </c>
      <c r="H115" s="85">
        <f>C115+C116+F115</f>
        <v>60</v>
      </c>
      <c r="I115" s="84"/>
      <c r="J115" s="84"/>
      <c r="K115" s="84"/>
      <c r="L115" s="84"/>
    </row>
    <row r="116" spans="1:12" x14ac:dyDescent="0.25">
      <c r="A116" s="7"/>
      <c r="B116" s="7" t="s">
        <v>5</v>
      </c>
      <c r="C116" s="7">
        <v>28</v>
      </c>
      <c r="D116" s="7">
        <v>4.5999999999999996</v>
      </c>
      <c r="E116" s="7"/>
      <c r="F116" s="7"/>
      <c r="G116" s="7"/>
      <c r="H116" s="8"/>
      <c r="I116" s="84"/>
      <c r="J116" s="84"/>
      <c r="K116" s="84"/>
      <c r="L116" s="84"/>
    </row>
    <row r="117" spans="1:12" x14ac:dyDescent="0.25">
      <c r="A117" s="84"/>
      <c r="B117" s="84"/>
      <c r="C117" s="84"/>
      <c r="D117" s="84"/>
      <c r="E117" s="84"/>
      <c r="F117" s="84"/>
      <c r="G117" s="84" t="s">
        <v>49</v>
      </c>
      <c r="H117" s="84">
        <f>SUM(H105:H116)</f>
        <v>366</v>
      </c>
      <c r="I117" s="84"/>
      <c r="J117" s="84"/>
      <c r="K117" s="84"/>
      <c r="L117" s="84"/>
    </row>
    <row r="118" spans="1:12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</row>
    <row r="119" spans="1:12" x14ac:dyDescent="0.25">
      <c r="A119" s="23" t="s">
        <v>73</v>
      </c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</row>
    <row r="120" spans="1:12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</row>
    <row r="121" spans="1:12" x14ac:dyDescent="0.25">
      <c r="A121" s="84" t="s">
        <v>48</v>
      </c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</row>
    <row r="122" spans="1:12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</row>
    <row r="123" spans="1:12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84"/>
      <c r="H123" s="84"/>
      <c r="I123" s="84"/>
      <c r="J123" s="84"/>
      <c r="K123" s="84"/>
      <c r="L123" s="84"/>
    </row>
    <row r="124" spans="1:12" ht="75" customHeight="1" thickTop="1" x14ac:dyDescent="0.25">
      <c r="A124" s="84">
        <v>2</v>
      </c>
      <c r="B124" s="84" t="s">
        <v>76</v>
      </c>
      <c r="C124" s="84" t="s">
        <v>1</v>
      </c>
      <c r="D124" s="84">
        <v>4</v>
      </c>
      <c r="E124" s="84"/>
      <c r="F124" s="84">
        <f>SUM(D124:E124)</f>
        <v>4</v>
      </c>
      <c r="G124" s="84"/>
      <c r="H124" s="84"/>
      <c r="I124" s="84"/>
      <c r="J124" s="84"/>
      <c r="K124" s="84"/>
      <c r="L124" s="84"/>
    </row>
    <row r="125" spans="1:12" x14ac:dyDescent="0.25">
      <c r="A125" s="84">
        <v>3</v>
      </c>
      <c r="B125" s="24" t="s">
        <v>77</v>
      </c>
      <c r="C125" s="84" t="s">
        <v>1</v>
      </c>
      <c r="D125" s="84"/>
      <c r="E125" s="84">
        <v>3</v>
      </c>
      <c r="F125" s="84">
        <f t="shared" ref="F125:F135" si="7">SUM(D125:E125)</f>
        <v>3</v>
      </c>
      <c r="G125" s="84"/>
      <c r="H125" s="84"/>
      <c r="I125" s="84"/>
      <c r="J125" s="84"/>
      <c r="K125" s="84"/>
      <c r="L125" s="84"/>
    </row>
    <row r="126" spans="1:12" x14ac:dyDescent="0.25">
      <c r="A126" s="84"/>
      <c r="B126" s="24"/>
      <c r="C126" s="84" t="s">
        <v>2</v>
      </c>
      <c r="D126" s="84"/>
      <c r="E126" s="84">
        <v>2</v>
      </c>
      <c r="F126" s="84">
        <f t="shared" si="7"/>
        <v>2</v>
      </c>
      <c r="G126" s="84"/>
      <c r="H126" s="84"/>
      <c r="I126" s="84"/>
      <c r="J126" s="84"/>
      <c r="K126" s="84"/>
      <c r="L126" s="84"/>
    </row>
    <row r="127" spans="1:12" x14ac:dyDescent="0.25">
      <c r="A127" s="84">
        <v>5</v>
      </c>
      <c r="B127" s="23" t="s">
        <v>26</v>
      </c>
      <c r="C127" s="84" t="s">
        <v>3</v>
      </c>
      <c r="D127" s="84">
        <v>16</v>
      </c>
      <c r="E127" s="84"/>
      <c r="F127" s="84">
        <f t="shared" si="7"/>
        <v>16</v>
      </c>
      <c r="G127" s="84"/>
      <c r="H127" s="84"/>
      <c r="I127" s="84"/>
      <c r="J127" s="84"/>
      <c r="K127" s="84"/>
      <c r="L127" s="84"/>
    </row>
    <row r="128" spans="1:12" x14ac:dyDescent="0.25">
      <c r="A128" s="84">
        <v>6</v>
      </c>
      <c r="B128" s="84" t="s">
        <v>74</v>
      </c>
      <c r="C128" s="84" t="s">
        <v>5</v>
      </c>
      <c r="D128" s="84">
        <v>9</v>
      </c>
      <c r="E128" s="84"/>
      <c r="F128" s="84">
        <f t="shared" si="7"/>
        <v>9</v>
      </c>
      <c r="G128" s="84"/>
      <c r="H128" s="84"/>
      <c r="I128" s="84"/>
      <c r="J128" s="84"/>
      <c r="K128" s="84"/>
      <c r="L128" s="84"/>
    </row>
    <row r="129" spans="1:12" x14ac:dyDescent="0.25">
      <c r="A129" s="84"/>
      <c r="B129" s="84"/>
      <c r="C129" s="84" t="s">
        <v>2</v>
      </c>
      <c r="D129" s="84">
        <v>2</v>
      </c>
      <c r="E129" s="84"/>
      <c r="F129" s="84">
        <f t="shared" si="7"/>
        <v>2</v>
      </c>
      <c r="G129" s="84"/>
      <c r="H129" s="84"/>
      <c r="I129" s="84"/>
      <c r="J129" s="84"/>
      <c r="K129" s="84"/>
      <c r="L129" s="84"/>
    </row>
    <row r="130" spans="1:12" x14ac:dyDescent="0.25">
      <c r="A130" s="84">
        <v>8</v>
      </c>
      <c r="B130" s="84" t="s">
        <v>27</v>
      </c>
      <c r="C130" s="84" t="s">
        <v>5</v>
      </c>
      <c r="D130" s="84"/>
      <c r="E130" s="84">
        <v>56</v>
      </c>
      <c r="F130" s="84">
        <f t="shared" si="7"/>
        <v>56</v>
      </c>
      <c r="G130" s="84"/>
      <c r="H130" s="84"/>
      <c r="I130" s="84"/>
      <c r="J130" s="84"/>
      <c r="K130" s="84"/>
      <c r="L130" s="84"/>
    </row>
    <row r="131" spans="1:12" x14ac:dyDescent="0.25">
      <c r="A131" s="84">
        <v>9</v>
      </c>
      <c r="B131" s="84" t="s">
        <v>28</v>
      </c>
      <c r="C131" s="84" t="s">
        <v>1</v>
      </c>
      <c r="D131" s="84"/>
      <c r="E131" s="84">
        <v>12</v>
      </c>
      <c r="F131" s="84">
        <f t="shared" si="7"/>
        <v>12</v>
      </c>
      <c r="G131" s="84"/>
      <c r="H131" s="84"/>
      <c r="I131" s="84"/>
      <c r="J131" s="84"/>
      <c r="K131" s="84"/>
      <c r="L131" s="84"/>
    </row>
    <row r="132" spans="1:12" x14ac:dyDescent="0.25">
      <c r="A132" s="84"/>
      <c r="B132" s="84"/>
      <c r="C132" s="84" t="s">
        <v>2</v>
      </c>
      <c r="D132" s="84"/>
      <c r="E132" s="84">
        <v>7</v>
      </c>
      <c r="F132" s="84">
        <f t="shared" si="7"/>
        <v>7</v>
      </c>
      <c r="G132" s="84"/>
      <c r="H132" s="84"/>
      <c r="I132" s="84"/>
      <c r="J132" s="84"/>
      <c r="K132" s="84"/>
      <c r="L132" s="84"/>
    </row>
    <row r="133" spans="1:12" x14ac:dyDescent="0.25">
      <c r="A133" s="84">
        <v>11</v>
      </c>
      <c r="B133" s="84" t="s">
        <v>29</v>
      </c>
      <c r="C133" s="84" t="s">
        <v>9</v>
      </c>
      <c r="D133" s="84">
        <v>26</v>
      </c>
      <c r="E133" s="84"/>
      <c r="F133" s="84">
        <f t="shared" si="7"/>
        <v>26</v>
      </c>
      <c r="G133" s="84"/>
      <c r="H133" s="84"/>
      <c r="I133" s="84"/>
      <c r="J133" s="84"/>
      <c r="K133" s="84"/>
      <c r="L133" s="84"/>
    </row>
    <row r="134" spans="1:12" x14ac:dyDescent="0.25">
      <c r="A134" s="84">
        <v>12</v>
      </c>
      <c r="B134" s="84" t="s">
        <v>30</v>
      </c>
      <c r="C134" s="84" t="s">
        <v>5</v>
      </c>
      <c r="D134" s="84">
        <v>8</v>
      </c>
      <c r="E134" s="84"/>
      <c r="F134" s="84">
        <f t="shared" si="7"/>
        <v>8</v>
      </c>
      <c r="G134" s="84"/>
      <c r="H134" s="84"/>
      <c r="I134" s="84"/>
      <c r="J134" s="84"/>
      <c r="K134" s="84"/>
      <c r="L134" s="84"/>
    </row>
    <row r="135" spans="1:12" x14ac:dyDescent="0.25">
      <c r="A135" s="84"/>
      <c r="B135" s="84"/>
      <c r="C135" s="84" t="s">
        <v>2</v>
      </c>
      <c r="D135" s="84">
        <v>3</v>
      </c>
      <c r="E135" s="84"/>
      <c r="F135" s="84">
        <f t="shared" si="7"/>
        <v>3</v>
      </c>
      <c r="G135" s="84"/>
      <c r="H135" s="84"/>
      <c r="I135" s="84"/>
      <c r="J135" s="84"/>
      <c r="K135" s="84"/>
      <c r="L135" s="84"/>
    </row>
    <row r="136" spans="1:12" x14ac:dyDescent="0.25">
      <c r="A136" s="84" t="s">
        <v>49</v>
      </c>
      <c r="B136" s="84"/>
      <c r="C136" s="22"/>
      <c r="D136" s="84">
        <f t="shared" ref="D136:E136" si="8">SUM(D124:D135)</f>
        <v>68</v>
      </c>
      <c r="E136" s="84">
        <f t="shared" si="8"/>
        <v>80</v>
      </c>
      <c r="F136" s="84">
        <f>SUM(F124:F135)</f>
        <v>148</v>
      </c>
      <c r="G136" s="84"/>
      <c r="H136" s="84"/>
      <c r="I136" s="84"/>
      <c r="J136" s="84"/>
      <c r="K136" s="84"/>
      <c r="L136" s="84"/>
    </row>
    <row r="137" spans="1:12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</row>
    <row r="138" spans="1:12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</row>
    <row r="139" spans="1:12" x14ac:dyDescent="0.25">
      <c r="A139" s="84" t="s">
        <v>66</v>
      </c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</row>
    <row r="140" spans="1:12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</row>
    <row r="141" spans="1:12" x14ac:dyDescent="0.25">
      <c r="A141" s="85" t="s">
        <v>31</v>
      </c>
      <c r="B141" s="85" t="s">
        <v>46</v>
      </c>
      <c r="C141" s="85" t="s">
        <v>67</v>
      </c>
      <c r="D141" s="85" t="s">
        <v>68</v>
      </c>
      <c r="E141" s="84"/>
      <c r="F141" s="84"/>
      <c r="G141" s="84"/>
      <c r="H141" s="84"/>
      <c r="I141" s="84"/>
      <c r="J141" s="84"/>
      <c r="K141" s="84"/>
      <c r="L141" s="84"/>
    </row>
    <row r="142" spans="1:12" x14ac:dyDescent="0.25">
      <c r="A142" s="85" t="s">
        <v>2</v>
      </c>
      <c r="B142" s="85">
        <f>F126+F129+F132+F135</f>
        <v>14</v>
      </c>
      <c r="C142" s="85">
        <v>30</v>
      </c>
      <c r="D142" s="21">
        <f>B142*C142</f>
        <v>420</v>
      </c>
      <c r="E142" s="84"/>
      <c r="F142" s="84"/>
      <c r="G142" s="84"/>
      <c r="H142" s="84"/>
      <c r="I142" s="84"/>
      <c r="J142" s="84"/>
      <c r="K142" s="84"/>
      <c r="L142" s="84"/>
    </row>
    <row r="143" spans="1:12" x14ac:dyDescent="0.25">
      <c r="A143" s="85" t="s">
        <v>1</v>
      </c>
      <c r="B143" s="85">
        <f>F124+F125+F131</f>
        <v>19</v>
      </c>
      <c r="C143" s="85">
        <v>20</v>
      </c>
      <c r="D143" s="21">
        <f t="shared" ref="D143:D147" si="9">B143*C143</f>
        <v>380</v>
      </c>
      <c r="E143" s="84"/>
      <c r="F143" s="84"/>
      <c r="G143" s="84"/>
      <c r="H143" s="84"/>
      <c r="I143" s="84"/>
      <c r="J143" s="84"/>
      <c r="K143" s="84"/>
      <c r="L143" s="84"/>
    </row>
    <row r="144" spans="1:12" x14ac:dyDescent="0.25">
      <c r="A144" s="85" t="s">
        <v>15</v>
      </c>
      <c r="B144" s="85">
        <v>0</v>
      </c>
      <c r="C144" s="85">
        <v>25</v>
      </c>
      <c r="D144" s="21">
        <f t="shared" si="9"/>
        <v>0</v>
      </c>
      <c r="E144" s="84"/>
      <c r="F144" s="84"/>
      <c r="G144" s="84"/>
      <c r="H144" s="84"/>
      <c r="I144" s="84"/>
      <c r="J144" s="84"/>
      <c r="K144" s="84"/>
      <c r="L144" s="84"/>
    </row>
    <row r="145" spans="1:12" x14ac:dyDescent="0.25">
      <c r="A145" s="85" t="s">
        <v>3</v>
      </c>
      <c r="B145" s="85">
        <f>F127</f>
        <v>16</v>
      </c>
      <c r="C145" s="85">
        <v>22</v>
      </c>
      <c r="D145" s="21">
        <f t="shared" si="9"/>
        <v>352</v>
      </c>
      <c r="E145" s="84"/>
      <c r="F145" s="84"/>
      <c r="G145" s="84"/>
      <c r="H145" s="84"/>
      <c r="I145" s="84"/>
      <c r="J145" s="84"/>
      <c r="K145" s="84"/>
      <c r="L145" s="84"/>
    </row>
    <row r="146" spans="1:12" x14ac:dyDescent="0.25">
      <c r="A146" s="85" t="s">
        <v>9</v>
      </c>
      <c r="B146" s="85">
        <f>F133</f>
        <v>26</v>
      </c>
      <c r="C146" s="85">
        <v>15</v>
      </c>
      <c r="D146" s="21">
        <f t="shared" si="9"/>
        <v>390</v>
      </c>
      <c r="E146" s="84"/>
      <c r="F146" s="84"/>
      <c r="G146" s="84"/>
      <c r="H146" s="84"/>
      <c r="I146" s="84"/>
      <c r="J146" s="84"/>
      <c r="K146" s="84"/>
      <c r="L146" s="84"/>
    </row>
    <row r="147" spans="1:12" x14ac:dyDescent="0.25">
      <c r="A147" s="85" t="s">
        <v>5</v>
      </c>
      <c r="B147" s="85">
        <f>F128+F130+F134</f>
        <v>73</v>
      </c>
      <c r="C147" s="85">
        <v>15</v>
      </c>
      <c r="D147" s="21">
        <f t="shared" si="9"/>
        <v>1095</v>
      </c>
      <c r="E147" s="84"/>
      <c r="F147" s="84"/>
      <c r="G147" s="84"/>
      <c r="H147" s="84"/>
      <c r="I147" s="84"/>
      <c r="J147" s="84"/>
      <c r="K147" s="84"/>
      <c r="L147" s="84"/>
    </row>
    <row r="148" spans="1:12" x14ac:dyDescent="0.25">
      <c r="A148" s="85" t="s">
        <v>14</v>
      </c>
      <c r="B148" s="85">
        <f>SUM(B142:B147)</f>
        <v>148</v>
      </c>
      <c r="C148" s="85"/>
      <c r="D148" s="21">
        <f>SUM(D142:D147)</f>
        <v>2637</v>
      </c>
      <c r="E148" s="84"/>
      <c r="F148" s="84"/>
      <c r="G148" s="84"/>
      <c r="H148" s="84"/>
      <c r="I148" s="84"/>
      <c r="J148" s="84"/>
      <c r="K148" s="84"/>
      <c r="L148" s="84"/>
    </row>
    <row r="149" spans="1:12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</row>
    <row r="150" spans="1:12" x14ac:dyDescent="0.25">
      <c r="A150" s="130" t="s">
        <v>72</v>
      </c>
      <c r="B150" s="130"/>
      <c r="C150" s="84"/>
      <c r="D150" s="84"/>
      <c r="E150" s="84"/>
      <c r="F150" s="84"/>
      <c r="G150" s="84"/>
      <c r="H150" s="84"/>
      <c r="I150" s="84"/>
      <c r="J150" s="84"/>
      <c r="K150" s="84"/>
      <c r="L150" s="84"/>
    </row>
    <row r="151" spans="1:12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</row>
    <row r="152" spans="1:12" x14ac:dyDescent="0.25">
      <c r="A152" s="33" t="s">
        <v>51</v>
      </c>
      <c r="B152" s="131" t="s">
        <v>52</v>
      </c>
      <c r="C152" s="131"/>
      <c r="D152" s="131"/>
      <c r="E152" s="131" t="s">
        <v>54</v>
      </c>
      <c r="F152" s="131"/>
      <c r="G152" s="131"/>
      <c r="H152" s="85" t="s">
        <v>63</v>
      </c>
      <c r="I152" s="84"/>
      <c r="J152" s="84"/>
      <c r="K152" s="84"/>
      <c r="L152" s="84"/>
    </row>
    <row r="153" spans="1:12" x14ac:dyDescent="0.25">
      <c r="A153" s="34"/>
      <c r="B153" s="85" t="s">
        <v>31</v>
      </c>
      <c r="C153" s="85" t="s">
        <v>53</v>
      </c>
      <c r="D153" s="85" t="s">
        <v>24</v>
      </c>
      <c r="E153" s="85" t="s">
        <v>31</v>
      </c>
      <c r="F153" s="85" t="s">
        <v>53</v>
      </c>
      <c r="G153" s="85" t="s">
        <v>24</v>
      </c>
      <c r="H153" s="85"/>
      <c r="I153" s="84"/>
      <c r="J153" s="84"/>
      <c r="K153" s="84"/>
      <c r="L153" s="84"/>
    </row>
    <row r="154" spans="1:12" x14ac:dyDescent="0.25">
      <c r="A154" s="1" t="s">
        <v>20</v>
      </c>
      <c r="B154" s="1" t="s">
        <v>9</v>
      </c>
      <c r="C154" s="1">
        <v>13</v>
      </c>
      <c r="D154" s="1">
        <v>11</v>
      </c>
      <c r="E154" s="1" t="s">
        <v>5</v>
      </c>
      <c r="F154" s="1">
        <v>8</v>
      </c>
      <c r="G154" s="1">
        <v>8</v>
      </c>
      <c r="H154" s="85">
        <f>C154+F154</f>
        <v>21</v>
      </c>
      <c r="I154" s="84"/>
      <c r="J154" s="84"/>
      <c r="K154" s="84"/>
      <c r="L154" s="84"/>
    </row>
    <row r="155" spans="1:12" x14ac:dyDescent="0.25">
      <c r="A155" s="89" t="s">
        <v>19</v>
      </c>
      <c r="B155" s="89" t="s">
        <v>2</v>
      </c>
      <c r="C155" s="89">
        <v>5</v>
      </c>
      <c r="D155" s="89" t="s">
        <v>75</v>
      </c>
      <c r="E155" s="89" t="s">
        <v>1</v>
      </c>
      <c r="F155" s="89">
        <v>15</v>
      </c>
      <c r="G155" s="89">
        <v>3.9</v>
      </c>
      <c r="H155" s="85">
        <f t="shared" ref="H155:H161" si="10">C155+F155</f>
        <v>20</v>
      </c>
      <c r="I155" s="84"/>
      <c r="J155" s="84"/>
      <c r="K155" s="84"/>
      <c r="L155" s="84"/>
    </row>
    <row r="156" spans="1:12" x14ac:dyDescent="0.25">
      <c r="A156" s="3" t="s">
        <v>18</v>
      </c>
      <c r="B156" s="3" t="s">
        <v>3</v>
      </c>
      <c r="C156" s="3">
        <v>8</v>
      </c>
      <c r="D156" s="3">
        <v>5</v>
      </c>
      <c r="E156" s="3" t="s">
        <v>5</v>
      </c>
      <c r="F156" s="3">
        <v>14</v>
      </c>
      <c r="G156" s="3">
        <v>8</v>
      </c>
      <c r="H156" s="85">
        <f t="shared" si="10"/>
        <v>22</v>
      </c>
      <c r="I156" s="84"/>
      <c r="J156" s="84"/>
      <c r="K156" s="84"/>
      <c r="L156" s="84"/>
    </row>
    <row r="157" spans="1:12" x14ac:dyDescent="0.25">
      <c r="A157" s="9" t="s">
        <v>56</v>
      </c>
      <c r="B157" s="87" t="s">
        <v>5</v>
      </c>
      <c r="C157" s="87">
        <v>11</v>
      </c>
      <c r="D157" s="87">
        <v>6.12</v>
      </c>
      <c r="E157" s="87" t="s">
        <v>2</v>
      </c>
      <c r="F157" s="87">
        <v>9</v>
      </c>
      <c r="G157" s="87">
        <v>3.9</v>
      </c>
      <c r="H157" s="85">
        <f t="shared" si="10"/>
        <v>20</v>
      </c>
      <c r="I157" s="84"/>
      <c r="J157" s="84"/>
      <c r="K157" s="84"/>
      <c r="L157" s="84"/>
    </row>
    <row r="158" spans="1:12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85">
        <f t="shared" si="10"/>
        <v>22</v>
      </c>
      <c r="I158" s="84"/>
      <c r="J158" s="84"/>
      <c r="K158" s="84"/>
      <c r="L158" s="84"/>
    </row>
    <row r="159" spans="1:12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85">
        <f>C159+C160+F159</f>
        <v>22</v>
      </c>
      <c r="I159" s="84"/>
      <c r="J159" s="84"/>
      <c r="K159" s="84"/>
      <c r="L159" s="84"/>
    </row>
    <row r="160" spans="1:12" x14ac:dyDescent="0.25">
      <c r="A160" s="6"/>
      <c r="B160" s="6" t="s">
        <v>5</v>
      </c>
      <c r="C160" s="6">
        <v>6</v>
      </c>
      <c r="D160" s="6">
        <v>12</v>
      </c>
      <c r="E160" s="6"/>
      <c r="F160" s="6"/>
      <c r="G160" s="6"/>
      <c r="H160" s="85"/>
      <c r="I160" s="84"/>
      <c r="J160" s="84"/>
      <c r="K160" s="84"/>
      <c r="L160" s="84"/>
    </row>
    <row r="161" spans="1:12" x14ac:dyDescent="0.25">
      <c r="A161" s="7" t="s">
        <v>16</v>
      </c>
      <c r="B161" s="7" t="s">
        <v>9</v>
      </c>
      <c r="C161" s="7">
        <v>13</v>
      </c>
      <c r="D161" s="7">
        <v>11</v>
      </c>
      <c r="E161" s="7" t="s">
        <v>5</v>
      </c>
      <c r="F161" s="7">
        <v>8</v>
      </c>
      <c r="G161" s="7">
        <v>8</v>
      </c>
      <c r="H161" s="85">
        <f t="shared" si="10"/>
        <v>21</v>
      </c>
      <c r="I161" s="84"/>
      <c r="J161" s="84"/>
      <c r="K161" s="84"/>
      <c r="L161" s="84"/>
    </row>
    <row r="162" spans="1:12" x14ac:dyDescent="0.25">
      <c r="A162" s="84"/>
      <c r="B162" s="84"/>
      <c r="C162" s="84"/>
      <c r="D162" s="84"/>
      <c r="E162" s="84"/>
      <c r="F162" s="84"/>
      <c r="G162" s="84" t="s">
        <v>49</v>
      </c>
      <c r="H162" s="84">
        <f>SUM(H154:H161)</f>
        <v>148</v>
      </c>
      <c r="I162" s="84"/>
      <c r="J162" s="84"/>
      <c r="K162" s="84"/>
      <c r="L162" s="84"/>
    </row>
    <row r="163" spans="1:12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</row>
    <row r="164" spans="1:12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</row>
    <row r="165" spans="1:12" x14ac:dyDescent="0.25">
      <c r="A165" s="130" t="s">
        <v>82</v>
      </c>
      <c r="B165" s="130"/>
      <c r="C165" s="84"/>
      <c r="D165" s="84"/>
      <c r="E165" s="84"/>
      <c r="F165" s="84"/>
      <c r="G165" s="84"/>
      <c r="H165" s="84"/>
      <c r="I165" s="84"/>
      <c r="J165" s="84"/>
      <c r="K165" s="84"/>
      <c r="L165" s="84"/>
    </row>
    <row r="166" spans="1:12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</row>
    <row r="167" spans="1:12" x14ac:dyDescent="0.25">
      <c r="A167" s="84" t="s">
        <v>51</v>
      </c>
      <c r="B167" s="84" t="s">
        <v>2</v>
      </c>
      <c r="C167" s="84" t="s">
        <v>1</v>
      </c>
      <c r="D167" s="84" t="s">
        <v>15</v>
      </c>
      <c r="E167" s="84" t="s">
        <v>3</v>
      </c>
      <c r="F167" s="84" t="s">
        <v>9</v>
      </c>
      <c r="G167" s="84" t="s">
        <v>5</v>
      </c>
      <c r="H167" s="84" t="s">
        <v>14</v>
      </c>
      <c r="I167" s="84"/>
      <c r="J167" s="84"/>
      <c r="K167" s="84"/>
      <c r="L167" s="84"/>
    </row>
    <row r="168" spans="1:12" x14ac:dyDescent="0.25">
      <c r="A168" s="1" t="s">
        <v>20</v>
      </c>
      <c r="B168" s="1">
        <v>0</v>
      </c>
      <c r="C168" s="1">
        <f>F105</f>
        <v>11</v>
      </c>
      <c r="D168" s="1">
        <f>C27</f>
        <v>8</v>
      </c>
      <c r="E168" s="1">
        <f>C105+F27</f>
        <v>36</v>
      </c>
      <c r="F168" s="1">
        <f>C154</f>
        <v>13</v>
      </c>
      <c r="G168" s="1">
        <f>F154+F106+C106+I27</f>
        <v>35</v>
      </c>
      <c r="H168" s="84">
        <f>SUM(B168:G168)</f>
        <v>103</v>
      </c>
      <c r="I168" s="84"/>
      <c r="J168" s="84"/>
      <c r="K168" s="84"/>
      <c r="L168" s="84"/>
    </row>
    <row r="169" spans="1:12" x14ac:dyDescent="0.25">
      <c r="A169" s="89" t="s">
        <v>19</v>
      </c>
      <c r="B169" s="89">
        <f>C155+C28</f>
        <v>10</v>
      </c>
      <c r="C169" s="89">
        <f>F155</f>
        <v>15</v>
      </c>
      <c r="D169" s="48">
        <v>0</v>
      </c>
      <c r="E169" s="89">
        <f>C107+F28+I28</f>
        <v>53</v>
      </c>
      <c r="F169" s="89">
        <f>F107</f>
        <v>17</v>
      </c>
      <c r="G169" s="89">
        <v>0</v>
      </c>
      <c r="H169" s="84">
        <f t="shared" ref="H169:H174" si="11">SUM(B169:G169)</f>
        <v>95</v>
      </c>
      <c r="I169" s="84"/>
      <c r="J169" s="84"/>
      <c r="K169" s="84"/>
      <c r="L169" s="84"/>
    </row>
    <row r="170" spans="1:12" x14ac:dyDescent="0.25">
      <c r="A170" s="3" t="s">
        <v>18</v>
      </c>
      <c r="B170" s="3">
        <f>C108</f>
        <v>11</v>
      </c>
      <c r="C170" s="3">
        <f>C29</f>
        <v>7</v>
      </c>
      <c r="D170" s="3">
        <v>0</v>
      </c>
      <c r="E170" s="3">
        <f>C156+I29+F29</f>
        <v>27</v>
      </c>
      <c r="F170" s="3">
        <f>F108+C109</f>
        <v>38</v>
      </c>
      <c r="G170" s="3">
        <f>F156</f>
        <v>14</v>
      </c>
      <c r="H170" s="84">
        <f t="shared" si="11"/>
        <v>97</v>
      </c>
      <c r="I170" s="84"/>
      <c r="J170" s="84"/>
      <c r="K170" s="84"/>
      <c r="L170" s="84"/>
    </row>
    <row r="171" spans="1:12" x14ac:dyDescent="0.25">
      <c r="A171" s="9" t="s">
        <v>56</v>
      </c>
      <c r="B171" s="87">
        <f>F157+F110</f>
        <v>25</v>
      </c>
      <c r="C171" s="87">
        <f>I31</f>
        <v>0</v>
      </c>
      <c r="D171" s="87">
        <v>0</v>
      </c>
      <c r="E171" s="87">
        <f>C111+F111+F30+I30</f>
        <v>51</v>
      </c>
      <c r="F171" s="87">
        <f>C110</f>
        <v>8</v>
      </c>
      <c r="G171" s="87">
        <f>C157+C30</f>
        <v>16</v>
      </c>
      <c r="H171" s="84">
        <f t="shared" si="11"/>
        <v>100</v>
      </c>
      <c r="I171" s="84"/>
      <c r="J171" s="84"/>
      <c r="K171" s="84"/>
      <c r="L171" s="84"/>
    </row>
    <row r="172" spans="1:12" x14ac:dyDescent="0.25">
      <c r="A172" s="5" t="s">
        <v>17</v>
      </c>
      <c r="B172" s="5">
        <f>I32</f>
        <v>8</v>
      </c>
      <c r="C172" s="5">
        <f>F32</f>
        <v>8</v>
      </c>
      <c r="D172" s="5">
        <f>C32</f>
        <v>12</v>
      </c>
      <c r="E172" s="5">
        <f>C158</f>
        <v>8</v>
      </c>
      <c r="F172" s="5">
        <f>C112</f>
        <v>20</v>
      </c>
      <c r="G172" s="5">
        <f>F158+C113+F112</f>
        <v>41</v>
      </c>
      <c r="H172" s="84">
        <f t="shared" si="11"/>
        <v>97</v>
      </c>
      <c r="I172" s="84"/>
      <c r="J172" s="84"/>
      <c r="K172" s="84"/>
      <c r="L172" s="84"/>
    </row>
    <row r="173" spans="1:12" x14ac:dyDescent="0.25">
      <c r="A173" s="6" t="s">
        <v>57</v>
      </c>
      <c r="B173" s="6">
        <f>F33</f>
        <v>4</v>
      </c>
      <c r="C173" s="82">
        <f>C159</f>
        <v>4</v>
      </c>
      <c r="D173" s="82">
        <f>C33</f>
        <v>10</v>
      </c>
      <c r="E173" s="6">
        <f>C114</f>
        <v>31</v>
      </c>
      <c r="F173" s="6">
        <f>F114</f>
        <v>18</v>
      </c>
      <c r="G173" s="6">
        <f>C160+F159+I33</f>
        <v>31</v>
      </c>
      <c r="H173" s="84">
        <f t="shared" si="11"/>
        <v>98</v>
      </c>
      <c r="I173" s="84"/>
      <c r="J173" s="84"/>
      <c r="K173" s="84"/>
      <c r="L173" s="84"/>
    </row>
    <row r="174" spans="1:12" x14ac:dyDescent="0.25">
      <c r="A174" s="7" t="s">
        <v>16</v>
      </c>
      <c r="B174" s="7">
        <v>0</v>
      </c>
      <c r="C174" s="7">
        <f>C115</f>
        <v>9</v>
      </c>
      <c r="D174" s="7">
        <v>0</v>
      </c>
      <c r="E174" s="7">
        <f>F34</f>
        <v>14</v>
      </c>
      <c r="F174" s="7">
        <f>C161</f>
        <v>13</v>
      </c>
      <c r="G174" s="7">
        <f>F161+F115+C116+C34+I34</f>
        <v>68</v>
      </c>
      <c r="H174" s="84">
        <f t="shared" si="11"/>
        <v>104</v>
      </c>
      <c r="I174" s="84"/>
      <c r="J174" s="84"/>
      <c r="K174" s="84"/>
      <c r="L174" s="84"/>
    </row>
    <row r="175" spans="1:12" x14ac:dyDescent="0.25">
      <c r="A175" s="84"/>
      <c r="B175">
        <f>SUM(B168:B174)</f>
        <v>58</v>
      </c>
      <c r="C175">
        <f t="shared" ref="C175:G175" si="12">SUM(C168:C174)</f>
        <v>54</v>
      </c>
      <c r="D175">
        <f t="shared" si="12"/>
        <v>30</v>
      </c>
      <c r="E175">
        <f t="shared" si="12"/>
        <v>220</v>
      </c>
      <c r="F175">
        <f t="shared" si="12"/>
        <v>127</v>
      </c>
      <c r="G175">
        <f t="shared" si="12"/>
        <v>205</v>
      </c>
      <c r="H175" s="84">
        <f>SUM(H168:H174)</f>
        <v>694</v>
      </c>
      <c r="I175" s="84"/>
      <c r="J175" s="84"/>
      <c r="K175" s="84"/>
      <c r="L175" s="84"/>
    </row>
    <row r="176" spans="1:12" x14ac:dyDescent="0.25">
      <c r="A176" s="84"/>
      <c r="I176" s="84"/>
      <c r="J176" s="84"/>
      <c r="K176" s="84"/>
      <c r="L176" s="84"/>
    </row>
    <row r="177" spans="1:8" x14ac:dyDescent="0.25">
      <c r="A177" s="84"/>
      <c r="B177" s="86"/>
      <c r="C177" s="147" t="s">
        <v>83</v>
      </c>
      <c r="D177" s="147"/>
      <c r="E177" s="84">
        <f>G21+F87+F136</f>
        <v>694</v>
      </c>
      <c r="F177" s="84"/>
      <c r="G177" s="84" t="s">
        <v>49</v>
      </c>
      <c r="H177" s="84">
        <f>SUM(H168:H175)</f>
        <v>1388</v>
      </c>
    </row>
    <row r="178" spans="1:8" x14ac:dyDescent="0.25">
      <c r="A178" s="84" t="s">
        <v>84</v>
      </c>
      <c r="B178" s="84"/>
      <c r="C178" s="84"/>
      <c r="D178" s="84"/>
      <c r="E178" s="84"/>
      <c r="F178" s="84"/>
      <c r="G178" s="84"/>
      <c r="H178" s="84"/>
    </row>
    <row r="179" spans="1:8" x14ac:dyDescent="0.25">
      <c r="A179" s="84" t="s">
        <v>86</v>
      </c>
      <c r="B179" s="39">
        <v>0</v>
      </c>
      <c r="C179" s="84"/>
      <c r="D179" s="84"/>
      <c r="E179" s="84"/>
      <c r="F179" s="84"/>
      <c r="G179" s="84"/>
      <c r="H179" s="84"/>
    </row>
  </sheetData>
  <mergeCells count="24">
    <mergeCell ref="J27:K27"/>
    <mergeCell ref="A23:B23"/>
    <mergeCell ref="B25:D25"/>
    <mergeCell ref="E25:G25"/>
    <mergeCell ref="H25:K25"/>
    <mergeCell ref="J26:K26"/>
    <mergeCell ref="J34:K34"/>
    <mergeCell ref="A36:B36"/>
    <mergeCell ref="A38:B38"/>
    <mergeCell ref="J28:K28"/>
    <mergeCell ref="J29:K29"/>
    <mergeCell ref="J30:K30"/>
    <mergeCell ref="J31:K31"/>
    <mergeCell ref="J32:K32"/>
    <mergeCell ref="J33:K33"/>
    <mergeCell ref="C177:D177"/>
    <mergeCell ref="A54:B54"/>
    <mergeCell ref="A101:B101"/>
    <mergeCell ref="B103:D103"/>
    <mergeCell ref="E103:G103"/>
    <mergeCell ref="A150:B150"/>
    <mergeCell ref="B152:D152"/>
    <mergeCell ref="E152:G152"/>
    <mergeCell ref="A165:B165"/>
  </mergeCells>
  <pageMargins left="0.7" right="0.7" top="0.75" bottom="0.75" header="0.3" footer="0.3"/>
  <pageSetup paperSize="9" orientation="portrait" r:id="rId1"/>
  <ignoredErrors>
    <ignoredError sqref="D28 J3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</vt:lpstr>
      <vt:lpstr>PCD</vt:lpstr>
      <vt:lpstr>VV</vt:lpstr>
      <vt:lpstr>preventivo iniziale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cp:lastPrinted>2013-04-11T08:18:29Z</cp:lastPrinted>
  <dcterms:created xsi:type="dcterms:W3CDTF">2013-03-29T08:54:05Z</dcterms:created>
  <dcterms:modified xsi:type="dcterms:W3CDTF">2013-04-29T10:02:37Z</dcterms:modified>
</cp:coreProperties>
</file>